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930" windowHeight="11520" activeTab="1"/>
  </bookViews>
  <sheets>
    <sheet name="Krycí list" sheetId="2" r:id="rId1"/>
    <sheet name="Rozpočet Pol fin" sheetId="1" r:id="rId2"/>
  </sheets>
  <externalReferences>
    <externalReference r:id="rId5"/>
    <externalReference r:id="rId6"/>
    <externalReference r:id="rId7"/>
  </externalReferences>
  <definedNames>
    <definedName name="cisloobjektu">'Krycí list'!$A$5</definedName>
    <definedName name="CisloRozpoctu" localSheetId="0">'Krycí list'!$C$2</definedName>
    <definedName name="CisloRozpoctu">'[1]Krycí list'!$C$2</definedName>
    <definedName name="cislostavby" localSheetId="0">'Krycí list'!$A$7</definedName>
    <definedName name="cislostavby">'[1]Krycí list'!$A$7</definedName>
    <definedName name="DPHZakl">'[2]Stavba'!$G$26</definedName>
    <definedName name="JKSO">'Krycí list'!$G$2</definedName>
    <definedName name="Mena">'[2]Stavba'!$J$29</definedName>
    <definedName name="MJ">'Krycí list'!$G$5</definedName>
    <definedName name="nazevobjektu">'Krycí list'!$C$5</definedName>
    <definedName name="NazevRozpoctu" localSheetId="0">'Krycí list'!$D$2</definedName>
    <definedName name="NazevRozpoctu">'[1]Krycí list'!$D$2</definedName>
    <definedName name="nazevstavby" localSheetId="0">'Krycí list'!$C$7</definedName>
    <definedName name="nazevstavby">'[1]Krycí list'!$C$7</definedName>
    <definedName name="Objednatel">'Krycí list'!$C$10</definedName>
    <definedName name="_xlnm.Print_Area" localSheetId="0">'Krycí list'!$A$1:$G$50</definedName>
    <definedName name="PocetMJ" localSheetId="0">'Krycí list'!$G$6</definedName>
    <definedName name="PocetMJ" localSheetId="1">#REF!</definedName>
    <definedName name="PocetMJ">#REF!</definedName>
    <definedName name="Poznamka">'Krycí list'!$B$37</definedName>
    <definedName name="Projektant">'Krycí list'!$C$8</definedName>
    <definedName name="Rozpoctoval">'Krycí list'!$C$12</definedName>
    <definedName name="SazbaDPH1" localSheetId="0">'Krycí list'!$C$30</definedName>
    <definedName name="SazbaDPH1">'[1]Krycí list'!$C$30</definedName>
    <definedName name="SazbaDPH2" localSheetId="0">'Krycí list'!$C$32</definedName>
    <definedName name="SazbaDPH2">'[1]Krycí list'!$C$32</definedName>
    <definedName name="SloupecCC" localSheetId="0">#REF!</definedName>
    <definedName name="SloupecCC" localSheetId="1">#REF!</definedName>
    <definedName name="SloupecCC">#REF!</definedName>
    <definedName name="SloupecCisloPol" localSheetId="0">#REF!</definedName>
    <definedName name="SloupecCisloPol" localSheetId="1">#REF!</definedName>
    <definedName name="SloupecCisloPol">#REF!</definedName>
    <definedName name="SloupecJC" localSheetId="0">#REF!</definedName>
    <definedName name="SloupecJC" localSheetId="1">#REF!</definedName>
    <definedName name="SloupecJC">#REF!</definedName>
    <definedName name="SloupecMJ" localSheetId="0">#REF!</definedName>
    <definedName name="SloupecMJ" localSheetId="1">#REF!</definedName>
    <definedName name="SloupecMJ">#REF!</definedName>
    <definedName name="SloupecMnozstvi" localSheetId="0">#REF!</definedName>
    <definedName name="SloupecMnozstvi" localSheetId="1">#REF!</definedName>
    <definedName name="SloupecMnozstvi">#REF!</definedName>
    <definedName name="SloupecNazPol" localSheetId="0">#REF!</definedName>
    <definedName name="SloupecNazPol" localSheetId="1">#REF!</definedName>
    <definedName name="SloupecNazPol">#REF!</definedName>
    <definedName name="SloupecPC" localSheetId="0">#REF!</definedName>
    <definedName name="SloupecPC" localSheetId="1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kladDPHZakl">'[2]Stavba'!$G$25</definedName>
    <definedName name="Zaokrouhleni">'Krycí list'!$F$34</definedName>
    <definedName name="Zhotovitel">'Krycí list'!$C$11:$E$11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<sst xmlns="http://schemas.openxmlformats.org/spreadsheetml/2006/main" count="248" uniqueCount="156">
  <si>
    <t>Cenová nabídka</t>
  </si>
  <si>
    <t>#TypZaznamu#</t>
  </si>
  <si>
    <t>S:</t>
  </si>
  <si>
    <t>Výměna dveří FN Bohunice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</si>
  <si>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</si>
  <si>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</si>
  <si>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</si>
  <si>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</si>
  <si>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</si>
  <si>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</si>
  <si>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</si>
  <si>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</si>
  <si>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</si>
  <si>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</si>
  <si>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</si>
  <si>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</si>
  <si>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</si>
  <si>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 
(Kč bez DPH)</t>
  </si>
  <si>
    <t>DPH 21%</t>
  </si>
  <si>
    <t>Celkem 
(Kč vč DPH)</t>
  </si>
  <si>
    <t>Díl:</t>
  </si>
  <si>
    <t>1</t>
  </si>
  <si>
    <t>Zemní práce</t>
  </si>
  <si>
    <t>DIL</t>
  </si>
  <si>
    <t>611731521R</t>
  </si>
  <si>
    <t>Dveře vchodové plné palubkové 110x197 cm model E</t>
  </si>
  <si>
    <t>kus</t>
  </si>
  <si>
    <t>POL3_0</t>
  </si>
  <si>
    <t>54914624R</t>
  </si>
  <si>
    <t>Dveřní kování KLASIK/S klíč Cr</t>
  </si>
  <si>
    <t>3</t>
  </si>
  <si>
    <t>Svislé a kompletní konstrukce</t>
  </si>
  <si>
    <t>349231821RT2</t>
  </si>
  <si>
    <t>Přizdívka ostění s ozubem z cihel, kapsy do 30 cm, s použitím suché maltové směsi</t>
  </si>
  <si>
    <t>m2</t>
  </si>
  <si>
    <t>POL1_0</t>
  </si>
  <si>
    <t>349231821RT5</t>
  </si>
  <si>
    <t>Zednické přípomoce k osazení ocel sloupku</t>
  </si>
  <si>
    <t>kpl</t>
  </si>
  <si>
    <t>61</t>
  </si>
  <si>
    <t>Upravy povrchů vnitřní</t>
  </si>
  <si>
    <t>612425931RT2</t>
  </si>
  <si>
    <t>Omítka vápenná vnitřního ostění - štuková, s použitím suché maltové směsi</t>
  </si>
  <si>
    <t>612409991RT2</t>
  </si>
  <si>
    <t>Začištění omítek kolem oken,dveří apod., s použitím suché maltové směsi</t>
  </si>
  <si>
    <t>m</t>
  </si>
  <si>
    <t>63</t>
  </si>
  <si>
    <t>Podlahy a podlahové konstrukce</t>
  </si>
  <si>
    <t>631312141R00</t>
  </si>
  <si>
    <t>Doplnění rýh betonem v dosavadních mazaninách</t>
  </si>
  <si>
    <t>m3</t>
  </si>
  <si>
    <t>64</t>
  </si>
  <si>
    <t>Výplně otvorů</t>
  </si>
  <si>
    <t>642942111RU6</t>
  </si>
  <si>
    <t>Osazení zárubní dveřních ocelových, pl. do 2,5 m2, včetně dodávky zárubně 110 x 197 x 16 cm</t>
  </si>
  <si>
    <t>95</t>
  </si>
  <si>
    <t>Dokončovací kce na pozem.stav.</t>
  </si>
  <si>
    <t>952901114R00</t>
  </si>
  <si>
    <t>Vyčištění budov o výšce podlaží nad 4 m</t>
  </si>
  <si>
    <t>96</t>
  </si>
  <si>
    <t>Bourání konstrukcí</t>
  </si>
  <si>
    <t>968061125R00</t>
  </si>
  <si>
    <t>Vyvěšení dřevěných dveřních křídel pl. do 2 m2</t>
  </si>
  <si>
    <t>968072455R00</t>
  </si>
  <si>
    <t>Vybourání kovových dveřních zárubní pl. do 2 m2</t>
  </si>
  <si>
    <t>967031734R00</t>
  </si>
  <si>
    <t>Přisekání plošné zdiva cihelného na MVC tl. 30 cm</t>
  </si>
  <si>
    <t>97</t>
  </si>
  <si>
    <t>Prorážení otvorů</t>
  </si>
  <si>
    <t>979999997R00</t>
  </si>
  <si>
    <t xml:space="preserve">Poplatek za skládku čistá suť </t>
  </si>
  <si>
    <t>t</t>
  </si>
  <si>
    <t>99</t>
  </si>
  <si>
    <t>Staveništní přesun hmot</t>
  </si>
  <si>
    <t>998011001R00</t>
  </si>
  <si>
    <t>Přesun hmot pro budovy zděné výšky do 6 m</t>
  </si>
  <si>
    <t>766</t>
  </si>
  <si>
    <t>Konstrukce truhlářské</t>
  </si>
  <si>
    <t>766661122R00</t>
  </si>
  <si>
    <t>Montáž dveří do zárubně,otevíravých 1kř.nad 0,8 m</t>
  </si>
  <si>
    <t>998766101R00</t>
  </si>
  <si>
    <t>Přesun hmot pro truhlářské konstr., výšky do 6 m</t>
  </si>
  <si>
    <t>767</t>
  </si>
  <si>
    <t>Konstrukce zámečnické</t>
  </si>
  <si>
    <t>31171311.AR</t>
  </si>
  <si>
    <t>Chemické kotvy do betonu, hl. 125 mm, M 16, ampule</t>
  </si>
  <si>
    <t>767990010RAD</t>
  </si>
  <si>
    <t>Zednické práce při usazení nosníků</t>
  </si>
  <si>
    <t>POL2_0</t>
  </si>
  <si>
    <t>767-01</t>
  </si>
  <si>
    <t>Posílení rozšiřovaných překladů - D+ M, zdivu</t>
  </si>
  <si>
    <t>ks</t>
  </si>
  <si>
    <t>Kotva pro chem.kotvení CH-M10x170/65 GV - sloupek</t>
  </si>
  <si>
    <t>Apytické ocelové konstrukce, 50-100 kg/ks, vč nátěru - sloupek</t>
  </si>
  <si>
    <t>kg</t>
  </si>
  <si>
    <t>954111203R00</t>
  </si>
  <si>
    <t>SDK obklad ocel.sloupků 3 str., 1xRBI tl. 12,5 mm</t>
  </si>
  <si>
    <t>776</t>
  </si>
  <si>
    <t>Podlahy povlakové</t>
  </si>
  <si>
    <t>776521200RU6</t>
  </si>
  <si>
    <t xml:space="preserve">Lepení povlakových podlah z dílců PVC a CV (vinyl), včetně vinylových dílců Thermofix 150/900/2,0 mm </t>
  </si>
  <si>
    <t>776101115R00</t>
  </si>
  <si>
    <t>Vyrovnání podkladů samonivelační hmotou</t>
  </si>
  <si>
    <t>776101121R00</t>
  </si>
  <si>
    <t>Provedení penetrace podkladu pod.povlak.podlahy</t>
  </si>
  <si>
    <t>998776101R00</t>
  </si>
  <si>
    <t>Přesun hmot pro podlahy povlakové, výšky do 6 m</t>
  </si>
  <si>
    <t>783</t>
  </si>
  <si>
    <t>Nátěry</t>
  </si>
  <si>
    <t>783120010RA0</t>
  </si>
  <si>
    <t>Nátěr OK těžkých "A" syntetický</t>
  </si>
  <si>
    <t>784</t>
  </si>
  <si>
    <t>Malby</t>
  </si>
  <si>
    <t>784950030RAA</t>
  </si>
  <si>
    <t>Oprava maleb z malířských směsí, oškrábání, umytí, vyhlazení, 2x malba</t>
  </si>
  <si>
    <t>784011222RT2</t>
  </si>
  <si>
    <t>Zakrytí podlah, včetně papírové lepenky</t>
  </si>
  <si>
    <t>úprava elektroinstalací</t>
  </si>
  <si>
    <t>Cena celkem - výměna dveří vč statického zajištění</t>
  </si>
  <si>
    <t>SOUPIS PRACÍ</t>
  </si>
  <si>
    <t>Rozpočet</t>
  </si>
  <si>
    <t>Stříška vstupu</t>
  </si>
  <si>
    <t>Objekt</t>
  </si>
  <si>
    <t>Název objektu</t>
  </si>
  <si>
    <t>ENERGETICKÉ ÚSPORY V BUDOVÁCH FN</t>
  </si>
  <si>
    <t>Stavba</t>
  </si>
  <si>
    <t>Název stavby</t>
  </si>
  <si>
    <t>FAKULTNÍ NEMOCNICE BRNO</t>
  </si>
  <si>
    <t>Projektant</t>
  </si>
  <si>
    <t>Objednatel</t>
  </si>
  <si>
    <t>Dodavatel</t>
  </si>
  <si>
    <t>Rozpočtoval</t>
  </si>
  <si>
    <t>Rozpis ceny</t>
  </si>
  <si>
    <t>Název</t>
  </si>
  <si>
    <t>Celkem</t>
  </si>
  <si>
    <t>HSV</t>
  </si>
  <si>
    <t>PSV</t>
  </si>
  <si>
    <t>MON</t>
  </si>
  <si>
    <t>Vedlejší náklady</t>
  </si>
  <si>
    <t>Ostatní náklady</t>
  </si>
  <si>
    <t>Vypracoval</t>
  </si>
  <si>
    <t>Za zhotovitele</t>
  </si>
  <si>
    <t>Za objednatele</t>
  </si>
  <si>
    <t>Jméno :</t>
  </si>
  <si>
    <t xml:space="preserve">  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</si>
  <si>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</si>
  <si>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</si>
  <si>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</si>
  <si>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</si>
  <si>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</si>
  <si>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</si>
  <si>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</si>
  <si>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Zaokrouhlení</t>
  </si>
  <si>
    <t>CENA ZA OBJEKT CELKEM</t>
  </si>
  <si>
    <t>Popis 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</si>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</sst>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\ [$CZK]"/>
  </numFmts>
  <fonts count="11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color rgb="FFFF000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theme="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theme="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2" borderId="1" xfId="0" applyFill="1" applyBorder="1"/>
    <xf numFmtId="49" fontId="0" fillId="2" borderId="2" xfId="0" applyNumberFormat="1" applyFill="1" applyBorder="1" applyAlignment="1">
      <alignment/>
    </xf>
    <xf numFmtId="49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49" fontId="0" fillId="0" borderId="0" xfId="0" applyNumberFormat="1"/>
    <xf numFmtId="0" fontId="0" fillId="2" borderId="4" xfId="0" applyFill="1" applyBorder="1"/>
    <xf numFmtId="49" fontId="0" fillId="2" borderId="4" xfId="0" applyNumberFormat="1" applyFill="1" applyBorder="1"/>
    <xf numFmtId="0" fontId="0" fillId="2" borderId="5" xfId="0" applyFill="1" applyBorder="1"/>
    <xf numFmtId="0" fontId="0" fillId="2" borderId="4" xfId="0" applyFont="1" applyFill="1" applyBorder="1" applyAlignment="1">
      <alignment horizont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49" fontId="3" fillId="0" borderId="0" xfId="0" applyNumberFormat="1" applyFont="1"/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7" xfId="0" applyNumberFormat="1" applyFont="1" applyBorder="1" applyAlignment="1">
      <alignment vertical="top"/>
    </xf>
    <xf numFmtId="0" fontId="4" fillId="0" borderId="8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vertical="top" shrinkToFit="1"/>
    </xf>
    <xf numFmtId="164" fontId="4" fillId="0" borderId="8" xfId="0" applyNumberFormat="1" applyFont="1" applyBorder="1" applyAlignment="1">
      <alignment vertical="top" shrinkToFit="1"/>
    </xf>
    <xf numFmtId="4" fontId="4" fillId="0" borderId="8" xfId="0" applyNumberFormat="1" applyFont="1" applyBorder="1" applyAlignment="1">
      <alignment vertical="top" shrinkToFit="1"/>
    </xf>
    <xf numFmtId="0" fontId="4" fillId="0" borderId="0" xfId="0" applyFont="1"/>
    <xf numFmtId="4" fontId="4" fillId="0" borderId="0" xfId="0" applyNumberFormat="1" applyFont="1"/>
    <xf numFmtId="0" fontId="0" fillId="2" borderId="10" xfId="0" applyFill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12" xfId="0" applyFill="1" applyBorder="1" applyAlignment="1">
      <alignment vertical="top" shrinkToFit="1"/>
    </xf>
    <xf numFmtId="164" fontId="0" fillId="2" borderId="11" xfId="0" applyNumberFormat="1" applyFill="1" applyBorder="1" applyAlignment="1">
      <alignment vertical="top" shrinkToFit="1"/>
    </xf>
    <xf numFmtId="4" fontId="0" fillId="2" borderId="11" xfId="0" applyNumberFormat="1" applyFill="1" applyBorder="1" applyAlignment="1">
      <alignment vertical="top" shrinkToFit="1"/>
    </xf>
    <xf numFmtId="4" fontId="0" fillId="2" borderId="11" xfId="0" applyNumberForma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 shrinkToFit="1"/>
    </xf>
    <xf numFmtId="0" fontId="4" fillId="0" borderId="0" xfId="0" applyFont="1" applyFill="1"/>
    <xf numFmtId="0" fontId="4" fillId="0" borderId="7" xfId="0" applyNumberFormat="1" applyFont="1" applyBorder="1" applyAlignment="1">
      <alignment horizontal="left" vertical="top"/>
    </xf>
    <xf numFmtId="0" fontId="0" fillId="0" borderId="0" xfId="0" applyFill="1"/>
    <xf numFmtId="0" fontId="0" fillId="2" borderId="6" xfId="0" applyNumberFormat="1" applyFill="1" applyBorder="1" applyAlignment="1">
      <alignment vertical="top"/>
    </xf>
    <xf numFmtId="0" fontId="0" fillId="2" borderId="1" xfId="0" applyNumberFormat="1" applyFill="1" applyBorder="1" applyAlignment="1">
      <alignment horizontal="left" vertical="top" wrapText="1"/>
    </xf>
    <xf numFmtId="0" fontId="0" fillId="2" borderId="3" xfId="0" applyFill="1" applyBorder="1" applyAlignment="1">
      <alignment vertical="top" shrinkToFit="1"/>
    </xf>
    <xf numFmtId="164" fontId="0" fillId="2" borderId="1" xfId="0" applyNumberFormat="1" applyFill="1" applyBorder="1" applyAlignment="1">
      <alignment vertical="top" shrinkToFit="1"/>
    </xf>
    <xf numFmtId="4" fontId="0" fillId="2" borderId="1" xfId="0" applyNumberFormat="1" applyFill="1" applyBorder="1" applyAlignment="1">
      <alignment vertical="top" shrinkToFit="1"/>
    </xf>
    <xf numFmtId="0" fontId="4" fillId="0" borderId="10" xfId="0" applyFont="1" applyBorder="1" applyAlignment="1">
      <alignment vertical="top"/>
    </xf>
    <xf numFmtId="0" fontId="4" fillId="0" borderId="10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vertical="top" shrinkToFit="1"/>
    </xf>
    <xf numFmtId="164" fontId="4" fillId="0" borderId="11" xfId="0" applyNumberFormat="1" applyFont="1" applyFill="1" applyBorder="1" applyAlignment="1">
      <alignment vertical="top" shrinkToFit="1"/>
    </xf>
    <xf numFmtId="4" fontId="4" fillId="0" borderId="11" xfId="0" applyNumberFormat="1" applyFont="1" applyBorder="1" applyAlignment="1">
      <alignment vertical="top" shrinkToFit="1"/>
    </xf>
    <xf numFmtId="0" fontId="0" fillId="0" borderId="6" xfId="0" applyFill="1" applyBorder="1"/>
    <xf numFmtId="49" fontId="0" fillId="0" borderId="2" xfId="0" applyNumberForma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/>
    <xf numFmtId="4" fontId="3" fillId="0" borderId="3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/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shrinkToFit="1"/>
    </xf>
    <xf numFmtId="0" fontId="2" fillId="0" borderId="0" xfId="0" applyFont="1" applyAlignment="1">
      <alignment horizontal="center"/>
    </xf>
    <xf numFmtId="49" fontId="0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5" fillId="0" borderId="0" xfId="20" applyNumberFormat="1" applyFont="1" applyBorder="1" applyAlignment="1">
      <alignment horizontal="centerContinuous" vertical="top"/>
      <protection/>
    </xf>
    <xf numFmtId="0" fontId="0" fillId="0" borderId="0" xfId="20" applyNumberFormat="1" applyBorder="1" applyAlignment="1">
      <alignment horizontal="centerContinuous"/>
      <protection/>
    </xf>
    <xf numFmtId="0" fontId="0" fillId="0" borderId="0" xfId="20" applyNumberFormat="1" applyAlignment="1">
      <alignment horizontal="centerContinuous"/>
      <protection/>
    </xf>
    <xf numFmtId="0" fontId="0" fillId="0" borderId="0" xfId="20">
      <alignment/>
      <protection/>
    </xf>
    <xf numFmtId="0" fontId="0" fillId="0" borderId="0" xfId="20" applyAlignment="1">
      <alignment wrapText="1"/>
      <protection/>
    </xf>
    <xf numFmtId="0" fontId="6" fillId="0" borderId="0" xfId="20" applyFont="1" applyAlignment="1">
      <alignment wrapText="1"/>
      <protection/>
    </xf>
    <xf numFmtId="0" fontId="7" fillId="0" borderId="13" xfId="20" applyFont="1" applyFill="1" applyBorder="1" applyAlignment="1">
      <alignment horizontal="left"/>
      <protection/>
    </xf>
    <xf numFmtId="0" fontId="8" fillId="0" borderId="14" xfId="20" applyFont="1" applyFill="1" applyBorder="1" applyAlignment="1">
      <alignment horizontal="center"/>
      <protection/>
    </xf>
    <xf numFmtId="0" fontId="8" fillId="0" borderId="15" xfId="20" applyFont="1" applyBorder="1">
      <alignment/>
      <protection/>
    </xf>
    <xf numFmtId="0" fontId="8" fillId="0" borderId="16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wrapText="1"/>
      <protection/>
    </xf>
    <xf numFmtId="0" fontId="0" fillId="0" borderId="17" xfId="20" applyFont="1" applyBorder="1">
      <alignment/>
      <protection/>
    </xf>
    <xf numFmtId="0" fontId="8" fillId="0" borderId="18" xfId="20" applyFont="1" applyBorder="1">
      <alignment/>
      <protection/>
    </xf>
    <xf numFmtId="0" fontId="8" fillId="0" borderId="19" xfId="20" applyFont="1" applyBorder="1">
      <alignment/>
      <protection/>
    </xf>
    <xf numFmtId="0" fontId="8" fillId="0" borderId="1" xfId="20" applyFont="1" applyBorder="1">
      <alignment/>
      <protection/>
    </xf>
    <xf numFmtId="0" fontId="8" fillId="0" borderId="20" xfId="20" applyNumberFormat="1" applyFont="1" applyBorder="1" applyAlignment="1">
      <alignment horizontal="left"/>
      <protection/>
    </xf>
    <xf numFmtId="0" fontId="7" fillId="0" borderId="21" xfId="20" applyFont="1" applyBorder="1">
      <alignment/>
      <protection/>
    </xf>
    <xf numFmtId="0" fontId="8" fillId="0" borderId="12" xfId="20" applyFont="1" applyBorder="1">
      <alignment/>
      <protection/>
    </xf>
    <xf numFmtId="0" fontId="8" fillId="0" borderId="22" xfId="20" applyFont="1" applyBorder="1">
      <alignment/>
      <protection/>
    </xf>
    <xf numFmtId="0" fontId="8" fillId="0" borderId="2" xfId="20" applyFont="1" applyBorder="1">
      <alignment/>
      <protection/>
    </xf>
    <xf numFmtId="0" fontId="8" fillId="0" borderId="3" xfId="20" applyFont="1" applyBorder="1">
      <alignment/>
      <protection/>
    </xf>
    <xf numFmtId="49" fontId="0" fillId="3" borderId="23" xfId="20" applyNumberFormat="1" applyFont="1" applyFill="1" applyBorder="1">
      <alignment/>
      <protection/>
    </xf>
    <xf numFmtId="0" fontId="0" fillId="3" borderId="3" xfId="20" applyFont="1" applyFill="1" applyBorder="1">
      <alignment/>
      <protection/>
    </xf>
    <xf numFmtId="49" fontId="7" fillId="3" borderId="6" xfId="20" applyNumberFormat="1" applyFont="1" applyFill="1" applyBorder="1" applyAlignment="1">
      <alignment wrapText="1"/>
      <protection/>
    </xf>
    <xf numFmtId="0" fontId="7" fillId="3" borderId="2" xfId="20" applyFont="1" applyFill="1" applyBorder="1" applyAlignment="1">
      <alignment wrapText="1"/>
      <protection/>
    </xf>
    <xf numFmtId="0" fontId="7" fillId="3" borderId="3" xfId="20" applyFont="1" applyFill="1" applyBorder="1" applyAlignment="1">
      <alignment wrapText="1"/>
      <protection/>
    </xf>
    <xf numFmtId="0" fontId="7" fillId="0" borderId="23" xfId="20" applyFont="1" applyBorder="1">
      <alignment/>
      <protection/>
    </xf>
    <xf numFmtId="0" fontId="8" fillId="0" borderId="1" xfId="20" applyFont="1" applyFill="1" applyBorder="1">
      <alignment/>
      <protection/>
    </xf>
    <xf numFmtId="0" fontId="8" fillId="0" borderId="20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3" borderId="23" xfId="20" applyNumberFormat="1" applyFont="1" applyFill="1" applyBorder="1">
      <alignment/>
      <protection/>
    </xf>
    <xf numFmtId="49" fontId="8" fillId="0" borderId="1" xfId="20" applyNumberFormat="1" applyFont="1" applyBorder="1" applyAlignment="1">
      <alignment horizontal="left"/>
      <protection/>
    </xf>
    <xf numFmtId="0" fontId="8" fillId="0" borderId="24" xfId="20" applyFont="1" applyBorder="1">
      <alignment/>
      <protection/>
    </xf>
    <xf numFmtId="0" fontId="8" fillId="0" borderId="1" xfId="20" applyFont="1" applyBorder="1" applyAlignment="1">
      <alignment horizontal="left"/>
      <protection/>
    </xf>
    <xf numFmtId="0" fontId="8" fillId="0" borderId="6" xfId="20" applyFont="1" applyBorder="1" applyAlignment="1">
      <alignment horizontal="left"/>
      <protection/>
    </xf>
    <xf numFmtId="0" fontId="8" fillId="0" borderId="1" xfId="20" applyNumberFormat="1" applyFont="1" applyBorder="1">
      <alignment/>
      <protection/>
    </xf>
    <xf numFmtId="0" fontId="8" fillId="0" borderId="25" xfId="20" applyNumberFormat="1" applyFont="1" applyBorder="1" applyAlignment="1">
      <alignment horizontal="left"/>
      <protection/>
    </xf>
    <xf numFmtId="0" fontId="0" fillId="0" borderId="0" xfId="20" applyNumberFormat="1" applyBorder="1">
      <alignment/>
      <protection/>
    </xf>
    <xf numFmtId="0" fontId="0" fillId="0" borderId="0" xfId="20" applyNumberFormat="1" applyAlignment="1">
      <alignment wrapText="1"/>
      <protection/>
    </xf>
    <xf numFmtId="0" fontId="0" fillId="0" borderId="0" xfId="20" applyBorder="1">
      <alignment/>
      <protection/>
    </xf>
    <xf numFmtId="0" fontId="8" fillId="0" borderId="25" xfId="20" applyNumberFormat="1" applyFont="1" applyFill="1" applyBorder="1" applyAlignment="1">
      <alignment/>
      <protection/>
    </xf>
    <xf numFmtId="0" fontId="8" fillId="0" borderId="1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6" fillId="0" borderId="0" xfId="20" applyFont="1" applyAlignment="1">
      <alignment horizontal="right" wrapText="1"/>
      <protection/>
    </xf>
    <xf numFmtId="0" fontId="8" fillId="0" borderId="1" xfId="20" applyFont="1" applyBorder="1" applyAlignment="1">
      <alignment/>
      <protection/>
    </xf>
    <xf numFmtId="0" fontId="8" fillId="0" borderId="25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8" fillId="0" borderId="23" xfId="20" applyFont="1" applyBorder="1">
      <alignment/>
      <protection/>
    </xf>
    <xf numFmtId="49" fontId="8" fillId="0" borderId="6" xfId="20" applyNumberFormat="1" applyFont="1" applyBorder="1" applyAlignment="1">
      <alignment horizontal="left"/>
      <protection/>
    </xf>
    <xf numFmtId="0" fontId="8" fillId="0" borderId="2" xfId="20" applyFont="1" applyBorder="1" applyAlignment="1">
      <alignment horizontal="left"/>
      <protection/>
    </xf>
    <xf numFmtId="0" fontId="8" fillId="0" borderId="3" xfId="20" applyFont="1" applyBorder="1" applyAlignment="1">
      <alignment horizontal="left"/>
      <protection/>
    </xf>
    <xf numFmtId="0" fontId="8" fillId="0" borderId="11" xfId="20" applyFont="1" applyBorder="1" applyAlignment="1">
      <alignment horizontal="left"/>
      <protection/>
    </xf>
    <xf numFmtId="0" fontId="8" fillId="0" borderId="26" xfId="20" applyNumberFormat="1" applyFont="1" applyBorder="1" applyAlignment="1">
      <alignment horizontal="right"/>
      <protection/>
    </xf>
    <xf numFmtId="0" fontId="5" fillId="0" borderId="27" xfId="20" applyFont="1" applyBorder="1" applyAlignment="1">
      <alignment horizontal="centerContinuous" vertical="center"/>
      <protection/>
    </xf>
    <xf numFmtId="0" fontId="2" fillId="0" borderId="28" xfId="20" applyFont="1" applyBorder="1" applyAlignment="1">
      <alignment horizontal="centerContinuous" vertical="center"/>
      <protection/>
    </xf>
    <xf numFmtId="0" fontId="0" fillId="0" borderId="28" xfId="20" applyBorder="1" applyAlignment="1">
      <alignment horizontal="centerContinuous" vertical="center"/>
      <protection/>
    </xf>
    <xf numFmtId="0" fontId="0" fillId="0" borderId="29" xfId="20" applyBorder="1" applyAlignment="1">
      <alignment horizontal="centerContinuous" vertical="center"/>
      <protection/>
    </xf>
    <xf numFmtId="0" fontId="7" fillId="3" borderId="30" xfId="20" applyFont="1" applyFill="1" applyBorder="1" applyAlignment="1">
      <alignment horizontal="left"/>
      <protection/>
    </xf>
    <xf numFmtId="0" fontId="0" fillId="3" borderId="31" xfId="20" applyFont="1" applyFill="1" applyBorder="1" applyAlignment="1">
      <alignment horizontal="left"/>
      <protection/>
    </xf>
    <xf numFmtId="0" fontId="0" fillId="3" borderId="32" xfId="20" applyFill="1" applyBorder="1" applyAlignment="1">
      <alignment horizontal="center"/>
      <protection/>
    </xf>
    <xf numFmtId="0" fontId="7" fillId="3" borderId="31" xfId="20" applyFont="1" applyFill="1" applyBorder="1" applyAlignment="1">
      <alignment horizontal="center"/>
      <protection/>
    </xf>
    <xf numFmtId="0" fontId="0" fillId="3" borderId="31" xfId="20" applyFont="1" applyFill="1" applyBorder="1" applyAlignment="1">
      <alignment horizontal="right"/>
      <protection/>
    </xf>
    <xf numFmtId="0" fontId="0" fillId="3" borderId="32" xfId="20" applyFont="1" applyFill="1" applyBorder="1" applyAlignment="1">
      <alignment horizontal="right"/>
      <protection/>
    </xf>
    <xf numFmtId="0" fontId="0" fillId="0" borderId="33" xfId="20" applyBorder="1">
      <alignment/>
      <protection/>
    </xf>
    <xf numFmtId="49" fontId="0" fillId="0" borderId="34" xfId="20" applyNumberFormat="1" applyBorder="1">
      <alignment/>
      <protection/>
    </xf>
    <xf numFmtId="4" fontId="0" fillId="0" borderId="35" xfId="20" applyNumberFormat="1" applyBorder="1">
      <alignment/>
      <protection/>
    </xf>
    <xf numFmtId="0" fontId="0" fillId="0" borderId="36" xfId="20" applyBorder="1">
      <alignment/>
      <protection/>
    </xf>
    <xf numFmtId="0" fontId="0" fillId="0" borderId="35" xfId="20" applyBorder="1">
      <alignment/>
      <protection/>
    </xf>
    <xf numFmtId="0" fontId="0" fillId="0" borderId="37" xfId="20" applyBorder="1">
      <alignment/>
      <protection/>
    </xf>
    <xf numFmtId="4" fontId="0" fillId="0" borderId="38" xfId="20" applyNumberFormat="1" applyBorder="1">
      <alignment/>
      <protection/>
    </xf>
    <xf numFmtId="49" fontId="0" fillId="0" borderId="0" xfId="20" applyNumberFormat="1" applyBorder="1">
      <alignment/>
      <protection/>
    </xf>
    <xf numFmtId="4" fontId="0" fillId="0" borderId="9" xfId="20" applyNumberFormat="1" applyBorder="1">
      <alignment/>
      <protection/>
    </xf>
    <xf numFmtId="0" fontId="0" fillId="0" borderId="7" xfId="20" applyBorder="1">
      <alignment/>
      <protection/>
    </xf>
    <xf numFmtId="0" fontId="0" fillId="0" borderId="9" xfId="20" applyBorder="1">
      <alignment/>
      <protection/>
    </xf>
    <xf numFmtId="0" fontId="0" fillId="0" borderId="8" xfId="20" applyBorder="1">
      <alignment/>
      <protection/>
    </xf>
    <xf numFmtId="49" fontId="0" fillId="0" borderId="0" xfId="20" applyNumberFormat="1" applyBorder="1" applyAlignment="1">
      <alignment shrinkToFit="1"/>
      <protection/>
    </xf>
    <xf numFmtId="0" fontId="0" fillId="0" borderId="7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7" xfId="20" applyBorder="1">
      <alignment/>
      <protection/>
    </xf>
    <xf numFmtId="3" fontId="0" fillId="0" borderId="9" xfId="20" applyNumberFormat="1" applyBorder="1">
      <alignment/>
      <protection/>
    </xf>
    <xf numFmtId="0" fontId="0" fillId="0" borderId="39" xfId="20" applyBorder="1" applyAlignment="1">
      <alignment horizontal="center" shrinkToFit="1"/>
      <protection/>
    </xf>
    <xf numFmtId="0" fontId="0" fillId="0" borderId="40" xfId="20" applyBorder="1" applyAlignment="1">
      <alignment horizontal="center" shrinkToFit="1"/>
      <protection/>
    </xf>
    <xf numFmtId="4" fontId="0" fillId="0" borderId="41" xfId="20" applyNumberFormat="1" applyBorder="1">
      <alignment/>
      <protection/>
    </xf>
    <xf numFmtId="0" fontId="0" fillId="0" borderId="42" xfId="20" applyBorder="1">
      <alignment/>
      <protection/>
    </xf>
    <xf numFmtId="3" fontId="0" fillId="0" borderId="41" xfId="20" applyNumberFormat="1" applyBorder="1">
      <alignment/>
      <protection/>
    </xf>
    <xf numFmtId="0" fontId="0" fillId="0" borderId="43" xfId="20" applyBorder="1">
      <alignment/>
      <protection/>
    </xf>
    <xf numFmtId="4" fontId="0" fillId="0" borderId="26" xfId="20" applyNumberFormat="1" applyBorder="1">
      <alignment/>
      <protection/>
    </xf>
    <xf numFmtId="0" fontId="7" fillId="3" borderId="13" xfId="20" applyFont="1" applyFill="1" applyBorder="1">
      <alignment/>
      <protection/>
    </xf>
    <xf numFmtId="0" fontId="7" fillId="3" borderId="44" xfId="20" applyFont="1" applyFill="1" applyBorder="1">
      <alignment/>
      <protection/>
    </xf>
    <xf numFmtId="0" fontId="7" fillId="3" borderId="14" xfId="20" applyFont="1" applyFill="1" applyBorder="1">
      <alignment/>
      <protection/>
    </xf>
    <xf numFmtId="0" fontId="7" fillId="3" borderId="45" xfId="20" applyFont="1" applyFill="1" applyBorder="1">
      <alignment/>
      <protection/>
    </xf>
    <xf numFmtId="0" fontId="7" fillId="3" borderId="46" xfId="20" applyFont="1" applyFill="1" applyBorder="1">
      <alignment/>
      <protection/>
    </xf>
    <xf numFmtId="0" fontId="0" fillId="3" borderId="33" xfId="20" applyFill="1" applyBorder="1">
      <alignment/>
      <protection/>
    </xf>
    <xf numFmtId="0" fontId="0" fillId="3" borderId="0" xfId="20" applyFill="1" applyBorder="1">
      <alignment/>
      <protection/>
    </xf>
    <xf numFmtId="0" fontId="0" fillId="3" borderId="9" xfId="20" applyFill="1" applyBorder="1">
      <alignment/>
      <protection/>
    </xf>
    <xf numFmtId="0" fontId="0" fillId="3" borderId="7" xfId="20" applyFill="1" applyBorder="1">
      <alignment/>
      <protection/>
    </xf>
    <xf numFmtId="0" fontId="0" fillId="3" borderId="38" xfId="20" applyFill="1" applyBorder="1">
      <alignment/>
      <protection/>
    </xf>
    <xf numFmtId="0" fontId="0" fillId="0" borderId="9" xfId="20" applyBorder="1">
      <alignment/>
      <protection/>
    </xf>
    <xf numFmtId="0" fontId="0" fillId="0" borderId="38" xfId="20" applyBorder="1">
      <alignment/>
      <protection/>
    </xf>
    <xf numFmtId="0" fontId="0" fillId="0" borderId="33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38" xfId="20" applyBorder="1" applyAlignment="1">
      <alignment horizontal="center" vertical="center"/>
      <protection/>
    </xf>
    <xf numFmtId="0" fontId="0" fillId="0" borderId="0" xfId="20" applyBorder="1" applyAlignment="1">
      <alignment horizontal="right"/>
      <protection/>
    </xf>
    <xf numFmtId="0" fontId="0" fillId="0" borderId="0" xfId="20" applyFill="1" applyBorder="1">
      <alignment/>
      <protection/>
    </xf>
    <xf numFmtId="0" fontId="0" fillId="0" borderId="17" xfId="20" applyBorder="1">
      <alignment/>
      <protection/>
    </xf>
    <xf numFmtId="0" fontId="0" fillId="0" borderId="19" xfId="20" applyBorder="1">
      <alignment/>
      <protection/>
    </xf>
    <xf numFmtId="1" fontId="0" fillId="0" borderId="18" xfId="20" applyNumberFormat="1" applyBorder="1" applyAlignment="1">
      <alignment horizontal="right"/>
      <protection/>
    </xf>
    <xf numFmtId="0" fontId="0" fillId="0" borderId="18" xfId="20" applyBorder="1">
      <alignment/>
      <protection/>
    </xf>
    <xf numFmtId="165" fontId="0" fillId="0" borderId="6" xfId="20" applyNumberFormat="1" applyBorder="1" applyAlignment="1">
      <alignment horizontal="right"/>
      <protection/>
    </xf>
    <xf numFmtId="165" fontId="0" fillId="0" borderId="25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165" fontId="0" fillId="0" borderId="5" xfId="20" applyNumberFormat="1" applyBorder="1" applyAlignment="1">
      <alignment horizontal="right"/>
      <protection/>
    </xf>
    <xf numFmtId="165" fontId="0" fillId="0" borderId="47" xfId="20" applyNumberFormat="1" applyBorder="1" applyAlignment="1">
      <alignment horizontal="right"/>
      <protection/>
    </xf>
    <xf numFmtId="0" fontId="2" fillId="3" borderId="48" xfId="20" applyFont="1" applyFill="1" applyBorder="1">
      <alignment/>
      <protection/>
    </xf>
    <xf numFmtId="0" fontId="2" fillId="3" borderId="30" xfId="20" applyFont="1" applyFill="1" applyBorder="1">
      <alignment/>
      <protection/>
    </xf>
    <xf numFmtId="0" fontId="2" fillId="3" borderId="31" xfId="20" applyFont="1" applyFill="1" applyBorder="1">
      <alignment/>
      <protection/>
    </xf>
    <xf numFmtId="0" fontId="2" fillId="3" borderId="49" xfId="20" applyFont="1" applyFill="1" applyBorder="1">
      <alignment/>
      <protection/>
    </xf>
    <xf numFmtId="165" fontId="2" fillId="3" borderId="50" xfId="20" applyNumberFormat="1" applyFont="1" applyFill="1" applyBorder="1" applyAlignment="1">
      <alignment horizontal="right"/>
      <protection/>
    </xf>
    <xf numFmtId="165" fontId="2" fillId="3" borderId="32" xfId="20" applyNumberFormat="1" applyFont="1" applyFill="1" applyBorder="1" applyAlignment="1">
      <alignment horizontal="right"/>
      <protection/>
    </xf>
    <xf numFmtId="0" fontId="2" fillId="0" borderId="0" xfId="20" applyFont="1">
      <alignment/>
      <protection/>
    </xf>
    <xf numFmtId="0" fontId="10" fillId="0" borderId="0" xfId="20" applyFont="1">
      <alignment/>
      <protection/>
    </xf>
    <xf numFmtId="0" fontId="0" fillId="0" borderId="0" xfId="20" applyAlignment="1">
      <alignment/>
      <protection/>
    </xf>
    <xf numFmtId="0" fontId="4" fillId="0" borderId="0" xfId="20" applyFont="1" applyAlignment="1">
      <alignment horizontal="left" vertical="top" wrapText="1"/>
      <protection/>
    </xf>
    <xf numFmtId="0" fontId="0" fillId="0" borderId="0" xfId="20" applyAlignment="1">
      <alignment vertical="justify"/>
      <protection/>
    </xf>
    <xf numFmtId="0" fontId="0" fillId="0" borderId="0" xfId="20" applyAlignment="1">
      <alignment horizontal="left" vertical="top" wrapText="1"/>
      <protection/>
    </xf>
    <xf numFmtId="0" fontId="0" fillId="0" borderId="0" xfId="20" applyAlignment="1">
      <alignment horizontal="left" wrapText="1"/>
      <protection/>
    </xf>
    <xf numFmtId="2" fontId="9" fillId="3" borderId="44" xfId="20" applyNumberFormat="1" applyFont="1" applyFill="1" applyBorder="1" applyAlignment="1">
      <alignment horizontal="left"/>
      <protection/>
    </xf>
    <xf numFmtId="49" fontId="7" fillId="3" borderId="44" xfId="20" applyNumberFormat="1" applyFont="1" applyFill="1" applyBorder="1" applyAlignment="1">
      <alignment wrapText="1"/>
      <protection/>
    </xf>
    <xf numFmtId="2" fontId="7" fillId="3" borderId="14" xfId="20" applyNumberFormat="1" applyFont="1" applyFill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V&#253;m&#283;na%20dve&#345;&#237;%20v&#269;%20O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na.rudecka\Documents\FN%20Brno-%20energeticke%20uspory\53_Energetick&#233;%20&#250;spory%20v%20budov&#225;ch%20FN%20Brno\Realizace\ZL\rezerva%20ZL%20R%20M12-%20hav&#225;rie%20st&#345;&#237;&#353;ky%20bud%20F\P&#344;.3_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Rozpočet Pol (2)"/>
      <sheetName val="Rozpočet Pol"/>
      <sheetName val="Rozpočet Pol fin"/>
      <sheetName val="List1"/>
    </sheetNames>
    <sheetDataSet>
      <sheetData sheetId="0"/>
      <sheetData sheetId="1">
        <row r="25">
          <cell r="G25" t="e">
            <v>#REF!</v>
          </cell>
        </row>
        <row r="26">
          <cell r="G26" t="e">
            <v>#REF!</v>
          </cell>
        </row>
        <row r="29">
          <cell r="J29" t="str">
            <v>CZK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Položky"/>
    </sheetNames>
    <sheetDataSet>
      <sheetData sheetId="0"/>
      <sheetData sheetId="1">
        <row r="7">
          <cell r="I7">
            <v>89751.6648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G7" sqref="G7"/>
    </sheetView>
  </sheetViews>
  <sheetFormatPr defaultColWidth="9.00390625" defaultRowHeight="12.75"/>
  <cols>
    <col min="1" max="1" width="2.00390625" style="69" customWidth="1"/>
    <col min="2" max="2" width="15.00390625" style="69" customWidth="1"/>
    <col min="3" max="3" width="15.875" style="69" customWidth="1"/>
    <col min="4" max="4" width="14.625" style="69" customWidth="1"/>
    <col min="5" max="5" width="13.625" style="69" customWidth="1"/>
    <col min="6" max="6" width="16.625" style="69" customWidth="1"/>
    <col min="7" max="7" width="15.25390625" style="69" customWidth="1"/>
    <col min="8" max="9" width="9.125" style="69" customWidth="1"/>
    <col min="10" max="10" width="27.375" style="178" customWidth="1"/>
    <col min="11" max="11" width="40.125" style="178" customWidth="1"/>
    <col min="12" max="16384" width="9.125" style="69" customWidth="1"/>
  </cols>
  <sheetData>
    <row r="1" spans="1:11" ht="24.75" customHeight="1" thickBot="1">
      <c r="A1" s="66" t="s">
        <v>119</v>
      </c>
      <c r="B1" s="67"/>
      <c r="C1" s="68"/>
      <c r="D1" s="68"/>
      <c r="E1" s="67"/>
      <c r="F1" s="67"/>
      <c r="G1" s="67"/>
      <c r="I1" s="70"/>
      <c r="J1" s="71"/>
      <c r="K1" s="71"/>
    </row>
    <row r="2" spans="1:11" ht="12.75">
      <c r="A2" s="72" t="s">
        <v>120</v>
      </c>
      <c r="B2" s="73"/>
      <c r="C2" s="194" t="str">
        <f>'Rozpočet Pol fin'!C2:G2</f>
        <v>Výměna dveří FN Bohunice</v>
      </c>
      <c r="D2" s="195"/>
      <c r="E2" s="196"/>
      <c r="F2" s="74"/>
      <c r="G2" s="75"/>
      <c r="I2" s="70"/>
      <c r="J2" s="76" t="s">
        <v>121</v>
      </c>
      <c r="K2" s="71"/>
    </row>
    <row r="3" spans="1:11" ht="3" customHeight="1" hidden="1">
      <c r="A3" s="77"/>
      <c r="B3" s="78"/>
      <c r="C3" s="79"/>
      <c r="D3" s="79"/>
      <c r="E3" s="78"/>
      <c r="F3" s="80"/>
      <c r="G3" s="81"/>
      <c r="I3" s="70"/>
      <c r="J3" s="71"/>
      <c r="K3" s="71"/>
    </row>
    <row r="4" spans="1:11" ht="12" customHeight="1">
      <c r="A4" s="82" t="s">
        <v>122</v>
      </c>
      <c r="B4" s="83"/>
      <c r="C4" s="84" t="s">
        <v>123</v>
      </c>
      <c r="D4" s="85"/>
      <c r="E4" s="86"/>
      <c r="F4" s="80"/>
      <c r="G4" s="81"/>
      <c r="I4" s="70"/>
      <c r="J4" s="71"/>
      <c r="K4" s="71"/>
    </row>
    <row r="5" spans="1:11" ht="12.75">
      <c r="A5" s="87"/>
      <c r="B5" s="88"/>
      <c r="C5" s="89"/>
      <c r="D5" s="90"/>
      <c r="E5" s="91"/>
      <c r="F5" s="80"/>
      <c r="G5" s="81"/>
      <c r="I5" s="70"/>
      <c r="J5" s="71"/>
      <c r="K5" s="76" t="s">
        <v>124</v>
      </c>
    </row>
    <row r="6" spans="1:15" ht="12.95" customHeight="1">
      <c r="A6" s="92" t="s">
        <v>125</v>
      </c>
      <c r="B6" s="86"/>
      <c r="C6" s="85" t="s">
        <v>126</v>
      </c>
      <c r="D6" s="85"/>
      <c r="E6" s="86"/>
      <c r="F6" s="93"/>
      <c r="G6" s="94"/>
      <c r="I6" s="70"/>
      <c r="J6" s="71"/>
      <c r="K6" s="71"/>
      <c r="O6" s="95"/>
    </row>
    <row r="7" spans="1:11" ht="12.75">
      <c r="A7" s="96"/>
      <c r="B7" s="88"/>
      <c r="C7" s="89" t="s">
        <v>127</v>
      </c>
      <c r="D7" s="90"/>
      <c r="E7" s="91"/>
      <c r="F7" s="97"/>
      <c r="G7" s="94"/>
      <c r="I7" s="70"/>
      <c r="J7" s="71"/>
      <c r="K7" s="76" t="s">
        <v>127</v>
      </c>
    </row>
    <row r="8" spans="1:11" ht="12.75">
      <c r="A8" s="98" t="s">
        <v>128</v>
      </c>
      <c r="B8" s="80"/>
      <c r="C8" s="99"/>
      <c r="D8" s="99"/>
      <c r="E8" s="100"/>
      <c r="F8" s="101"/>
      <c r="G8" s="102"/>
      <c r="H8" s="103"/>
      <c r="I8" s="104"/>
      <c r="J8" s="71"/>
      <c r="K8" s="71"/>
    </row>
    <row r="9" spans="1:11" ht="12.75">
      <c r="A9" s="98"/>
      <c r="B9" s="80"/>
      <c r="C9" s="99"/>
      <c r="D9" s="99"/>
      <c r="E9" s="100"/>
      <c r="F9" s="105"/>
      <c r="G9" s="106"/>
      <c r="H9" s="105"/>
      <c r="I9" s="70"/>
      <c r="J9" s="71"/>
      <c r="K9" s="71"/>
    </row>
    <row r="10" spans="1:11" ht="12.75">
      <c r="A10" s="98" t="s">
        <v>129</v>
      </c>
      <c r="B10" s="80"/>
      <c r="C10" s="99"/>
      <c r="D10" s="99"/>
      <c r="E10" s="99"/>
      <c r="F10" s="107"/>
      <c r="G10" s="106"/>
      <c r="H10" s="108"/>
      <c r="I10" s="70"/>
      <c r="J10" s="109"/>
      <c r="K10" s="71"/>
    </row>
    <row r="11" spans="1:57" ht="13.5" customHeight="1">
      <c r="A11" s="98" t="s">
        <v>130</v>
      </c>
      <c r="B11" s="80"/>
      <c r="C11" s="99"/>
      <c r="D11" s="99"/>
      <c r="E11" s="99"/>
      <c r="F11" s="110"/>
      <c r="G11" s="111"/>
      <c r="H11" s="105"/>
      <c r="I11" s="70"/>
      <c r="J11" s="71"/>
      <c r="K11" s="71"/>
      <c r="BA11" s="112"/>
      <c r="BB11" s="112"/>
      <c r="BC11" s="112"/>
      <c r="BD11" s="112"/>
      <c r="BE11" s="112"/>
    </row>
    <row r="12" spans="1:11" ht="12.75" customHeight="1">
      <c r="A12" s="113" t="s">
        <v>131</v>
      </c>
      <c r="B12" s="86"/>
      <c r="C12" s="114"/>
      <c r="D12" s="115"/>
      <c r="E12" s="116"/>
      <c r="F12" s="117"/>
      <c r="G12" s="118"/>
      <c r="H12" s="105"/>
      <c r="I12" s="70"/>
      <c r="J12" s="71"/>
      <c r="K12" s="71"/>
    </row>
    <row r="13" spans="1:11" ht="28.5" customHeight="1" thickBot="1">
      <c r="A13" s="119" t="s">
        <v>132</v>
      </c>
      <c r="B13" s="120"/>
      <c r="C13" s="120"/>
      <c r="D13" s="120"/>
      <c r="E13" s="121"/>
      <c r="F13" s="121"/>
      <c r="G13" s="122"/>
      <c r="H13" s="105"/>
      <c r="I13" s="70"/>
      <c r="J13" s="71"/>
      <c r="K13" s="71"/>
    </row>
    <row r="14" spans="1:11" ht="17.25" customHeight="1" thickBot="1">
      <c r="A14" s="123"/>
      <c r="B14" s="124" t="s">
        <v>133</v>
      </c>
      <c r="C14" s="125"/>
      <c r="D14" s="126"/>
      <c r="E14" s="127"/>
      <c r="F14" s="127"/>
      <c r="G14" s="128" t="s">
        <v>134</v>
      </c>
      <c r="I14" s="70"/>
      <c r="J14" s="71"/>
      <c r="K14" s="71"/>
    </row>
    <row r="15" spans="1:11" ht="15.95" customHeight="1">
      <c r="A15" s="129"/>
      <c r="B15" s="130" t="s">
        <v>135</v>
      </c>
      <c r="C15" s="131"/>
      <c r="D15" s="132"/>
      <c r="E15" s="133"/>
      <c r="F15" s="134"/>
      <c r="G15" s="135"/>
      <c r="I15" s="70"/>
      <c r="J15" s="71"/>
      <c r="K15" s="71"/>
    </row>
    <row r="16" spans="1:11" ht="15.95" customHeight="1">
      <c r="A16" s="129"/>
      <c r="B16" s="136" t="s">
        <v>136</v>
      </c>
      <c r="C16" s="137"/>
      <c r="D16" s="138"/>
      <c r="E16" s="139"/>
      <c r="F16" s="140"/>
      <c r="G16" s="135"/>
      <c r="I16" s="70"/>
      <c r="J16" s="71"/>
      <c r="K16" s="71"/>
    </row>
    <row r="17" spans="1:11" ht="15.95" customHeight="1">
      <c r="A17" s="129"/>
      <c r="B17" s="136" t="s">
        <v>137</v>
      </c>
      <c r="C17" s="137"/>
      <c r="D17" s="138"/>
      <c r="E17" s="139"/>
      <c r="F17" s="140"/>
      <c r="G17" s="135"/>
      <c r="I17" s="70"/>
      <c r="J17" s="71"/>
      <c r="K17" s="71"/>
    </row>
    <row r="18" spans="1:11" ht="15.95" customHeight="1">
      <c r="A18" s="129"/>
      <c r="B18" s="141" t="s">
        <v>138</v>
      </c>
      <c r="C18" s="137"/>
      <c r="D18" s="138"/>
      <c r="E18" s="139"/>
      <c r="F18" s="140"/>
      <c r="G18" s="135"/>
      <c r="I18" s="70"/>
      <c r="J18" s="71"/>
      <c r="K18" s="71"/>
    </row>
    <row r="19" spans="1:11" ht="15.95" customHeight="1">
      <c r="A19" s="129"/>
      <c r="B19" s="136" t="s">
        <v>139</v>
      </c>
      <c r="C19" s="137"/>
      <c r="D19" s="142"/>
      <c r="E19" s="143"/>
      <c r="F19" s="140"/>
      <c r="G19" s="135"/>
      <c r="I19" s="70"/>
      <c r="J19" s="71"/>
      <c r="K19" s="71"/>
    </row>
    <row r="20" spans="1:11" ht="15.95" customHeight="1">
      <c r="A20" s="129"/>
      <c r="B20" s="105" t="s">
        <v>134</v>
      </c>
      <c r="C20" s="137"/>
      <c r="D20" s="138"/>
      <c r="E20" s="139"/>
      <c r="F20" s="140"/>
      <c r="G20" s="135"/>
      <c r="I20" s="70"/>
      <c r="J20" s="71"/>
      <c r="K20" s="71"/>
    </row>
    <row r="21" spans="1:11" ht="3" customHeight="1">
      <c r="A21" s="129"/>
      <c r="B21" s="105"/>
      <c r="C21" s="137"/>
      <c r="D21" s="144"/>
      <c r="E21" s="145"/>
      <c r="F21" s="140"/>
      <c r="G21" s="135"/>
      <c r="I21" s="70"/>
      <c r="J21" s="71"/>
      <c r="K21" s="71"/>
    </row>
    <row r="22" spans="1:11" ht="3" customHeight="1">
      <c r="A22" s="129"/>
      <c r="B22" s="105"/>
      <c r="C22" s="137"/>
      <c r="D22" s="144"/>
      <c r="E22" s="145"/>
      <c r="F22" s="140"/>
      <c r="G22" s="135"/>
      <c r="I22" s="70"/>
      <c r="J22" s="71"/>
      <c r="K22" s="71"/>
    </row>
    <row r="23" spans="1:11" ht="3" customHeight="1" thickBot="1">
      <c r="A23" s="146"/>
      <c r="B23" s="147"/>
      <c r="C23" s="148"/>
      <c r="D23" s="149"/>
      <c r="E23" s="150"/>
      <c r="F23" s="151"/>
      <c r="G23" s="152"/>
      <c r="I23" s="70"/>
      <c r="J23" s="71"/>
      <c r="K23" s="71"/>
    </row>
    <row r="24" spans="1:11" ht="12.75">
      <c r="A24" s="153" t="s">
        <v>140</v>
      </c>
      <c r="B24" s="154"/>
      <c r="C24" s="155"/>
      <c r="D24" s="154" t="s">
        <v>141</v>
      </c>
      <c r="E24" s="154"/>
      <c r="F24" s="156" t="s">
        <v>142</v>
      </c>
      <c r="G24" s="157"/>
      <c r="I24" s="70"/>
      <c r="J24" s="71"/>
      <c r="K24" s="71"/>
    </row>
    <row r="25" spans="1:11" ht="12.75">
      <c r="A25" s="158" t="s">
        <v>143</v>
      </c>
      <c r="B25" s="159"/>
      <c r="C25" s="160"/>
      <c r="D25" s="159" t="s">
        <v>143</v>
      </c>
      <c r="E25" s="159"/>
      <c r="F25" s="161" t="s">
        <v>143</v>
      </c>
      <c r="G25" s="162"/>
      <c r="I25" s="70"/>
      <c r="J25" s="71"/>
      <c r="K25" s="71"/>
    </row>
    <row r="26" spans="1:11" ht="2.25" customHeight="1">
      <c r="A26" s="129"/>
      <c r="B26" s="105"/>
      <c r="C26" s="163"/>
      <c r="D26" s="105"/>
      <c r="E26" s="105"/>
      <c r="F26" s="144"/>
      <c r="G26" s="164"/>
      <c r="I26" s="70"/>
      <c r="J26" s="71"/>
      <c r="K26" s="71"/>
    </row>
    <row r="27" spans="1:11" ht="34.5" customHeight="1">
      <c r="A27" s="165" t="s">
        <v>144</v>
      </c>
      <c r="B27" s="166"/>
      <c r="C27" s="167"/>
      <c r="D27" s="168" t="s">
        <v>144</v>
      </c>
      <c r="E27" s="167"/>
      <c r="F27" s="168" t="s">
        <v>144</v>
      </c>
      <c r="G27" s="169"/>
      <c r="I27" s="70"/>
      <c r="J27" s="71"/>
      <c r="K27" s="71"/>
    </row>
    <row r="28" spans="1:11" ht="15.75" customHeight="1">
      <c r="A28" s="129" t="s">
        <v>145</v>
      </c>
      <c r="B28" s="170"/>
      <c r="C28" s="163"/>
      <c r="D28" s="105" t="s">
        <v>145</v>
      </c>
      <c r="E28" s="105"/>
      <c r="F28" s="144" t="s">
        <v>145</v>
      </c>
      <c r="G28" s="164"/>
      <c r="I28" s="70"/>
      <c r="J28" s="71"/>
      <c r="K28" s="71"/>
    </row>
    <row r="29" spans="1:11" ht="48.75" customHeight="1">
      <c r="A29" s="129" t="s">
        <v>146</v>
      </c>
      <c r="B29" s="105"/>
      <c r="C29" s="163"/>
      <c r="D29" s="144" t="s">
        <v>147</v>
      </c>
      <c r="E29" s="163"/>
      <c r="F29" s="171" t="s">
        <v>147</v>
      </c>
      <c r="G29" s="164"/>
      <c r="I29" s="70"/>
      <c r="J29" s="71"/>
      <c r="K29" s="71"/>
    </row>
    <row r="30" spans="1:11" ht="12.75">
      <c r="A30" s="172" t="s">
        <v>148</v>
      </c>
      <c r="B30" s="173"/>
      <c r="C30" s="174"/>
      <c r="D30" s="173" t="s">
        <v>149</v>
      </c>
      <c r="E30" s="175"/>
      <c r="F30" s="176">
        <v>0</v>
      </c>
      <c r="G30" s="177"/>
      <c r="I30" s="70"/>
      <c r="J30" s="71"/>
      <c r="K30" s="71"/>
    </row>
    <row r="31" spans="1:7" ht="12.75">
      <c r="A31" s="172" t="s">
        <v>150</v>
      </c>
      <c r="B31" s="173"/>
      <c r="C31" s="174">
        <f>SazbaDPH1</f>
        <v>0</v>
      </c>
      <c r="D31" s="173" t="s">
        <v>151</v>
      </c>
      <c r="E31" s="175"/>
      <c r="F31" s="176">
        <f>PRODUCT(F30,C31/100)</f>
        <v>0</v>
      </c>
      <c r="G31" s="177"/>
    </row>
    <row r="32" spans="1:7" ht="12.75">
      <c r="A32" s="172" t="s">
        <v>148</v>
      </c>
      <c r="B32" s="173"/>
      <c r="C32" s="174">
        <v>21</v>
      </c>
      <c r="D32" s="173" t="s">
        <v>151</v>
      </c>
      <c r="E32" s="175"/>
      <c r="F32" s="176">
        <v>0</v>
      </c>
      <c r="G32" s="177"/>
    </row>
    <row r="33" spans="1:7" ht="12.75">
      <c r="A33" s="172" t="s">
        <v>150</v>
      </c>
      <c r="B33" s="173"/>
      <c r="C33" s="174">
        <f>SazbaDPH2</f>
        <v>21</v>
      </c>
      <c r="D33" s="173" t="s">
        <v>151</v>
      </c>
      <c r="E33" s="175"/>
      <c r="F33" s="176">
        <v>0</v>
      </c>
      <c r="G33" s="177"/>
    </row>
    <row r="34" spans="1:7" ht="13.5" thickBot="1">
      <c r="A34" s="172" t="s">
        <v>152</v>
      </c>
      <c r="B34" s="173"/>
      <c r="C34" s="174"/>
      <c r="D34" s="173"/>
      <c r="E34" s="175"/>
      <c r="F34" s="179">
        <v>0</v>
      </c>
      <c r="G34" s="180"/>
    </row>
    <row r="35" spans="1:11" s="187" customFormat="1" ht="19.5" customHeight="1" thickBot="1">
      <c r="A35" s="181" t="s">
        <v>153</v>
      </c>
      <c r="B35" s="182"/>
      <c r="C35" s="183"/>
      <c r="D35" s="183"/>
      <c r="E35" s="184"/>
      <c r="F35" s="185">
        <f>SUM(F30:G34)</f>
        <v>0</v>
      </c>
      <c r="G35" s="186"/>
      <c r="J35" s="188"/>
      <c r="K35" s="188"/>
    </row>
    <row r="36" ht="18" customHeight="1">
      <c r="A36" s="189" t="s">
        <v>154</v>
      </c>
    </row>
    <row r="37" spans="2:8" ht="12.75">
      <c r="B37" s="190"/>
      <c r="C37" s="190"/>
      <c r="D37" s="190"/>
      <c r="E37" s="190"/>
      <c r="F37" s="190"/>
      <c r="G37" s="190"/>
      <c r="H37" s="69" t="s">
        <v>155</v>
      </c>
    </row>
    <row r="38" spans="1:8" ht="14.25" customHeight="1">
      <c r="A38" s="189"/>
      <c r="B38" s="190"/>
      <c r="C38" s="190"/>
      <c r="D38" s="190"/>
      <c r="E38" s="190"/>
      <c r="F38" s="190"/>
      <c r="G38" s="190"/>
      <c r="H38" s="69" t="s">
        <v>155</v>
      </c>
    </row>
    <row r="39" spans="1:8" ht="12.75" customHeight="1">
      <c r="A39" s="191"/>
      <c r="B39" s="190"/>
      <c r="C39" s="190"/>
      <c r="D39" s="190"/>
      <c r="E39" s="190"/>
      <c r="F39" s="190"/>
      <c r="G39" s="190"/>
      <c r="H39" s="69" t="s">
        <v>155</v>
      </c>
    </row>
    <row r="40" spans="1:8" ht="12.75">
      <c r="A40" s="191"/>
      <c r="B40" s="190"/>
      <c r="C40" s="190"/>
      <c r="D40" s="190"/>
      <c r="E40" s="190"/>
      <c r="F40" s="190"/>
      <c r="G40" s="190"/>
      <c r="H40" s="69" t="s">
        <v>155</v>
      </c>
    </row>
    <row r="41" spans="1:8" ht="12.75">
      <c r="A41" s="191"/>
      <c r="B41" s="190"/>
      <c r="C41" s="190"/>
      <c r="D41" s="190"/>
      <c r="E41" s="190"/>
      <c r="F41" s="190"/>
      <c r="G41" s="190"/>
      <c r="H41" s="69" t="s">
        <v>155</v>
      </c>
    </row>
    <row r="42" spans="1:8" ht="12.75">
      <c r="A42" s="191"/>
      <c r="B42" s="190"/>
      <c r="C42" s="190"/>
      <c r="D42" s="190"/>
      <c r="E42" s="190"/>
      <c r="F42" s="190"/>
      <c r="G42" s="190"/>
      <c r="H42" s="69" t="s">
        <v>155</v>
      </c>
    </row>
    <row r="43" spans="1:8" ht="12.75">
      <c r="A43" s="191"/>
      <c r="B43" s="190"/>
      <c r="C43" s="190"/>
      <c r="D43" s="190"/>
      <c r="E43" s="190"/>
      <c r="F43" s="190"/>
      <c r="G43" s="190"/>
      <c r="H43" s="69" t="s">
        <v>155</v>
      </c>
    </row>
    <row r="44" spans="1:8" ht="12.75">
      <c r="A44" s="191"/>
      <c r="B44" s="190"/>
      <c r="C44" s="190"/>
      <c r="D44" s="190"/>
      <c r="E44" s="190"/>
      <c r="F44" s="190"/>
      <c r="G44" s="190"/>
      <c r="H44" s="69" t="s">
        <v>155</v>
      </c>
    </row>
    <row r="45" spans="1:8" ht="12.75">
      <c r="A45" s="191"/>
      <c r="B45" s="190"/>
      <c r="C45" s="190"/>
      <c r="D45" s="190"/>
      <c r="E45" s="190"/>
      <c r="F45" s="190"/>
      <c r="G45" s="190"/>
      <c r="H45" s="69" t="s">
        <v>155</v>
      </c>
    </row>
    <row r="46" spans="1:8" ht="12.75" customHeight="1">
      <c r="A46" s="191"/>
      <c r="B46" s="192"/>
      <c r="C46" s="192"/>
      <c r="D46" s="192"/>
      <c r="E46" s="192"/>
      <c r="F46" s="192"/>
      <c r="G46" s="192"/>
      <c r="H46" s="69" t="s">
        <v>155</v>
      </c>
    </row>
    <row r="47" spans="2:7" ht="12.75">
      <c r="B47" s="192"/>
      <c r="C47" s="192"/>
      <c r="D47" s="192"/>
      <c r="E47" s="192"/>
      <c r="F47" s="192"/>
      <c r="G47" s="192"/>
    </row>
    <row r="48" spans="2:7" ht="12.75">
      <c r="B48" s="192"/>
      <c r="C48" s="192"/>
      <c r="D48" s="192"/>
      <c r="E48" s="192"/>
      <c r="F48" s="192"/>
      <c r="G48" s="192"/>
    </row>
    <row r="49" spans="2:7" ht="12.75">
      <c r="B49" s="192"/>
      <c r="C49" s="192"/>
      <c r="D49" s="192"/>
      <c r="E49" s="192"/>
      <c r="F49" s="192"/>
      <c r="G49" s="192"/>
    </row>
    <row r="50" spans="2:7" ht="12.75">
      <c r="B50" s="192"/>
      <c r="C50" s="192"/>
      <c r="D50" s="192"/>
      <c r="E50" s="192"/>
      <c r="F50" s="192"/>
      <c r="G50" s="192"/>
    </row>
    <row r="51" spans="2:7" ht="12.75">
      <c r="B51" s="193"/>
      <c r="C51" s="193"/>
      <c r="D51" s="193"/>
      <c r="E51" s="193"/>
      <c r="F51" s="193"/>
      <c r="G51" s="193"/>
    </row>
    <row r="52" spans="2:7" ht="12.75">
      <c r="B52" s="193"/>
      <c r="C52" s="193"/>
      <c r="D52" s="193"/>
      <c r="E52" s="193"/>
      <c r="F52" s="193"/>
      <c r="G52" s="193"/>
    </row>
    <row r="53" spans="2:7" ht="12.75">
      <c r="B53" s="193"/>
      <c r="C53" s="193"/>
      <c r="D53" s="193"/>
      <c r="E53" s="193"/>
      <c r="F53" s="193"/>
      <c r="G53" s="193"/>
    </row>
    <row r="54" spans="2:7" ht="12.75">
      <c r="B54" s="193"/>
      <c r="C54" s="193"/>
      <c r="D54" s="193"/>
      <c r="E54" s="193"/>
      <c r="F54" s="193"/>
      <c r="G54" s="193"/>
    </row>
    <row r="55" spans="2:7" ht="12.75">
      <c r="B55" s="193"/>
      <c r="C55" s="193"/>
      <c r="D55" s="193"/>
      <c r="E55" s="193"/>
      <c r="F55" s="193"/>
      <c r="G55" s="193"/>
    </row>
  </sheetData>
  <mergeCells count="19">
    <mergeCell ref="F35:G35"/>
    <mergeCell ref="B37:G50"/>
    <mergeCell ref="F27:G27"/>
    <mergeCell ref="F30:G30"/>
    <mergeCell ref="F31:G31"/>
    <mergeCell ref="F32:G32"/>
    <mergeCell ref="F33:G33"/>
    <mergeCell ref="F34:G34"/>
    <mergeCell ref="D18:E18"/>
    <mergeCell ref="D19:E19"/>
    <mergeCell ref="D20:E20"/>
    <mergeCell ref="A23:B23"/>
    <mergeCell ref="A27:C27"/>
    <mergeCell ref="D27:E27"/>
    <mergeCell ref="C5:E5"/>
    <mergeCell ref="C7:E7"/>
    <mergeCell ref="D15:E15"/>
    <mergeCell ref="D16:E16"/>
    <mergeCell ref="D17:E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M63"/>
  <sheetViews>
    <sheetView tabSelected="1" zoomScale="85" zoomScaleNormal="85" workbookViewId="0" topLeftCell="A1">
      <pane ySplit="7" topLeftCell="A8" activePane="bottomLeft" state="frozen"/>
      <selection pane="bottomLeft" activeCell="H16" sqref="H16"/>
    </sheetView>
  </sheetViews>
  <sheetFormatPr defaultColWidth="9.00390625" defaultRowHeight="12.75"/>
  <cols>
    <col min="1" max="1" width="4.25390625" style="0" customWidth="1"/>
    <col min="2" max="2" width="14.375" style="8" customWidth="1"/>
    <col min="3" max="3" width="49.37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8" width="10.125" style="0" customWidth="1"/>
    <col min="9" max="9" width="12.25390625" style="0" customWidth="1"/>
    <col min="10" max="10" width="9.125" style="0" hidden="1" customWidth="1"/>
    <col min="11" max="18" width="9.125" style="0" customWidth="1"/>
    <col min="19" max="19" width="10.125" style="0" bestFit="1" customWidth="1"/>
  </cols>
  <sheetData>
    <row r="1" spans="1:10" ht="15.75" customHeight="1">
      <c r="A1" s="61" t="s">
        <v>0</v>
      </c>
      <c r="B1" s="61"/>
      <c r="C1" s="61"/>
      <c r="D1" s="61"/>
      <c r="E1" s="61"/>
      <c r="F1" s="61"/>
      <c r="G1" s="61"/>
      <c r="I1" s="40"/>
      <c r="J1" t="s">
        <v>1</v>
      </c>
    </row>
    <row r="2" spans="1:10" ht="24.95" customHeight="1">
      <c r="A2" s="1" t="s">
        <v>2</v>
      </c>
      <c r="B2" s="2"/>
      <c r="C2" s="62" t="s">
        <v>3</v>
      </c>
      <c r="D2" s="63"/>
      <c r="E2" s="63"/>
      <c r="F2" s="63"/>
      <c r="G2" s="64"/>
      <c r="I2" s="40"/>
      <c r="J2" t="s">
        <v>4</v>
      </c>
    </row>
    <row r="3" spans="1:10" ht="24.95" customHeight="1" hidden="1">
      <c r="A3" s="1" t="s">
        <v>5</v>
      </c>
      <c r="B3" s="2"/>
      <c r="C3" s="65"/>
      <c r="D3" s="63"/>
      <c r="E3" s="63"/>
      <c r="F3" s="63"/>
      <c r="G3" s="64"/>
      <c r="J3" t="s">
        <v>6</v>
      </c>
    </row>
    <row r="4" spans="1:10" ht="24.95" customHeight="1" hidden="1">
      <c r="A4" s="1" t="s">
        <v>7</v>
      </c>
      <c r="B4" s="2"/>
      <c r="C4" s="65"/>
      <c r="D4" s="63"/>
      <c r="E4" s="63"/>
      <c r="F4" s="63"/>
      <c r="G4" s="64"/>
      <c r="J4" t="s">
        <v>8</v>
      </c>
    </row>
    <row r="5" spans="1:10" ht="12.75" hidden="1">
      <c r="A5" s="3" t="s">
        <v>9</v>
      </c>
      <c r="B5" s="4"/>
      <c r="C5" s="5"/>
      <c r="D5" s="6"/>
      <c r="E5" s="6"/>
      <c r="F5" s="6"/>
      <c r="G5" s="7"/>
      <c r="J5" t="s">
        <v>10</v>
      </c>
    </row>
    <row r="7" spans="1:9" ht="25.5">
      <c r="A7" s="9" t="s">
        <v>11</v>
      </c>
      <c r="B7" s="10" t="s">
        <v>12</v>
      </c>
      <c r="C7" s="10" t="s">
        <v>13</v>
      </c>
      <c r="D7" s="9" t="s">
        <v>14</v>
      </c>
      <c r="E7" s="9" t="s">
        <v>15</v>
      </c>
      <c r="F7" s="11" t="s">
        <v>16</v>
      </c>
      <c r="G7" s="12" t="s">
        <v>17</v>
      </c>
      <c r="H7" s="13" t="s">
        <v>18</v>
      </c>
      <c r="I7" s="14" t="s">
        <v>19</v>
      </c>
    </row>
    <row r="9" ht="12.75">
      <c r="B9" s="15"/>
    </row>
    <row r="10" spans="1:10" ht="12.75">
      <c r="A10" s="16" t="s">
        <v>20</v>
      </c>
      <c r="B10" s="17" t="s">
        <v>21</v>
      </c>
      <c r="C10" s="18" t="s">
        <v>22</v>
      </c>
      <c r="D10" s="19"/>
      <c r="E10" s="20"/>
      <c r="F10" s="21"/>
      <c r="G10" s="21">
        <f>SUBTOTAL(9,G11:G12)</f>
        <v>0</v>
      </c>
      <c r="J10" t="s">
        <v>23</v>
      </c>
    </row>
    <row r="11" spans="1:39" ht="12.75">
      <c r="A11" s="22">
        <v>1</v>
      </c>
      <c r="B11" s="23" t="s">
        <v>24</v>
      </c>
      <c r="C11" s="24" t="s">
        <v>25</v>
      </c>
      <c r="D11" s="25" t="s">
        <v>26</v>
      </c>
      <c r="E11" s="26">
        <v>30</v>
      </c>
      <c r="F11" s="27"/>
      <c r="G11" s="27">
        <f>F11*E11</f>
        <v>0</v>
      </c>
      <c r="H11" s="28"/>
      <c r="I11" s="29"/>
      <c r="J11" s="28" t="s">
        <v>27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ht="12.75">
      <c r="A12" s="22">
        <v>2</v>
      </c>
      <c r="B12" s="23" t="s">
        <v>28</v>
      </c>
      <c r="C12" s="24" t="s">
        <v>29</v>
      </c>
      <c r="D12" s="25" t="s">
        <v>26</v>
      </c>
      <c r="E12" s="26">
        <v>30</v>
      </c>
      <c r="F12" s="27"/>
      <c r="G12" s="27">
        <f>F12*E12</f>
        <v>0</v>
      </c>
      <c r="H12" s="28"/>
      <c r="I12" s="28"/>
      <c r="J12" s="28" t="s">
        <v>27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10" ht="12.75">
      <c r="A13" s="30" t="s">
        <v>20</v>
      </c>
      <c r="B13" s="31" t="s">
        <v>30</v>
      </c>
      <c r="C13" s="32" t="s">
        <v>31</v>
      </c>
      <c r="D13" s="33"/>
      <c r="E13" s="34"/>
      <c r="F13" s="35"/>
      <c r="G13" s="36">
        <f>SUBTOTAL(9,G14:G16)</f>
        <v>0</v>
      </c>
      <c r="J13" t="s">
        <v>23</v>
      </c>
    </row>
    <row r="14" spans="1:39" ht="22.5">
      <c r="A14" s="22">
        <v>3</v>
      </c>
      <c r="B14" s="23" t="s">
        <v>32</v>
      </c>
      <c r="C14" s="24" t="s">
        <v>33</v>
      </c>
      <c r="D14" s="25" t="s">
        <v>34</v>
      </c>
      <c r="E14" s="37">
        <v>135</v>
      </c>
      <c r="F14" s="27"/>
      <c r="G14" s="27">
        <f>F14*E14</f>
        <v>0</v>
      </c>
      <c r="H14" s="38"/>
      <c r="I14" s="28"/>
      <c r="J14" s="28" t="s">
        <v>35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ht="12.75">
      <c r="A15" s="22">
        <v>4</v>
      </c>
      <c r="B15" s="39" t="s">
        <v>36</v>
      </c>
      <c r="C15" s="59" t="s">
        <v>37</v>
      </c>
      <c r="D15" s="60" t="s">
        <v>38</v>
      </c>
      <c r="E15" s="37">
        <v>4</v>
      </c>
      <c r="F15" s="27"/>
      <c r="G15" s="27">
        <f>F15*E15</f>
        <v>0</v>
      </c>
      <c r="H15" s="38"/>
      <c r="I15" s="3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10" ht="12.75">
      <c r="A16" s="30" t="s">
        <v>20</v>
      </c>
      <c r="B16" s="31" t="s">
        <v>39</v>
      </c>
      <c r="C16" s="32" t="s">
        <v>40</v>
      </c>
      <c r="D16" s="33"/>
      <c r="E16" s="34"/>
      <c r="F16" s="35"/>
      <c r="G16" s="36">
        <f>SUBTOTAL(9,G17:G18)</f>
        <v>0</v>
      </c>
      <c r="H16" s="40"/>
      <c r="I16" s="40"/>
      <c r="J16" t="s">
        <v>23</v>
      </c>
    </row>
    <row r="17" spans="1:39" ht="22.5">
      <c r="A17" s="22">
        <v>5</v>
      </c>
      <c r="B17" s="23" t="s">
        <v>41</v>
      </c>
      <c r="C17" s="24" t="s">
        <v>42</v>
      </c>
      <c r="D17" s="25" t="s">
        <v>34</v>
      </c>
      <c r="E17" s="37">
        <v>135</v>
      </c>
      <c r="F17" s="27"/>
      <c r="G17" s="27">
        <f>F17*E17</f>
        <v>0</v>
      </c>
      <c r="H17" s="38"/>
      <c r="I17" s="38"/>
      <c r="J17" s="28" t="s">
        <v>35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ht="22.5">
      <c r="A18" s="22">
        <v>6</v>
      </c>
      <c r="B18" s="23" t="s">
        <v>43</v>
      </c>
      <c r="C18" s="24" t="s">
        <v>44</v>
      </c>
      <c r="D18" s="25" t="s">
        <v>45</v>
      </c>
      <c r="E18" s="37">
        <v>270</v>
      </c>
      <c r="F18" s="27"/>
      <c r="G18" s="27">
        <f>F18*E18</f>
        <v>0</v>
      </c>
      <c r="H18" s="38"/>
      <c r="I18" s="38"/>
      <c r="J18" s="28" t="s">
        <v>35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10" ht="12.75">
      <c r="A19" s="30" t="s">
        <v>20</v>
      </c>
      <c r="B19" s="31" t="s">
        <v>46</v>
      </c>
      <c r="C19" s="32" t="s">
        <v>47</v>
      </c>
      <c r="D19" s="33"/>
      <c r="E19" s="34"/>
      <c r="F19" s="35"/>
      <c r="G19" s="36">
        <f>SUBTOTAL(9,G20)</f>
        <v>0</v>
      </c>
      <c r="H19" s="40"/>
      <c r="I19" s="40"/>
      <c r="J19" t="s">
        <v>23</v>
      </c>
    </row>
    <row r="20" spans="1:39" ht="12.75">
      <c r="A20" s="22">
        <v>7</v>
      </c>
      <c r="B20" s="23" t="s">
        <v>48</v>
      </c>
      <c r="C20" s="24" t="s">
        <v>49</v>
      </c>
      <c r="D20" s="25" t="s">
        <v>50</v>
      </c>
      <c r="E20" s="26">
        <v>3</v>
      </c>
      <c r="F20" s="27"/>
      <c r="G20" s="27">
        <f>F20*E20</f>
        <v>0</v>
      </c>
      <c r="H20" s="38"/>
      <c r="I20" s="38"/>
      <c r="J20" s="28" t="s">
        <v>35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10" ht="12.75">
      <c r="A21" s="30" t="s">
        <v>20</v>
      </c>
      <c r="B21" s="31" t="s">
        <v>51</v>
      </c>
      <c r="C21" s="32" t="s">
        <v>52</v>
      </c>
      <c r="D21" s="33"/>
      <c r="E21" s="34"/>
      <c r="F21" s="35"/>
      <c r="G21" s="36">
        <f>SUBTOTAL(9,G22)</f>
        <v>0</v>
      </c>
      <c r="I21" s="40"/>
      <c r="J21" t="s">
        <v>23</v>
      </c>
    </row>
    <row r="22" spans="1:39" ht="22.5">
      <c r="A22" s="22">
        <v>8</v>
      </c>
      <c r="B22" s="23" t="s">
        <v>53</v>
      </c>
      <c r="C22" s="24" t="s">
        <v>54</v>
      </c>
      <c r="D22" s="25" t="s">
        <v>26</v>
      </c>
      <c r="E22" s="26">
        <v>30</v>
      </c>
      <c r="F22" s="27"/>
      <c r="G22" s="27">
        <f>F22*E22</f>
        <v>0</v>
      </c>
      <c r="H22" s="28"/>
      <c r="I22" s="38"/>
      <c r="J22" s="28" t="s">
        <v>35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10" ht="12.75">
      <c r="A23" s="30" t="s">
        <v>20</v>
      </c>
      <c r="B23" s="31" t="s">
        <v>55</v>
      </c>
      <c r="C23" s="32" t="s">
        <v>56</v>
      </c>
      <c r="D23" s="33"/>
      <c r="E23" s="34"/>
      <c r="F23" s="35"/>
      <c r="G23" s="36">
        <f>SUBTOTAL(9,G24)</f>
        <v>0</v>
      </c>
      <c r="H23" s="40"/>
      <c r="I23" s="40"/>
      <c r="J23" t="s">
        <v>23</v>
      </c>
    </row>
    <row r="24" spans="1:39" ht="12.75">
      <c r="A24" s="22">
        <v>9</v>
      </c>
      <c r="B24" s="23" t="s">
        <v>57</v>
      </c>
      <c r="C24" s="24" t="s">
        <v>58</v>
      </c>
      <c r="D24" s="25" t="s">
        <v>34</v>
      </c>
      <c r="E24" s="37">
        <v>300</v>
      </c>
      <c r="F24" s="27"/>
      <c r="G24" s="27">
        <f>F24*E24</f>
        <v>0</v>
      </c>
      <c r="H24" s="38"/>
      <c r="I24" s="38"/>
      <c r="J24" s="28" t="s">
        <v>35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10" ht="12.75">
      <c r="A25" s="30" t="s">
        <v>20</v>
      </c>
      <c r="B25" s="31" t="s">
        <v>59</v>
      </c>
      <c r="C25" s="32" t="s">
        <v>60</v>
      </c>
      <c r="D25" s="33"/>
      <c r="E25" s="34"/>
      <c r="F25" s="35"/>
      <c r="G25" s="36">
        <f>SUBTOTAL(9,G26:G28)</f>
        <v>0</v>
      </c>
      <c r="H25" s="40"/>
      <c r="I25" s="40"/>
      <c r="J25" t="s">
        <v>23</v>
      </c>
    </row>
    <row r="26" spans="1:39" ht="12.75">
      <c r="A26" s="22">
        <v>10</v>
      </c>
      <c r="B26" s="23" t="s">
        <v>61</v>
      </c>
      <c r="C26" s="24" t="s">
        <v>62</v>
      </c>
      <c r="D26" s="25" t="s">
        <v>26</v>
      </c>
      <c r="E26" s="26">
        <v>30</v>
      </c>
      <c r="F26" s="27"/>
      <c r="G26" s="27">
        <f aca="true" t="shared" si="0" ref="G26">F26*E26</f>
        <v>0</v>
      </c>
      <c r="H26" s="38"/>
      <c r="I26" s="38"/>
      <c r="J26" s="28" t="s">
        <v>35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ht="12.75">
      <c r="A27" s="22">
        <v>11</v>
      </c>
      <c r="B27" s="23" t="s">
        <v>63</v>
      </c>
      <c r="C27" s="24" t="s">
        <v>64</v>
      </c>
      <c r="D27" s="25" t="s">
        <v>34</v>
      </c>
      <c r="E27" s="26">
        <v>60</v>
      </c>
      <c r="F27" s="27"/>
      <c r="G27" s="27">
        <f>F27*E27</f>
        <v>0</v>
      </c>
      <c r="H27" s="38"/>
      <c r="I27" s="38"/>
      <c r="J27" s="28" t="s">
        <v>35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ht="12.75">
      <c r="A28" s="22">
        <v>12</v>
      </c>
      <c r="B28" s="23" t="s">
        <v>65</v>
      </c>
      <c r="C28" s="24" t="s">
        <v>66</v>
      </c>
      <c r="D28" s="25" t="s">
        <v>34</v>
      </c>
      <c r="E28" s="26">
        <v>30</v>
      </c>
      <c r="F28" s="27"/>
      <c r="G28" s="27">
        <f aca="true" t="shared" si="1" ref="G28">F28*E28</f>
        <v>0</v>
      </c>
      <c r="H28" s="38"/>
      <c r="I28" s="38"/>
      <c r="J28" s="28" t="s">
        <v>35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10" ht="12.75">
      <c r="A29" s="30" t="s">
        <v>20</v>
      </c>
      <c r="B29" s="31" t="s">
        <v>67</v>
      </c>
      <c r="C29" s="32" t="s">
        <v>68</v>
      </c>
      <c r="D29" s="33"/>
      <c r="E29" s="34"/>
      <c r="F29" s="35"/>
      <c r="G29" s="36">
        <f>SUBTOTAL(9,G30:G31)</f>
        <v>0</v>
      </c>
      <c r="H29" s="40"/>
      <c r="I29" s="40"/>
      <c r="J29" t="s">
        <v>23</v>
      </c>
    </row>
    <row r="30" spans="1:39" ht="12.75">
      <c r="A30" s="22">
        <v>13</v>
      </c>
      <c r="B30" s="23" t="s">
        <v>69</v>
      </c>
      <c r="C30" s="24" t="s">
        <v>70</v>
      </c>
      <c r="D30" s="25" t="s">
        <v>71</v>
      </c>
      <c r="E30" s="26">
        <v>30</v>
      </c>
      <c r="F30" s="27"/>
      <c r="G30" s="27">
        <f>F30*E30</f>
        <v>0</v>
      </c>
      <c r="H30" s="38"/>
      <c r="I30" s="38"/>
      <c r="J30" s="28" t="s">
        <v>35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10" ht="12.75">
      <c r="A31" s="30" t="s">
        <v>20</v>
      </c>
      <c r="B31" s="31" t="s">
        <v>72</v>
      </c>
      <c r="C31" s="32" t="s">
        <v>73</v>
      </c>
      <c r="D31" s="33"/>
      <c r="E31" s="34"/>
      <c r="F31" s="35"/>
      <c r="G31" s="36">
        <f>SUBTOTAL(9,G32:G32)</f>
        <v>0</v>
      </c>
      <c r="H31" s="40"/>
      <c r="I31" s="40"/>
      <c r="J31" t="s">
        <v>23</v>
      </c>
    </row>
    <row r="32" spans="1:39" ht="12.75">
      <c r="A32" s="22">
        <v>14</v>
      </c>
      <c r="B32" s="23" t="s">
        <v>74</v>
      </c>
      <c r="C32" s="24" t="s">
        <v>75</v>
      </c>
      <c r="D32" s="25" t="s">
        <v>71</v>
      </c>
      <c r="E32" s="26">
        <v>3</v>
      </c>
      <c r="F32" s="27"/>
      <c r="G32" s="27">
        <f>F32*E32</f>
        <v>0</v>
      </c>
      <c r="H32" s="38"/>
      <c r="I32" s="28"/>
      <c r="J32" s="28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10" ht="12.75">
      <c r="A33" s="30" t="s">
        <v>20</v>
      </c>
      <c r="B33" s="31" t="s">
        <v>76</v>
      </c>
      <c r="C33" s="32" t="s">
        <v>77</v>
      </c>
      <c r="D33" s="33"/>
      <c r="E33" s="34"/>
      <c r="F33" s="35"/>
      <c r="G33" s="36">
        <f>SUBTOTAL(9,G34:G35)</f>
        <v>0</v>
      </c>
      <c r="H33" s="40"/>
      <c r="I33" s="40"/>
      <c r="J33" t="s">
        <v>23</v>
      </c>
    </row>
    <row r="34" spans="1:39" ht="12.75">
      <c r="A34" s="22">
        <v>15</v>
      </c>
      <c r="B34" s="23" t="s">
        <v>78</v>
      </c>
      <c r="C34" s="24" t="s">
        <v>79</v>
      </c>
      <c r="D34" s="25" t="s">
        <v>26</v>
      </c>
      <c r="E34" s="26">
        <v>30</v>
      </c>
      <c r="F34" s="27"/>
      <c r="G34" s="27">
        <f aca="true" t="shared" si="2" ref="G34:G35">F34*E34</f>
        <v>0</v>
      </c>
      <c r="H34" s="38"/>
      <c r="I34" s="38"/>
      <c r="J34" s="28" t="s">
        <v>35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ht="12.75">
      <c r="A35" s="22">
        <v>16</v>
      </c>
      <c r="B35" s="23" t="s">
        <v>80</v>
      </c>
      <c r="C35" s="24" t="s">
        <v>81</v>
      </c>
      <c r="D35" s="25" t="s">
        <v>71</v>
      </c>
      <c r="E35" s="26">
        <v>3</v>
      </c>
      <c r="F35" s="27"/>
      <c r="G35" s="27">
        <f t="shared" si="2"/>
        <v>0</v>
      </c>
      <c r="H35" s="38"/>
      <c r="I35" s="38"/>
      <c r="J35" s="28" t="s">
        <v>35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10" ht="12.75">
      <c r="A36" s="16" t="s">
        <v>20</v>
      </c>
      <c r="B36" s="41" t="s">
        <v>82</v>
      </c>
      <c r="C36" s="42" t="s">
        <v>83</v>
      </c>
      <c r="D36" s="43"/>
      <c r="E36" s="44"/>
      <c r="F36" s="45"/>
      <c r="G36" s="45">
        <f>SUBTOTAL(9,G37:G42)</f>
        <v>0</v>
      </c>
      <c r="J36" t="s">
        <v>23</v>
      </c>
    </row>
    <row r="37" spans="1:39" ht="12.75">
      <c r="A37" s="22">
        <v>17</v>
      </c>
      <c r="B37" s="23" t="s">
        <v>84</v>
      </c>
      <c r="C37" s="59" t="s">
        <v>85</v>
      </c>
      <c r="D37" s="60" t="s">
        <v>26</v>
      </c>
      <c r="E37" s="37">
        <v>32</v>
      </c>
      <c r="F37" s="27"/>
      <c r="G37" s="27">
        <f aca="true" t="shared" si="3" ref="G37:G41">F37*E37</f>
        <v>0</v>
      </c>
      <c r="H37" s="28"/>
      <c r="I37" s="28"/>
      <c r="J37" s="28" t="s">
        <v>27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ht="12.75">
      <c r="A38" s="22">
        <v>18</v>
      </c>
      <c r="B38" s="23" t="s">
        <v>86</v>
      </c>
      <c r="C38" s="59" t="s">
        <v>87</v>
      </c>
      <c r="D38" s="60" t="s">
        <v>38</v>
      </c>
      <c r="E38" s="37">
        <v>8</v>
      </c>
      <c r="F38" s="27"/>
      <c r="G38" s="27">
        <f t="shared" si="3"/>
        <v>0</v>
      </c>
      <c r="H38" s="28"/>
      <c r="I38" s="28"/>
      <c r="J38" s="28" t="s">
        <v>88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ht="12.75">
      <c r="A39" s="22">
        <v>19</v>
      </c>
      <c r="B39" s="23" t="s">
        <v>89</v>
      </c>
      <c r="C39" s="59" t="s">
        <v>90</v>
      </c>
      <c r="D39" s="60" t="s">
        <v>91</v>
      </c>
      <c r="E39" s="37">
        <v>8</v>
      </c>
      <c r="F39" s="27"/>
      <c r="G39" s="27">
        <f>F39*E39</f>
        <v>0</v>
      </c>
      <c r="H39" s="28"/>
      <c r="I39" s="28"/>
      <c r="J39" s="28" t="s">
        <v>35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ht="12.75">
      <c r="A40" s="22">
        <v>20</v>
      </c>
      <c r="B40" s="23" t="s">
        <v>84</v>
      </c>
      <c r="C40" s="59" t="s">
        <v>92</v>
      </c>
      <c r="D40" s="60" t="s">
        <v>91</v>
      </c>
      <c r="E40" s="37">
        <v>16</v>
      </c>
      <c r="F40" s="27"/>
      <c r="G40" s="27">
        <f t="shared" si="3"/>
        <v>0</v>
      </c>
      <c r="H40" s="38"/>
      <c r="I40" s="3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ht="12.75">
      <c r="A41" s="22">
        <v>21</v>
      </c>
      <c r="B41" s="23" t="s">
        <v>86</v>
      </c>
      <c r="C41" s="59" t="s">
        <v>93</v>
      </c>
      <c r="D41" s="60" t="s">
        <v>94</v>
      </c>
      <c r="E41" s="37">
        <v>199.36</v>
      </c>
      <c r="F41" s="27"/>
      <c r="G41" s="27">
        <f t="shared" si="3"/>
        <v>0</v>
      </c>
      <c r="H41" s="38"/>
      <c r="I41" s="3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ht="12.75">
      <c r="A42" s="22">
        <v>22</v>
      </c>
      <c r="B42" s="23" t="s">
        <v>95</v>
      </c>
      <c r="C42" s="59" t="s">
        <v>96</v>
      </c>
      <c r="D42" s="60" t="s">
        <v>45</v>
      </c>
      <c r="E42" s="37">
        <v>8.8</v>
      </c>
      <c r="F42" s="27"/>
      <c r="G42" s="27">
        <f>F42*E42</f>
        <v>0</v>
      </c>
      <c r="H42" s="38"/>
      <c r="I42" s="3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10" ht="12.75">
      <c r="A43" s="30" t="s">
        <v>20</v>
      </c>
      <c r="B43" s="31" t="s">
        <v>97</v>
      </c>
      <c r="C43" s="32" t="s">
        <v>98</v>
      </c>
      <c r="D43" s="33"/>
      <c r="E43" s="34"/>
      <c r="F43" s="35"/>
      <c r="G43" s="36">
        <f>SUBTOTAL(9,G44:G47)</f>
        <v>0</v>
      </c>
      <c r="H43" s="40"/>
      <c r="J43" t="s">
        <v>23</v>
      </c>
    </row>
    <row r="44" spans="1:39" ht="22.5">
      <c r="A44" s="22">
        <v>23</v>
      </c>
      <c r="B44" s="23" t="s">
        <v>99</v>
      </c>
      <c r="C44" s="24" t="s">
        <v>100</v>
      </c>
      <c r="D44" s="25" t="s">
        <v>34</v>
      </c>
      <c r="E44" s="37">
        <v>60</v>
      </c>
      <c r="F44" s="27"/>
      <c r="G44" s="27">
        <f aca="true" t="shared" si="4" ref="G44:G47">F44*E44</f>
        <v>0</v>
      </c>
      <c r="H44" s="38"/>
      <c r="I44" s="28"/>
      <c r="J44" s="28" t="s">
        <v>35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ht="12.75">
      <c r="A45" s="22">
        <v>24</v>
      </c>
      <c r="B45" s="23" t="s">
        <v>101</v>
      </c>
      <c r="C45" s="24" t="s">
        <v>102</v>
      </c>
      <c r="D45" s="25" t="s">
        <v>34</v>
      </c>
      <c r="E45" s="26">
        <v>30</v>
      </c>
      <c r="F45" s="27"/>
      <c r="G45" s="27">
        <f t="shared" si="4"/>
        <v>0</v>
      </c>
      <c r="H45" s="38"/>
      <c r="I45" s="28"/>
      <c r="J45" s="28" t="s">
        <v>35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ht="12.75">
      <c r="A46" s="22">
        <v>25</v>
      </c>
      <c r="B46" s="23" t="s">
        <v>103</v>
      </c>
      <c r="C46" s="24" t="s">
        <v>104</v>
      </c>
      <c r="D46" s="25" t="s">
        <v>34</v>
      </c>
      <c r="E46" s="26">
        <v>30</v>
      </c>
      <c r="F46" s="27"/>
      <c r="G46" s="27">
        <f t="shared" si="4"/>
        <v>0</v>
      </c>
      <c r="H46" s="38"/>
      <c r="I46" s="28"/>
      <c r="J46" s="28" t="s">
        <v>35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ht="12.75">
      <c r="A47" s="22">
        <v>26</v>
      </c>
      <c r="B47" s="23" t="s">
        <v>105</v>
      </c>
      <c r="C47" s="24" t="s">
        <v>106</v>
      </c>
      <c r="D47" s="25" t="s">
        <v>71</v>
      </c>
      <c r="E47" s="26">
        <v>3</v>
      </c>
      <c r="F47" s="27"/>
      <c r="G47" s="27">
        <f t="shared" si="4"/>
        <v>0</v>
      </c>
      <c r="H47" s="38"/>
      <c r="I47" s="28"/>
      <c r="J47" s="28" t="s">
        <v>35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10" ht="12.75">
      <c r="A48" s="30" t="s">
        <v>20</v>
      </c>
      <c r="B48" s="31" t="s">
        <v>107</v>
      </c>
      <c r="C48" s="32" t="s">
        <v>108</v>
      </c>
      <c r="D48" s="33"/>
      <c r="E48" s="34"/>
      <c r="F48" s="35"/>
      <c r="G48" s="36">
        <f>SUBTOTAL(9,G49)</f>
        <v>0</v>
      </c>
      <c r="J48" t="s">
        <v>23</v>
      </c>
    </row>
    <row r="49" spans="1:39" ht="12.75">
      <c r="A49" s="22">
        <v>27</v>
      </c>
      <c r="B49" s="23" t="s">
        <v>109</v>
      </c>
      <c r="C49" s="59" t="s">
        <v>110</v>
      </c>
      <c r="D49" s="60" t="s">
        <v>34</v>
      </c>
      <c r="E49" s="37">
        <v>20</v>
      </c>
      <c r="F49" s="27"/>
      <c r="G49" s="27">
        <f>F49*E49</f>
        <v>0</v>
      </c>
      <c r="H49" s="28"/>
      <c r="I49" s="28"/>
      <c r="J49" s="28" t="s">
        <v>88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19" ht="12.75">
      <c r="A50" s="30" t="s">
        <v>20</v>
      </c>
      <c r="B50" s="31" t="s">
        <v>111</v>
      </c>
      <c r="C50" s="32" t="s">
        <v>112</v>
      </c>
      <c r="D50" s="33"/>
      <c r="E50" s="34"/>
      <c r="F50" s="35"/>
      <c r="G50" s="36">
        <f>SUBTOTAL(9,G51:G52)</f>
        <v>0</v>
      </c>
      <c r="H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39" ht="22.5">
      <c r="A51" s="22">
        <v>28</v>
      </c>
      <c r="B51" s="23" t="s">
        <v>113</v>
      </c>
      <c r="C51" s="24" t="s">
        <v>114</v>
      </c>
      <c r="D51" s="25" t="s">
        <v>34</v>
      </c>
      <c r="E51" s="26">
        <v>360</v>
      </c>
      <c r="F51" s="27"/>
      <c r="G51" s="27">
        <f aca="true" t="shared" si="5" ref="G51:G52">F51*E51</f>
        <v>0</v>
      </c>
      <c r="H51" s="38"/>
      <c r="I51" s="2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ht="12.75">
      <c r="A52" s="46">
        <v>29</v>
      </c>
      <c r="B52" s="47" t="s">
        <v>115</v>
      </c>
      <c r="C52" s="48" t="s">
        <v>116</v>
      </c>
      <c r="D52" s="49" t="s">
        <v>34</v>
      </c>
      <c r="E52" s="50">
        <v>300</v>
      </c>
      <c r="F52" s="51"/>
      <c r="G52" s="51">
        <f t="shared" si="5"/>
        <v>0</v>
      </c>
      <c r="H52" s="38"/>
      <c r="I52" s="28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19" ht="12.75">
      <c r="A53" s="30"/>
      <c r="B53" s="31"/>
      <c r="C53" s="32"/>
      <c r="D53" s="33"/>
      <c r="E53" s="34"/>
      <c r="F53" s="35"/>
      <c r="G53" s="36">
        <f>SUBTOTAL(9,G54)</f>
        <v>0</v>
      </c>
      <c r="H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39" ht="12.75">
      <c r="A54" s="22"/>
      <c r="B54" s="23"/>
      <c r="C54" s="24" t="s">
        <v>117</v>
      </c>
      <c r="D54" s="25" t="s">
        <v>38</v>
      </c>
      <c r="E54" s="26">
        <v>1</v>
      </c>
      <c r="F54" s="27"/>
      <c r="G54" s="27">
        <f>F54*E54</f>
        <v>0</v>
      </c>
      <c r="H54" s="3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9" s="40" customFormat="1" ht="23.25" customHeight="1">
      <c r="A55" s="52"/>
      <c r="B55" s="53"/>
      <c r="C55" s="54" t="s">
        <v>118</v>
      </c>
      <c r="D55" s="55"/>
      <c r="E55" s="55"/>
      <c r="F55" s="55"/>
      <c r="G55" s="56">
        <f>SUBTOTAL(9,G10:G54)</f>
        <v>0</v>
      </c>
      <c r="H55" s="56">
        <f>G55*0.21</f>
        <v>0</v>
      </c>
      <c r="I55" s="56">
        <f>G55*1.21</f>
        <v>0</v>
      </c>
    </row>
    <row r="60" spans="7:9" ht="12.75">
      <c r="G60" s="40"/>
      <c r="H60" s="40"/>
      <c r="I60" s="40"/>
    </row>
    <row r="61" spans="7:9" ht="12.75">
      <c r="G61" s="57"/>
      <c r="H61" s="40"/>
      <c r="I61" s="40"/>
    </row>
    <row r="62" spans="7:9" ht="12.75">
      <c r="G62" s="57"/>
      <c r="H62" s="40"/>
      <c r="I62" s="57"/>
    </row>
    <row r="63" spans="7:9" ht="12.75">
      <c r="G63" s="58"/>
      <c r="H63" s="40"/>
      <c r="I63" s="40"/>
    </row>
  </sheetData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paperSize="9" scale="73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Rudecká Soňa Ing.</dc:creator>
  <cp:keywords/>
  <dc:description/>
  <cp:lastModifiedBy>Rudecká Soňa Ing.</cp:lastModifiedBy>
  <cp:lastPrinted>2019-07-15T05:48:21Z</cp:lastPrinted>
  <dcterms:created xsi:type="dcterms:W3CDTF">2019-07-15T05:41:07Z</dcterms:created>
  <dcterms:modified xsi:type="dcterms:W3CDTF">2019-07-22T11:55:24Z</dcterms:modified>
  <cp:category/>
  <cp:version/>
  <cp:contentType/>
  <cp:contentStatus/>
</cp:coreProperties>
</file>