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356" yWindow="65236" windowWidth="15210" windowHeight="129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<sst xmlns="http://schemas.openxmlformats.org/spreadsheetml/2006/main" count="38" uniqueCount="35">
  <si>
    <t>Zdravotnický prostředek</t>
  </si>
  <si>
    <t>Průměrný počet vyšetření / rok</t>
  </si>
  <si>
    <t>Spirometrie</t>
  </si>
  <si>
    <t>Plicní difuze</t>
  </si>
  <si>
    <t>Celková cena specifického materiálu, který se dle výrobce musí vyměnit v rámci BTK</t>
  </si>
  <si>
    <t>Do servisní smlouvy</t>
  </si>
  <si>
    <t>Katalogové/objednací číslo spotřebního materiálu</t>
  </si>
  <si>
    <t>Celková cena s DPH</t>
  </si>
  <si>
    <t>Celková cena bez DPH</t>
  </si>
  <si>
    <t>CELKEM</t>
  </si>
  <si>
    <t>Dodavatel uvede:</t>
  </si>
  <si>
    <t>Uchazeč vyplní pouze šedě pdobarvené buňky.</t>
  </si>
  <si>
    <t>Sazba DPH [%]</t>
  </si>
  <si>
    <t>Pořizovací cena přístroje</t>
  </si>
  <si>
    <t xml:space="preserve">Cena BTK </t>
  </si>
  <si>
    <t xml:space="preserve">Cena elektrické revize </t>
  </si>
  <si>
    <t xml:space="preserve">Cena kalibrace </t>
  </si>
  <si>
    <t xml:space="preserve">Celková cena jiných výrobcem předepsaných kontrol </t>
  </si>
  <si>
    <t>Cena 
bez DPH</t>
  </si>
  <si>
    <t>Cena
 bez DPH</t>
  </si>
  <si>
    <r>
      <rPr>
        <b/>
        <sz val="11"/>
        <color theme="1"/>
        <rFont val="Calibri"/>
        <family val="2"/>
        <scheme val="minor"/>
      </rPr>
      <t>Ztrátová doba na cestě</t>
    </r>
    <r>
      <rPr>
        <sz val="11"/>
        <color theme="1"/>
        <rFont val="Calibri"/>
        <family val="2"/>
        <scheme val="minor"/>
      </rPr>
      <t xml:space="preserve">
cena za 0,5 hod bez DPH / sazba DPH v %</t>
    </r>
  </si>
  <si>
    <r>
      <rPr>
        <b/>
        <sz val="11"/>
        <color theme="1"/>
        <rFont val="Calibri"/>
        <family val="2"/>
        <scheme val="minor"/>
      </rPr>
      <t xml:space="preserve">Cena BTK
</t>
    </r>
    <r>
      <rPr>
        <sz val="11"/>
        <color theme="1"/>
        <rFont val="Calibri"/>
        <family val="2"/>
        <scheme val="minor"/>
      </rPr>
      <t>cena bez DPH / sazba DPH v % / interval v měsících</t>
    </r>
  </si>
  <si>
    <t>Celotělový pletysmograf</t>
  </si>
  <si>
    <r>
      <t>Cenu uvádějte za předpokládanou dobu životnosti přístroje, tzn. 10 let</t>
    </r>
    <r>
      <rPr>
        <b/>
        <sz val="11"/>
        <color theme="1"/>
        <rFont val="Calibri"/>
        <family val="2"/>
        <scheme val="minor"/>
      </rPr>
      <t>***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</si>
  <si>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 xml:space="preserve">Cena dopravy
</t>
    </r>
    <r>
      <rPr>
        <sz val="11"/>
        <color theme="1"/>
        <rFont val="Calibri"/>
        <family val="2"/>
        <scheme val="minor"/>
      </rPr>
      <t>sazba za 1 km bez DPH / sazba DPH v %</t>
    </r>
  </si>
  <si>
    <r>
      <t xml:space="preserve">Cena spotřebního materiálu (náústku) nutného na jedno vyšetření jednoho pacienta  </t>
    </r>
    <r>
      <rPr>
        <sz val="11"/>
        <color theme="1"/>
        <rFont val="Calibri"/>
        <family val="2"/>
        <scheme val="minor"/>
      </rPr>
      <t xml:space="preserve">(za podmínek uvedených v </t>
    </r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a v </t>
    </r>
    <r>
      <rPr>
        <b/>
        <sz val="11"/>
        <color theme="1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</si>
  <si>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 xml:space="preserve">Hodinová sazba servisu technika
</t>
    </r>
    <r>
      <rPr>
        <sz val="11"/>
        <color theme="1"/>
        <rFont val="Calibri"/>
        <family val="2"/>
        <scheme val="minor"/>
      </rPr>
      <t>cena bez DPH / sazba DPH v %</t>
    </r>
  </si>
  <si>
    <t>Mezisoučet nákladů za servis</t>
  </si>
  <si>
    <t>Celková cena spotřebního materiálu / 1 rok vč. DPH</t>
  </si>
  <si>
    <r>
      <t xml:space="preserve">Celková cena spotřebního materiálu / </t>
    </r>
    <r>
      <rPr>
        <b/>
        <sz val="11"/>
        <rFont val="Calibri"/>
        <family val="2"/>
        <scheme val="minor"/>
      </rPr>
      <t>4 roky vč. DPH</t>
    </r>
  </si>
  <si>
    <r>
      <rPr>
        <b/>
        <sz val="11"/>
        <color theme="1"/>
        <rFont val="Calibri"/>
        <family val="2"/>
        <scheme val="minor"/>
      </rPr>
      <t xml:space="preserve">*) </t>
    </r>
    <r>
      <rPr>
        <sz val="11"/>
        <color theme="1"/>
        <rFont val="Calibri"/>
        <family val="2"/>
        <scheme val="minor"/>
      </rPr>
      <t>V případě, že se pro vyšetření na celotělovém pletysmografu používá stejný spotřební materiál (náústek atd.)
 jako u vyšetření na spirometru, uchazeč do sloupce pro cenu uvede 0,00 Kč.</t>
    </r>
  </si>
  <si>
    <r>
      <rPr>
        <b/>
        <sz val="11"/>
        <color theme="1"/>
        <rFont val="Calibri"/>
        <family val="2"/>
        <scheme val="minor"/>
      </rPr>
      <t>**)</t>
    </r>
    <r>
      <rPr>
        <sz val="11"/>
        <color theme="1"/>
        <rFont val="Calibri"/>
        <family val="2"/>
        <scheme val="minor"/>
      </rPr>
      <t xml:space="preserve"> V případě, že se pro vyšetření plicní difuze používá stejný spotřební materiál (náústek atd.)
 jako u vyšetření na spirometru nebo na celotělovém pletysmografu, uchazeč do sloupce pro cenu uvede 0,00 Kč.</t>
    </r>
  </si>
  <si>
    <r>
      <rPr>
        <b/>
        <sz val="11"/>
        <color theme="1"/>
        <rFont val="Calibri"/>
        <family val="2"/>
        <scheme val="minor"/>
      </rPr>
      <t>***)</t>
    </r>
    <r>
      <rPr>
        <sz val="11"/>
        <color theme="1"/>
        <rFont val="Calibri"/>
        <family val="2"/>
        <scheme val="minor"/>
      </rPr>
      <t xml:space="preserve"> Odečtěte počet roků v záruce, během kterých budou tyto úkony zdarma, např. BTK: 10 let životnost ZP - 2 roky záruka (kontrola zdarma) = 8 let placených BTK. Kontrola 2x/rok, tzn. 16 kontrol za dobu životnosti. Cena BTK bez DPH je 1000 Kč. Výpočet: 8 * 2 * 1 000 Kč  = 16 000 Kč.</t>
    </r>
  </si>
  <si>
    <t>Počet km z nejbližšího servisního
střediska / ze sídla servisního střediska</t>
  </si>
  <si>
    <t>Cena ostatních, výrobcem předepsaných povinných kontrol / sazba DPH v %/ interval v měsících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</si>
</sst>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164" fontId="0" fillId="0" borderId="2" xfId="0" applyNumberForma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0" fillId="0" borderId="4" xfId="0" applyNumberForma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5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164" fontId="0" fillId="4" borderId="11" xfId="0" applyNumberFormat="1" applyFill="1" applyBorder="1" applyAlignment="1" applyProtection="1">
      <alignment horizontal="center" vertical="center"/>
      <protection locked="0"/>
    </xf>
    <xf numFmtId="0" fontId="0" fillId="4" borderId="12" xfId="0" applyNumberFormat="1" applyFill="1" applyBorder="1" applyAlignment="1" applyProtection="1">
      <alignment horizontal="center" vertical="center"/>
      <protection locked="0"/>
    </xf>
    <xf numFmtId="164" fontId="0" fillId="4" borderId="12" xfId="0" applyNumberFormat="1" applyFill="1" applyBorder="1" applyAlignment="1" applyProtection="1">
      <alignment horizontal="center" vertical="center"/>
      <protection locked="0"/>
    </xf>
    <xf numFmtId="0" fontId="0" fillId="4" borderId="13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>
      <alignment horizontal="center" vertical="center" wrapText="1"/>
    </xf>
    <xf numFmtId="164" fontId="0" fillId="5" borderId="15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4" borderId="17" xfId="0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3" fontId="0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4" borderId="20" xfId="0" applyFon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164" fontId="0" fillId="5" borderId="24" xfId="0" applyNumberFormat="1" applyFont="1" applyFill="1" applyBorder="1" applyAlignment="1">
      <alignment horizontal="center" vertical="center"/>
    </xf>
    <xf numFmtId="164" fontId="0" fillId="5" borderId="25" xfId="0" applyNumberFormat="1" applyFont="1" applyFill="1" applyBorder="1" applyAlignment="1">
      <alignment horizontal="center" vertical="center" wrapText="1"/>
    </xf>
    <xf numFmtId="164" fontId="0" fillId="5" borderId="26" xfId="0" applyNumberFormat="1" applyFill="1" applyBorder="1" applyAlignment="1">
      <alignment horizontal="center" vertical="center" wrapText="1"/>
    </xf>
    <xf numFmtId="164" fontId="0" fillId="0" borderId="27" xfId="0" applyNumberFormat="1" applyFill="1" applyBorder="1" applyAlignment="1">
      <alignment horizontal="center" vertical="center" wrapText="1"/>
    </xf>
    <xf numFmtId="164" fontId="0" fillId="0" borderId="28" xfId="0" applyNumberFormat="1" applyFill="1" applyBorder="1" applyAlignment="1">
      <alignment horizontal="center" vertical="center" wrapText="1"/>
    </xf>
    <xf numFmtId="164" fontId="0" fillId="0" borderId="29" xfId="0" applyNumberFormat="1" applyFill="1" applyBorder="1" applyAlignment="1">
      <alignment horizontal="center" vertical="center" wrapText="1"/>
    </xf>
    <xf numFmtId="164" fontId="0" fillId="0" borderId="30" xfId="0" applyNumberFormat="1" applyFill="1" applyBorder="1" applyAlignment="1">
      <alignment horizontal="center" vertical="center" wrapText="1"/>
    </xf>
    <xf numFmtId="164" fontId="0" fillId="0" borderId="31" xfId="0" applyNumberFormat="1" applyFill="1" applyBorder="1" applyAlignment="1">
      <alignment horizontal="center" vertical="center" wrapText="1"/>
    </xf>
    <xf numFmtId="164" fontId="0" fillId="0" borderId="32" xfId="0" applyNumberForma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/>
    </xf>
    <xf numFmtId="0" fontId="0" fillId="4" borderId="38" xfId="0" applyFill="1" applyBorder="1" applyAlignment="1" applyProtection="1">
      <alignment horizontal="center" wrapText="1"/>
      <protection locked="0"/>
    </xf>
    <xf numFmtId="0" fontId="0" fillId="4" borderId="39" xfId="0" applyFill="1" applyBorder="1" applyAlignment="1" applyProtection="1">
      <alignment horizontal="center" wrapText="1"/>
      <protection locked="0"/>
    </xf>
    <xf numFmtId="0" fontId="0" fillId="4" borderId="28" xfId="0" applyFill="1" applyBorder="1" applyAlignment="1" applyProtection="1">
      <alignment horizontal="center" wrapText="1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4" borderId="7" xfId="0" applyFill="1" applyBorder="1" applyAlignment="1" applyProtection="1">
      <alignment horizontal="center" wrapText="1"/>
      <protection locked="0"/>
    </xf>
    <xf numFmtId="0" fontId="0" fillId="4" borderId="8" xfId="0" applyFill="1" applyBorder="1" applyAlignment="1" applyProtection="1">
      <alignment horizontal="center" wrapText="1"/>
      <protection locked="0"/>
    </xf>
    <xf numFmtId="0" fontId="0" fillId="4" borderId="30" xfId="0" applyFill="1" applyBorder="1" applyAlignment="1" applyProtection="1">
      <alignment horizontal="center" wrapText="1"/>
      <protection locked="0"/>
    </xf>
    <xf numFmtId="0" fontId="0" fillId="4" borderId="40" xfId="0" applyFill="1" applyBorder="1" applyAlignment="1" applyProtection="1">
      <alignment horizontal="center" wrapText="1"/>
      <protection locked="0"/>
    </xf>
    <xf numFmtId="0" fontId="0" fillId="4" borderId="41" xfId="0" applyFill="1" applyBorder="1" applyAlignment="1" applyProtection="1">
      <alignment horizontal="center" wrapText="1"/>
      <protection locked="0"/>
    </xf>
    <xf numFmtId="0" fontId="0" fillId="0" borderId="42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4" borderId="43" xfId="0" applyFill="1" applyBorder="1" applyAlignment="1" applyProtection="1">
      <alignment horizontal="center"/>
      <protection locked="0"/>
    </xf>
    <xf numFmtId="0" fontId="0" fillId="4" borderId="44" xfId="0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2" borderId="35" xfId="0" applyFill="1" applyBorder="1" applyAlignment="1">
      <alignment horizontal="center" wrapText="1"/>
    </xf>
    <xf numFmtId="0" fontId="0" fillId="2" borderId="45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 wrapText="1"/>
    </xf>
    <xf numFmtId="164" fontId="0" fillId="2" borderId="46" xfId="0" applyNumberFormat="1" applyFill="1" applyBorder="1" applyAlignment="1">
      <alignment horizontal="center" vertical="center" wrapText="1"/>
    </xf>
    <xf numFmtId="164" fontId="0" fillId="2" borderId="47" xfId="0" applyNumberForma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 wrapText="1"/>
      <protection locked="0"/>
    </xf>
    <xf numFmtId="0" fontId="0" fillId="4" borderId="30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2" borderId="49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164" fontId="0" fillId="2" borderId="51" xfId="0" applyNumberForma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5" borderId="35" xfId="0" applyFill="1" applyBorder="1" applyAlignment="1" applyProtection="1">
      <alignment horizontal="center" vertical="top" wrapText="1"/>
      <protection locked="0"/>
    </xf>
    <xf numFmtId="0" fontId="0" fillId="5" borderId="45" xfId="0" applyFill="1" applyBorder="1" applyAlignment="1" applyProtection="1">
      <alignment horizontal="center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 topLeftCell="A1">
      <selection activeCell="C5" sqref="C5"/>
    </sheetView>
  </sheetViews>
  <sheetFormatPr defaultColWidth="9.140625" defaultRowHeight="15"/>
  <cols>
    <col min="1" max="1" width="16.00390625" style="0" customWidth="1"/>
    <col min="2" max="2" width="26.421875" style="5" customWidth="1"/>
    <col min="3" max="3" width="11.8515625" style="0" customWidth="1"/>
    <col min="4" max="4" width="10.140625" style="0" customWidth="1"/>
    <col min="5" max="5" width="11.8515625" style="0" customWidth="1"/>
    <col min="6" max="6" width="10.140625" style="0" customWidth="1"/>
    <col min="7" max="7" width="11.8515625" style="0" customWidth="1"/>
    <col min="8" max="8" width="10.140625" style="0" customWidth="1"/>
    <col min="9" max="9" width="16.421875" style="11" customWidth="1"/>
    <col min="10" max="10" width="16.421875" style="0" customWidth="1"/>
    <col min="11" max="19" width="25.7109375" style="0" customWidth="1"/>
  </cols>
  <sheetData>
    <row r="1" spans="2:15" ht="15.75" thickBot="1">
      <c r="B1" s="6"/>
      <c r="C1" s="2"/>
      <c r="D1" s="2"/>
      <c r="E1" s="2"/>
      <c r="F1" s="2"/>
      <c r="G1" s="2"/>
      <c r="H1" s="2"/>
      <c r="I1" s="1"/>
      <c r="J1" s="2"/>
      <c r="K1" s="2"/>
      <c r="L1" s="2"/>
      <c r="M1" s="2"/>
      <c r="N1" s="2"/>
      <c r="O1" s="2"/>
    </row>
    <row r="2" spans="3:10" ht="15.75" customHeight="1" thickBot="1">
      <c r="C2" s="83" t="s">
        <v>0</v>
      </c>
      <c r="D2" s="84"/>
      <c r="E2" s="84"/>
      <c r="F2" s="84"/>
      <c r="G2" s="84"/>
      <c r="H2" s="85"/>
      <c r="J2" s="2"/>
    </row>
    <row r="3" spans="2:8" ht="15.75" thickBot="1">
      <c r="B3" s="9"/>
      <c r="C3" s="91" t="s">
        <v>2</v>
      </c>
      <c r="D3" s="92"/>
      <c r="E3" s="91" t="s">
        <v>22</v>
      </c>
      <c r="F3" s="93"/>
      <c r="G3" s="94" t="s">
        <v>3</v>
      </c>
      <c r="H3" s="93"/>
    </row>
    <row r="4" spans="2:10" ht="30.75" thickBot="1">
      <c r="B4" s="9"/>
      <c r="C4" s="10" t="s">
        <v>18</v>
      </c>
      <c r="D4" s="3" t="s">
        <v>12</v>
      </c>
      <c r="E4" s="10" t="s">
        <v>19</v>
      </c>
      <c r="F4" s="8" t="s">
        <v>12</v>
      </c>
      <c r="G4" s="10" t="s">
        <v>19</v>
      </c>
      <c r="H4" s="8" t="s">
        <v>12</v>
      </c>
      <c r="I4" s="4" t="s">
        <v>8</v>
      </c>
      <c r="J4" s="4" t="s">
        <v>7</v>
      </c>
    </row>
    <row r="5" spans="2:10" ht="15.75" customHeight="1" thickBot="1">
      <c r="B5" s="42" t="s">
        <v>13</v>
      </c>
      <c r="C5" s="43"/>
      <c r="D5" s="44"/>
      <c r="E5" s="44"/>
      <c r="F5" s="44"/>
      <c r="G5" s="44"/>
      <c r="H5" s="45"/>
      <c r="I5" s="49">
        <f>C5+E5+G5</f>
        <v>0</v>
      </c>
      <c r="J5" s="50">
        <f>C5*(D5/100+1)+E5*(F5/100+1)+G5*(H5/100+1)</f>
        <v>0</v>
      </c>
    </row>
    <row r="6" spans="1:10" s="5" customFormat="1" ht="15.75" customHeight="1">
      <c r="A6" s="106" t="s">
        <v>23</v>
      </c>
      <c r="B6" s="39" t="s">
        <v>14</v>
      </c>
      <c r="C6" s="40"/>
      <c r="D6" s="41"/>
      <c r="E6" s="41"/>
      <c r="F6" s="41"/>
      <c r="G6" s="41"/>
      <c r="H6" s="46"/>
      <c r="I6" s="52">
        <f aca="true" t="shared" si="0" ref="I6:I9">C6+E6+G6</f>
        <v>0</v>
      </c>
      <c r="J6" s="53">
        <f aca="true" t="shared" si="1" ref="J6:J9">C6*(D6/100+1)+E6*(F6/100+1)+G6*(H6/100+1)</f>
        <v>0</v>
      </c>
    </row>
    <row r="7" spans="1:10" s="5" customFormat="1" ht="60.75" customHeight="1">
      <c r="A7" s="107"/>
      <c r="B7" s="16" t="s">
        <v>4</v>
      </c>
      <c r="C7" s="23"/>
      <c r="D7" s="24"/>
      <c r="E7" s="24"/>
      <c r="F7" s="24"/>
      <c r="G7" s="24"/>
      <c r="H7" s="47"/>
      <c r="I7" s="54">
        <f t="shared" si="0"/>
        <v>0</v>
      </c>
      <c r="J7" s="55">
        <f t="shared" si="1"/>
        <v>0</v>
      </c>
    </row>
    <row r="8" spans="1:10" s="5" customFormat="1" ht="15.75" customHeight="1">
      <c r="A8" s="107"/>
      <c r="B8" s="16" t="s">
        <v>15</v>
      </c>
      <c r="C8" s="23"/>
      <c r="D8" s="24"/>
      <c r="E8" s="24"/>
      <c r="F8" s="24"/>
      <c r="G8" s="24"/>
      <c r="H8" s="47"/>
      <c r="I8" s="54">
        <f t="shared" si="0"/>
        <v>0</v>
      </c>
      <c r="J8" s="55">
        <f t="shared" si="1"/>
        <v>0</v>
      </c>
    </row>
    <row r="9" spans="1:10" s="5" customFormat="1" ht="15.75" customHeight="1">
      <c r="A9" s="107"/>
      <c r="B9" s="16" t="s">
        <v>16</v>
      </c>
      <c r="C9" s="23"/>
      <c r="D9" s="24"/>
      <c r="E9" s="24"/>
      <c r="F9" s="24"/>
      <c r="G9" s="24"/>
      <c r="H9" s="47"/>
      <c r="I9" s="54">
        <f t="shared" si="0"/>
        <v>0</v>
      </c>
      <c r="J9" s="55">
        <f t="shared" si="1"/>
        <v>0</v>
      </c>
    </row>
    <row r="10" spans="1:10" s="5" customFormat="1" ht="48" customHeight="1" thickBot="1">
      <c r="A10" s="108"/>
      <c r="B10" s="17" t="s">
        <v>17</v>
      </c>
      <c r="C10" s="25"/>
      <c r="D10" s="26"/>
      <c r="E10" s="26"/>
      <c r="F10" s="26"/>
      <c r="G10" s="26"/>
      <c r="H10" s="48"/>
      <c r="I10" s="56">
        <f aca="true" t="shared" si="2" ref="I10">C10+E10+G10</f>
        <v>0</v>
      </c>
      <c r="J10" s="57">
        <f aca="true" t="shared" si="3" ref="J10">C10*(D10/100+1)+E10*(F10/100+1)+G10*(H10/100+1)</f>
        <v>0</v>
      </c>
    </row>
    <row r="11" spans="1:10" s="5" customFormat="1" ht="16.5" customHeight="1" thickBot="1">
      <c r="A11" s="34"/>
      <c r="B11" s="35"/>
      <c r="C11" s="36"/>
      <c r="D11" s="36"/>
      <c r="E11" s="114" t="s">
        <v>27</v>
      </c>
      <c r="F11" s="115"/>
      <c r="G11" s="115"/>
      <c r="H11" s="115"/>
      <c r="I11" s="51">
        <f>SUM(I6:I10)</f>
        <v>0</v>
      </c>
      <c r="J11" s="51">
        <f>SUM(J6:J10)</f>
        <v>0</v>
      </c>
    </row>
    <row r="12" spans="2:10" ht="40.5" customHeight="1">
      <c r="B12" s="37" t="s">
        <v>1</v>
      </c>
      <c r="C12" s="111">
        <v>13600</v>
      </c>
      <c r="D12" s="112"/>
      <c r="E12" s="113">
        <v>8100</v>
      </c>
      <c r="F12" s="112"/>
      <c r="G12" s="102">
        <v>4500</v>
      </c>
      <c r="H12" s="103"/>
      <c r="I12" s="7"/>
      <c r="J12" s="12"/>
    </row>
    <row r="13" spans="2:10" ht="30">
      <c r="B13" s="20" t="s">
        <v>6</v>
      </c>
      <c r="C13" s="95"/>
      <c r="D13" s="96"/>
      <c r="E13" s="96"/>
      <c r="F13" s="96"/>
      <c r="G13" s="97"/>
      <c r="H13" s="98"/>
      <c r="I13" s="7"/>
      <c r="J13" s="12"/>
    </row>
    <row r="14" spans="2:10" ht="77.25" customHeight="1" thickBot="1">
      <c r="B14" s="58" t="s">
        <v>25</v>
      </c>
      <c r="C14" s="27"/>
      <c r="D14" s="28"/>
      <c r="E14" s="29"/>
      <c r="F14" s="28"/>
      <c r="G14" s="29"/>
      <c r="H14" s="30"/>
      <c r="I14" s="7"/>
      <c r="J14" s="12"/>
    </row>
    <row r="15" spans="2:10" ht="30.75" thickBot="1">
      <c r="B15" s="60" t="s">
        <v>28</v>
      </c>
      <c r="C15" s="109">
        <f>C12*C14*(D14/100+1)</f>
        <v>0</v>
      </c>
      <c r="D15" s="86"/>
      <c r="E15" s="86">
        <f>E12*E14*(F14/100+1)</f>
        <v>0</v>
      </c>
      <c r="F15" s="86"/>
      <c r="G15" s="86">
        <f>G12*G14*(H14/100+1)</f>
        <v>0</v>
      </c>
      <c r="H15" s="87"/>
      <c r="I15" s="15">
        <f>C12*C14+E12*E14+G12*G14</f>
        <v>0</v>
      </c>
      <c r="J15" s="13">
        <f>C12*C14*(D14/100+1)+E12*E14*(F14/100+1)+G12*G14*(H14/100+1)</f>
        <v>0</v>
      </c>
    </row>
    <row r="16" spans="2:10" ht="30.75" thickBot="1">
      <c r="B16" s="59" t="s">
        <v>29</v>
      </c>
      <c r="C16" s="110">
        <f>C15*4</f>
        <v>0</v>
      </c>
      <c r="D16" s="88"/>
      <c r="E16" s="88">
        <f>E15*4</f>
        <v>0</v>
      </c>
      <c r="F16" s="88"/>
      <c r="G16" s="88">
        <f>G15*4</f>
        <v>0</v>
      </c>
      <c r="H16" s="89"/>
      <c r="I16" s="38">
        <f>I15*4</f>
        <v>0</v>
      </c>
      <c r="J16" s="38">
        <f>J15*4</f>
        <v>0</v>
      </c>
    </row>
    <row r="17" spans="7:10" ht="15.75" thickBot="1">
      <c r="G17" s="104" t="s">
        <v>9</v>
      </c>
      <c r="H17" s="105"/>
      <c r="I17" s="18">
        <f>I5+I6+I7+I8+I9+I10+I16</f>
        <v>0</v>
      </c>
      <c r="J17" s="21">
        <f>J5+J6+J7+J8+J9+J10+J16</f>
        <v>0</v>
      </c>
    </row>
    <row r="18" spans="7:10" ht="15">
      <c r="G18" s="31"/>
      <c r="H18" s="31"/>
      <c r="I18" s="32"/>
      <c r="J18" s="33"/>
    </row>
    <row r="20" spans="2:10" ht="15">
      <c r="B20" s="90" t="s">
        <v>11</v>
      </c>
      <c r="C20" s="90"/>
      <c r="D20" s="90"/>
      <c r="E20" s="90"/>
      <c r="F20" s="90"/>
      <c r="G20" s="90"/>
      <c r="H20" s="90"/>
      <c r="I20" s="90"/>
      <c r="J20" s="90"/>
    </row>
    <row r="21" spans="2:10" ht="36" customHeight="1">
      <c r="B21" s="61" t="s">
        <v>30</v>
      </c>
      <c r="C21" s="61"/>
      <c r="D21" s="61"/>
      <c r="E21" s="61"/>
      <c r="F21" s="61"/>
      <c r="G21" s="61"/>
      <c r="H21" s="61"/>
      <c r="I21" s="61"/>
      <c r="J21" s="61"/>
    </row>
    <row r="22" spans="2:10" ht="39" customHeight="1">
      <c r="B22" s="99" t="s">
        <v>31</v>
      </c>
      <c r="C22" s="100"/>
      <c r="D22" s="100"/>
      <c r="E22" s="100"/>
      <c r="F22" s="100"/>
      <c r="G22" s="100"/>
      <c r="H22" s="100"/>
      <c r="I22" s="100"/>
      <c r="J22" s="101"/>
    </row>
    <row r="23" spans="2:10" ht="42" customHeight="1">
      <c r="B23" s="61" t="s">
        <v>32</v>
      </c>
      <c r="C23" s="61"/>
      <c r="D23" s="61"/>
      <c r="E23" s="61"/>
      <c r="F23" s="61"/>
      <c r="G23" s="61"/>
      <c r="H23" s="61"/>
      <c r="I23" s="61"/>
      <c r="J23" s="61"/>
    </row>
    <row r="24" spans="2:10" ht="16.5" customHeight="1">
      <c r="B24" s="22"/>
      <c r="C24" s="22"/>
      <c r="D24" s="22"/>
      <c r="E24" s="22"/>
      <c r="F24" s="22"/>
      <c r="G24" s="22"/>
      <c r="H24" s="22"/>
      <c r="I24" s="22"/>
      <c r="J24" s="22"/>
    </row>
    <row r="25" ht="15">
      <c r="B25" s="14" t="s">
        <v>5</v>
      </c>
    </row>
    <row r="26" ht="15.75" thickBot="1">
      <c r="B26" s="19" t="s">
        <v>10</v>
      </c>
    </row>
    <row r="27" spans="2:10" ht="29.25" customHeight="1">
      <c r="B27" s="62" t="s">
        <v>26</v>
      </c>
      <c r="C27" s="63"/>
      <c r="D27" s="64"/>
      <c r="E27" s="65"/>
      <c r="F27" s="65"/>
      <c r="G27" s="65"/>
      <c r="H27" s="65"/>
      <c r="I27" s="65"/>
      <c r="J27" s="66"/>
    </row>
    <row r="28" spans="2:10" ht="34.5" customHeight="1">
      <c r="B28" s="70" t="s">
        <v>24</v>
      </c>
      <c r="C28" s="71"/>
      <c r="D28" s="67"/>
      <c r="E28" s="68"/>
      <c r="F28" s="68"/>
      <c r="G28" s="68"/>
      <c r="H28" s="68"/>
      <c r="I28" s="68"/>
      <c r="J28" s="69"/>
    </row>
    <row r="29" spans="2:10" ht="45.75" customHeight="1">
      <c r="B29" s="70" t="s">
        <v>33</v>
      </c>
      <c r="C29" s="71"/>
      <c r="D29" s="72"/>
      <c r="E29" s="73"/>
      <c r="F29" s="73"/>
      <c r="G29" s="73"/>
      <c r="H29" s="73"/>
      <c r="I29" s="73"/>
      <c r="J29" s="74"/>
    </row>
    <row r="30" spans="2:10" ht="30.75" customHeight="1">
      <c r="B30" s="70" t="s">
        <v>20</v>
      </c>
      <c r="C30" s="71"/>
      <c r="D30" s="67"/>
      <c r="E30" s="68"/>
      <c r="F30" s="68"/>
      <c r="G30" s="68"/>
      <c r="H30" s="68"/>
      <c r="I30" s="68"/>
      <c r="J30" s="69"/>
    </row>
    <row r="31" spans="2:17" ht="45.75" customHeight="1">
      <c r="B31" s="77" t="s">
        <v>21</v>
      </c>
      <c r="C31" s="78"/>
      <c r="D31" s="75"/>
      <c r="E31" s="75"/>
      <c r="F31" s="75"/>
      <c r="G31" s="75"/>
      <c r="H31" s="75"/>
      <c r="I31" s="75"/>
      <c r="J31" s="76"/>
      <c r="Q31" s="2"/>
    </row>
    <row r="32" spans="2:10" ht="45.75" customHeight="1" thickBot="1">
      <c r="B32" s="81" t="s">
        <v>34</v>
      </c>
      <c r="C32" s="82"/>
      <c r="D32" s="79"/>
      <c r="E32" s="79"/>
      <c r="F32" s="79"/>
      <c r="G32" s="79"/>
      <c r="H32" s="79"/>
      <c r="I32" s="79"/>
      <c r="J32" s="80"/>
    </row>
  </sheetData>
  <sheetProtection password="D305" sheet="1" objects="1" scenarios="1" selectLockedCells="1"/>
  <mergeCells count="35">
    <mergeCell ref="A6:A10"/>
    <mergeCell ref="C15:D15"/>
    <mergeCell ref="C16:D16"/>
    <mergeCell ref="E15:F15"/>
    <mergeCell ref="E16:F16"/>
    <mergeCell ref="C12:D12"/>
    <mergeCell ref="E12:F12"/>
    <mergeCell ref="E11:H11"/>
    <mergeCell ref="D32:J32"/>
    <mergeCell ref="B32:C32"/>
    <mergeCell ref="C2:H2"/>
    <mergeCell ref="G15:H15"/>
    <mergeCell ref="G16:H16"/>
    <mergeCell ref="B20:J20"/>
    <mergeCell ref="B21:J21"/>
    <mergeCell ref="C3:D3"/>
    <mergeCell ref="E3:F3"/>
    <mergeCell ref="G3:H3"/>
    <mergeCell ref="C13:D13"/>
    <mergeCell ref="E13:F13"/>
    <mergeCell ref="G13:H13"/>
    <mergeCell ref="B22:J22"/>
    <mergeCell ref="G12:H12"/>
    <mergeCell ref="G17:H17"/>
    <mergeCell ref="D29:J29"/>
    <mergeCell ref="B29:C29"/>
    <mergeCell ref="D30:J30"/>
    <mergeCell ref="B30:C30"/>
    <mergeCell ref="D31:J31"/>
    <mergeCell ref="B31:C31"/>
    <mergeCell ref="B23:J23"/>
    <mergeCell ref="B27:C27"/>
    <mergeCell ref="D27:J27"/>
    <mergeCell ref="D28:J28"/>
    <mergeCell ref="B28:C2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4" sqref="B34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d1OdntnrQhR8Y8RhfPEbeNTaBCs=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BThed7pSAHZUy46OBKlYkzJVsWo=</DigestValue>
    </Reference>
  </SignedInfo>
  <SignatureValue>QGKFv6Oalj0KaNKdK0IFyfK4slM7suMQA7lpGVii2/P1p34QIO6T3T+Q6MbM0pXqjozbcPlZeSrp
va5r51u5n3qZtbBNS/pnyLhiazb9gnL1GYzaiw3HGl2tV0T/zDZZcFA5v56lRt+7g9oLd3Xl2DPb
LAd9B7HILR2HFH4KLtk/7ReuFBt4cgwKycJpEMS2ERg/z8JRe13igo3205R7juX26/+2lRtu3hFO
zW2295NG8j5aokpVegpFuHnWJnxN33bJPtRUe1fvxffeD+ho5TzUBsl399o7PK7txKQzgdGKVMcb
9l77lCIyko5Z85TozAENeHTA35Za8Bx7xIe1Hw==</SignatureValue>
  <KeyInfo>
    <X509Data>
      <X509Certificate>MIIIEzCCBfugAwIBAgIEAK9OMjANBgkqhkiG9w0BAQsFADB/MQswCQYDVQQGEwJDWjEoMCYGA1UE
AwwfSS5DQSBRdWFsaWZpZWQgMiBDQS9SU0EgMDIvMjAxNjEtMCsGA1UECgwkUHJ2bsOtIGNlcnRp
ZmlrYcSNbsOtIGF1dG9yaXRhLCBhLnMuMRcwFQYDVQQFEw5OVFJDWi0yNjQzOTM5NTAeFw0xOTAx
MTcwNjU2MjFaFw0yMDAxMTcwNjU2MjFaMIGPMRwwGgYDVQQDDBNWZXJvbmlrYSBIYXZlbGtvdsOh
MREwDwYDVQQqDAhWZXJvbmlrYTETMBEGA1UEBAwKSGF2ZWxrb3bDoTELMAkGA1UEBhMCQ1oxITAf
BgNVBAoMGEZha3VsdG7DrSBuZW1vY25pY2UgQnJubzEXMBUGA1UEBRMOSUNBIC0gMTA0NTA2MjMw
ggEiMA0GCSqGSIb3DQEBAQUAA4IBDwAwggEKAoIBAQDNFL1EDNgofQ6z7rcgyQTQ/Sqk70I4uj2I
Xjp7+F+GLToBAvVYXMqWPVRrOdOwi2oZNjOiPcRzQgYk/36ZaQdba7Ng6P7eNuihjxEf8oQVt+IW
QD/0kYlHRrMLm1eM+j7FCnUuOkZoxSZl5W9OGYJab7GSJhUMO1hf6lrwr5GUAPeCT21oAb9vap80
eVkfgN6OhW0UYOle/HoNLMR2cAeN0/SWX09kX9bEF0KSehXp8ZnOhbUU6/5MThUeCmafqSnG6ELk
zNWaRBrs+9kTjFXGfGFbChOAw17ex62PhMDjdfX/bd5uAocbUn4Eu7BgRdEln7ofoS82jVYcwMhq
f4KxAgMBAAGjggOEMIIDgDAzBgNVHREELDAqgQ4xNjE1QGZuYnJuby5jeqAYBgorBgEEAYG4SAQG
oAoMCDEwNDUwNjIzMB8GCWCGSAGG+EIBDQQSFhA5MjAzMDUwMTAwMDAzNTY1MA4GA1UdDwEB/wQE
AwIGwDAJBgNVHRMEAjAAMIIBKAYDVR0gBIIBHzCCARswggEMBg0rBgEEAYG4SAoBHgEBMIH6MB0G
CCsGAQUFBwIBFhFodHRwOi8vd3d3LmljYS5jejCB2AYIKwYBBQUHAgIwgcsagchUZW50byBrdmFs
aWZpa292YW55IGNlcnRpZmlrYXQgcHJvIGVsZWt0cm9uaWNreSBwb2RwaXMgYnlsIHZ5ZGFuIHYg
c291bGFkdSBzIG5hcml6ZW5pbSBFVSBjLiA5MTAvMjAxNC5UaGlzIGlzIGEgcXVhbGlmaWVkIGNl
cnRpZmljYXRlIGZvciBlbGVjdHJvbmljIHNpZ25hdHVyZSBhY2NvcmRpbmcgdG8gUmVndWxhdGlv
biAoRVUpIE5vIDkxMC8yMDE0LjAJBgcEAIvsQAECMIGPBgNVHR8EgYcwgYQwKqAooCaGJGh0dHA6
Ly9xY3JsZHAxLmljYS5jei8ycWNhMTZfcnNhLmNybDAqoCigJoYkaHR0cDovL3FjcmxkcDIuaWNh
LmN6LzJxY2ExNl9yc2EuY3JsMCqgKKAmhiRodHRwOi8vcWNybGRwMy5pY2EuY3ovMnFjYTE2X3Jz
YS5jcmwwgZIGCCsGAQUFBwEDBIGFMIGCMAgGBgQAjkYBATAIBgYEAI5GAQQwVwYGBACORgEFME0w
LRYnaHR0cHM6Ly93d3cuaWNhLmN6L1pwcmF2eS1wcm8tdXppdmF0ZWxlEwJjczAcFhZodHRwczov
L3d3dy5pY2EuY3ovUERTEwJlbjATBgYEAI5GAQYwCQYHBACORgEGATBlBggrBgEFBQcBAQRZMFcw
KgYIKwYBBQUHMAKGHmh0dHA6Ly9xLmljYS5jei8ycWNhMTZfcnNhLmNlcjApBggrBgEFBQcwAYYd
aHR0cDovL29jc3AuaWNhLmN6LzJxY2ExNl9yc2EwHwYDVR0jBBgwFoAUdIIIkePZZGhxhdbrMeRy
34smsW0wHQYDVR0OBBYEFJnmanxK6FSHE41N/49bXFVH77DIMBMGA1UdJQQMMAoGCCsGAQUFBwME
MA0GCSqGSIb3DQEBCwUAA4ICAQCchp4PP1q8JCFipMdNvXJgySPwrX2uIgpTKqOrZkWYADvHsIFe
3mMv07/BrDjySRI4ha2+LTx8JHmnjj4cFb8hYW932+s4LF5Nww8BAcrRUBqzcb4HiE9bqOP9ciCI
lYXzqL0/DyLz9XcOlRLKbxzuyblrB/R/sVonK+8FQNBrC3k29/rqlzIbbFm0pbXTgU123EuV+JXb
rnQ7D3jpAtJ3KG99SEDLHso5HissWw8cWj02c9GOhcytvvlgIi6bCyDcERzaVGvlHG3gjOFWjbXY
Jox+XXVsG4atlK7Eg2VDqVb2ZTwX6Nx97AhyZ0vysv8aiqYFbv8MBabr+y/weIUuj38aWEEwXk1P
5tJU0G4cQz+x0EElv6mffW1I3jpMaWSlFsrhcgvK5NAG5nOJ3HjrUrhFV9GSl6tdLA4+Jfiu0lAz
yXnKdQYrji4sCE64P0YTzDBadYhahhTVHyPA5Xxj/wN7Eqe61+wbtvlmFWuBY85pLdpsOnv3nBWR
tdS22+JSkHiy0KkTnsCqleucgzdLgVA2K2gAqjsVW+E+B+PefZGl792o162uGdy7YmVPeZbEKW4v
DfEqTwjpnb/ssLFVrn7/y5Wkks7X0OvPOV90hSiNAUaArPbhuxAjdItj0V7BpKYsrsZ55QNVGkR+
kbU+BAccIFelVGzhTeeWXXa4NA==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xLQHtMrcZWYf76ioe1vyPtHY9QU=</DigestValue>
      </Reference>
      <Reference URI="/xl/styles.xml?ContentType=application/vnd.openxmlformats-officedocument.spreadsheetml.styles+xml">
        <DigestMethod Algorithm="http://www.w3.org/2000/09/xmldsig#sha1"/>
        <DigestValue>erhYzRDqxEaZrH73n00Ym6jygqw=</DigestValue>
      </Reference>
      <Reference URI="/xl/sharedStrings.xml?ContentType=application/vnd.openxmlformats-officedocument.spreadsheetml.sharedStrings+xml">
        <DigestMethod Algorithm="http://www.w3.org/2000/09/xmldsig#sha1"/>
        <DigestValue>XzlyWxRBKmI75M3IQfEFLMog/Lo=</DigestValue>
      </Reference>
      <Reference URI="/xl/worksheets/sheet1.xml?ContentType=application/vnd.openxmlformats-officedocument.spreadsheetml.worksheet+xml">
        <DigestMethod Algorithm="http://www.w3.org/2000/09/xmldsig#sha1"/>
        <DigestValue>amJLy1lQr8D7ptD3eNzhFlf1idU=</DigestValue>
      </Reference>
      <Reference URI="/xl/calcChain.xml?ContentType=application/vnd.openxmlformats-officedocument.spreadsheetml.calcChain+xml">
        <DigestMethod Algorithm="http://www.w3.org/2000/09/xmldsig#sha1"/>
        <DigestValue>3rl9qtw1+bsXDDmEVlWfXNeqBWc=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7ngT7+6DvMNgdE9BEFj6vBOlZBk=</DigestValue>
      </Reference>
      <Reference URI="/xl/worksheets/sheet2.xml?ContentType=application/vnd.openxmlformats-officedocument.spreadsheetml.worksheet+xml">
        <DigestMethod Algorithm="http://www.w3.org/2000/09/xmldsig#sha1"/>
        <DigestValue>Iaiz/Tc2T74ZF2GTdATqeZfTjx0=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2019-10-29T09:19:00Z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2019-10-29T09:19:00Z</xd:SigningTime>
          <xd:SigningCertificate>
            <xd:Cert>
              <xd:CertDigest>
                <DigestMethod Algorithm="http://www.w3.org/2000/09/xmldsig#sha1"/>
                <DigestValue>5eBeAlP7TXyUToHxJBa1gdcRxgQ=</DigestValue>
              </xd:CertDigest>
              <xd:IssuerSerial>
                <X509IssuerName>SERIALNUMBER=NTRCZ-26439395, O="První certifikační autorita, a.s.", CN=I.CA Qualified 2 CA/RSA 02/2016, C=CZ</X509IssuerName>
                <X509SerialNumber>11488818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BCF17662C1DE44828B6F9E096E8233" ma:contentTypeVersion="3" ma:contentTypeDescription="Vytvoří nový dokument" ma:contentTypeScope="" ma:versionID="32f01c40c9f2de79d789fe1d94dc3f35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2DWAXVAW3MHF-1482577000-15</_dlc_DocId>
    <_dlc_DocIdUrl xmlns="a7e37686-00e6-405d-9032-d05dd3ba55a9">
      <Url>https://vis.fnbrno.cz/c012/WebVZVZ/_layouts/15/DocIdRedir.aspx?ID=2DWAXVAW3MHF-1482577000-15</Url>
      <Description>2DWAXVAW3MHF-1482577000-15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DE6913F-677B-4718-8144-D6D2F4B2C1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D0A0C5-8364-418C-8F0D-ABC7EB9DD63B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a7e37686-00e6-405d-9032-d05dd3ba55a9"/>
  </ds:schemaRefs>
</ds:datastoreItem>
</file>

<file path=customXml/itemProps3.xml><?xml version="1.0" encoding="utf-8"?>
<ds:datastoreItem xmlns:ds="http://schemas.openxmlformats.org/officeDocument/2006/customXml" ds:itemID="{6FBED3BC-41BF-4CB1-8E7E-EC02709D87E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3AF8344-6EA7-4725-BD92-88E5D5D595E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Havelková Veronika</cp:lastModifiedBy>
  <cp:lastPrinted>2019-07-30T15:49:20Z</cp:lastPrinted>
  <dcterms:created xsi:type="dcterms:W3CDTF">2019-03-25T10:23:13Z</dcterms:created>
  <dcterms:modified xsi:type="dcterms:W3CDTF">2019-10-29T09:18:56Z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0x0101003ABCF17662C1DE44828B6F9E096E8233</vt:lpwstr>
  </property>
  <property fmtid="{D5CDD505-2E9C-101B-9397-08002B2CF9AE}" pid="3" name="_dlc_DocIdItemGuid">
    <vt:lpwstr>75082b5e-76cc-4a80-96a4-b7bd07a9e1cc</vt:lpwstr>
  </property>
  <property fmtid="{D5CDD505-2E9C-101B-9397-08002B2CF9AE}" pid="4" name="_MarkAsFinal">
    <vt:bool>true</vt:bool>
  </property>
</Properties>
</file>