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90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IO\IOd\Spolecne\SMLOUVY OIČ\AKCE\VL_2018_PMDV_L_Vybudování čisté lůžkové jednotky IHOK\2.2-VZVZ-zhotovitel\IHOK_3.KOLO_PODKLADY\"/>
    </mc:Choice>
  </mc:AlternateContent>
  <xr:revisionPtr revIDLastSave="0" documentId="8_{BF8D905E-BC16-45FC-852A-D53F974667B1}" xr6:coauthVersionLast="45" xr6:coauthVersionMax="45" xr10:uidLastSave="{00000000-0000-0000-0000-000000000000}"/>
  <bookViews>
    <workbookView xWindow="0" yWindow="0" windowWidth="28800" windowHeight="13620" firstSheet="1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1 D1.01.01 Pol" sheetId="12" r:id="rId4"/>
    <sheet name="1 D1.01.04a Pol" sheetId="13" r:id="rId5"/>
    <sheet name="1 D1.01.04b Pol" sheetId="14" r:id="rId6"/>
    <sheet name="1 D1.01.04b P1" sheetId="15" r:id="rId7"/>
    <sheet name="1 D1.01.04c Pol" sheetId="16" r:id="rId8"/>
    <sheet name="1 D1.01.04d Pol" sheetId="17" r:id="rId9"/>
    <sheet name="1 D1.01.04e Pol" sheetId="18" r:id="rId10"/>
    <sheet name="1 D1.01.04f Pol" sheetId="19" r:id="rId11"/>
    <sheet name="1 D1.01.04g Pol" sheetId="20" r:id="rId12"/>
    <sheet name="1 D1.01.04h Pol" sheetId="21" r:id="rId13"/>
    <sheet name="1 D1.01.04i Pol" sheetId="22" r:id="rId14"/>
    <sheet name="1 D1.01.05 Pol" sheetId="23" r:id="rId15"/>
    <sheet name="1 VON Pol" sheetId="24" r:id="rId16"/>
  </sheets>
  <externalReferences>
    <externalReference r:id="rId17"/>
  </externalReferences>
  <definedNames>
    <definedName name="CelkemDPHVypocet" localSheetId="1">Stavba!$H$54</definedName>
    <definedName name="CenaCelkem">Stavba!$G$29</definedName>
    <definedName name="CenaCelkemBezDPH">Stavba!$G$28</definedName>
    <definedName name="CenaCelkemVypocet" localSheetId="1">Stavba!$I$54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'1 D1.01.01 Pol'!$1:$7</definedName>
    <definedName name="_xlnm.Print_Titles" localSheetId="4">'1 D1.01.04a Pol'!$1:$7</definedName>
    <definedName name="_xlnm.Print_Titles" localSheetId="6">'1 D1.01.04b P1'!$1:$7</definedName>
    <definedName name="_xlnm.Print_Titles" localSheetId="5">'1 D1.01.04b Pol'!$1:$7</definedName>
    <definedName name="_xlnm.Print_Titles" localSheetId="7">'1 D1.01.04c Pol'!$1:$7</definedName>
    <definedName name="_xlnm.Print_Titles" localSheetId="8">'1 D1.01.04d Pol'!$1:$7</definedName>
    <definedName name="_xlnm.Print_Titles" localSheetId="9">'1 D1.01.04e Pol'!$1:$7</definedName>
    <definedName name="_xlnm.Print_Titles" localSheetId="10">'1 D1.01.04f Pol'!$1:$7</definedName>
    <definedName name="_xlnm.Print_Titles" localSheetId="11">'1 D1.01.04g Pol'!$1:$7</definedName>
    <definedName name="_xlnm.Print_Titles" localSheetId="12">'1 D1.01.04h Pol'!$1:$7</definedName>
    <definedName name="_xlnm.Print_Titles" localSheetId="13">'1 D1.01.04i Pol'!$1:$7</definedName>
    <definedName name="_xlnm.Print_Titles" localSheetId="14">'1 D1.01.05 Pol'!$1:$7</definedName>
    <definedName name="_xlnm.Print_Titles" localSheetId="15">'1 VON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'1 D1.01.01 Pol'!$A$1:$X$2047</definedName>
    <definedName name="_xlnm.Print_Area" localSheetId="4">'1 D1.01.04a Pol'!$A$1:$X$377</definedName>
    <definedName name="_xlnm.Print_Area" localSheetId="6">'1 D1.01.04b P1'!$A$1:$X$312</definedName>
    <definedName name="_xlnm.Print_Area" localSheetId="5">'1 D1.01.04b Pol'!$A$1:$X$293</definedName>
    <definedName name="_xlnm.Print_Area" localSheetId="7">'1 D1.01.04c Pol'!$A$1:$X$564</definedName>
    <definedName name="_xlnm.Print_Area" localSheetId="8">'1 D1.01.04d Pol'!$A$1:$X$184</definedName>
    <definedName name="_xlnm.Print_Area" localSheetId="9">'1 D1.01.04e Pol'!$A$1:$X$65</definedName>
    <definedName name="_xlnm.Print_Area" localSheetId="10">'1 D1.01.04f Pol'!$A$1:$X$451</definedName>
    <definedName name="_xlnm.Print_Area" localSheetId="11">'1 D1.01.04g Pol'!$A$1:$X$329</definedName>
    <definedName name="_xlnm.Print_Area" localSheetId="12">'1 D1.01.04h Pol'!$A$1:$X$99</definedName>
    <definedName name="_xlnm.Print_Area" localSheetId="13">'1 D1.01.04i Pol'!$A$1:$X$70</definedName>
    <definedName name="_xlnm.Print_Area" localSheetId="14">'1 D1.01.05 Pol'!$A$1:$X$214</definedName>
    <definedName name="_xlnm.Print_Area" localSheetId="15">'1 VON Pol'!$A$1:$X$48</definedName>
    <definedName name="_xlnm.Print_Area" localSheetId="1">Stavba!$A$1:$J$238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Stavba!$F$54</definedName>
    <definedName name="ZakladDPHZakl">Stavba!$G$25</definedName>
    <definedName name="ZakladDPHZaklVypocet" localSheetId="1">Stavba!$G$54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8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4" l="1"/>
  <c r="M9" i="24" s="1"/>
  <c r="I9" i="24"/>
  <c r="K9" i="24"/>
  <c r="O9" i="24"/>
  <c r="Q9" i="24"/>
  <c r="V9" i="24"/>
  <c r="G10" i="24"/>
  <c r="I10" i="24"/>
  <c r="K10" i="24"/>
  <c r="M10" i="24"/>
  <c r="O10" i="24"/>
  <c r="Q10" i="24"/>
  <c r="V10" i="24"/>
  <c r="G11" i="24"/>
  <c r="I11" i="24"/>
  <c r="K11" i="24"/>
  <c r="M11" i="24"/>
  <c r="O11" i="24"/>
  <c r="Q11" i="24"/>
  <c r="V11" i="24"/>
  <c r="G12" i="24"/>
  <c r="I12" i="24"/>
  <c r="K12" i="24"/>
  <c r="O12" i="24"/>
  <c r="Q12" i="24"/>
  <c r="V12" i="24"/>
  <c r="G13" i="24"/>
  <c r="M13" i="24" s="1"/>
  <c r="I13" i="24"/>
  <c r="K13" i="24"/>
  <c r="O13" i="24"/>
  <c r="Q13" i="24"/>
  <c r="V13" i="24"/>
  <c r="G14" i="24"/>
  <c r="M14" i="24" s="1"/>
  <c r="I14" i="24"/>
  <c r="K14" i="24"/>
  <c r="O14" i="24"/>
  <c r="Q14" i="24"/>
  <c r="V14" i="24"/>
  <c r="G16" i="24"/>
  <c r="I16" i="24"/>
  <c r="K16" i="24"/>
  <c r="O16" i="24"/>
  <c r="Q16" i="24"/>
  <c r="V16" i="24"/>
  <c r="G17" i="24"/>
  <c r="M17" i="24" s="1"/>
  <c r="I17" i="24"/>
  <c r="K17" i="24"/>
  <c r="O17" i="24"/>
  <c r="Q17" i="24"/>
  <c r="V17" i="24"/>
  <c r="G18" i="24"/>
  <c r="I18" i="24"/>
  <c r="K18" i="24"/>
  <c r="M18" i="24"/>
  <c r="O18" i="24"/>
  <c r="Q18" i="24"/>
  <c r="V18" i="24"/>
  <c r="G19" i="24"/>
  <c r="I19" i="24"/>
  <c r="K19" i="24"/>
  <c r="M19" i="24"/>
  <c r="O19" i="24"/>
  <c r="Q19" i="24"/>
  <c r="V19" i="24"/>
  <c r="G20" i="24"/>
  <c r="M20" i="24" s="1"/>
  <c r="I20" i="24"/>
  <c r="K20" i="24"/>
  <c r="O20" i="24"/>
  <c r="Q20" i="24"/>
  <c r="V20" i="24"/>
  <c r="G21" i="24"/>
  <c r="M21" i="24" s="1"/>
  <c r="I21" i="24"/>
  <c r="K21" i="24"/>
  <c r="O21" i="24"/>
  <c r="Q21" i="24"/>
  <c r="V21" i="24"/>
  <c r="G22" i="24"/>
  <c r="I22" i="24"/>
  <c r="K22" i="24"/>
  <c r="M22" i="24"/>
  <c r="O22" i="24"/>
  <c r="Q22" i="24"/>
  <c r="V22" i="24"/>
  <c r="G23" i="24"/>
  <c r="I23" i="24"/>
  <c r="K23" i="24"/>
  <c r="M23" i="24"/>
  <c r="O23" i="24"/>
  <c r="Q23" i="24"/>
  <c r="V23" i="24"/>
  <c r="G24" i="24"/>
  <c r="M24" i="24" s="1"/>
  <c r="I24" i="24"/>
  <c r="K24" i="24"/>
  <c r="O24" i="24"/>
  <c r="Q24" i="24"/>
  <c r="V24" i="24"/>
  <c r="G25" i="24"/>
  <c r="M25" i="24" s="1"/>
  <c r="I25" i="24"/>
  <c r="K25" i="24"/>
  <c r="O25" i="24"/>
  <c r="Q25" i="24"/>
  <c r="V25" i="24"/>
  <c r="G26" i="24"/>
  <c r="I26" i="24"/>
  <c r="K26" i="24"/>
  <c r="M26" i="24"/>
  <c r="O26" i="24"/>
  <c r="Q26" i="24"/>
  <c r="V26" i="24"/>
  <c r="G27" i="24"/>
  <c r="I27" i="24"/>
  <c r="K27" i="24"/>
  <c r="M27" i="24"/>
  <c r="O27" i="24"/>
  <c r="Q27" i="24"/>
  <c r="V27" i="24"/>
  <c r="G28" i="24"/>
  <c r="M28" i="24" s="1"/>
  <c r="I28" i="24"/>
  <c r="K28" i="24"/>
  <c r="O28" i="24"/>
  <c r="Q28" i="24"/>
  <c r="V28" i="24"/>
  <c r="G29" i="24"/>
  <c r="I29" i="24"/>
  <c r="K29" i="24"/>
  <c r="M29" i="24"/>
  <c r="O29" i="24"/>
  <c r="Q29" i="24"/>
  <c r="V29" i="24"/>
  <c r="G30" i="24"/>
  <c r="I30" i="24"/>
  <c r="K30" i="24"/>
  <c r="M30" i="24"/>
  <c r="O30" i="24"/>
  <c r="Q30" i="24"/>
  <c r="V30" i="24"/>
  <c r="G31" i="24"/>
  <c r="I31" i="24"/>
  <c r="K31" i="24"/>
  <c r="M31" i="24"/>
  <c r="O31" i="24"/>
  <c r="Q31" i="24"/>
  <c r="V31" i="24"/>
  <c r="G32" i="24"/>
  <c r="M32" i="24" s="1"/>
  <c r="I32" i="24"/>
  <c r="K32" i="24"/>
  <c r="O32" i="24"/>
  <c r="Q32" i="24"/>
  <c r="V32" i="24"/>
  <c r="G36" i="24"/>
  <c r="M36" i="24" s="1"/>
  <c r="I36" i="24"/>
  <c r="K36" i="24"/>
  <c r="O36" i="24"/>
  <c r="Q36" i="24"/>
  <c r="V36" i="24"/>
  <c r="AE38" i="24"/>
  <c r="F53" i="1" s="1"/>
  <c r="AF38" i="24"/>
  <c r="G53" i="1" s="1"/>
  <c r="G9" i="23"/>
  <c r="M9" i="23" s="1"/>
  <c r="I9" i="23"/>
  <c r="K9" i="23"/>
  <c r="O9" i="23"/>
  <c r="Q9" i="23"/>
  <c r="V9" i="23"/>
  <c r="G16" i="23"/>
  <c r="I16" i="23"/>
  <c r="K16" i="23"/>
  <c r="M16" i="23"/>
  <c r="O16" i="23"/>
  <c r="Q16" i="23"/>
  <c r="V16" i="23"/>
  <c r="G23" i="23"/>
  <c r="I23" i="23"/>
  <c r="K23" i="23"/>
  <c r="M23" i="23"/>
  <c r="O23" i="23"/>
  <c r="Q23" i="23"/>
  <c r="V23" i="23"/>
  <c r="G30" i="23"/>
  <c r="I30" i="23"/>
  <c r="K30" i="23"/>
  <c r="O30" i="23"/>
  <c r="Q30" i="23"/>
  <c r="V30" i="23"/>
  <c r="G37" i="23"/>
  <c r="M37" i="23" s="1"/>
  <c r="I37" i="23"/>
  <c r="K37" i="23"/>
  <c r="O37" i="23"/>
  <c r="Q37" i="23"/>
  <c r="V37" i="23"/>
  <c r="G44" i="23"/>
  <c r="I44" i="23"/>
  <c r="K44" i="23"/>
  <c r="M44" i="23"/>
  <c r="O44" i="23"/>
  <c r="Q44" i="23"/>
  <c r="V44" i="23"/>
  <c r="G52" i="23"/>
  <c r="I52" i="23"/>
  <c r="K52" i="23"/>
  <c r="M52" i="23"/>
  <c r="O52" i="23"/>
  <c r="Q52" i="23"/>
  <c r="V52" i="23"/>
  <c r="G60" i="23"/>
  <c r="M60" i="23" s="1"/>
  <c r="I60" i="23"/>
  <c r="K60" i="23"/>
  <c r="O60" i="23"/>
  <c r="Q60" i="23"/>
  <c r="V60" i="23"/>
  <c r="G68" i="23"/>
  <c r="M68" i="23" s="1"/>
  <c r="I68" i="23"/>
  <c r="K68" i="23"/>
  <c r="O68" i="23"/>
  <c r="Q68" i="23"/>
  <c r="V68" i="23"/>
  <c r="G78" i="23"/>
  <c r="I78" i="23"/>
  <c r="K78" i="23"/>
  <c r="M78" i="23"/>
  <c r="O78" i="23"/>
  <c r="Q78" i="23"/>
  <c r="V78" i="23"/>
  <c r="G85" i="23"/>
  <c r="I85" i="23"/>
  <c r="K85" i="23"/>
  <c r="M85" i="23"/>
  <c r="O85" i="23"/>
  <c r="Q85" i="23"/>
  <c r="V85" i="23"/>
  <c r="G92" i="23"/>
  <c r="M92" i="23" s="1"/>
  <c r="I92" i="23"/>
  <c r="K92" i="23"/>
  <c r="O92" i="23"/>
  <c r="Q92" i="23"/>
  <c r="V92" i="23"/>
  <c r="G101" i="23"/>
  <c r="M101" i="23" s="1"/>
  <c r="I101" i="23"/>
  <c r="K101" i="23"/>
  <c r="O101" i="23"/>
  <c r="Q101" i="23"/>
  <c r="V101" i="23"/>
  <c r="G110" i="23"/>
  <c r="I110" i="23"/>
  <c r="K110" i="23"/>
  <c r="M110" i="23"/>
  <c r="O110" i="23"/>
  <c r="Q110" i="23"/>
  <c r="V110" i="23"/>
  <c r="G114" i="23"/>
  <c r="I114" i="23"/>
  <c r="K114" i="23"/>
  <c r="M114" i="23"/>
  <c r="O114" i="23"/>
  <c r="Q114" i="23"/>
  <c r="V114" i="23"/>
  <c r="G119" i="23"/>
  <c r="M119" i="23" s="1"/>
  <c r="I119" i="23"/>
  <c r="K119" i="23"/>
  <c r="O119" i="23"/>
  <c r="Q119" i="23"/>
  <c r="V119" i="23"/>
  <c r="G123" i="23"/>
  <c r="M123" i="23" s="1"/>
  <c r="I123" i="23"/>
  <c r="K123" i="23"/>
  <c r="O123" i="23"/>
  <c r="Q123" i="23"/>
  <c r="V123" i="23"/>
  <c r="G127" i="23"/>
  <c r="I127" i="23"/>
  <c r="K127" i="23"/>
  <c r="M127" i="23"/>
  <c r="O127" i="23"/>
  <c r="Q127" i="23"/>
  <c r="V127" i="23"/>
  <c r="G131" i="23"/>
  <c r="I131" i="23"/>
  <c r="K131" i="23"/>
  <c r="M131" i="23"/>
  <c r="O131" i="23"/>
  <c r="Q131" i="23"/>
  <c r="V131" i="23"/>
  <c r="G134" i="23"/>
  <c r="M134" i="23" s="1"/>
  <c r="I134" i="23"/>
  <c r="K134" i="23"/>
  <c r="O134" i="23"/>
  <c r="Q134" i="23"/>
  <c r="V134" i="23"/>
  <c r="G138" i="23"/>
  <c r="I138" i="23"/>
  <c r="K138" i="23"/>
  <c r="M138" i="23"/>
  <c r="O138" i="23"/>
  <c r="Q138" i="23"/>
  <c r="V138" i="23"/>
  <c r="G142" i="23"/>
  <c r="M142" i="23" s="1"/>
  <c r="I142" i="23"/>
  <c r="K142" i="23"/>
  <c r="O142" i="23"/>
  <c r="Q142" i="23"/>
  <c r="V142" i="23"/>
  <c r="G146" i="23"/>
  <c r="I146" i="23"/>
  <c r="K146" i="23"/>
  <c r="O146" i="23"/>
  <c r="Q146" i="23"/>
  <c r="V146" i="23"/>
  <c r="G155" i="23"/>
  <c r="I155" i="23"/>
  <c r="K155" i="23"/>
  <c r="M155" i="23"/>
  <c r="O155" i="23"/>
  <c r="Q155" i="23"/>
  <c r="V155" i="23"/>
  <c r="G162" i="23"/>
  <c r="I162" i="23"/>
  <c r="K162" i="23"/>
  <c r="M162" i="23"/>
  <c r="O162" i="23"/>
  <c r="Q162" i="23"/>
  <c r="V162" i="23"/>
  <c r="G169" i="23"/>
  <c r="I169" i="23"/>
  <c r="K169" i="23"/>
  <c r="M169" i="23"/>
  <c r="O169" i="23"/>
  <c r="Q169" i="23"/>
  <c r="V169" i="23"/>
  <c r="G178" i="23"/>
  <c r="M178" i="23" s="1"/>
  <c r="I178" i="23"/>
  <c r="K178" i="23"/>
  <c r="O178" i="23"/>
  <c r="Q178" i="23"/>
  <c r="V178" i="23"/>
  <c r="G182" i="23"/>
  <c r="I182" i="23"/>
  <c r="K182" i="23"/>
  <c r="M182" i="23"/>
  <c r="O182" i="23"/>
  <c r="Q182" i="23"/>
  <c r="V182" i="23"/>
  <c r="G187" i="23"/>
  <c r="I187" i="23"/>
  <c r="K187" i="23"/>
  <c r="M187" i="23"/>
  <c r="O187" i="23"/>
  <c r="Q187" i="23"/>
  <c r="V187" i="23"/>
  <c r="G191" i="23"/>
  <c r="I191" i="23"/>
  <c r="K191" i="23"/>
  <c r="M191" i="23"/>
  <c r="O191" i="23"/>
  <c r="Q191" i="23"/>
  <c r="V191" i="23"/>
  <c r="G195" i="23"/>
  <c r="M195" i="23" s="1"/>
  <c r="I195" i="23"/>
  <c r="K195" i="23"/>
  <c r="O195" i="23"/>
  <c r="Q195" i="23"/>
  <c r="V195" i="23"/>
  <c r="G199" i="23"/>
  <c r="I199" i="23"/>
  <c r="K199" i="23"/>
  <c r="M199" i="23"/>
  <c r="O199" i="23"/>
  <c r="Q199" i="23"/>
  <c r="V199" i="23"/>
  <c r="AE204" i="23"/>
  <c r="F52" i="1" s="1"/>
  <c r="AF204" i="23"/>
  <c r="G52" i="1" s="1"/>
  <c r="G9" i="22"/>
  <c r="M9" i="22" s="1"/>
  <c r="I9" i="22"/>
  <c r="K9" i="22"/>
  <c r="O9" i="22"/>
  <c r="Q9" i="22"/>
  <c r="V9" i="22"/>
  <c r="G12" i="22"/>
  <c r="I12" i="22"/>
  <c r="K12" i="22"/>
  <c r="M12" i="22"/>
  <c r="O12" i="22"/>
  <c r="Q12" i="22"/>
  <c r="V12" i="22"/>
  <c r="G13" i="22"/>
  <c r="I13" i="22"/>
  <c r="K13" i="22"/>
  <c r="M13" i="22"/>
  <c r="O13" i="22"/>
  <c r="Q13" i="22"/>
  <c r="V13" i="22"/>
  <c r="G14" i="22"/>
  <c r="I14" i="22"/>
  <c r="K14" i="22"/>
  <c r="O14" i="22"/>
  <c r="Q14" i="22"/>
  <c r="V14" i="22"/>
  <c r="G15" i="22"/>
  <c r="M15" i="22" s="1"/>
  <c r="I15" i="22"/>
  <c r="K15" i="22"/>
  <c r="O15" i="22"/>
  <c r="Q15" i="22"/>
  <c r="V15" i="22"/>
  <c r="G16" i="22"/>
  <c r="I16" i="22"/>
  <c r="K16" i="22"/>
  <c r="M16" i="22"/>
  <c r="O16" i="22"/>
  <c r="Q16" i="22"/>
  <c r="V16" i="22"/>
  <c r="G17" i="22"/>
  <c r="I17" i="22"/>
  <c r="K17" i="22"/>
  <c r="M17" i="22"/>
  <c r="O17" i="22"/>
  <c r="Q17" i="22"/>
  <c r="V17" i="22"/>
  <c r="G18" i="22"/>
  <c r="M18" i="22" s="1"/>
  <c r="I18" i="22"/>
  <c r="K18" i="22"/>
  <c r="O18" i="22"/>
  <c r="Q18" i="22"/>
  <c r="V18" i="22"/>
  <c r="G19" i="22"/>
  <c r="M19" i="22" s="1"/>
  <c r="I19" i="22"/>
  <c r="K19" i="22"/>
  <c r="O19" i="22"/>
  <c r="Q19" i="22"/>
  <c r="V19" i="22"/>
  <c r="G21" i="22"/>
  <c r="I21" i="22"/>
  <c r="K21" i="22"/>
  <c r="M21" i="22"/>
  <c r="O21" i="22"/>
  <c r="Q21" i="22"/>
  <c r="V21" i="22"/>
  <c r="G22" i="22"/>
  <c r="I22" i="22"/>
  <c r="K22" i="22"/>
  <c r="O22" i="22"/>
  <c r="Q22" i="22"/>
  <c r="V22" i="22"/>
  <c r="G23" i="22"/>
  <c r="I23" i="22"/>
  <c r="K23" i="22"/>
  <c r="M23" i="22"/>
  <c r="O23" i="22"/>
  <c r="Q23" i="22"/>
  <c r="V23" i="22"/>
  <c r="G25" i="22"/>
  <c r="I25" i="22"/>
  <c r="K25" i="22"/>
  <c r="M25" i="22"/>
  <c r="O25" i="22"/>
  <c r="Q25" i="22"/>
  <c r="V25" i="22"/>
  <c r="G26" i="22"/>
  <c r="I26" i="22"/>
  <c r="K26" i="22"/>
  <c r="O26" i="22"/>
  <c r="Q26" i="22"/>
  <c r="V26" i="22"/>
  <c r="G27" i="22"/>
  <c r="I27" i="22"/>
  <c r="K27" i="22"/>
  <c r="M27" i="22"/>
  <c r="O27" i="22"/>
  <c r="Q27" i="22"/>
  <c r="V27" i="22"/>
  <c r="G29" i="22"/>
  <c r="I29" i="22"/>
  <c r="K29" i="22"/>
  <c r="M29" i="22"/>
  <c r="O29" i="22"/>
  <c r="Q29" i="22"/>
  <c r="V29" i="22"/>
  <c r="G30" i="22"/>
  <c r="I30" i="22"/>
  <c r="K30" i="22"/>
  <c r="O30" i="22"/>
  <c r="Q30" i="22"/>
  <c r="V30" i="22"/>
  <c r="G31" i="22"/>
  <c r="I31" i="22"/>
  <c r="K31" i="22"/>
  <c r="M31" i="22"/>
  <c r="O31" i="22"/>
  <c r="Q31" i="22"/>
  <c r="V31" i="22"/>
  <c r="G33" i="22"/>
  <c r="I33" i="22"/>
  <c r="K33" i="22"/>
  <c r="M33" i="22"/>
  <c r="O33" i="22"/>
  <c r="Q33" i="22"/>
  <c r="V33" i="22"/>
  <c r="G34" i="22"/>
  <c r="I34" i="22"/>
  <c r="K34" i="22"/>
  <c r="O34" i="22"/>
  <c r="Q34" i="22"/>
  <c r="V34" i="22"/>
  <c r="G35" i="22"/>
  <c r="I35" i="22"/>
  <c r="K35" i="22"/>
  <c r="M35" i="22"/>
  <c r="O35" i="22"/>
  <c r="Q35" i="22"/>
  <c r="V35" i="22"/>
  <c r="G36" i="22"/>
  <c r="M36" i="22" s="1"/>
  <c r="I36" i="22"/>
  <c r="K36" i="22"/>
  <c r="O36" i="22"/>
  <c r="Q36" i="22"/>
  <c r="V36" i="22"/>
  <c r="G37" i="22"/>
  <c r="I37" i="22"/>
  <c r="K37" i="22"/>
  <c r="M37" i="22"/>
  <c r="O37" i="22"/>
  <c r="Q37" i="22"/>
  <c r="V37" i="22"/>
  <c r="G38" i="22"/>
  <c r="M38" i="22" s="1"/>
  <c r="I38" i="22"/>
  <c r="K38" i="22"/>
  <c r="O38" i="22"/>
  <c r="Q38" i="22"/>
  <c r="V38" i="22"/>
  <c r="G39" i="22"/>
  <c r="I39" i="22"/>
  <c r="K39" i="22"/>
  <c r="M39" i="22"/>
  <c r="O39" i="22"/>
  <c r="Q39" i="22"/>
  <c r="V39" i="22"/>
  <c r="G41" i="22"/>
  <c r="I41" i="22"/>
  <c r="K41" i="22"/>
  <c r="M41" i="22"/>
  <c r="O41" i="22"/>
  <c r="Q41" i="22"/>
  <c r="V41" i="22"/>
  <c r="G42" i="22"/>
  <c r="M42" i="22" s="1"/>
  <c r="I42" i="22"/>
  <c r="K42" i="22"/>
  <c r="O42" i="22"/>
  <c r="Q42" i="22"/>
  <c r="V42" i="22"/>
  <c r="G43" i="22"/>
  <c r="I43" i="22"/>
  <c r="K43" i="22"/>
  <c r="M43" i="22"/>
  <c r="O43" i="22"/>
  <c r="Q43" i="22"/>
  <c r="V43" i="22"/>
  <c r="G44" i="22"/>
  <c r="M44" i="22" s="1"/>
  <c r="I44" i="22"/>
  <c r="K44" i="22"/>
  <c r="O44" i="22"/>
  <c r="Q44" i="22"/>
  <c r="V44" i="22"/>
  <c r="G45" i="22"/>
  <c r="I45" i="22"/>
  <c r="K45" i="22"/>
  <c r="M45" i="22"/>
  <c r="O45" i="22"/>
  <c r="Q45" i="22"/>
  <c r="V45" i="22"/>
  <c r="G47" i="22"/>
  <c r="I47" i="22"/>
  <c r="K47" i="22"/>
  <c r="M47" i="22"/>
  <c r="O47" i="22"/>
  <c r="Q47" i="22"/>
  <c r="V47" i="22"/>
  <c r="G48" i="22"/>
  <c r="I48" i="22"/>
  <c r="K48" i="22"/>
  <c r="O48" i="22"/>
  <c r="Q48" i="22"/>
  <c r="V48" i="22"/>
  <c r="G49" i="22"/>
  <c r="I49" i="22"/>
  <c r="K49" i="22"/>
  <c r="M49" i="22"/>
  <c r="O49" i="22"/>
  <c r="Q49" i="22"/>
  <c r="V49" i="22"/>
  <c r="G51" i="22"/>
  <c r="I51" i="22"/>
  <c r="K51" i="22"/>
  <c r="M51" i="22"/>
  <c r="O51" i="22"/>
  <c r="Q51" i="22"/>
  <c r="V51" i="22"/>
  <c r="G52" i="22"/>
  <c r="M52" i="22" s="1"/>
  <c r="I52" i="22"/>
  <c r="K52" i="22"/>
  <c r="O52" i="22"/>
  <c r="Q52" i="22"/>
  <c r="V52" i="22"/>
  <c r="G53" i="22"/>
  <c r="I53" i="22"/>
  <c r="K53" i="22"/>
  <c r="M53" i="22"/>
  <c r="O53" i="22"/>
  <c r="Q53" i="22"/>
  <c r="V53" i="22"/>
  <c r="G54" i="22"/>
  <c r="I54" i="22"/>
  <c r="K54" i="22"/>
  <c r="O54" i="22"/>
  <c r="Q54" i="22"/>
  <c r="V54" i="22"/>
  <c r="G55" i="22"/>
  <c r="I55" i="22"/>
  <c r="K55" i="22"/>
  <c r="M55" i="22"/>
  <c r="O55" i="22"/>
  <c r="Q55" i="22"/>
  <c r="V55" i="22"/>
  <c r="G56" i="22"/>
  <c r="M56" i="22" s="1"/>
  <c r="I56" i="22"/>
  <c r="K56" i="22"/>
  <c r="O56" i="22"/>
  <c r="Q56" i="22"/>
  <c r="V56" i="22"/>
  <c r="G57" i="22"/>
  <c r="I57" i="22"/>
  <c r="K57" i="22"/>
  <c r="M57" i="22"/>
  <c r="O57" i="22"/>
  <c r="Q57" i="22"/>
  <c r="V57" i="22"/>
  <c r="G58" i="22"/>
  <c r="M58" i="22" s="1"/>
  <c r="I58" i="22"/>
  <c r="K58" i="22"/>
  <c r="O58" i="22"/>
  <c r="Q58" i="22"/>
  <c r="V58" i="22"/>
  <c r="AE60" i="22"/>
  <c r="F51" i="1" s="1"/>
  <c r="AF60" i="22"/>
  <c r="G51" i="1" s="1"/>
  <c r="G9" i="21"/>
  <c r="I9" i="21"/>
  <c r="K9" i="21"/>
  <c r="O9" i="21"/>
  <c r="Q9" i="21"/>
  <c r="V9" i="21"/>
  <c r="G10" i="21"/>
  <c r="I10" i="21"/>
  <c r="K10" i="21"/>
  <c r="M10" i="21"/>
  <c r="O10" i="21"/>
  <c r="Q10" i="21"/>
  <c r="V10" i="21"/>
  <c r="G11" i="21"/>
  <c r="I11" i="21"/>
  <c r="K11" i="21"/>
  <c r="M11" i="21"/>
  <c r="O11" i="21"/>
  <c r="Q11" i="21"/>
  <c r="V11" i="21"/>
  <c r="G12" i="21"/>
  <c r="I12" i="21"/>
  <c r="K12" i="21"/>
  <c r="M12" i="21"/>
  <c r="O12" i="21"/>
  <c r="Q12" i="21"/>
  <c r="V12" i="21"/>
  <c r="G13" i="21"/>
  <c r="M13" i="21" s="1"/>
  <c r="I13" i="21"/>
  <c r="K13" i="21"/>
  <c r="O13" i="21"/>
  <c r="Q13" i="21"/>
  <c r="V13" i="21"/>
  <c r="G14" i="21"/>
  <c r="I14" i="21"/>
  <c r="K14" i="21"/>
  <c r="M14" i="21"/>
  <c r="O14" i="21"/>
  <c r="Q14" i="21"/>
  <c r="V14" i="21"/>
  <c r="G15" i="21"/>
  <c r="I15" i="21"/>
  <c r="K15" i="21"/>
  <c r="M15" i="21"/>
  <c r="O15" i="21"/>
  <c r="Q15" i="21"/>
  <c r="V15" i="21"/>
  <c r="G16" i="21"/>
  <c r="I16" i="21"/>
  <c r="K16" i="21"/>
  <c r="M16" i="21"/>
  <c r="O16" i="21"/>
  <c r="Q16" i="21"/>
  <c r="V16" i="21"/>
  <c r="G17" i="21"/>
  <c r="M17" i="21" s="1"/>
  <c r="I17" i="21"/>
  <c r="K17" i="21"/>
  <c r="O17" i="21"/>
  <c r="Q17" i="21"/>
  <c r="V17" i="21"/>
  <c r="G18" i="21"/>
  <c r="I18" i="21"/>
  <c r="K18" i="21"/>
  <c r="M18" i="21"/>
  <c r="O18" i="21"/>
  <c r="Q18" i="21"/>
  <c r="V18" i="21"/>
  <c r="G19" i="21"/>
  <c r="I19" i="21"/>
  <c r="K19" i="21"/>
  <c r="M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I22" i="21"/>
  <c r="K22" i="21"/>
  <c r="M22" i="21"/>
  <c r="O22" i="21"/>
  <c r="Q22" i="21"/>
  <c r="V22" i="21"/>
  <c r="G23" i="21"/>
  <c r="I23" i="21"/>
  <c r="K23" i="21"/>
  <c r="M23" i="21"/>
  <c r="O23" i="21"/>
  <c r="Q23" i="21"/>
  <c r="V23" i="21"/>
  <c r="G24" i="21"/>
  <c r="I24" i="21"/>
  <c r="K24" i="21"/>
  <c r="M24" i="21"/>
  <c r="O24" i="21"/>
  <c r="Q24" i="21"/>
  <c r="V24" i="21"/>
  <c r="G25" i="21"/>
  <c r="M25" i="21" s="1"/>
  <c r="I25" i="21"/>
  <c r="K25" i="21"/>
  <c r="O25" i="21"/>
  <c r="Q25" i="21"/>
  <c r="V25" i="21"/>
  <c r="G26" i="21"/>
  <c r="I26" i="21"/>
  <c r="K26" i="21"/>
  <c r="M26" i="21"/>
  <c r="O26" i="21"/>
  <c r="Q26" i="21"/>
  <c r="V26" i="21"/>
  <c r="G27" i="21"/>
  <c r="I27" i="21"/>
  <c r="K27" i="21"/>
  <c r="M27" i="21"/>
  <c r="O27" i="21"/>
  <c r="Q27" i="21"/>
  <c r="V27" i="21"/>
  <c r="G28" i="21"/>
  <c r="I28" i="21"/>
  <c r="K28" i="21"/>
  <c r="M28" i="21"/>
  <c r="O28" i="21"/>
  <c r="Q28" i="21"/>
  <c r="V28" i="21"/>
  <c r="G29" i="21"/>
  <c r="M29" i="21" s="1"/>
  <c r="I29" i="21"/>
  <c r="K29" i="21"/>
  <c r="O29" i="21"/>
  <c r="Q29" i="21"/>
  <c r="V29" i="21"/>
  <c r="G30" i="21"/>
  <c r="I30" i="21"/>
  <c r="K30" i="21"/>
  <c r="M30" i="21"/>
  <c r="O30" i="21"/>
  <c r="Q30" i="21"/>
  <c r="V30" i="21"/>
  <c r="G31" i="21"/>
  <c r="I31" i="21"/>
  <c r="K31" i="21"/>
  <c r="M31" i="21"/>
  <c r="O31" i="21"/>
  <c r="Q31" i="21"/>
  <c r="V31" i="21"/>
  <c r="G32" i="21"/>
  <c r="I32" i="21"/>
  <c r="K32" i="21"/>
  <c r="M32" i="21"/>
  <c r="O32" i="21"/>
  <c r="Q32" i="21"/>
  <c r="V32" i="21"/>
  <c r="G33" i="21"/>
  <c r="M33" i="21" s="1"/>
  <c r="I33" i="21"/>
  <c r="K33" i="21"/>
  <c r="O33" i="21"/>
  <c r="Q33" i="21"/>
  <c r="V33" i="21"/>
  <c r="G34" i="21"/>
  <c r="I34" i="21"/>
  <c r="K34" i="21"/>
  <c r="M34" i="21"/>
  <c r="O34" i="21"/>
  <c r="Q34" i="21"/>
  <c r="V34" i="21"/>
  <c r="G35" i="21"/>
  <c r="I35" i="21"/>
  <c r="K35" i="21"/>
  <c r="M35" i="21"/>
  <c r="O35" i="21"/>
  <c r="Q35" i="21"/>
  <c r="V35" i="21"/>
  <c r="G36" i="21"/>
  <c r="I36" i="21"/>
  <c r="K36" i="21"/>
  <c r="M36" i="21"/>
  <c r="O36" i="21"/>
  <c r="Q36" i="21"/>
  <c r="V36" i="21"/>
  <c r="G37" i="21"/>
  <c r="M37" i="21" s="1"/>
  <c r="I37" i="21"/>
  <c r="K37" i="21"/>
  <c r="O37" i="21"/>
  <c r="Q37" i="21"/>
  <c r="V37" i="21"/>
  <c r="G38" i="21"/>
  <c r="I38" i="21"/>
  <c r="K38" i="21"/>
  <c r="M38" i="21"/>
  <c r="O38" i="21"/>
  <c r="Q38" i="21"/>
  <c r="V38" i="21"/>
  <c r="G39" i="21"/>
  <c r="I39" i="21"/>
  <c r="K39" i="21"/>
  <c r="M39" i="21"/>
  <c r="O39" i="21"/>
  <c r="Q39" i="21"/>
  <c r="V39" i="21"/>
  <c r="G41" i="21"/>
  <c r="I41" i="21"/>
  <c r="K41" i="21"/>
  <c r="O41" i="21"/>
  <c r="Q41" i="21"/>
  <c r="V41" i="21"/>
  <c r="G42" i="21"/>
  <c r="I42" i="21"/>
  <c r="K42" i="21"/>
  <c r="M42" i="21"/>
  <c r="O42" i="21"/>
  <c r="Q42" i="21"/>
  <c r="V42" i="21"/>
  <c r="G43" i="21"/>
  <c r="I43" i="21"/>
  <c r="K43" i="21"/>
  <c r="M43" i="21"/>
  <c r="O43" i="21"/>
  <c r="Q43" i="21"/>
  <c r="V43" i="21"/>
  <c r="G44" i="21"/>
  <c r="I44" i="21"/>
  <c r="K44" i="21"/>
  <c r="M44" i="21"/>
  <c r="O44" i="21"/>
  <c r="Q44" i="21"/>
  <c r="V44" i="21"/>
  <c r="G45" i="21"/>
  <c r="M45" i="21" s="1"/>
  <c r="I45" i="21"/>
  <c r="K45" i="21"/>
  <c r="O45" i="21"/>
  <c r="Q45" i="21"/>
  <c r="V45" i="21"/>
  <c r="G46" i="21"/>
  <c r="I46" i="21"/>
  <c r="K46" i="21"/>
  <c r="M46" i="21"/>
  <c r="O46" i="21"/>
  <c r="Q46" i="21"/>
  <c r="V46" i="21"/>
  <c r="G47" i="21"/>
  <c r="I47" i="21"/>
  <c r="K47" i="21"/>
  <c r="M47" i="21"/>
  <c r="O47" i="21"/>
  <c r="Q47" i="21"/>
  <c r="V47" i="21"/>
  <c r="G48" i="21"/>
  <c r="I48" i="21"/>
  <c r="K48" i="21"/>
  <c r="M48" i="21"/>
  <c r="O48" i="21"/>
  <c r="Q48" i="21"/>
  <c r="V48" i="21"/>
  <c r="G49" i="21"/>
  <c r="M49" i="21" s="1"/>
  <c r="I49" i="21"/>
  <c r="K49" i="21"/>
  <c r="O49" i="21"/>
  <c r="Q49" i="21"/>
  <c r="V49" i="21"/>
  <c r="G50" i="21"/>
  <c r="M50" i="21" s="1"/>
  <c r="I50" i="21"/>
  <c r="K50" i="21"/>
  <c r="O50" i="21"/>
  <c r="Q50" i="21"/>
  <c r="V50" i="21"/>
  <c r="G51" i="21"/>
  <c r="I51" i="21"/>
  <c r="K51" i="21"/>
  <c r="M51" i="21"/>
  <c r="O51" i="21"/>
  <c r="Q51" i="21"/>
  <c r="V51" i="21"/>
  <c r="G52" i="21"/>
  <c r="I52" i="21"/>
  <c r="K52" i="21"/>
  <c r="M52" i="21"/>
  <c r="O52" i="21"/>
  <c r="Q52" i="21"/>
  <c r="V52" i="21"/>
  <c r="G53" i="21"/>
  <c r="M53" i="21" s="1"/>
  <c r="I53" i="21"/>
  <c r="K53" i="21"/>
  <c r="O53" i="21"/>
  <c r="Q53" i="21"/>
  <c r="V53" i="21"/>
  <c r="G54" i="21"/>
  <c r="M54" i="21" s="1"/>
  <c r="I54" i="21"/>
  <c r="K54" i="21"/>
  <c r="O54" i="21"/>
  <c r="Q54" i="21"/>
  <c r="V54" i="21"/>
  <c r="G56" i="21"/>
  <c r="I56" i="21"/>
  <c r="K56" i="21"/>
  <c r="M56" i="21"/>
  <c r="O56" i="21"/>
  <c r="Q56" i="21"/>
  <c r="V56" i="21"/>
  <c r="G57" i="21"/>
  <c r="M57" i="21" s="1"/>
  <c r="I57" i="21"/>
  <c r="K57" i="21"/>
  <c r="O57" i="21"/>
  <c r="Q57" i="21"/>
  <c r="V57" i="21"/>
  <c r="G58" i="21"/>
  <c r="I58" i="21"/>
  <c r="K58" i="21"/>
  <c r="M58" i="21"/>
  <c r="O58" i="21"/>
  <c r="Q58" i="21"/>
  <c r="V58" i="21"/>
  <c r="G59" i="21"/>
  <c r="I59" i="21"/>
  <c r="K59" i="21"/>
  <c r="M59" i="21"/>
  <c r="O59" i="21"/>
  <c r="Q59" i="21"/>
  <c r="V59" i="21"/>
  <c r="G60" i="21"/>
  <c r="I60" i="21"/>
  <c r="K60" i="21"/>
  <c r="M60" i="21"/>
  <c r="O60" i="21"/>
  <c r="Q60" i="21"/>
  <c r="V60" i="21"/>
  <c r="G61" i="21"/>
  <c r="M61" i="21" s="1"/>
  <c r="I61" i="21"/>
  <c r="K61" i="21"/>
  <c r="O61" i="21"/>
  <c r="Q61" i="21"/>
  <c r="V61" i="21"/>
  <c r="G62" i="21"/>
  <c r="I62" i="21"/>
  <c r="K62" i="21"/>
  <c r="M62" i="21"/>
  <c r="O62" i="21"/>
  <c r="Q62" i="21"/>
  <c r="V62" i="21"/>
  <c r="G63" i="21"/>
  <c r="I63" i="21"/>
  <c r="K63" i="21"/>
  <c r="M63" i="21"/>
  <c r="O63" i="21"/>
  <c r="Q63" i="21"/>
  <c r="V63" i="21"/>
  <c r="G64" i="21"/>
  <c r="I64" i="21"/>
  <c r="K64" i="21"/>
  <c r="M64" i="21"/>
  <c r="O64" i="21"/>
  <c r="Q64" i="21"/>
  <c r="V64" i="21"/>
  <c r="G65" i="21"/>
  <c r="M65" i="21" s="1"/>
  <c r="I65" i="21"/>
  <c r="K65" i="21"/>
  <c r="O65" i="21"/>
  <c r="Q65" i="21"/>
  <c r="V65" i="21"/>
  <c r="G66" i="21"/>
  <c r="I66" i="21"/>
  <c r="K66" i="21"/>
  <c r="M66" i="21"/>
  <c r="O66" i="21"/>
  <c r="Q66" i="21"/>
  <c r="V66" i="21"/>
  <c r="G68" i="21"/>
  <c r="I68" i="21"/>
  <c r="K68" i="21"/>
  <c r="M68" i="21"/>
  <c r="O68" i="21"/>
  <c r="Q68" i="21"/>
  <c r="V68" i="21"/>
  <c r="G69" i="21"/>
  <c r="M69" i="21" s="1"/>
  <c r="I69" i="21"/>
  <c r="K69" i="21"/>
  <c r="O69" i="21"/>
  <c r="Q69" i="21"/>
  <c r="V69" i="21"/>
  <c r="G70" i="21"/>
  <c r="I70" i="21"/>
  <c r="K70" i="21"/>
  <c r="M70" i="21"/>
  <c r="O70" i="21"/>
  <c r="Q70" i="21"/>
  <c r="V70" i="21"/>
  <c r="G71" i="21"/>
  <c r="I71" i="21"/>
  <c r="K71" i="21"/>
  <c r="M71" i="21"/>
  <c r="O71" i="21"/>
  <c r="Q71" i="21"/>
  <c r="V71" i="21"/>
  <c r="G72" i="21"/>
  <c r="I72" i="21"/>
  <c r="K72" i="21"/>
  <c r="M72" i="21"/>
  <c r="O72" i="21"/>
  <c r="Q72" i="21"/>
  <c r="V72" i="21"/>
  <c r="G73" i="21"/>
  <c r="M73" i="21" s="1"/>
  <c r="I73" i="21"/>
  <c r="K73" i="21"/>
  <c r="O73" i="21"/>
  <c r="Q73" i="21"/>
  <c r="V73" i="21"/>
  <c r="G74" i="21"/>
  <c r="I74" i="21"/>
  <c r="K74" i="21"/>
  <c r="M74" i="21"/>
  <c r="O74" i="21"/>
  <c r="Q74" i="21"/>
  <c r="V74" i="21"/>
  <c r="G75" i="21"/>
  <c r="I75" i="21"/>
  <c r="K75" i="21"/>
  <c r="M75" i="21"/>
  <c r="O75" i="21"/>
  <c r="Q75" i="21"/>
  <c r="V75" i="21"/>
  <c r="G76" i="21"/>
  <c r="I76" i="21"/>
  <c r="K76" i="21"/>
  <c r="M76" i="21"/>
  <c r="O76" i="21"/>
  <c r="Q76" i="21"/>
  <c r="V76" i="21"/>
  <c r="G78" i="21"/>
  <c r="I78" i="21"/>
  <c r="K78" i="21"/>
  <c r="M78" i="21"/>
  <c r="O78" i="21"/>
  <c r="Q78" i="21"/>
  <c r="V78" i="21"/>
  <c r="G79" i="21"/>
  <c r="I79" i="21"/>
  <c r="K79" i="21"/>
  <c r="M79" i="21"/>
  <c r="O79" i="21"/>
  <c r="Q79" i="21"/>
  <c r="V79" i="21"/>
  <c r="G80" i="21"/>
  <c r="I80" i="21"/>
  <c r="K80" i="21"/>
  <c r="M80" i="21"/>
  <c r="O80" i="21"/>
  <c r="Q80" i="21"/>
  <c r="V80" i="21"/>
  <c r="G81" i="21"/>
  <c r="M81" i="21" s="1"/>
  <c r="I81" i="21"/>
  <c r="K81" i="21"/>
  <c r="O81" i="21"/>
  <c r="Q81" i="21"/>
  <c r="V81" i="21"/>
  <c r="G82" i="21"/>
  <c r="I82" i="21"/>
  <c r="K82" i="21"/>
  <c r="M82" i="21"/>
  <c r="O82" i="21"/>
  <c r="Q82" i="21"/>
  <c r="V82" i="21"/>
  <c r="G83" i="21"/>
  <c r="I83" i="21"/>
  <c r="K83" i="21"/>
  <c r="M83" i="21"/>
  <c r="O83" i="21"/>
  <c r="Q83" i="21"/>
  <c r="V83" i="21"/>
  <c r="G84" i="21"/>
  <c r="I84" i="21"/>
  <c r="K84" i="21"/>
  <c r="M84" i="21"/>
  <c r="O84" i="21"/>
  <c r="Q84" i="21"/>
  <c r="V84" i="21"/>
  <c r="G85" i="21"/>
  <c r="M85" i="21" s="1"/>
  <c r="I85" i="21"/>
  <c r="K85" i="21"/>
  <c r="O85" i="21"/>
  <c r="Q85" i="21"/>
  <c r="V85" i="21"/>
  <c r="G86" i="21"/>
  <c r="I86" i="21"/>
  <c r="K86" i="21"/>
  <c r="M86" i="21"/>
  <c r="O86" i="21"/>
  <c r="Q86" i="21"/>
  <c r="V86" i="21"/>
  <c r="G87" i="21"/>
  <c r="I87" i="21"/>
  <c r="K87" i="21"/>
  <c r="M87" i="21"/>
  <c r="O87" i="21"/>
  <c r="Q87" i="21"/>
  <c r="V87" i="21"/>
  <c r="AE89" i="21"/>
  <c r="F50" i="1" s="1"/>
  <c r="G9" i="20"/>
  <c r="M9" i="20" s="1"/>
  <c r="I9" i="20"/>
  <c r="K9" i="20"/>
  <c r="O9" i="20"/>
  <c r="Q9" i="20"/>
  <c r="V9" i="20"/>
  <c r="G13" i="20"/>
  <c r="I13" i="20"/>
  <c r="K13" i="20"/>
  <c r="M13" i="20"/>
  <c r="O13" i="20"/>
  <c r="Q13" i="20"/>
  <c r="V13" i="20"/>
  <c r="G17" i="20"/>
  <c r="I17" i="20"/>
  <c r="K17" i="20"/>
  <c r="M17" i="20"/>
  <c r="O17" i="20"/>
  <c r="Q17" i="20"/>
  <c r="V17" i="20"/>
  <c r="G21" i="20"/>
  <c r="I21" i="20"/>
  <c r="K21" i="20"/>
  <c r="O21" i="20"/>
  <c r="Q21" i="20"/>
  <c r="V21" i="20"/>
  <c r="G25" i="20"/>
  <c r="M25" i="20" s="1"/>
  <c r="I25" i="20"/>
  <c r="K25" i="20"/>
  <c r="O25" i="20"/>
  <c r="Q25" i="20"/>
  <c r="V25" i="20"/>
  <c r="G29" i="20"/>
  <c r="I29" i="20"/>
  <c r="K29" i="20"/>
  <c r="M29" i="20"/>
  <c r="O29" i="20"/>
  <c r="Q29" i="20"/>
  <c r="V29" i="20"/>
  <c r="G33" i="20"/>
  <c r="I33" i="20"/>
  <c r="K33" i="20"/>
  <c r="M33" i="20"/>
  <c r="O33" i="20"/>
  <c r="Q33" i="20"/>
  <c r="V33" i="20"/>
  <c r="G37" i="20"/>
  <c r="M37" i="20" s="1"/>
  <c r="I37" i="20"/>
  <c r="K37" i="20"/>
  <c r="O37" i="20"/>
  <c r="Q37" i="20"/>
  <c r="V37" i="20"/>
  <c r="G41" i="20"/>
  <c r="M41" i="20" s="1"/>
  <c r="I41" i="20"/>
  <c r="K41" i="20"/>
  <c r="O41" i="20"/>
  <c r="Q41" i="20"/>
  <c r="V41" i="20"/>
  <c r="G45" i="20"/>
  <c r="I45" i="20"/>
  <c r="K45" i="20"/>
  <c r="M45" i="20"/>
  <c r="O45" i="20"/>
  <c r="Q45" i="20"/>
  <c r="V45" i="20"/>
  <c r="G49" i="20"/>
  <c r="I49" i="20"/>
  <c r="K49" i="20"/>
  <c r="M49" i="20"/>
  <c r="O49" i="20"/>
  <c r="Q49" i="20"/>
  <c r="V49" i="20"/>
  <c r="G53" i="20"/>
  <c r="M53" i="20" s="1"/>
  <c r="I53" i="20"/>
  <c r="K53" i="20"/>
  <c r="O53" i="20"/>
  <c r="Q53" i="20"/>
  <c r="V53" i="20"/>
  <c r="G57" i="20"/>
  <c r="I57" i="20"/>
  <c r="K57" i="20"/>
  <c r="M57" i="20"/>
  <c r="O57" i="20"/>
  <c r="Q57" i="20"/>
  <c r="V57" i="20"/>
  <c r="G61" i="20"/>
  <c r="M61" i="20" s="1"/>
  <c r="I61" i="20"/>
  <c r="K61" i="20"/>
  <c r="O61" i="20"/>
  <c r="Q61" i="20"/>
  <c r="V61" i="20"/>
  <c r="G65" i="20"/>
  <c r="I65" i="20"/>
  <c r="K65" i="20"/>
  <c r="M65" i="20"/>
  <c r="O65" i="20"/>
  <c r="Q65" i="20"/>
  <c r="V65" i="20"/>
  <c r="G69" i="20"/>
  <c r="M69" i="20" s="1"/>
  <c r="I69" i="20"/>
  <c r="K69" i="20"/>
  <c r="O69" i="20"/>
  <c r="Q69" i="20"/>
  <c r="V69" i="20"/>
  <c r="G73" i="20"/>
  <c r="I73" i="20"/>
  <c r="K73" i="20"/>
  <c r="M73" i="20"/>
  <c r="O73" i="20"/>
  <c r="Q73" i="20"/>
  <c r="V73" i="20"/>
  <c r="G77" i="20"/>
  <c r="M77" i="20" s="1"/>
  <c r="I77" i="20"/>
  <c r="K77" i="20"/>
  <c r="O77" i="20"/>
  <c r="Q77" i="20"/>
  <c r="V77" i="20"/>
  <c r="G81" i="20"/>
  <c r="I81" i="20"/>
  <c r="K81" i="20"/>
  <c r="M81" i="20"/>
  <c r="O81" i="20"/>
  <c r="Q81" i="20"/>
  <c r="V81" i="20"/>
  <c r="G85" i="20"/>
  <c r="M85" i="20" s="1"/>
  <c r="I85" i="20"/>
  <c r="K85" i="20"/>
  <c r="O85" i="20"/>
  <c r="Q85" i="20"/>
  <c r="V85" i="20"/>
  <c r="G89" i="20"/>
  <c r="I89" i="20"/>
  <c r="K89" i="20"/>
  <c r="M89" i="20"/>
  <c r="O89" i="20"/>
  <c r="Q89" i="20"/>
  <c r="V89" i="20"/>
  <c r="G93" i="20"/>
  <c r="M93" i="20" s="1"/>
  <c r="I93" i="20"/>
  <c r="K93" i="20"/>
  <c r="O93" i="20"/>
  <c r="Q93" i="20"/>
  <c r="V93" i="20"/>
  <c r="G97" i="20"/>
  <c r="I97" i="20"/>
  <c r="K97" i="20"/>
  <c r="M97" i="20"/>
  <c r="O97" i="20"/>
  <c r="Q97" i="20"/>
  <c r="V97" i="20"/>
  <c r="G101" i="20"/>
  <c r="M101" i="20" s="1"/>
  <c r="I101" i="20"/>
  <c r="K101" i="20"/>
  <c r="O101" i="20"/>
  <c r="Q101" i="20"/>
  <c r="V101" i="20"/>
  <c r="G105" i="20"/>
  <c r="I105" i="20"/>
  <c r="K105" i="20"/>
  <c r="M105" i="20"/>
  <c r="O105" i="20"/>
  <c r="Q105" i="20"/>
  <c r="V105" i="20"/>
  <c r="G109" i="20"/>
  <c r="M109" i="20" s="1"/>
  <c r="I109" i="20"/>
  <c r="K109" i="20"/>
  <c r="O109" i="20"/>
  <c r="Q109" i="20"/>
  <c r="V109" i="20"/>
  <c r="G113" i="20"/>
  <c r="I113" i="20"/>
  <c r="K113" i="20"/>
  <c r="M113" i="20"/>
  <c r="O113" i="20"/>
  <c r="Q113" i="20"/>
  <c r="V113" i="20"/>
  <c r="G117" i="20"/>
  <c r="M117" i="20" s="1"/>
  <c r="I117" i="20"/>
  <c r="K117" i="20"/>
  <c r="O117" i="20"/>
  <c r="Q117" i="20"/>
  <c r="V117" i="20"/>
  <c r="G121" i="20"/>
  <c r="I121" i="20"/>
  <c r="K121" i="20"/>
  <c r="M121" i="20"/>
  <c r="O121" i="20"/>
  <c r="Q121" i="20"/>
  <c r="V121" i="20"/>
  <c r="G126" i="20"/>
  <c r="I126" i="20"/>
  <c r="K126" i="20"/>
  <c r="M126" i="20"/>
  <c r="O126" i="20"/>
  <c r="Q126" i="20"/>
  <c r="V126" i="20"/>
  <c r="G130" i="20"/>
  <c r="I130" i="20"/>
  <c r="K130" i="20"/>
  <c r="O130" i="20"/>
  <c r="Q130" i="20"/>
  <c r="V130" i="20"/>
  <c r="G134" i="20"/>
  <c r="I134" i="20"/>
  <c r="K134" i="20"/>
  <c r="M134" i="20"/>
  <c r="O134" i="20"/>
  <c r="Q134" i="20"/>
  <c r="V134" i="20"/>
  <c r="G138" i="20"/>
  <c r="M138" i="20" s="1"/>
  <c r="I138" i="20"/>
  <c r="K138" i="20"/>
  <c r="O138" i="20"/>
  <c r="Q138" i="20"/>
  <c r="V138" i="20"/>
  <c r="G142" i="20"/>
  <c r="I142" i="20"/>
  <c r="K142" i="20"/>
  <c r="M142" i="20"/>
  <c r="O142" i="20"/>
  <c r="Q142" i="20"/>
  <c r="V142" i="20"/>
  <c r="G146" i="20"/>
  <c r="M146" i="20" s="1"/>
  <c r="I146" i="20"/>
  <c r="K146" i="20"/>
  <c r="O146" i="20"/>
  <c r="Q146" i="20"/>
  <c r="V146" i="20"/>
  <c r="G150" i="20"/>
  <c r="I150" i="20"/>
  <c r="K150" i="20"/>
  <c r="M150" i="20"/>
  <c r="O150" i="20"/>
  <c r="Q150" i="20"/>
  <c r="V150" i="20"/>
  <c r="G154" i="20"/>
  <c r="M154" i="20" s="1"/>
  <c r="I154" i="20"/>
  <c r="K154" i="20"/>
  <c r="O154" i="20"/>
  <c r="Q154" i="20"/>
  <c r="V154" i="20"/>
  <c r="G158" i="20"/>
  <c r="I158" i="20"/>
  <c r="K158" i="20"/>
  <c r="M158" i="20"/>
  <c r="O158" i="20"/>
  <c r="Q158" i="20"/>
  <c r="V158" i="20"/>
  <c r="G162" i="20"/>
  <c r="M162" i="20" s="1"/>
  <c r="I162" i="20"/>
  <c r="K162" i="20"/>
  <c r="O162" i="20"/>
  <c r="Q162" i="20"/>
  <c r="V162" i="20"/>
  <c r="G166" i="20"/>
  <c r="I166" i="20"/>
  <c r="K166" i="20"/>
  <c r="M166" i="20"/>
  <c r="O166" i="20"/>
  <c r="Q166" i="20"/>
  <c r="V166" i="20"/>
  <c r="G170" i="20"/>
  <c r="M170" i="20" s="1"/>
  <c r="I170" i="20"/>
  <c r="K170" i="20"/>
  <c r="O170" i="20"/>
  <c r="Q170" i="20"/>
  <c r="V170" i="20"/>
  <c r="G174" i="20"/>
  <c r="I174" i="20"/>
  <c r="K174" i="20"/>
  <c r="M174" i="20"/>
  <c r="O174" i="20"/>
  <c r="Q174" i="20"/>
  <c r="V174" i="20"/>
  <c r="G178" i="20"/>
  <c r="M178" i="20" s="1"/>
  <c r="I178" i="20"/>
  <c r="K178" i="20"/>
  <c r="O178" i="20"/>
  <c r="Q178" i="20"/>
  <c r="V178" i="20"/>
  <c r="G182" i="20"/>
  <c r="I182" i="20"/>
  <c r="K182" i="20"/>
  <c r="M182" i="20"/>
  <c r="O182" i="20"/>
  <c r="Q182" i="20"/>
  <c r="V182" i="20"/>
  <c r="G187" i="20"/>
  <c r="G186" i="20" s="1"/>
  <c r="I223" i="1" s="1"/>
  <c r="I187" i="20"/>
  <c r="I186" i="20" s="1"/>
  <c r="K187" i="20"/>
  <c r="K186" i="20" s="1"/>
  <c r="M187" i="20"/>
  <c r="M186" i="20" s="1"/>
  <c r="O187" i="20"/>
  <c r="O186" i="20" s="1"/>
  <c r="Q187" i="20"/>
  <c r="Q186" i="20" s="1"/>
  <c r="V187" i="20"/>
  <c r="V186" i="20" s="1"/>
  <c r="G192" i="20"/>
  <c r="G191" i="20" s="1"/>
  <c r="I225" i="1" s="1"/>
  <c r="I192" i="20"/>
  <c r="I191" i="20" s="1"/>
  <c r="K192" i="20"/>
  <c r="K191" i="20" s="1"/>
  <c r="M192" i="20"/>
  <c r="M191" i="20" s="1"/>
  <c r="O192" i="20"/>
  <c r="O191" i="20" s="1"/>
  <c r="Q192" i="20"/>
  <c r="Q191" i="20" s="1"/>
  <c r="V192" i="20"/>
  <c r="V191" i="20" s="1"/>
  <c r="G197" i="20"/>
  <c r="I197" i="20"/>
  <c r="K197" i="20"/>
  <c r="M197" i="20"/>
  <c r="O197" i="20"/>
  <c r="Q197" i="20"/>
  <c r="V197" i="20"/>
  <c r="G201" i="20"/>
  <c r="I201" i="20"/>
  <c r="K201" i="20"/>
  <c r="O201" i="20"/>
  <c r="Q201" i="20"/>
  <c r="V201" i="20"/>
  <c r="G205" i="20"/>
  <c r="I205" i="20"/>
  <c r="K205" i="20"/>
  <c r="M205" i="20"/>
  <c r="O205" i="20"/>
  <c r="Q205" i="20"/>
  <c r="V205" i="20"/>
  <c r="G209" i="20"/>
  <c r="M209" i="20" s="1"/>
  <c r="I209" i="20"/>
  <c r="K209" i="20"/>
  <c r="O209" i="20"/>
  <c r="Q209" i="20"/>
  <c r="V209" i="20"/>
  <c r="G213" i="20"/>
  <c r="I213" i="20"/>
  <c r="K213" i="20"/>
  <c r="M213" i="20"/>
  <c r="O213" i="20"/>
  <c r="Q213" i="20"/>
  <c r="V213" i="20"/>
  <c r="G217" i="20"/>
  <c r="M217" i="20" s="1"/>
  <c r="I217" i="20"/>
  <c r="K217" i="20"/>
  <c r="O217" i="20"/>
  <c r="Q217" i="20"/>
  <c r="V217" i="20"/>
  <c r="G221" i="20"/>
  <c r="I221" i="20"/>
  <c r="K221" i="20"/>
  <c r="M221" i="20"/>
  <c r="O221" i="20"/>
  <c r="Q221" i="20"/>
  <c r="V221" i="20"/>
  <c r="G225" i="20"/>
  <c r="M225" i="20" s="1"/>
  <c r="I225" i="20"/>
  <c r="K225" i="20"/>
  <c r="O225" i="20"/>
  <c r="Q225" i="20"/>
  <c r="V225" i="20"/>
  <c r="G229" i="20"/>
  <c r="I229" i="20"/>
  <c r="K229" i="20"/>
  <c r="M229" i="20"/>
  <c r="O229" i="20"/>
  <c r="Q229" i="20"/>
  <c r="V229" i="20"/>
  <c r="G233" i="20"/>
  <c r="M233" i="20" s="1"/>
  <c r="I233" i="20"/>
  <c r="K233" i="20"/>
  <c r="O233" i="20"/>
  <c r="Q233" i="20"/>
  <c r="V233" i="20"/>
  <c r="G237" i="20"/>
  <c r="I237" i="20"/>
  <c r="K237" i="20"/>
  <c r="M237" i="20"/>
  <c r="O237" i="20"/>
  <c r="Q237" i="20"/>
  <c r="V237" i="20"/>
  <c r="G241" i="20"/>
  <c r="M241" i="20" s="1"/>
  <c r="I241" i="20"/>
  <c r="K241" i="20"/>
  <c r="O241" i="20"/>
  <c r="Q241" i="20"/>
  <c r="V241" i="20"/>
  <c r="G245" i="20"/>
  <c r="I245" i="20"/>
  <c r="K245" i="20"/>
  <c r="M245" i="20"/>
  <c r="O245" i="20"/>
  <c r="Q245" i="20"/>
  <c r="V245" i="20"/>
  <c r="G249" i="20"/>
  <c r="M249" i="20" s="1"/>
  <c r="I249" i="20"/>
  <c r="K249" i="20"/>
  <c r="O249" i="20"/>
  <c r="Q249" i="20"/>
  <c r="V249" i="20"/>
  <c r="G253" i="20"/>
  <c r="I253" i="20"/>
  <c r="K253" i="20"/>
  <c r="M253" i="20"/>
  <c r="O253" i="20"/>
  <c r="Q253" i="20"/>
  <c r="V253" i="20"/>
  <c r="G257" i="20"/>
  <c r="M257" i="20" s="1"/>
  <c r="I257" i="20"/>
  <c r="K257" i="20"/>
  <c r="O257" i="20"/>
  <c r="Q257" i="20"/>
  <c r="V257" i="20"/>
  <c r="G261" i="20"/>
  <c r="I261" i="20"/>
  <c r="K261" i="20"/>
  <c r="M261" i="20"/>
  <c r="O261" i="20"/>
  <c r="Q261" i="20"/>
  <c r="V261" i="20"/>
  <c r="G265" i="20"/>
  <c r="M265" i="20" s="1"/>
  <c r="I265" i="20"/>
  <c r="K265" i="20"/>
  <c r="O265" i="20"/>
  <c r="Q265" i="20"/>
  <c r="V265" i="20"/>
  <c r="G269" i="20"/>
  <c r="I269" i="20"/>
  <c r="K269" i="20"/>
  <c r="M269" i="20"/>
  <c r="O269" i="20"/>
  <c r="Q269" i="20"/>
  <c r="V269" i="20"/>
  <c r="G273" i="20"/>
  <c r="M273" i="20" s="1"/>
  <c r="I273" i="20"/>
  <c r="K273" i="20"/>
  <c r="O273" i="20"/>
  <c r="Q273" i="20"/>
  <c r="V273" i="20"/>
  <c r="G277" i="20"/>
  <c r="I277" i="20"/>
  <c r="K277" i="20"/>
  <c r="M277" i="20"/>
  <c r="O277" i="20"/>
  <c r="Q277" i="20"/>
  <c r="V277" i="20"/>
  <c r="G281" i="20"/>
  <c r="M281" i="20" s="1"/>
  <c r="I281" i="20"/>
  <c r="K281" i="20"/>
  <c r="O281" i="20"/>
  <c r="Q281" i="20"/>
  <c r="V281" i="20"/>
  <c r="G285" i="20"/>
  <c r="I285" i="20"/>
  <c r="K285" i="20"/>
  <c r="M285" i="20"/>
  <c r="O285" i="20"/>
  <c r="Q285" i="20"/>
  <c r="V285" i="20"/>
  <c r="G289" i="20"/>
  <c r="M289" i="20" s="1"/>
  <c r="I289" i="20"/>
  <c r="K289" i="20"/>
  <c r="O289" i="20"/>
  <c r="Q289" i="20"/>
  <c r="V289" i="20"/>
  <c r="G294" i="20"/>
  <c r="G293" i="20" s="1"/>
  <c r="I227" i="1" s="1"/>
  <c r="I294" i="20"/>
  <c r="I293" i="20" s="1"/>
  <c r="K294" i="20"/>
  <c r="K293" i="20" s="1"/>
  <c r="O294" i="20"/>
  <c r="O293" i="20" s="1"/>
  <c r="Q294" i="20"/>
  <c r="Q293" i="20" s="1"/>
  <c r="V294" i="20"/>
  <c r="V293" i="20" s="1"/>
  <c r="G299" i="20"/>
  <c r="M299" i="20" s="1"/>
  <c r="I299" i="20"/>
  <c r="K299" i="20"/>
  <c r="O299" i="20"/>
  <c r="Q299" i="20"/>
  <c r="V299" i="20"/>
  <c r="G300" i="20"/>
  <c r="I300" i="20"/>
  <c r="K300" i="20"/>
  <c r="M300" i="20"/>
  <c r="O300" i="20"/>
  <c r="Q300" i="20"/>
  <c r="V300" i="20"/>
  <c r="G301" i="20"/>
  <c r="M301" i="20" s="1"/>
  <c r="I301" i="20"/>
  <c r="K301" i="20"/>
  <c r="O301" i="20"/>
  <c r="Q301" i="20"/>
  <c r="V301" i="20"/>
  <c r="G302" i="20"/>
  <c r="I302" i="20"/>
  <c r="K302" i="20"/>
  <c r="M302" i="20"/>
  <c r="O302" i="20"/>
  <c r="Q302" i="20"/>
  <c r="V302" i="20"/>
  <c r="G303" i="20"/>
  <c r="M303" i="20" s="1"/>
  <c r="I303" i="20"/>
  <c r="K303" i="20"/>
  <c r="O303" i="20"/>
  <c r="Q303" i="20"/>
  <c r="V303" i="20"/>
  <c r="G304" i="20"/>
  <c r="I304" i="20"/>
  <c r="K304" i="20"/>
  <c r="M304" i="20"/>
  <c r="O304" i="20"/>
  <c r="Q304" i="20"/>
  <c r="V304" i="20"/>
  <c r="G305" i="20"/>
  <c r="M305" i="20" s="1"/>
  <c r="I305" i="20"/>
  <c r="K305" i="20"/>
  <c r="O305" i="20"/>
  <c r="Q305" i="20"/>
  <c r="V305" i="20"/>
  <c r="G307" i="20"/>
  <c r="M307" i="20" s="1"/>
  <c r="I307" i="20"/>
  <c r="K307" i="20"/>
  <c r="O307" i="20"/>
  <c r="Q307" i="20"/>
  <c r="V307" i="20"/>
  <c r="G308" i="20"/>
  <c r="I308" i="20"/>
  <c r="K308" i="20"/>
  <c r="M308" i="20"/>
  <c r="O308" i="20"/>
  <c r="Q308" i="20"/>
  <c r="V308" i="20"/>
  <c r="G309" i="20"/>
  <c r="M309" i="20" s="1"/>
  <c r="I309" i="20"/>
  <c r="K309" i="20"/>
  <c r="O309" i="20"/>
  <c r="Q309" i="20"/>
  <c r="V309" i="20"/>
  <c r="G310" i="20"/>
  <c r="I310" i="20"/>
  <c r="K310" i="20"/>
  <c r="M310" i="20"/>
  <c r="O310" i="20"/>
  <c r="Q310" i="20"/>
  <c r="V310" i="20"/>
  <c r="G311" i="20"/>
  <c r="M311" i="20" s="1"/>
  <c r="I311" i="20"/>
  <c r="K311" i="20"/>
  <c r="O311" i="20"/>
  <c r="Q311" i="20"/>
  <c r="V311" i="20"/>
  <c r="G312" i="20"/>
  <c r="I312" i="20"/>
  <c r="K312" i="20"/>
  <c r="M312" i="20"/>
  <c r="O312" i="20"/>
  <c r="Q312" i="20"/>
  <c r="V312" i="20"/>
  <c r="G313" i="20"/>
  <c r="M313" i="20" s="1"/>
  <c r="I313" i="20"/>
  <c r="K313" i="20"/>
  <c r="O313" i="20"/>
  <c r="Q313" i="20"/>
  <c r="V313" i="20"/>
  <c r="G314" i="20"/>
  <c r="I314" i="20"/>
  <c r="K314" i="20"/>
  <c r="M314" i="20"/>
  <c r="O314" i="20"/>
  <c r="Q314" i="20"/>
  <c r="V314" i="20"/>
  <c r="G315" i="20"/>
  <c r="M315" i="20" s="1"/>
  <c r="I315" i="20"/>
  <c r="K315" i="20"/>
  <c r="O315" i="20"/>
  <c r="Q315" i="20"/>
  <c r="V315" i="20"/>
  <c r="G316" i="20"/>
  <c r="I316" i="20"/>
  <c r="K316" i="20"/>
  <c r="M316" i="20"/>
  <c r="O316" i="20"/>
  <c r="Q316" i="20"/>
  <c r="V316" i="20"/>
  <c r="G317" i="20"/>
  <c r="M317" i="20" s="1"/>
  <c r="I317" i="20"/>
  <c r="K317" i="20"/>
  <c r="O317" i="20"/>
  <c r="Q317" i="20"/>
  <c r="V317" i="20"/>
  <c r="AE319" i="20"/>
  <c r="F49" i="1" s="1"/>
  <c r="AF319" i="20"/>
  <c r="G49" i="1" s="1"/>
  <c r="G9" i="19"/>
  <c r="M9" i="19" s="1"/>
  <c r="I9" i="19"/>
  <c r="K9" i="19"/>
  <c r="O9" i="19"/>
  <c r="Q9" i="19"/>
  <c r="V9" i="19"/>
  <c r="G27" i="19"/>
  <c r="I27" i="19"/>
  <c r="K27" i="19"/>
  <c r="M27" i="19"/>
  <c r="O27" i="19"/>
  <c r="Q27" i="19"/>
  <c r="V27" i="19"/>
  <c r="G35" i="19"/>
  <c r="I35" i="19"/>
  <c r="K35" i="19"/>
  <c r="M35" i="19"/>
  <c r="O35" i="19"/>
  <c r="Q35" i="19"/>
  <c r="V35" i="19"/>
  <c r="G52" i="19"/>
  <c r="I52" i="19"/>
  <c r="K52" i="19"/>
  <c r="O52" i="19"/>
  <c r="Q52" i="19"/>
  <c r="V52" i="19"/>
  <c r="G69" i="19"/>
  <c r="M69" i="19" s="1"/>
  <c r="I69" i="19"/>
  <c r="K69" i="19"/>
  <c r="O69" i="19"/>
  <c r="Q69" i="19"/>
  <c r="V69" i="19"/>
  <c r="G73" i="19"/>
  <c r="M73" i="19" s="1"/>
  <c r="I73" i="19"/>
  <c r="K73" i="19"/>
  <c r="O73" i="19"/>
  <c r="Q73" i="19"/>
  <c r="V73" i="19"/>
  <c r="G77" i="19"/>
  <c r="I77" i="19"/>
  <c r="K77" i="19"/>
  <c r="M77" i="19"/>
  <c r="O77" i="19"/>
  <c r="Q77" i="19"/>
  <c r="V77" i="19"/>
  <c r="G81" i="19"/>
  <c r="M81" i="19" s="1"/>
  <c r="I81" i="19"/>
  <c r="K81" i="19"/>
  <c r="O81" i="19"/>
  <c r="Q81" i="19"/>
  <c r="V81" i="19"/>
  <c r="G85" i="19"/>
  <c r="M85" i="19" s="1"/>
  <c r="I85" i="19"/>
  <c r="K85" i="19"/>
  <c r="O85" i="19"/>
  <c r="Q85" i="19"/>
  <c r="V85" i="19"/>
  <c r="G89" i="19"/>
  <c r="I89" i="19"/>
  <c r="K89" i="19"/>
  <c r="M89" i="19"/>
  <c r="O89" i="19"/>
  <c r="Q89" i="19"/>
  <c r="V89" i="19"/>
  <c r="G93" i="19"/>
  <c r="I93" i="19"/>
  <c r="K93" i="19"/>
  <c r="M93" i="19"/>
  <c r="O93" i="19"/>
  <c r="Q93" i="19"/>
  <c r="V93" i="19"/>
  <c r="G97" i="19"/>
  <c r="M97" i="19" s="1"/>
  <c r="I97" i="19"/>
  <c r="K97" i="19"/>
  <c r="O97" i="19"/>
  <c r="Q97" i="19"/>
  <c r="V97" i="19"/>
  <c r="G101" i="19"/>
  <c r="M101" i="19" s="1"/>
  <c r="I101" i="19"/>
  <c r="K101" i="19"/>
  <c r="O101" i="19"/>
  <c r="Q101" i="19"/>
  <c r="V101" i="19"/>
  <c r="G105" i="19"/>
  <c r="I105" i="19"/>
  <c r="K105" i="19"/>
  <c r="M105" i="19"/>
  <c r="O105" i="19"/>
  <c r="Q105" i="19"/>
  <c r="V105" i="19"/>
  <c r="G109" i="19"/>
  <c r="I109" i="19"/>
  <c r="K109" i="19"/>
  <c r="M109" i="19"/>
  <c r="O109" i="19"/>
  <c r="Q109" i="19"/>
  <c r="V109" i="19"/>
  <c r="G113" i="19"/>
  <c r="M113" i="19" s="1"/>
  <c r="I113" i="19"/>
  <c r="K113" i="19"/>
  <c r="O113" i="19"/>
  <c r="Q113" i="19"/>
  <c r="V113" i="19"/>
  <c r="G117" i="19"/>
  <c r="M117" i="19" s="1"/>
  <c r="I117" i="19"/>
  <c r="K117" i="19"/>
  <c r="O117" i="19"/>
  <c r="Q117" i="19"/>
  <c r="V117" i="19"/>
  <c r="G121" i="19"/>
  <c r="I121" i="19"/>
  <c r="K121" i="19"/>
  <c r="M121" i="19"/>
  <c r="O121" i="19"/>
  <c r="Q121" i="19"/>
  <c r="V121" i="19"/>
  <c r="G125" i="19"/>
  <c r="I125" i="19"/>
  <c r="K125" i="19"/>
  <c r="M125" i="19"/>
  <c r="O125" i="19"/>
  <c r="Q125" i="19"/>
  <c r="V125" i="19"/>
  <c r="G133" i="19"/>
  <c r="M133" i="19" s="1"/>
  <c r="I133" i="19"/>
  <c r="K133" i="19"/>
  <c r="O133" i="19"/>
  <c r="Q133" i="19"/>
  <c r="V133" i="19"/>
  <c r="G141" i="19"/>
  <c r="I141" i="19"/>
  <c r="K141" i="19"/>
  <c r="M141" i="19"/>
  <c r="O141" i="19"/>
  <c r="Q141" i="19"/>
  <c r="V141" i="19"/>
  <c r="G149" i="19"/>
  <c r="M149" i="19" s="1"/>
  <c r="I149" i="19"/>
  <c r="K149" i="19"/>
  <c r="O149" i="19"/>
  <c r="Q149" i="19"/>
  <c r="V149" i="19"/>
  <c r="G157" i="19"/>
  <c r="I157" i="19"/>
  <c r="K157" i="19"/>
  <c r="M157" i="19"/>
  <c r="O157" i="19"/>
  <c r="Q157" i="19"/>
  <c r="V157" i="19"/>
  <c r="G165" i="19"/>
  <c r="M165" i="19" s="1"/>
  <c r="I165" i="19"/>
  <c r="K165" i="19"/>
  <c r="O165" i="19"/>
  <c r="Q165" i="19"/>
  <c r="V165" i="19"/>
  <c r="G173" i="19"/>
  <c r="I173" i="19"/>
  <c r="K173" i="19"/>
  <c r="M173" i="19"/>
  <c r="O173" i="19"/>
  <c r="Q173" i="19"/>
  <c r="V173" i="19"/>
  <c r="G178" i="19"/>
  <c r="M178" i="19" s="1"/>
  <c r="I178" i="19"/>
  <c r="K178" i="19"/>
  <c r="O178" i="19"/>
  <c r="Q178" i="19"/>
  <c r="V178" i="19"/>
  <c r="G183" i="19"/>
  <c r="I183" i="19"/>
  <c r="K183" i="19"/>
  <c r="M183" i="19"/>
  <c r="O183" i="19"/>
  <c r="Q183" i="19"/>
  <c r="V183" i="19"/>
  <c r="G188" i="19"/>
  <c r="M188" i="19" s="1"/>
  <c r="I188" i="19"/>
  <c r="K188" i="19"/>
  <c r="O188" i="19"/>
  <c r="Q188" i="19"/>
  <c r="V188" i="19"/>
  <c r="G193" i="19"/>
  <c r="I193" i="19"/>
  <c r="K193" i="19"/>
  <c r="M193" i="19"/>
  <c r="O193" i="19"/>
  <c r="Q193" i="19"/>
  <c r="V193" i="19"/>
  <c r="G198" i="19"/>
  <c r="M198" i="19" s="1"/>
  <c r="I198" i="19"/>
  <c r="K198" i="19"/>
  <c r="O198" i="19"/>
  <c r="Q198" i="19"/>
  <c r="V198" i="19"/>
  <c r="G203" i="19"/>
  <c r="I203" i="19"/>
  <c r="K203" i="19"/>
  <c r="M203" i="19"/>
  <c r="O203" i="19"/>
  <c r="Q203" i="19"/>
  <c r="V203" i="19"/>
  <c r="G207" i="19"/>
  <c r="M207" i="19" s="1"/>
  <c r="I207" i="19"/>
  <c r="K207" i="19"/>
  <c r="O207" i="19"/>
  <c r="Q207" i="19"/>
  <c r="V207" i="19"/>
  <c r="G211" i="19"/>
  <c r="I211" i="19"/>
  <c r="K211" i="19"/>
  <c r="M211" i="19"/>
  <c r="O211" i="19"/>
  <c r="Q211" i="19"/>
  <c r="V211" i="19"/>
  <c r="G215" i="19"/>
  <c r="M215" i="19" s="1"/>
  <c r="I215" i="19"/>
  <c r="K215" i="19"/>
  <c r="O215" i="19"/>
  <c r="Q215" i="19"/>
  <c r="V215" i="19"/>
  <c r="G219" i="19"/>
  <c r="I219" i="19"/>
  <c r="K219" i="19"/>
  <c r="M219" i="19"/>
  <c r="O219" i="19"/>
  <c r="Q219" i="19"/>
  <c r="V219" i="19"/>
  <c r="G223" i="19"/>
  <c r="M223" i="19" s="1"/>
  <c r="I223" i="19"/>
  <c r="K223" i="19"/>
  <c r="O223" i="19"/>
  <c r="Q223" i="19"/>
  <c r="V223" i="19"/>
  <c r="G227" i="19"/>
  <c r="I227" i="19"/>
  <c r="K227" i="19"/>
  <c r="M227" i="19"/>
  <c r="O227" i="19"/>
  <c r="Q227" i="19"/>
  <c r="V227" i="19"/>
  <c r="G231" i="19"/>
  <c r="M231" i="19" s="1"/>
  <c r="I231" i="19"/>
  <c r="K231" i="19"/>
  <c r="O231" i="19"/>
  <c r="Q231" i="19"/>
  <c r="V231" i="19"/>
  <c r="G235" i="19"/>
  <c r="I235" i="19"/>
  <c r="K235" i="19"/>
  <c r="M235" i="19"/>
  <c r="O235" i="19"/>
  <c r="Q235" i="19"/>
  <c r="V235" i="19"/>
  <c r="G240" i="19"/>
  <c r="M240" i="19" s="1"/>
  <c r="I240" i="19"/>
  <c r="K240" i="19"/>
  <c r="O240" i="19"/>
  <c r="Q240" i="19"/>
  <c r="V240" i="19"/>
  <c r="G245" i="19"/>
  <c r="I245" i="19"/>
  <c r="K245" i="19"/>
  <c r="M245" i="19"/>
  <c r="O245" i="19"/>
  <c r="Q245" i="19"/>
  <c r="V245" i="19"/>
  <c r="G250" i="19"/>
  <c r="M250" i="19" s="1"/>
  <c r="I250" i="19"/>
  <c r="K250" i="19"/>
  <c r="O250" i="19"/>
  <c r="Q250" i="19"/>
  <c r="V250" i="19"/>
  <c r="G256" i="19"/>
  <c r="I256" i="19"/>
  <c r="K256" i="19"/>
  <c r="M256" i="19"/>
  <c r="O256" i="19"/>
  <c r="Q256" i="19"/>
  <c r="V256" i="19"/>
  <c r="G262" i="19"/>
  <c r="M262" i="19" s="1"/>
  <c r="I262" i="19"/>
  <c r="K262" i="19"/>
  <c r="O262" i="19"/>
  <c r="Q262" i="19"/>
  <c r="V262" i="19"/>
  <c r="G268" i="19"/>
  <c r="I268" i="19"/>
  <c r="K268" i="19"/>
  <c r="M268" i="19"/>
  <c r="O268" i="19"/>
  <c r="Q268" i="19"/>
  <c r="V268" i="19"/>
  <c r="G274" i="19"/>
  <c r="M274" i="19" s="1"/>
  <c r="I274" i="19"/>
  <c r="K274" i="19"/>
  <c r="O274" i="19"/>
  <c r="Q274" i="19"/>
  <c r="V274" i="19"/>
  <c r="G280" i="19"/>
  <c r="I280" i="19"/>
  <c r="K280" i="19"/>
  <c r="M280" i="19"/>
  <c r="O280" i="19"/>
  <c r="Q280" i="19"/>
  <c r="V280" i="19"/>
  <c r="G286" i="19"/>
  <c r="M286" i="19" s="1"/>
  <c r="I286" i="19"/>
  <c r="K286" i="19"/>
  <c r="O286" i="19"/>
  <c r="Q286" i="19"/>
  <c r="V286" i="19"/>
  <c r="G293" i="19"/>
  <c r="I293" i="19"/>
  <c r="K293" i="19"/>
  <c r="M293" i="19"/>
  <c r="O293" i="19"/>
  <c r="Q293" i="19"/>
  <c r="V293" i="19"/>
  <c r="G294" i="19"/>
  <c r="M294" i="19" s="1"/>
  <c r="I294" i="19"/>
  <c r="K294" i="19"/>
  <c r="O294" i="19"/>
  <c r="Q294" i="19"/>
  <c r="V294" i="19"/>
  <c r="G295" i="19"/>
  <c r="I295" i="19"/>
  <c r="K295" i="19"/>
  <c r="M295" i="19"/>
  <c r="O295" i="19"/>
  <c r="Q295" i="19"/>
  <c r="V295" i="19"/>
  <c r="G296" i="19"/>
  <c r="M296" i="19" s="1"/>
  <c r="I296" i="19"/>
  <c r="K296" i="19"/>
  <c r="O296" i="19"/>
  <c r="Q296" i="19"/>
  <c r="V296" i="19"/>
  <c r="G297" i="19"/>
  <c r="I297" i="19"/>
  <c r="K297" i="19"/>
  <c r="M297" i="19"/>
  <c r="O297" i="19"/>
  <c r="Q297" i="19"/>
  <c r="V297" i="19"/>
  <c r="G298" i="19"/>
  <c r="M298" i="19" s="1"/>
  <c r="I298" i="19"/>
  <c r="K298" i="19"/>
  <c r="O298" i="19"/>
  <c r="Q298" i="19"/>
  <c r="V298" i="19"/>
  <c r="G299" i="19"/>
  <c r="I299" i="19"/>
  <c r="K299" i="19"/>
  <c r="M299" i="19"/>
  <c r="O299" i="19"/>
  <c r="Q299" i="19"/>
  <c r="V299" i="19"/>
  <c r="G300" i="19"/>
  <c r="M300" i="19" s="1"/>
  <c r="I300" i="19"/>
  <c r="K300" i="19"/>
  <c r="O300" i="19"/>
  <c r="Q300" i="19"/>
  <c r="V300" i="19"/>
  <c r="G301" i="19"/>
  <c r="I301" i="19"/>
  <c r="K301" i="19"/>
  <c r="M301" i="19"/>
  <c r="O301" i="19"/>
  <c r="Q301" i="19"/>
  <c r="V301" i="19"/>
  <c r="G302" i="19"/>
  <c r="M302" i="19" s="1"/>
  <c r="I302" i="19"/>
  <c r="K302" i="19"/>
  <c r="O302" i="19"/>
  <c r="Q302" i="19"/>
  <c r="V302" i="19"/>
  <c r="G303" i="19"/>
  <c r="I303" i="19"/>
  <c r="K303" i="19"/>
  <c r="M303" i="19"/>
  <c r="O303" i="19"/>
  <c r="Q303" i="19"/>
  <c r="V303" i="19"/>
  <c r="G304" i="19"/>
  <c r="M304" i="19" s="1"/>
  <c r="I304" i="19"/>
  <c r="K304" i="19"/>
  <c r="O304" i="19"/>
  <c r="Q304" i="19"/>
  <c r="V304" i="19"/>
  <c r="G305" i="19"/>
  <c r="I305" i="19"/>
  <c r="K305" i="19"/>
  <c r="M305" i="19"/>
  <c r="O305" i="19"/>
  <c r="Q305" i="19"/>
  <c r="V305" i="19"/>
  <c r="G307" i="19"/>
  <c r="I307" i="19"/>
  <c r="K307" i="19"/>
  <c r="M307" i="19"/>
  <c r="O307" i="19"/>
  <c r="Q307" i="19"/>
  <c r="V307" i="19"/>
  <c r="G317" i="19"/>
  <c r="I317" i="19"/>
  <c r="K317" i="19"/>
  <c r="O317" i="19"/>
  <c r="Q317" i="19"/>
  <c r="V317" i="19"/>
  <c r="G318" i="19"/>
  <c r="I318" i="19"/>
  <c r="K318" i="19"/>
  <c r="M318" i="19"/>
  <c r="O318" i="19"/>
  <c r="Q318" i="19"/>
  <c r="V318" i="19"/>
  <c r="G319" i="19"/>
  <c r="M319" i="19" s="1"/>
  <c r="I319" i="19"/>
  <c r="K319" i="19"/>
  <c r="O319" i="19"/>
  <c r="Q319" i="19"/>
  <c r="V319" i="19"/>
  <c r="G320" i="19"/>
  <c r="I320" i="19"/>
  <c r="K320" i="19"/>
  <c r="M320" i="19"/>
  <c r="O320" i="19"/>
  <c r="Q320" i="19"/>
  <c r="V320" i="19"/>
  <c r="G321" i="19"/>
  <c r="M321" i="19" s="1"/>
  <c r="I321" i="19"/>
  <c r="K321" i="19"/>
  <c r="O321" i="19"/>
  <c r="Q321" i="19"/>
  <c r="V321" i="19"/>
  <c r="G322" i="19"/>
  <c r="I322" i="19"/>
  <c r="K322" i="19"/>
  <c r="M322" i="19"/>
  <c r="O322" i="19"/>
  <c r="Q322" i="19"/>
  <c r="V322" i="19"/>
  <c r="G323" i="19"/>
  <c r="M323" i="19" s="1"/>
  <c r="I323" i="19"/>
  <c r="K323" i="19"/>
  <c r="O323" i="19"/>
  <c r="Q323" i="19"/>
  <c r="V323" i="19"/>
  <c r="G324" i="19"/>
  <c r="I324" i="19"/>
  <c r="K324" i="19"/>
  <c r="M324" i="19"/>
  <c r="O324" i="19"/>
  <c r="Q324" i="19"/>
  <c r="V324" i="19"/>
  <c r="G325" i="19"/>
  <c r="M325" i="19" s="1"/>
  <c r="I325" i="19"/>
  <c r="K325" i="19"/>
  <c r="O325" i="19"/>
  <c r="Q325" i="19"/>
  <c r="V325" i="19"/>
  <c r="G326" i="19"/>
  <c r="I326" i="19"/>
  <c r="K326" i="19"/>
  <c r="M326" i="19"/>
  <c r="O326" i="19"/>
  <c r="Q326" i="19"/>
  <c r="V326" i="19"/>
  <c r="G327" i="19"/>
  <c r="M327" i="19" s="1"/>
  <c r="I327" i="19"/>
  <c r="K327" i="19"/>
  <c r="O327" i="19"/>
  <c r="Q327" i="19"/>
  <c r="V327" i="19"/>
  <c r="G329" i="19"/>
  <c r="I329" i="19"/>
  <c r="K329" i="19"/>
  <c r="O329" i="19"/>
  <c r="Q329" i="19"/>
  <c r="V329" i="19"/>
  <c r="G339" i="19"/>
  <c r="I339" i="19"/>
  <c r="K339" i="19"/>
  <c r="M339" i="19"/>
  <c r="O339" i="19"/>
  <c r="Q339" i="19"/>
  <c r="V339" i="19"/>
  <c r="G340" i="19"/>
  <c r="M340" i="19" s="1"/>
  <c r="I340" i="19"/>
  <c r="K340" i="19"/>
  <c r="O340" i="19"/>
  <c r="Q340" i="19"/>
  <c r="V340" i="19"/>
  <c r="G341" i="19"/>
  <c r="I341" i="19"/>
  <c r="K341" i="19"/>
  <c r="M341" i="19"/>
  <c r="O341" i="19"/>
  <c r="Q341" i="19"/>
  <c r="V341" i="19"/>
  <c r="G342" i="19"/>
  <c r="M342" i="19" s="1"/>
  <c r="I342" i="19"/>
  <c r="K342" i="19"/>
  <c r="O342" i="19"/>
  <c r="Q342" i="19"/>
  <c r="V342" i="19"/>
  <c r="G343" i="19"/>
  <c r="I343" i="19"/>
  <c r="K343" i="19"/>
  <c r="M343" i="19"/>
  <c r="O343" i="19"/>
  <c r="Q343" i="19"/>
  <c r="V343" i="19"/>
  <c r="G344" i="19"/>
  <c r="M344" i="19" s="1"/>
  <c r="I344" i="19"/>
  <c r="K344" i="19"/>
  <c r="O344" i="19"/>
  <c r="Q344" i="19"/>
  <c r="V344" i="19"/>
  <c r="G345" i="19"/>
  <c r="I345" i="19"/>
  <c r="K345" i="19"/>
  <c r="M345" i="19"/>
  <c r="O345" i="19"/>
  <c r="Q345" i="19"/>
  <c r="V345" i="19"/>
  <c r="G346" i="19"/>
  <c r="M346" i="19" s="1"/>
  <c r="I346" i="19"/>
  <c r="K346" i="19"/>
  <c r="O346" i="19"/>
  <c r="Q346" i="19"/>
  <c r="V346" i="19"/>
  <c r="G347" i="19"/>
  <c r="I347" i="19"/>
  <c r="K347" i="19"/>
  <c r="M347" i="19"/>
  <c r="O347" i="19"/>
  <c r="Q347" i="19"/>
  <c r="V347" i="19"/>
  <c r="G348" i="19"/>
  <c r="M348" i="19" s="1"/>
  <c r="I348" i="19"/>
  <c r="K348" i="19"/>
  <c r="O348" i="19"/>
  <c r="Q348" i="19"/>
  <c r="V348" i="19"/>
  <c r="G349" i="19"/>
  <c r="I349" i="19"/>
  <c r="K349" i="19"/>
  <c r="M349" i="19"/>
  <c r="O349" i="19"/>
  <c r="Q349" i="19"/>
  <c r="V349" i="19"/>
  <c r="G351" i="19"/>
  <c r="I351" i="19"/>
  <c r="K351" i="19"/>
  <c r="M351" i="19"/>
  <c r="O351" i="19"/>
  <c r="Q351" i="19"/>
  <c r="V351" i="19"/>
  <c r="G355" i="19"/>
  <c r="M355" i="19" s="1"/>
  <c r="I355" i="19"/>
  <c r="K355" i="19"/>
  <c r="O355" i="19"/>
  <c r="Q355" i="19"/>
  <c r="V355" i="19"/>
  <c r="G359" i="19"/>
  <c r="I359" i="19"/>
  <c r="K359" i="19"/>
  <c r="M359" i="19"/>
  <c r="O359" i="19"/>
  <c r="Q359" i="19"/>
  <c r="V359" i="19"/>
  <c r="G363" i="19"/>
  <c r="I363" i="19"/>
  <c r="K363" i="19"/>
  <c r="O363" i="19"/>
  <c r="Q363" i="19"/>
  <c r="V363" i="19"/>
  <c r="G367" i="19"/>
  <c r="I367" i="19"/>
  <c r="K367" i="19"/>
  <c r="M367" i="19"/>
  <c r="O367" i="19"/>
  <c r="Q367" i="19"/>
  <c r="V367" i="19"/>
  <c r="G372" i="19"/>
  <c r="M372" i="19" s="1"/>
  <c r="I372" i="19"/>
  <c r="K372" i="19"/>
  <c r="O372" i="19"/>
  <c r="Q372" i="19"/>
  <c r="V372" i="19"/>
  <c r="G376" i="19"/>
  <c r="I376" i="19"/>
  <c r="K376" i="19"/>
  <c r="M376" i="19"/>
  <c r="O376" i="19"/>
  <c r="Q376" i="19"/>
  <c r="V376" i="19"/>
  <c r="G380" i="19"/>
  <c r="M380" i="19" s="1"/>
  <c r="I380" i="19"/>
  <c r="K380" i="19"/>
  <c r="O380" i="19"/>
  <c r="Q380" i="19"/>
  <c r="V380" i="19"/>
  <c r="G384" i="19"/>
  <c r="I384" i="19"/>
  <c r="K384" i="19"/>
  <c r="M384" i="19"/>
  <c r="O384" i="19"/>
  <c r="Q384" i="19"/>
  <c r="V384" i="19"/>
  <c r="G388" i="19"/>
  <c r="M388" i="19" s="1"/>
  <c r="I388" i="19"/>
  <c r="K388" i="19"/>
  <c r="O388" i="19"/>
  <c r="Q388" i="19"/>
  <c r="V388" i="19"/>
  <c r="G392" i="19"/>
  <c r="I392" i="19"/>
  <c r="K392" i="19"/>
  <c r="M392" i="19"/>
  <c r="O392" i="19"/>
  <c r="Q392" i="19"/>
  <c r="V392" i="19"/>
  <c r="G396" i="19"/>
  <c r="M396" i="19" s="1"/>
  <c r="I396" i="19"/>
  <c r="K396" i="19"/>
  <c r="O396" i="19"/>
  <c r="Q396" i="19"/>
  <c r="V396" i="19"/>
  <c r="G400" i="19"/>
  <c r="I400" i="19"/>
  <c r="K400" i="19"/>
  <c r="M400" i="19"/>
  <c r="O400" i="19"/>
  <c r="Q400" i="19"/>
  <c r="V400" i="19"/>
  <c r="G404" i="19"/>
  <c r="M404" i="19" s="1"/>
  <c r="I404" i="19"/>
  <c r="K404" i="19"/>
  <c r="O404" i="19"/>
  <c r="Q404" i="19"/>
  <c r="V404" i="19"/>
  <c r="G409" i="19"/>
  <c r="I409" i="19"/>
  <c r="K409" i="19"/>
  <c r="M409" i="19"/>
  <c r="O409" i="19"/>
  <c r="Q409" i="19"/>
  <c r="V409" i="19"/>
  <c r="G414" i="19"/>
  <c r="M414" i="19" s="1"/>
  <c r="I414" i="19"/>
  <c r="K414" i="19"/>
  <c r="O414" i="19"/>
  <c r="Q414" i="19"/>
  <c r="V414" i="19"/>
  <c r="G419" i="19"/>
  <c r="I419" i="19"/>
  <c r="K419" i="19"/>
  <c r="M419" i="19"/>
  <c r="O419" i="19"/>
  <c r="Q419" i="19"/>
  <c r="V419" i="19"/>
  <c r="G424" i="19"/>
  <c r="M424" i="19" s="1"/>
  <c r="I424" i="19"/>
  <c r="K424" i="19"/>
  <c r="O424" i="19"/>
  <c r="Q424" i="19"/>
  <c r="V424" i="19"/>
  <c r="G428" i="19"/>
  <c r="I428" i="19"/>
  <c r="K428" i="19"/>
  <c r="M428" i="19"/>
  <c r="O428" i="19"/>
  <c r="Q428" i="19"/>
  <c r="V428" i="19"/>
  <c r="G429" i="19"/>
  <c r="M429" i="19" s="1"/>
  <c r="I429" i="19"/>
  <c r="K429" i="19"/>
  <c r="O429" i="19"/>
  <c r="Q429" i="19"/>
  <c r="V429" i="19"/>
  <c r="G430" i="19"/>
  <c r="I430" i="19"/>
  <c r="K430" i="19"/>
  <c r="M430" i="19"/>
  <c r="O430" i="19"/>
  <c r="Q430" i="19"/>
  <c r="V430" i="19"/>
  <c r="G431" i="19"/>
  <c r="M431" i="19" s="1"/>
  <c r="I431" i="19"/>
  <c r="K431" i="19"/>
  <c r="O431" i="19"/>
  <c r="Q431" i="19"/>
  <c r="V431" i="19"/>
  <c r="G432" i="19"/>
  <c r="I432" i="19"/>
  <c r="K432" i="19"/>
  <c r="M432" i="19"/>
  <c r="O432" i="19"/>
  <c r="Q432" i="19"/>
  <c r="V432" i="19"/>
  <c r="G433" i="19"/>
  <c r="M433" i="19" s="1"/>
  <c r="I433" i="19"/>
  <c r="K433" i="19"/>
  <c r="O433" i="19"/>
  <c r="Q433" i="19"/>
  <c r="V433" i="19"/>
  <c r="G434" i="19"/>
  <c r="I434" i="19"/>
  <c r="K434" i="19"/>
  <c r="M434" i="19"/>
  <c r="O434" i="19"/>
  <c r="Q434" i="19"/>
  <c r="V434" i="19"/>
  <c r="G435" i="19"/>
  <c r="M435" i="19" s="1"/>
  <c r="I435" i="19"/>
  <c r="K435" i="19"/>
  <c r="O435" i="19"/>
  <c r="Q435" i="19"/>
  <c r="V435" i="19"/>
  <c r="G436" i="19"/>
  <c r="I436" i="19"/>
  <c r="K436" i="19"/>
  <c r="M436" i="19"/>
  <c r="O436" i="19"/>
  <c r="Q436" i="19"/>
  <c r="V436" i="19"/>
  <c r="G437" i="19"/>
  <c r="I437" i="19"/>
  <c r="K437" i="19"/>
  <c r="O437" i="19"/>
  <c r="Q437" i="19"/>
  <c r="V437" i="19"/>
  <c r="G438" i="19"/>
  <c r="I438" i="19"/>
  <c r="K438" i="19"/>
  <c r="M438" i="19"/>
  <c r="O438" i="19"/>
  <c r="Q438" i="19"/>
  <c r="V438" i="19"/>
  <c r="G439" i="19"/>
  <c r="M439" i="19" s="1"/>
  <c r="I439" i="19"/>
  <c r="K439" i="19"/>
  <c r="O439" i="19"/>
  <c r="Q439" i="19"/>
  <c r="V439" i="19"/>
  <c r="AE441" i="19"/>
  <c r="F48" i="1" s="1"/>
  <c r="G9" i="18"/>
  <c r="M9" i="18" s="1"/>
  <c r="I9" i="18"/>
  <c r="K9" i="18"/>
  <c r="O9" i="18"/>
  <c r="Q9" i="18"/>
  <c r="V9" i="18"/>
  <c r="G10" i="18"/>
  <c r="I10" i="18"/>
  <c r="K10" i="18"/>
  <c r="M10" i="18"/>
  <c r="O10" i="18"/>
  <c r="Q10" i="18"/>
  <c r="V10" i="18"/>
  <c r="G11" i="18"/>
  <c r="I11" i="18"/>
  <c r="K11" i="18"/>
  <c r="M11" i="18"/>
  <c r="O11" i="18"/>
  <c r="Q11" i="18"/>
  <c r="V11" i="18"/>
  <c r="G12" i="18"/>
  <c r="I12" i="18"/>
  <c r="K12" i="18"/>
  <c r="O12" i="18"/>
  <c r="Q12" i="18"/>
  <c r="V12" i="18"/>
  <c r="G13" i="18"/>
  <c r="M13" i="18" s="1"/>
  <c r="I13" i="18"/>
  <c r="K13" i="18"/>
  <c r="O13" i="18"/>
  <c r="Q13" i="18"/>
  <c r="V13" i="18"/>
  <c r="G14" i="18"/>
  <c r="I14" i="18"/>
  <c r="K14" i="18"/>
  <c r="M14" i="18"/>
  <c r="O14" i="18"/>
  <c r="Q14" i="18"/>
  <c r="V14" i="18"/>
  <c r="G15" i="18"/>
  <c r="I15" i="18"/>
  <c r="K15" i="18"/>
  <c r="M15" i="18"/>
  <c r="O15" i="18"/>
  <c r="Q15" i="18"/>
  <c r="V15" i="18"/>
  <c r="G16" i="18"/>
  <c r="M16" i="18" s="1"/>
  <c r="I16" i="18"/>
  <c r="K16" i="18"/>
  <c r="O16" i="18"/>
  <c r="Q16" i="18"/>
  <c r="V16" i="18"/>
  <c r="G17" i="18"/>
  <c r="M17" i="18" s="1"/>
  <c r="I17" i="18"/>
  <c r="K17" i="18"/>
  <c r="O17" i="18"/>
  <c r="Q17" i="18"/>
  <c r="V17" i="18"/>
  <c r="G18" i="18"/>
  <c r="M18" i="18" s="1"/>
  <c r="I18" i="18"/>
  <c r="K18" i="18"/>
  <c r="O18" i="18"/>
  <c r="Q18" i="18"/>
  <c r="V18" i="18"/>
  <c r="G19" i="18"/>
  <c r="I19" i="18"/>
  <c r="K19" i="18"/>
  <c r="M19" i="18"/>
  <c r="O19" i="18"/>
  <c r="Q19" i="18"/>
  <c r="V19" i="18"/>
  <c r="G20" i="18"/>
  <c r="M20" i="18" s="1"/>
  <c r="I20" i="18"/>
  <c r="K20" i="18"/>
  <c r="O20" i="18"/>
  <c r="Q20" i="18"/>
  <c r="V20" i="18"/>
  <c r="G21" i="18"/>
  <c r="I21" i="18"/>
  <c r="K21" i="18"/>
  <c r="M21" i="18"/>
  <c r="O21" i="18"/>
  <c r="Q21" i="18"/>
  <c r="V21" i="18"/>
  <c r="G22" i="18"/>
  <c r="M22" i="18" s="1"/>
  <c r="I22" i="18"/>
  <c r="K22" i="18"/>
  <c r="O22" i="18"/>
  <c r="Q22" i="18"/>
  <c r="V22" i="18"/>
  <c r="G23" i="18"/>
  <c r="I23" i="18"/>
  <c r="K23" i="18"/>
  <c r="M23" i="18"/>
  <c r="O23" i="18"/>
  <c r="Q23" i="18"/>
  <c r="V23" i="18"/>
  <c r="G24" i="18"/>
  <c r="M24" i="18" s="1"/>
  <c r="I24" i="18"/>
  <c r="K24" i="18"/>
  <c r="O24" i="18"/>
  <c r="Q24" i="18"/>
  <c r="V24" i="18"/>
  <c r="G27" i="18"/>
  <c r="I27" i="18"/>
  <c r="K27" i="18"/>
  <c r="M27" i="18"/>
  <c r="O27" i="18"/>
  <c r="Q27" i="18"/>
  <c r="V27" i="18"/>
  <c r="G28" i="18"/>
  <c r="M28" i="18" s="1"/>
  <c r="I28" i="18"/>
  <c r="K28" i="18"/>
  <c r="O28" i="18"/>
  <c r="Q28" i="18"/>
  <c r="V28" i="18"/>
  <c r="G29" i="18"/>
  <c r="I29" i="18"/>
  <c r="K29" i="18"/>
  <c r="M29" i="18"/>
  <c r="O29" i="18"/>
  <c r="Q29" i="18"/>
  <c r="V29" i="18"/>
  <c r="G30" i="18"/>
  <c r="M30" i="18" s="1"/>
  <c r="I30" i="18"/>
  <c r="K30" i="18"/>
  <c r="O30" i="18"/>
  <c r="Q30" i="18"/>
  <c r="V30" i="18"/>
  <c r="G31" i="18"/>
  <c r="I31" i="18"/>
  <c r="K31" i="18"/>
  <c r="M31" i="18"/>
  <c r="O31" i="18"/>
  <c r="Q31" i="18"/>
  <c r="V31" i="18"/>
  <c r="G32" i="18"/>
  <c r="M32" i="18" s="1"/>
  <c r="I32" i="18"/>
  <c r="K32" i="18"/>
  <c r="O32" i="18"/>
  <c r="Q32" i="18"/>
  <c r="V32" i="18"/>
  <c r="G33" i="18"/>
  <c r="I33" i="18"/>
  <c r="K33" i="18"/>
  <c r="M33" i="18"/>
  <c r="O33" i="18"/>
  <c r="Q33" i="18"/>
  <c r="V33" i="18"/>
  <c r="G34" i="18"/>
  <c r="M34" i="18" s="1"/>
  <c r="I34" i="18"/>
  <c r="K34" i="18"/>
  <c r="O34" i="18"/>
  <c r="Q34" i="18"/>
  <c r="V34" i="18"/>
  <c r="G35" i="18"/>
  <c r="I35" i="18"/>
  <c r="K35" i="18"/>
  <c r="M35" i="18"/>
  <c r="O35" i="18"/>
  <c r="Q35" i="18"/>
  <c r="V35" i="18"/>
  <c r="G36" i="18"/>
  <c r="M36" i="18" s="1"/>
  <c r="I36" i="18"/>
  <c r="K36" i="18"/>
  <c r="O36" i="18"/>
  <c r="Q36" i="18"/>
  <c r="V36" i="18"/>
  <c r="G37" i="18"/>
  <c r="I37" i="18"/>
  <c r="K37" i="18"/>
  <c r="M37" i="18"/>
  <c r="O37" i="18"/>
  <c r="Q37" i="18"/>
  <c r="V37" i="18"/>
  <c r="G38" i="18"/>
  <c r="M38" i="18" s="1"/>
  <c r="I38" i="18"/>
  <c r="K38" i="18"/>
  <c r="O38" i="18"/>
  <c r="Q38" i="18"/>
  <c r="V38" i="18"/>
  <c r="G39" i="18"/>
  <c r="I39" i="18"/>
  <c r="K39" i="18"/>
  <c r="M39" i="18"/>
  <c r="O39" i="18"/>
  <c r="Q39" i="18"/>
  <c r="V39" i="18"/>
  <c r="G40" i="18"/>
  <c r="I40" i="18"/>
  <c r="K40" i="18"/>
  <c r="M40" i="18"/>
  <c r="O40" i="18"/>
  <c r="Q40" i="18"/>
  <c r="V40" i="18"/>
  <c r="G41" i="18"/>
  <c r="I41" i="18"/>
  <c r="K41" i="18"/>
  <c r="M41" i="18"/>
  <c r="O41" i="18"/>
  <c r="Q41" i="18"/>
  <c r="V41" i="18"/>
  <c r="G42" i="18"/>
  <c r="M42" i="18" s="1"/>
  <c r="I42" i="18"/>
  <c r="K42" i="18"/>
  <c r="O42" i="18"/>
  <c r="Q42" i="18"/>
  <c r="V42" i="18"/>
  <c r="G45" i="18"/>
  <c r="I45" i="18"/>
  <c r="K45" i="18"/>
  <c r="M45" i="18"/>
  <c r="O45" i="18"/>
  <c r="Q45" i="18"/>
  <c r="V45" i="18"/>
  <c r="G46" i="18"/>
  <c r="M46" i="18" s="1"/>
  <c r="I46" i="18"/>
  <c r="K46" i="18"/>
  <c r="O46" i="18"/>
  <c r="Q46" i="18"/>
  <c r="V46" i="18"/>
  <c r="G48" i="18"/>
  <c r="I48" i="18"/>
  <c r="K48" i="18"/>
  <c r="O48" i="18"/>
  <c r="Q48" i="18"/>
  <c r="V48" i="18"/>
  <c r="G51" i="18"/>
  <c r="M51" i="18" s="1"/>
  <c r="I51" i="18"/>
  <c r="K51" i="18"/>
  <c r="O51" i="18"/>
  <c r="Q51" i="18"/>
  <c r="V51" i="18"/>
  <c r="AE55" i="18"/>
  <c r="F47" i="1" s="1"/>
  <c r="G9" i="17"/>
  <c r="M9" i="17" s="1"/>
  <c r="I9" i="17"/>
  <c r="K9" i="17"/>
  <c r="O9" i="17"/>
  <c r="Q9" i="17"/>
  <c r="V9" i="17"/>
  <c r="G10" i="17"/>
  <c r="M10" i="17" s="1"/>
  <c r="I10" i="17"/>
  <c r="K10" i="17"/>
  <c r="O10" i="17"/>
  <c r="Q10" i="17"/>
  <c r="V10" i="17"/>
  <c r="G11" i="17"/>
  <c r="I11" i="17"/>
  <c r="K11" i="17"/>
  <c r="M11" i="17"/>
  <c r="O11" i="17"/>
  <c r="Q11" i="17"/>
  <c r="V11" i="17"/>
  <c r="G12" i="17"/>
  <c r="I12" i="17"/>
  <c r="K12" i="17"/>
  <c r="O12" i="17"/>
  <c r="Q12" i="17"/>
  <c r="V12" i="17"/>
  <c r="G13" i="17"/>
  <c r="M13" i="17" s="1"/>
  <c r="I13" i="17"/>
  <c r="K13" i="17"/>
  <c r="O13" i="17"/>
  <c r="Q13" i="17"/>
  <c r="V13" i="17"/>
  <c r="G14" i="17"/>
  <c r="M14" i="17" s="1"/>
  <c r="I14" i="17"/>
  <c r="K14" i="17"/>
  <c r="O14" i="17"/>
  <c r="Q14" i="17"/>
  <c r="V14" i="17"/>
  <c r="G15" i="17"/>
  <c r="I15" i="17"/>
  <c r="K15" i="17"/>
  <c r="M15" i="17"/>
  <c r="O15" i="17"/>
  <c r="Q15" i="17"/>
  <c r="V15" i="17"/>
  <c r="G16" i="17"/>
  <c r="M16" i="17" s="1"/>
  <c r="I16" i="17"/>
  <c r="K16" i="17"/>
  <c r="O16" i="17"/>
  <c r="Q16" i="17"/>
  <c r="V16" i="17"/>
  <c r="G17" i="17"/>
  <c r="I17" i="17"/>
  <c r="K17" i="17"/>
  <c r="M17" i="17"/>
  <c r="O17" i="17"/>
  <c r="Q17" i="17"/>
  <c r="V17" i="17"/>
  <c r="G18" i="17"/>
  <c r="M18" i="17" s="1"/>
  <c r="I18" i="17"/>
  <c r="K18" i="17"/>
  <c r="O18" i="17"/>
  <c r="Q18" i="17"/>
  <c r="V18" i="17"/>
  <c r="G19" i="17"/>
  <c r="I19" i="17"/>
  <c r="K19" i="17"/>
  <c r="M19" i="17"/>
  <c r="O19" i="17"/>
  <c r="Q19" i="17"/>
  <c r="V19" i="17"/>
  <c r="G20" i="17"/>
  <c r="M20" i="17" s="1"/>
  <c r="I20" i="17"/>
  <c r="K20" i="17"/>
  <c r="O20" i="17"/>
  <c r="Q20" i="17"/>
  <c r="V20" i="17"/>
  <c r="G21" i="17"/>
  <c r="I21" i="17"/>
  <c r="K21" i="17"/>
  <c r="M21" i="17"/>
  <c r="O21" i="17"/>
  <c r="Q21" i="17"/>
  <c r="V21" i="17"/>
  <c r="G22" i="17"/>
  <c r="M22" i="17" s="1"/>
  <c r="I22" i="17"/>
  <c r="K22" i="17"/>
  <c r="O22" i="17"/>
  <c r="Q22" i="17"/>
  <c r="V22" i="17"/>
  <c r="G23" i="17"/>
  <c r="I23" i="17"/>
  <c r="K23" i="17"/>
  <c r="M23" i="17"/>
  <c r="O23" i="17"/>
  <c r="Q23" i="17"/>
  <c r="V23" i="17"/>
  <c r="G25" i="17"/>
  <c r="I25" i="17"/>
  <c r="K25" i="17"/>
  <c r="M25" i="17"/>
  <c r="O25" i="17"/>
  <c r="Q25" i="17"/>
  <c r="V25" i="17"/>
  <c r="G26" i="17"/>
  <c r="M26" i="17" s="1"/>
  <c r="I26" i="17"/>
  <c r="K26" i="17"/>
  <c r="O26" i="17"/>
  <c r="Q26" i="17"/>
  <c r="V26" i="17"/>
  <c r="G27" i="17"/>
  <c r="I27" i="17"/>
  <c r="K27" i="17"/>
  <c r="M27" i="17"/>
  <c r="O27" i="17"/>
  <c r="Q27" i="17"/>
  <c r="V27" i="17"/>
  <c r="G28" i="17"/>
  <c r="I28" i="17"/>
  <c r="K28" i="17"/>
  <c r="O28" i="17"/>
  <c r="Q28" i="17"/>
  <c r="V28" i="17"/>
  <c r="G29" i="17"/>
  <c r="I29" i="17"/>
  <c r="K29" i="17"/>
  <c r="M29" i="17"/>
  <c r="O29" i="17"/>
  <c r="Q29" i="17"/>
  <c r="V29" i="17"/>
  <c r="G30" i="17"/>
  <c r="M30" i="17" s="1"/>
  <c r="I30" i="17"/>
  <c r="K30" i="17"/>
  <c r="O30" i="17"/>
  <c r="Q30" i="17"/>
  <c r="V30" i="17"/>
  <c r="G31" i="17"/>
  <c r="I31" i="17"/>
  <c r="K31" i="17"/>
  <c r="M31" i="17"/>
  <c r="O31" i="17"/>
  <c r="Q31" i="17"/>
  <c r="V31" i="17"/>
  <c r="G32" i="17"/>
  <c r="M32" i="17" s="1"/>
  <c r="I32" i="17"/>
  <c r="K32" i="17"/>
  <c r="O32" i="17"/>
  <c r="Q32" i="17"/>
  <c r="V32" i="17"/>
  <c r="G33" i="17"/>
  <c r="I33" i="17"/>
  <c r="K33" i="17"/>
  <c r="M33" i="17"/>
  <c r="O33" i="17"/>
  <c r="Q33" i="17"/>
  <c r="V33" i="17"/>
  <c r="G34" i="17"/>
  <c r="M34" i="17" s="1"/>
  <c r="I34" i="17"/>
  <c r="K34" i="17"/>
  <c r="O34" i="17"/>
  <c r="Q34" i="17"/>
  <c r="V34" i="17"/>
  <c r="G35" i="17"/>
  <c r="I35" i="17"/>
  <c r="K35" i="17"/>
  <c r="M35" i="17"/>
  <c r="O35" i="17"/>
  <c r="Q35" i="17"/>
  <c r="V35" i="17"/>
  <c r="G37" i="17"/>
  <c r="I37" i="17"/>
  <c r="K37" i="17"/>
  <c r="M37" i="17"/>
  <c r="O37" i="17"/>
  <c r="Q37" i="17"/>
  <c r="V37" i="17"/>
  <c r="G38" i="17"/>
  <c r="M38" i="17" s="1"/>
  <c r="I38" i="17"/>
  <c r="K38" i="17"/>
  <c r="O38" i="17"/>
  <c r="Q38" i="17"/>
  <c r="V38" i="17"/>
  <c r="G39" i="17"/>
  <c r="I39" i="17"/>
  <c r="K39" i="17"/>
  <c r="M39" i="17"/>
  <c r="O39" i="17"/>
  <c r="Q39" i="17"/>
  <c r="V39" i="17"/>
  <c r="G40" i="17"/>
  <c r="I40" i="17"/>
  <c r="K40" i="17"/>
  <c r="O40" i="17"/>
  <c r="Q40" i="17"/>
  <c r="V40" i="17"/>
  <c r="G41" i="17"/>
  <c r="I41" i="17"/>
  <c r="K41" i="17"/>
  <c r="M41" i="17"/>
  <c r="O41" i="17"/>
  <c r="Q41" i="17"/>
  <c r="V41" i="17"/>
  <c r="G42" i="17"/>
  <c r="M42" i="17" s="1"/>
  <c r="I42" i="17"/>
  <c r="K42" i="17"/>
  <c r="O42" i="17"/>
  <c r="Q42" i="17"/>
  <c r="V42" i="17"/>
  <c r="G43" i="17"/>
  <c r="I43" i="17"/>
  <c r="K43" i="17"/>
  <c r="M43" i="17"/>
  <c r="O43" i="17"/>
  <c r="Q43" i="17"/>
  <c r="V43" i="17"/>
  <c r="G44" i="17"/>
  <c r="M44" i="17" s="1"/>
  <c r="I44" i="17"/>
  <c r="K44" i="17"/>
  <c r="O44" i="17"/>
  <c r="Q44" i="17"/>
  <c r="V44" i="17"/>
  <c r="G45" i="17"/>
  <c r="I45" i="17"/>
  <c r="K45" i="17"/>
  <c r="M45" i="17"/>
  <c r="O45" i="17"/>
  <c r="Q45" i="17"/>
  <c r="V45" i="17"/>
  <c r="G46" i="17"/>
  <c r="I46" i="17"/>
  <c r="K46" i="17"/>
  <c r="M46" i="17"/>
  <c r="O46" i="17"/>
  <c r="Q46" i="17"/>
  <c r="V46" i="17"/>
  <c r="G47" i="17"/>
  <c r="I47" i="17"/>
  <c r="K47" i="17"/>
  <c r="M47" i="17"/>
  <c r="O47" i="17"/>
  <c r="Q47" i="17"/>
  <c r="V47" i="17"/>
  <c r="G48" i="17"/>
  <c r="M48" i="17" s="1"/>
  <c r="I48" i="17"/>
  <c r="K48" i="17"/>
  <c r="O48" i="17"/>
  <c r="Q48" i="17"/>
  <c r="V48" i="17"/>
  <c r="G49" i="17"/>
  <c r="M49" i="17" s="1"/>
  <c r="I49" i="17"/>
  <c r="K49" i="17"/>
  <c r="O49" i="17"/>
  <c r="Q49" i="17"/>
  <c r="V49" i="17"/>
  <c r="G50" i="17"/>
  <c r="I50" i="17"/>
  <c r="K50" i="17"/>
  <c r="M50" i="17"/>
  <c r="O50" i="17"/>
  <c r="Q50" i="17"/>
  <c r="V50" i="17"/>
  <c r="G51" i="17"/>
  <c r="I51" i="17"/>
  <c r="K51" i="17"/>
  <c r="M51" i="17"/>
  <c r="O51" i="17"/>
  <c r="Q51" i="17"/>
  <c r="V51" i="17"/>
  <c r="G52" i="17"/>
  <c r="M52" i="17" s="1"/>
  <c r="I52" i="17"/>
  <c r="K52" i="17"/>
  <c r="O52" i="17"/>
  <c r="Q52" i="17"/>
  <c r="V52" i="17"/>
  <c r="G54" i="17"/>
  <c r="I54" i="17"/>
  <c r="K54" i="17"/>
  <c r="M54" i="17"/>
  <c r="O54" i="17"/>
  <c r="Q54" i="17"/>
  <c r="V54" i="17"/>
  <c r="G55" i="17"/>
  <c r="I55" i="17"/>
  <c r="K55" i="17"/>
  <c r="M55" i="17"/>
  <c r="O55" i="17"/>
  <c r="Q55" i="17"/>
  <c r="V55" i="17"/>
  <c r="G56" i="17"/>
  <c r="I56" i="17"/>
  <c r="K56" i="17"/>
  <c r="O56" i="17"/>
  <c r="Q56" i="17"/>
  <c r="V56" i="17"/>
  <c r="G57" i="17"/>
  <c r="M57" i="17" s="1"/>
  <c r="I57" i="17"/>
  <c r="K57" i="17"/>
  <c r="O57" i="17"/>
  <c r="Q57" i="17"/>
  <c r="V57" i="17"/>
  <c r="G58" i="17"/>
  <c r="I58" i="17"/>
  <c r="K58" i="17"/>
  <c r="M58" i="17"/>
  <c r="O58" i="17"/>
  <c r="Q58" i="17"/>
  <c r="V58" i="17"/>
  <c r="G60" i="17"/>
  <c r="I60" i="17"/>
  <c r="K60" i="17"/>
  <c r="O60" i="17"/>
  <c r="Q60" i="17"/>
  <c r="V60" i="17"/>
  <c r="G61" i="17"/>
  <c r="M61" i="17" s="1"/>
  <c r="I61" i="17"/>
  <c r="K61" i="17"/>
  <c r="O61" i="17"/>
  <c r="Q61" i="17"/>
  <c r="V61" i="17"/>
  <c r="G62" i="17"/>
  <c r="I62" i="17"/>
  <c r="K62" i="17"/>
  <c r="M62" i="17"/>
  <c r="O62" i="17"/>
  <c r="Q62" i="17"/>
  <c r="V62" i="17"/>
  <c r="G63" i="17"/>
  <c r="I63" i="17"/>
  <c r="K63" i="17"/>
  <c r="M63" i="17"/>
  <c r="O63" i="17"/>
  <c r="Q63" i="17"/>
  <c r="V63" i="17"/>
  <c r="G65" i="17"/>
  <c r="M65" i="17" s="1"/>
  <c r="I65" i="17"/>
  <c r="K65" i="17"/>
  <c r="O65" i="17"/>
  <c r="Q65" i="17"/>
  <c r="V65" i="17"/>
  <c r="G66" i="17"/>
  <c r="I66" i="17"/>
  <c r="K66" i="17"/>
  <c r="M66" i="17"/>
  <c r="O66" i="17"/>
  <c r="Q66" i="17"/>
  <c r="V66" i="17"/>
  <c r="G67" i="17"/>
  <c r="I67" i="17"/>
  <c r="K67" i="17"/>
  <c r="M67" i="17"/>
  <c r="O67" i="17"/>
  <c r="Q67" i="17"/>
  <c r="V67" i="17"/>
  <c r="G68" i="17"/>
  <c r="G64" i="17" s="1"/>
  <c r="I219" i="1" s="1"/>
  <c r="I68" i="17"/>
  <c r="K68" i="17"/>
  <c r="O68" i="17"/>
  <c r="O64" i="17" s="1"/>
  <c r="Q68" i="17"/>
  <c r="V68" i="17"/>
  <c r="G70" i="17"/>
  <c r="I70" i="17"/>
  <c r="K70" i="17"/>
  <c r="M70" i="17"/>
  <c r="O70" i="17"/>
  <c r="Q70" i="17"/>
  <c r="V70" i="17"/>
  <c r="G71" i="17"/>
  <c r="I71" i="17"/>
  <c r="K71" i="17"/>
  <c r="M71" i="17"/>
  <c r="O71" i="17"/>
  <c r="Q71" i="17"/>
  <c r="V71" i="17"/>
  <c r="G72" i="17"/>
  <c r="I72" i="17"/>
  <c r="K72" i="17"/>
  <c r="O72" i="17"/>
  <c r="Q72" i="17"/>
  <c r="V72" i="17"/>
  <c r="G73" i="17"/>
  <c r="M73" i="17" s="1"/>
  <c r="I73" i="17"/>
  <c r="K73" i="17"/>
  <c r="O73" i="17"/>
  <c r="Q73" i="17"/>
  <c r="V73" i="17"/>
  <c r="G74" i="17"/>
  <c r="I74" i="17"/>
  <c r="K74" i="17"/>
  <c r="M74" i="17"/>
  <c r="O74" i="17"/>
  <c r="Q74" i="17"/>
  <c r="V74" i="17"/>
  <c r="G75" i="17"/>
  <c r="I75" i="17"/>
  <c r="K75" i="17"/>
  <c r="M75" i="17"/>
  <c r="O75" i="17"/>
  <c r="Q75" i="17"/>
  <c r="V75" i="17"/>
  <c r="G76" i="17"/>
  <c r="M76" i="17" s="1"/>
  <c r="I76" i="17"/>
  <c r="K76" i="17"/>
  <c r="O76" i="17"/>
  <c r="Q76" i="17"/>
  <c r="V76" i="17"/>
  <c r="G77" i="17"/>
  <c r="M77" i="17" s="1"/>
  <c r="I77" i="17"/>
  <c r="K77" i="17"/>
  <c r="O77" i="17"/>
  <c r="Q77" i="17"/>
  <c r="V77" i="17"/>
  <c r="G78" i="17"/>
  <c r="I78" i="17"/>
  <c r="K78" i="17"/>
  <c r="M78" i="17"/>
  <c r="O78" i="17"/>
  <c r="Q78" i="17"/>
  <c r="V78" i="17"/>
  <c r="G79" i="17"/>
  <c r="I79" i="17"/>
  <c r="K79" i="17"/>
  <c r="M79" i="17"/>
  <c r="O79" i="17"/>
  <c r="Q79" i="17"/>
  <c r="V79" i="17"/>
  <c r="G80" i="17"/>
  <c r="M80" i="17" s="1"/>
  <c r="I80" i="17"/>
  <c r="K80" i="17"/>
  <c r="O80" i="17"/>
  <c r="Q80" i="17"/>
  <c r="V80" i="17"/>
  <c r="G81" i="17"/>
  <c r="M81" i="17" s="1"/>
  <c r="I81" i="17"/>
  <c r="K81" i="17"/>
  <c r="O81" i="17"/>
  <c r="Q81" i="17"/>
  <c r="V81" i="17"/>
  <c r="G82" i="17"/>
  <c r="I82" i="17"/>
  <c r="K82" i="17"/>
  <c r="M82" i="17"/>
  <c r="O82" i="17"/>
  <c r="Q82" i="17"/>
  <c r="V82" i="17"/>
  <c r="G83" i="17"/>
  <c r="I83" i="17"/>
  <c r="K83" i="17"/>
  <c r="M83" i="17"/>
  <c r="O83" i="17"/>
  <c r="Q83" i="17"/>
  <c r="V83" i="17"/>
  <c r="G84" i="17"/>
  <c r="M84" i="17" s="1"/>
  <c r="I84" i="17"/>
  <c r="K84" i="17"/>
  <c r="O84" i="17"/>
  <c r="Q84" i="17"/>
  <c r="V84" i="17"/>
  <c r="G85" i="17"/>
  <c r="M85" i="17" s="1"/>
  <c r="I85" i="17"/>
  <c r="K85" i="17"/>
  <c r="O85" i="17"/>
  <c r="Q85" i="17"/>
  <c r="V85" i="17"/>
  <c r="G86" i="17"/>
  <c r="I86" i="17"/>
  <c r="K86" i="17"/>
  <c r="M86" i="17"/>
  <c r="O86" i="17"/>
  <c r="Q86" i="17"/>
  <c r="V86" i="17"/>
  <c r="G87" i="17"/>
  <c r="I87" i="17"/>
  <c r="K87" i="17"/>
  <c r="M87" i="17"/>
  <c r="O87" i="17"/>
  <c r="Q87" i="17"/>
  <c r="V87" i="17"/>
  <c r="G88" i="17"/>
  <c r="M88" i="17" s="1"/>
  <c r="I88" i="17"/>
  <c r="K88" i="17"/>
  <c r="O88" i="17"/>
  <c r="Q88" i="17"/>
  <c r="V88" i="17"/>
  <c r="G89" i="17"/>
  <c r="M89" i="17" s="1"/>
  <c r="I89" i="17"/>
  <c r="K89" i="17"/>
  <c r="O89" i="17"/>
  <c r="Q89" i="17"/>
  <c r="V89" i="17"/>
  <c r="G90" i="17"/>
  <c r="I90" i="17"/>
  <c r="K90" i="17"/>
  <c r="M90" i="17"/>
  <c r="O90" i="17"/>
  <c r="Q90" i="17"/>
  <c r="V90" i="17"/>
  <c r="G91" i="17"/>
  <c r="I91" i="17"/>
  <c r="K91" i="17"/>
  <c r="M91" i="17"/>
  <c r="O91" i="17"/>
  <c r="Q91" i="17"/>
  <c r="V91" i="17"/>
  <c r="G92" i="17"/>
  <c r="M92" i="17" s="1"/>
  <c r="I92" i="17"/>
  <c r="K92" i="17"/>
  <c r="O92" i="17"/>
  <c r="Q92" i="17"/>
  <c r="V92" i="17"/>
  <c r="G93" i="17"/>
  <c r="M93" i="17" s="1"/>
  <c r="I93" i="17"/>
  <c r="K93" i="17"/>
  <c r="O93" i="17"/>
  <c r="Q93" i="17"/>
  <c r="V93" i="17"/>
  <c r="G94" i="17"/>
  <c r="I94" i="17"/>
  <c r="K94" i="17"/>
  <c r="M94" i="17"/>
  <c r="O94" i="17"/>
  <c r="Q94" i="17"/>
  <c r="V94" i="17"/>
  <c r="G95" i="17"/>
  <c r="I95" i="17"/>
  <c r="K95" i="17"/>
  <c r="M95" i="17"/>
  <c r="O95" i="17"/>
  <c r="Q95" i="17"/>
  <c r="V95" i="17"/>
  <c r="G96" i="17"/>
  <c r="M96" i="17" s="1"/>
  <c r="I96" i="17"/>
  <c r="K96" i="17"/>
  <c r="O96" i="17"/>
  <c r="Q96" i="17"/>
  <c r="V96" i="17"/>
  <c r="G97" i="17"/>
  <c r="M97" i="17" s="1"/>
  <c r="I97" i="17"/>
  <c r="K97" i="17"/>
  <c r="O97" i="17"/>
  <c r="Q97" i="17"/>
  <c r="V97" i="17"/>
  <c r="G98" i="17"/>
  <c r="I98" i="17"/>
  <c r="K98" i="17"/>
  <c r="M98" i="17"/>
  <c r="O98" i="17"/>
  <c r="Q98" i="17"/>
  <c r="V98" i="17"/>
  <c r="G99" i="17"/>
  <c r="I99" i="17"/>
  <c r="K99" i="17"/>
  <c r="M99" i="17"/>
  <c r="O99" i="17"/>
  <c r="Q99" i="17"/>
  <c r="V99" i="17"/>
  <c r="G100" i="17"/>
  <c r="M100" i="17" s="1"/>
  <c r="I100" i="17"/>
  <c r="K100" i="17"/>
  <c r="O100" i="17"/>
  <c r="Q100" i="17"/>
  <c r="V100" i="17"/>
  <c r="G101" i="17"/>
  <c r="M101" i="17" s="1"/>
  <c r="I101" i="17"/>
  <c r="K101" i="17"/>
  <c r="O101" i="17"/>
  <c r="Q101" i="17"/>
  <c r="V101" i="17"/>
  <c r="G102" i="17"/>
  <c r="I102" i="17"/>
  <c r="K102" i="17"/>
  <c r="M102" i="17"/>
  <c r="O102" i="17"/>
  <c r="Q102" i="17"/>
  <c r="V102" i="17"/>
  <c r="G103" i="17"/>
  <c r="I103" i="17"/>
  <c r="K103" i="17"/>
  <c r="M103" i="17"/>
  <c r="O103" i="17"/>
  <c r="Q103" i="17"/>
  <c r="V103" i="17"/>
  <c r="G105" i="17"/>
  <c r="M105" i="17" s="1"/>
  <c r="I105" i="17"/>
  <c r="K105" i="17"/>
  <c r="O105" i="17"/>
  <c r="Q105" i="17"/>
  <c r="V105" i="17"/>
  <c r="G106" i="17"/>
  <c r="I106" i="17"/>
  <c r="K106" i="17"/>
  <c r="M106" i="17"/>
  <c r="O106" i="17"/>
  <c r="Q106" i="17"/>
  <c r="V106" i="17"/>
  <c r="G107" i="17"/>
  <c r="I107" i="17"/>
  <c r="K107" i="17"/>
  <c r="M107" i="17"/>
  <c r="O107" i="17"/>
  <c r="Q107" i="17"/>
  <c r="V107" i="17"/>
  <c r="G108" i="17"/>
  <c r="I108" i="17"/>
  <c r="K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I110" i="17"/>
  <c r="K110" i="17"/>
  <c r="M110" i="17"/>
  <c r="O110" i="17"/>
  <c r="Q110" i="17"/>
  <c r="V110" i="17"/>
  <c r="G111" i="17"/>
  <c r="I111" i="17"/>
  <c r="K111" i="17"/>
  <c r="M111" i="17"/>
  <c r="O111" i="17"/>
  <c r="Q111" i="17"/>
  <c r="V111" i="17"/>
  <c r="G112" i="17"/>
  <c r="M112" i="17" s="1"/>
  <c r="I112" i="17"/>
  <c r="K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I114" i="17"/>
  <c r="K114" i="17"/>
  <c r="M114" i="17"/>
  <c r="O114" i="17"/>
  <c r="Q114" i="17"/>
  <c r="V114" i="17"/>
  <c r="G115" i="17"/>
  <c r="I115" i="17"/>
  <c r="K115" i="17"/>
  <c r="M115" i="17"/>
  <c r="O115" i="17"/>
  <c r="Q115" i="17"/>
  <c r="V115" i="17"/>
  <c r="G116" i="17"/>
  <c r="M116" i="17" s="1"/>
  <c r="I116" i="17"/>
  <c r="K116" i="17"/>
  <c r="O116" i="17"/>
  <c r="Q116" i="17"/>
  <c r="V116" i="17"/>
  <c r="G117" i="17"/>
  <c r="M117" i="17" s="1"/>
  <c r="I117" i="17"/>
  <c r="K117" i="17"/>
  <c r="O117" i="17"/>
  <c r="Q117" i="17"/>
  <c r="V117" i="17"/>
  <c r="G119" i="17"/>
  <c r="I119" i="17"/>
  <c r="K119" i="17"/>
  <c r="M119" i="17"/>
  <c r="O119" i="17"/>
  <c r="Q119" i="17"/>
  <c r="V119" i="17"/>
  <c r="G120" i="17"/>
  <c r="I120" i="17"/>
  <c r="K120" i="17"/>
  <c r="O120" i="17"/>
  <c r="Q120" i="17"/>
  <c r="V120" i="17"/>
  <c r="G121" i="17"/>
  <c r="I121" i="17"/>
  <c r="K121" i="17"/>
  <c r="M121" i="17"/>
  <c r="O121" i="17"/>
  <c r="Q121" i="17"/>
  <c r="V121" i="17"/>
  <c r="G123" i="17"/>
  <c r="I123" i="17"/>
  <c r="K123" i="17"/>
  <c r="M123" i="17"/>
  <c r="O123" i="17"/>
  <c r="Q123" i="17"/>
  <c r="V123" i="17"/>
  <c r="G124" i="17"/>
  <c r="I124" i="17"/>
  <c r="K124" i="17"/>
  <c r="O124" i="17"/>
  <c r="Q124" i="17"/>
  <c r="V124" i="17"/>
  <c r="G125" i="17"/>
  <c r="I125" i="17"/>
  <c r="K125" i="17"/>
  <c r="M125" i="17"/>
  <c r="O125" i="17"/>
  <c r="Q125" i="17"/>
  <c r="V125" i="17"/>
  <c r="G126" i="17"/>
  <c r="M126" i="17" s="1"/>
  <c r="I126" i="17"/>
  <c r="K126" i="17"/>
  <c r="O126" i="17"/>
  <c r="Q126" i="17"/>
  <c r="V126" i="17"/>
  <c r="G127" i="17"/>
  <c r="I127" i="17"/>
  <c r="K127" i="17"/>
  <c r="M127" i="17"/>
  <c r="O127" i="17"/>
  <c r="Q127" i="17"/>
  <c r="V127" i="17"/>
  <c r="G128" i="17"/>
  <c r="M128" i="17" s="1"/>
  <c r="I128" i="17"/>
  <c r="K128" i="17"/>
  <c r="O128" i="17"/>
  <c r="Q128" i="17"/>
  <c r="V128" i="17"/>
  <c r="G129" i="17"/>
  <c r="I129" i="17"/>
  <c r="K129" i="17"/>
  <c r="M129" i="17"/>
  <c r="O129" i="17"/>
  <c r="Q129" i="17"/>
  <c r="V129" i="17"/>
  <c r="G130" i="17"/>
  <c r="M130" i="17" s="1"/>
  <c r="I130" i="17"/>
  <c r="K130" i="17"/>
  <c r="O130" i="17"/>
  <c r="Q130" i="17"/>
  <c r="V130" i="17"/>
  <c r="G131" i="17"/>
  <c r="I131" i="17"/>
  <c r="K131" i="17"/>
  <c r="M131" i="17"/>
  <c r="O131" i="17"/>
  <c r="Q131" i="17"/>
  <c r="V131" i="17"/>
  <c r="G132" i="17"/>
  <c r="M132" i="17" s="1"/>
  <c r="I132" i="17"/>
  <c r="K132" i="17"/>
  <c r="O132" i="17"/>
  <c r="Q132" i="17"/>
  <c r="V132" i="17"/>
  <c r="G133" i="17"/>
  <c r="I133" i="17"/>
  <c r="K133" i="17"/>
  <c r="M133" i="17"/>
  <c r="O133" i="17"/>
  <c r="Q133" i="17"/>
  <c r="V133" i="17"/>
  <c r="G134" i="17"/>
  <c r="M134" i="17" s="1"/>
  <c r="I134" i="17"/>
  <c r="K134" i="17"/>
  <c r="O134" i="17"/>
  <c r="Q134" i="17"/>
  <c r="V134" i="17"/>
  <c r="G135" i="17"/>
  <c r="I135" i="17"/>
  <c r="K135" i="17"/>
  <c r="M135" i="17"/>
  <c r="O135" i="17"/>
  <c r="Q135" i="17"/>
  <c r="V135" i="17"/>
  <c r="G136" i="17"/>
  <c r="M136" i="17" s="1"/>
  <c r="I136" i="17"/>
  <c r="K136" i="17"/>
  <c r="O136" i="17"/>
  <c r="Q136" i="17"/>
  <c r="V136" i="17"/>
  <c r="G137" i="17"/>
  <c r="I137" i="17"/>
  <c r="K137" i="17"/>
  <c r="M137" i="17"/>
  <c r="O137" i="17"/>
  <c r="Q137" i="17"/>
  <c r="V137" i="17"/>
  <c r="G139" i="17"/>
  <c r="I139" i="17"/>
  <c r="K139" i="17"/>
  <c r="M139" i="17"/>
  <c r="O139" i="17"/>
  <c r="Q139" i="17"/>
  <c r="V139" i="17"/>
  <c r="G140" i="17"/>
  <c r="I140" i="17"/>
  <c r="K140" i="17"/>
  <c r="O140" i="17"/>
  <c r="Q140" i="17"/>
  <c r="V140" i="17"/>
  <c r="G141" i="17"/>
  <c r="I141" i="17"/>
  <c r="K141" i="17"/>
  <c r="M141" i="17"/>
  <c r="O141" i="17"/>
  <c r="Q141" i="17"/>
  <c r="V141" i="17"/>
  <c r="G142" i="17"/>
  <c r="M142" i="17" s="1"/>
  <c r="I142" i="17"/>
  <c r="K142" i="17"/>
  <c r="O142" i="17"/>
  <c r="Q142" i="17"/>
  <c r="V142" i="17"/>
  <c r="G143" i="17"/>
  <c r="I143" i="17"/>
  <c r="K143" i="17"/>
  <c r="M143" i="17"/>
  <c r="O143" i="17"/>
  <c r="Q143" i="17"/>
  <c r="V143" i="17"/>
  <c r="G144" i="17"/>
  <c r="M144" i="17" s="1"/>
  <c r="I144" i="17"/>
  <c r="K144" i="17"/>
  <c r="O144" i="17"/>
  <c r="Q144" i="17"/>
  <c r="V144" i="17"/>
  <c r="G145" i="17"/>
  <c r="I145" i="17"/>
  <c r="K145" i="17"/>
  <c r="M145" i="17"/>
  <c r="O145" i="17"/>
  <c r="Q145" i="17"/>
  <c r="V145" i="17"/>
  <c r="G146" i="17"/>
  <c r="M146" i="17" s="1"/>
  <c r="I146" i="17"/>
  <c r="K146" i="17"/>
  <c r="O146" i="17"/>
  <c r="Q146" i="17"/>
  <c r="V146" i="17"/>
  <c r="G147" i="17"/>
  <c r="I147" i="17"/>
  <c r="K147" i="17"/>
  <c r="M147" i="17"/>
  <c r="O147" i="17"/>
  <c r="Q147" i="17"/>
  <c r="V147" i="17"/>
  <c r="G148" i="17"/>
  <c r="M148" i="17" s="1"/>
  <c r="I148" i="17"/>
  <c r="K148" i="17"/>
  <c r="O148" i="17"/>
  <c r="Q148" i="17"/>
  <c r="V148" i="17"/>
  <c r="G151" i="17"/>
  <c r="I151" i="17"/>
  <c r="K151" i="17"/>
  <c r="M151" i="17"/>
  <c r="O151" i="17"/>
  <c r="Q151" i="17"/>
  <c r="V151" i="17"/>
  <c r="G152" i="17"/>
  <c r="M152" i="17" s="1"/>
  <c r="I152" i="17"/>
  <c r="K152" i="17"/>
  <c r="O152" i="17"/>
  <c r="Q152" i="17"/>
  <c r="V152" i="17"/>
  <c r="G153" i="17"/>
  <c r="I153" i="17"/>
  <c r="K153" i="17"/>
  <c r="M153" i="17"/>
  <c r="O153" i="17"/>
  <c r="Q153" i="17"/>
  <c r="V153" i="17"/>
  <c r="G154" i="17"/>
  <c r="M154" i="17" s="1"/>
  <c r="I154" i="17"/>
  <c r="K154" i="17"/>
  <c r="O154" i="17"/>
  <c r="Q154" i="17"/>
  <c r="V154" i="17"/>
  <c r="G155" i="17"/>
  <c r="I155" i="17"/>
  <c r="K155" i="17"/>
  <c r="M155" i="17"/>
  <c r="O155" i="17"/>
  <c r="Q155" i="17"/>
  <c r="V155" i="17"/>
  <c r="G156" i="17"/>
  <c r="M156" i="17" s="1"/>
  <c r="I156" i="17"/>
  <c r="K156" i="17"/>
  <c r="O156" i="17"/>
  <c r="Q156" i="17"/>
  <c r="V156" i="17"/>
  <c r="G157" i="17"/>
  <c r="I157" i="17"/>
  <c r="K157" i="17"/>
  <c r="M157" i="17"/>
  <c r="O157" i="17"/>
  <c r="Q157" i="17"/>
  <c r="V157" i="17"/>
  <c r="G158" i="17"/>
  <c r="M158" i="17" s="1"/>
  <c r="I158" i="17"/>
  <c r="K158" i="17"/>
  <c r="O158" i="17"/>
  <c r="Q158" i="17"/>
  <c r="V158" i="17"/>
  <c r="G159" i="17"/>
  <c r="I159" i="17"/>
  <c r="K159" i="17"/>
  <c r="M159" i="17"/>
  <c r="O159" i="17"/>
  <c r="Q159" i="17"/>
  <c r="V159" i="17"/>
  <c r="G160" i="17"/>
  <c r="M160" i="17" s="1"/>
  <c r="I160" i="17"/>
  <c r="K160" i="17"/>
  <c r="O160" i="17"/>
  <c r="Q160" i="17"/>
  <c r="V160" i="17"/>
  <c r="G161" i="17"/>
  <c r="I161" i="17"/>
  <c r="K161" i="17"/>
  <c r="M161" i="17"/>
  <c r="O161" i="17"/>
  <c r="Q161" i="17"/>
  <c r="V161" i="17"/>
  <c r="G162" i="17"/>
  <c r="M162" i="17" s="1"/>
  <c r="I162" i="17"/>
  <c r="K162" i="17"/>
  <c r="O162" i="17"/>
  <c r="Q162" i="17"/>
  <c r="V162" i="17"/>
  <c r="G167" i="17"/>
  <c r="M167" i="17" s="1"/>
  <c r="M166" i="17" s="1"/>
  <c r="I167" i="17"/>
  <c r="I166" i="17" s="1"/>
  <c r="K167" i="17"/>
  <c r="K166" i="17" s="1"/>
  <c r="O167" i="17"/>
  <c r="O166" i="17" s="1"/>
  <c r="Q167" i="17"/>
  <c r="Q166" i="17" s="1"/>
  <c r="V167" i="17"/>
  <c r="V166" i="17" s="1"/>
  <c r="G169" i="17"/>
  <c r="I169" i="17"/>
  <c r="K169" i="17"/>
  <c r="O169" i="17"/>
  <c r="Q169" i="17"/>
  <c r="V169" i="17"/>
  <c r="G170" i="17"/>
  <c r="I170" i="17"/>
  <c r="I168" i="17" s="1"/>
  <c r="K170" i="17"/>
  <c r="M170" i="17"/>
  <c r="O170" i="17"/>
  <c r="Q170" i="17"/>
  <c r="Q168" i="17" s="1"/>
  <c r="V170" i="17"/>
  <c r="G172" i="17"/>
  <c r="G171" i="17" s="1"/>
  <c r="I206" i="1" s="1"/>
  <c r="I172" i="17"/>
  <c r="I171" i="17" s="1"/>
  <c r="K172" i="17"/>
  <c r="K171" i="17" s="1"/>
  <c r="M172" i="17"/>
  <c r="M171" i="17" s="1"/>
  <c r="O172" i="17"/>
  <c r="O171" i="17" s="1"/>
  <c r="Q172" i="17"/>
  <c r="Q171" i="17" s="1"/>
  <c r="V172" i="17"/>
  <c r="V171" i="17" s="1"/>
  <c r="AE174" i="17"/>
  <c r="F46" i="1" s="1"/>
  <c r="AF174" i="17"/>
  <c r="G46" i="1" s="1"/>
  <c r="H46" i="1" s="1"/>
  <c r="I46" i="1" s="1"/>
  <c r="G9" i="16"/>
  <c r="I9" i="16"/>
  <c r="K9" i="16"/>
  <c r="O9" i="16"/>
  <c r="Q9" i="16"/>
  <c r="V9" i="16"/>
  <c r="G10" i="16"/>
  <c r="I10" i="16"/>
  <c r="K10" i="16"/>
  <c r="M10" i="16"/>
  <c r="O10" i="16"/>
  <c r="Q10" i="16"/>
  <c r="V10" i="16"/>
  <c r="G12" i="16"/>
  <c r="I12" i="16"/>
  <c r="K12" i="16"/>
  <c r="O12" i="16"/>
  <c r="Q12" i="16"/>
  <c r="V12" i="16"/>
  <c r="G15" i="16"/>
  <c r="I15" i="16"/>
  <c r="K15" i="16"/>
  <c r="M15" i="16"/>
  <c r="O15" i="16"/>
  <c r="Q15" i="16"/>
  <c r="V15" i="16"/>
  <c r="G18" i="16"/>
  <c r="I18" i="16"/>
  <c r="K18" i="16"/>
  <c r="M18" i="16"/>
  <c r="O18" i="16"/>
  <c r="Q18" i="16"/>
  <c r="V18" i="16"/>
  <c r="G21" i="16"/>
  <c r="I21" i="16"/>
  <c r="K21" i="16"/>
  <c r="M21" i="16"/>
  <c r="O21" i="16"/>
  <c r="Q21" i="16"/>
  <c r="V21" i="16"/>
  <c r="G24" i="16"/>
  <c r="M24" i="16" s="1"/>
  <c r="I24" i="16"/>
  <c r="K24" i="16"/>
  <c r="O24" i="16"/>
  <c r="Q24" i="16"/>
  <c r="V24" i="16"/>
  <c r="G27" i="16"/>
  <c r="I27" i="16"/>
  <c r="K27" i="16"/>
  <c r="M27" i="16"/>
  <c r="O27" i="16"/>
  <c r="Q27" i="16"/>
  <c r="V27" i="16"/>
  <c r="G31" i="16"/>
  <c r="I31" i="16"/>
  <c r="K31" i="16"/>
  <c r="M31" i="16"/>
  <c r="O31" i="16"/>
  <c r="Q31" i="16"/>
  <c r="V31" i="16"/>
  <c r="G34" i="16"/>
  <c r="M34" i="16" s="1"/>
  <c r="I34" i="16"/>
  <c r="K34" i="16"/>
  <c r="O34" i="16"/>
  <c r="Q34" i="16"/>
  <c r="V34" i="16"/>
  <c r="G37" i="16"/>
  <c r="I37" i="16"/>
  <c r="K37" i="16"/>
  <c r="M37" i="16"/>
  <c r="O37" i="16"/>
  <c r="Q37" i="16"/>
  <c r="V37" i="16"/>
  <c r="G40" i="16"/>
  <c r="I40" i="16"/>
  <c r="K40" i="16"/>
  <c r="M40" i="16"/>
  <c r="O40" i="16"/>
  <c r="Q40" i="16"/>
  <c r="V40" i="16"/>
  <c r="G43" i="16"/>
  <c r="I43" i="16"/>
  <c r="K43" i="16"/>
  <c r="M43" i="16"/>
  <c r="O43" i="16"/>
  <c r="Q43" i="16"/>
  <c r="V43" i="16"/>
  <c r="G45" i="16"/>
  <c r="I45" i="16"/>
  <c r="K45" i="16"/>
  <c r="M45" i="16"/>
  <c r="O45" i="16"/>
  <c r="Q45" i="16"/>
  <c r="V45" i="16"/>
  <c r="G48" i="16"/>
  <c r="I48" i="16"/>
  <c r="K48" i="16"/>
  <c r="M48" i="16"/>
  <c r="O48" i="16"/>
  <c r="Q48" i="16"/>
  <c r="V48" i="16"/>
  <c r="G51" i="16"/>
  <c r="I51" i="16"/>
  <c r="K51" i="16"/>
  <c r="M51" i="16"/>
  <c r="O51" i="16"/>
  <c r="Q51" i="16"/>
  <c r="V51" i="16"/>
  <c r="G55" i="16"/>
  <c r="I55" i="16"/>
  <c r="K55" i="16"/>
  <c r="M55" i="16"/>
  <c r="O55" i="16"/>
  <c r="Q55" i="16"/>
  <c r="V55" i="16"/>
  <c r="G58" i="16"/>
  <c r="I58" i="16"/>
  <c r="K58" i="16"/>
  <c r="M58" i="16"/>
  <c r="O58" i="16"/>
  <c r="Q58" i="16"/>
  <c r="V58" i="16"/>
  <c r="G61" i="16"/>
  <c r="I61" i="16"/>
  <c r="K61" i="16"/>
  <c r="M61" i="16"/>
  <c r="O61" i="16"/>
  <c r="Q61" i="16"/>
  <c r="V61" i="16"/>
  <c r="G65" i="16"/>
  <c r="I65" i="16"/>
  <c r="K65" i="16"/>
  <c r="M65" i="16"/>
  <c r="O65" i="16"/>
  <c r="Q65" i="16"/>
  <c r="V65" i="16"/>
  <c r="G68" i="16"/>
  <c r="I68" i="16"/>
  <c r="K68" i="16"/>
  <c r="M68" i="16"/>
  <c r="O68" i="16"/>
  <c r="Q68" i="16"/>
  <c r="V68" i="16"/>
  <c r="G72" i="16"/>
  <c r="I72" i="16"/>
  <c r="K72" i="16"/>
  <c r="O72" i="16"/>
  <c r="Q72" i="16"/>
  <c r="V72" i="16"/>
  <c r="G75" i="16"/>
  <c r="I75" i="16"/>
  <c r="K75" i="16"/>
  <c r="M75" i="16"/>
  <c r="O75" i="16"/>
  <c r="Q75" i="16"/>
  <c r="V75" i="16"/>
  <c r="G78" i="16"/>
  <c r="I78" i="16"/>
  <c r="K78" i="16"/>
  <c r="M78" i="16"/>
  <c r="O78" i="16"/>
  <c r="Q78" i="16"/>
  <c r="V78" i="16"/>
  <c r="G82" i="16"/>
  <c r="G81" i="16" s="1"/>
  <c r="I209" i="1" s="1"/>
  <c r="I82" i="16"/>
  <c r="I81" i="16" s="1"/>
  <c r="K82" i="16"/>
  <c r="K81" i="16" s="1"/>
  <c r="O82" i="16"/>
  <c r="O81" i="16" s="1"/>
  <c r="Q82" i="16"/>
  <c r="Q81" i="16" s="1"/>
  <c r="V82" i="16"/>
  <c r="V81" i="16" s="1"/>
  <c r="G86" i="16"/>
  <c r="I86" i="16"/>
  <c r="K86" i="16"/>
  <c r="M86" i="16"/>
  <c r="O86" i="16"/>
  <c r="Q86" i="16"/>
  <c r="V86" i="16"/>
  <c r="G89" i="16"/>
  <c r="I89" i="16"/>
  <c r="K89" i="16"/>
  <c r="M89" i="16"/>
  <c r="O89" i="16"/>
  <c r="Q89" i="16"/>
  <c r="V89" i="16"/>
  <c r="G92" i="16"/>
  <c r="M92" i="16" s="1"/>
  <c r="I92" i="16"/>
  <c r="K92" i="16"/>
  <c r="O92" i="16"/>
  <c r="Q92" i="16"/>
  <c r="V92" i="16"/>
  <c r="G96" i="16"/>
  <c r="I96" i="16"/>
  <c r="K96" i="16"/>
  <c r="M96" i="16"/>
  <c r="O96" i="16"/>
  <c r="Q96" i="16"/>
  <c r="V96" i="16"/>
  <c r="G99" i="16"/>
  <c r="I99" i="16"/>
  <c r="K99" i="16"/>
  <c r="M99" i="16"/>
  <c r="O99" i="16"/>
  <c r="Q99" i="16"/>
  <c r="V99" i="16"/>
  <c r="G102" i="16"/>
  <c r="M102" i="16" s="1"/>
  <c r="I102" i="16"/>
  <c r="K102" i="16"/>
  <c r="O102" i="16"/>
  <c r="Q102" i="16"/>
  <c r="V102" i="16"/>
  <c r="G105" i="16"/>
  <c r="I105" i="16"/>
  <c r="K105" i="16"/>
  <c r="M105" i="16"/>
  <c r="O105" i="16"/>
  <c r="Q105" i="16"/>
  <c r="V105" i="16"/>
  <c r="G108" i="16"/>
  <c r="I108" i="16"/>
  <c r="K108" i="16"/>
  <c r="M108" i="16"/>
  <c r="O108" i="16"/>
  <c r="Q108" i="16"/>
  <c r="V108" i="16"/>
  <c r="G111" i="16"/>
  <c r="I111" i="16"/>
  <c r="K111" i="16"/>
  <c r="M111" i="16"/>
  <c r="O111" i="16"/>
  <c r="Q111" i="16"/>
  <c r="V111" i="16"/>
  <c r="G114" i="16"/>
  <c r="M114" i="16" s="1"/>
  <c r="I114" i="16"/>
  <c r="K114" i="16"/>
  <c r="O114" i="16"/>
  <c r="Q114" i="16"/>
  <c r="V114" i="16"/>
  <c r="G117" i="16"/>
  <c r="I117" i="16"/>
  <c r="K117" i="16"/>
  <c r="M117" i="16"/>
  <c r="O117" i="16"/>
  <c r="Q117" i="16"/>
  <c r="V117" i="16"/>
  <c r="G120" i="16"/>
  <c r="I120" i="16"/>
  <c r="K120" i="16"/>
  <c r="M120" i="16"/>
  <c r="O120" i="16"/>
  <c r="Q120" i="16"/>
  <c r="V120" i="16"/>
  <c r="G123" i="16"/>
  <c r="I123" i="16"/>
  <c r="K123" i="16"/>
  <c r="M123" i="16"/>
  <c r="O123" i="16"/>
  <c r="Q123" i="16"/>
  <c r="V123" i="16"/>
  <c r="G126" i="16"/>
  <c r="M126" i="16" s="1"/>
  <c r="I126" i="16"/>
  <c r="K126" i="16"/>
  <c r="O126" i="16"/>
  <c r="Q126" i="16"/>
  <c r="V126" i="16"/>
  <c r="G129" i="16"/>
  <c r="I129" i="16"/>
  <c r="K129" i="16"/>
  <c r="M129" i="16"/>
  <c r="O129" i="16"/>
  <c r="Q129" i="16"/>
  <c r="V129" i="16"/>
  <c r="G133" i="16"/>
  <c r="I133" i="16"/>
  <c r="K133" i="16"/>
  <c r="M133" i="16"/>
  <c r="O133" i="16"/>
  <c r="Q133" i="16"/>
  <c r="V133" i="16"/>
  <c r="G136" i="16"/>
  <c r="M136" i="16" s="1"/>
  <c r="I136" i="16"/>
  <c r="K136" i="16"/>
  <c r="O136" i="16"/>
  <c r="Q136" i="16"/>
  <c r="V136" i="16"/>
  <c r="G139" i="16"/>
  <c r="I139" i="16"/>
  <c r="K139" i="16"/>
  <c r="M139" i="16"/>
  <c r="O139" i="16"/>
  <c r="Q139" i="16"/>
  <c r="V139" i="16"/>
  <c r="G142" i="16"/>
  <c r="I142" i="16"/>
  <c r="K142" i="16"/>
  <c r="M142" i="16"/>
  <c r="O142" i="16"/>
  <c r="Q142" i="16"/>
  <c r="V142" i="16"/>
  <c r="G145" i="16"/>
  <c r="I145" i="16"/>
  <c r="K145" i="16"/>
  <c r="M145" i="16"/>
  <c r="O145" i="16"/>
  <c r="Q145" i="16"/>
  <c r="V145" i="16"/>
  <c r="G148" i="16"/>
  <c r="M148" i="16" s="1"/>
  <c r="I148" i="16"/>
  <c r="K148" i="16"/>
  <c r="O148" i="16"/>
  <c r="Q148" i="16"/>
  <c r="V148" i="16"/>
  <c r="G151" i="16"/>
  <c r="I151" i="16"/>
  <c r="K151" i="16"/>
  <c r="M151" i="16"/>
  <c r="O151" i="16"/>
  <c r="Q151" i="16"/>
  <c r="V151" i="16"/>
  <c r="G155" i="16"/>
  <c r="I155" i="16"/>
  <c r="K155" i="16"/>
  <c r="M155" i="16"/>
  <c r="O155" i="16"/>
  <c r="Q155" i="16"/>
  <c r="V155" i="16"/>
  <c r="G158" i="16"/>
  <c r="I158" i="16"/>
  <c r="K158" i="16"/>
  <c r="M158" i="16"/>
  <c r="O158" i="16"/>
  <c r="Q158" i="16"/>
  <c r="V158" i="16"/>
  <c r="G161" i="16"/>
  <c r="M161" i="16" s="1"/>
  <c r="I161" i="16"/>
  <c r="K161" i="16"/>
  <c r="O161" i="16"/>
  <c r="Q161" i="16"/>
  <c r="V161" i="16"/>
  <c r="G165" i="16"/>
  <c r="I165" i="16"/>
  <c r="K165" i="16"/>
  <c r="M165" i="16"/>
  <c r="O165" i="16"/>
  <c r="Q165" i="16"/>
  <c r="V165" i="16"/>
  <c r="G168" i="16"/>
  <c r="I168" i="16"/>
  <c r="K168" i="16"/>
  <c r="M168" i="16"/>
  <c r="O168" i="16"/>
  <c r="Q168" i="16"/>
  <c r="V168" i="16"/>
  <c r="G171" i="16"/>
  <c r="M171" i="16" s="1"/>
  <c r="I171" i="16"/>
  <c r="K171" i="16"/>
  <c r="O171" i="16"/>
  <c r="Q171" i="16"/>
  <c r="V171" i="16"/>
  <c r="G174" i="16"/>
  <c r="I174" i="16"/>
  <c r="I164" i="16" s="1"/>
  <c r="K174" i="16"/>
  <c r="M174" i="16"/>
  <c r="O174" i="16"/>
  <c r="Q174" i="16"/>
  <c r="Q164" i="16" s="1"/>
  <c r="V174" i="16"/>
  <c r="G178" i="16"/>
  <c r="G177" i="16" s="1"/>
  <c r="I163" i="1" s="1"/>
  <c r="I178" i="16"/>
  <c r="I177" i="16" s="1"/>
  <c r="K178" i="16"/>
  <c r="K177" i="16" s="1"/>
  <c r="M178" i="16"/>
  <c r="M177" i="16" s="1"/>
  <c r="O178" i="16"/>
  <c r="O177" i="16" s="1"/>
  <c r="Q178" i="16"/>
  <c r="Q177" i="16" s="1"/>
  <c r="V178" i="16"/>
  <c r="V177" i="16" s="1"/>
  <c r="G182" i="16"/>
  <c r="G181" i="16" s="1"/>
  <c r="I164" i="1" s="1"/>
  <c r="I182" i="16"/>
  <c r="I181" i="16" s="1"/>
  <c r="K182" i="16"/>
  <c r="K181" i="16" s="1"/>
  <c r="M182" i="16"/>
  <c r="M181" i="16" s="1"/>
  <c r="O182" i="16"/>
  <c r="O181" i="16" s="1"/>
  <c r="Q182" i="16"/>
  <c r="Q181" i="16" s="1"/>
  <c r="V182" i="16"/>
  <c r="V181" i="16" s="1"/>
  <c r="G186" i="16"/>
  <c r="G185" i="16" s="1"/>
  <c r="I165" i="1" s="1"/>
  <c r="I186" i="16"/>
  <c r="I185" i="16" s="1"/>
  <c r="K186" i="16"/>
  <c r="K185" i="16" s="1"/>
  <c r="M186" i="16"/>
  <c r="M185" i="16" s="1"/>
  <c r="O186" i="16"/>
  <c r="O185" i="16" s="1"/>
  <c r="Q186" i="16"/>
  <c r="Q185" i="16" s="1"/>
  <c r="V186" i="16"/>
  <c r="V185" i="16" s="1"/>
  <c r="G190" i="16"/>
  <c r="I190" i="16"/>
  <c r="K190" i="16"/>
  <c r="M190" i="16"/>
  <c r="O190" i="16"/>
  <c r="Q190" i="16"/>
  <c r="V190" i="16"/>
  <c r="G193" i="16"/>
  <c r="M193" i="16" s="1"/>
  <c r="I193" i="16"/>
  <c r="K193" i="16"/>
  <c r="O193" i="16"/>
  <c r="Q193" i="16"/>
  <c r="V193" i="16"/>
  <c r="G196" i="16"/>
  <c r="I196" i="16"/>
  <c r="K196" i="16"/>
  <c r="M196" i="16"/>
  <c r="O196" i="16"/>
  <c r="Q196" i="16"/>
  <c r="V196" i="16"/>
  <c r="G199" i="16"/>
  <c r="G189" i="16" s="1"/>
  <c r="I166" i="1" s="1"/>
  <c r="I199" i="16"/>
  <c r="K199" i="16"/>
  <c r="O199" i="16"/>
  <c r="O189" i="16" s="1"/>
  <c r="Q199" i="16"/>
  <c r="V199" i="16"/>
  <c r="G203" i="16"/>
  <c r="M203" i="16" s="1"/>
  <c r="M202" i="16" s="1"/>
  <c r="I203" i="16"/>
  <c r="I202" i="16" s="1"/>
  <c r="K203" i="16"/>
  <c r="K202" i="16" s="1"/>
  <c r="O203" i="16"/>
  <c r="O202" i="16" s="1"/>
  <c r="Q203" i="16"/>
  <c r="Q202" i="16" s="1"/>
  <c r="V203" i="16"/>
  <c r="V202" i="16" s="1"/>
  <c r="G207" i="16"/>
  <c r="I207" i="16"/>
  <c r="K207" i="16"/>
  <c r="O207" i="16"/>
  <c r="Q207" i="16"/>
  <c r="V207" i="16"/>
  <c r="G210" i="16"/>
  <c r="I210" i="16"/>
  <c r="I206" i="16" s="1"/>
  <c r="K210" i="16"/>
  <c r="M210" i="16"/>
  <c r="O210" i="16"/>
  <c r="Q210" i="16"/>
  <c r="Q206" i="16" s="1"/>
  <c r="V210" i="16"/>
  <c r="G214" i="16"/>
  <c r="I214" i="16"/>
  <c r="K214" i="16"/>
  <c r="M214" i="16"/>
  <c r="O214" i="16"/>
  <c r="Q214" i="16"/>
  <c r="V214" i="16"/>
  <c r="G217" i="16"/>
  <c r="I217" i="16"/>
  <c r="K217" i="16"/>
  <c r="O217" i="16"/>
  <c r="Q217" i="16"/>
  <c r="V217" i="16"/>
  <c r="G220" i="16"/>
  <c r="I220" i="16"/>
  <c r="K220" i="16"/>
  <c r="M220" i="16"/>
  <c r="O220" i="16"/>
  <c r="Q220" i="16"/>
  <c r="V220" i="16"/>
  <c r="G223" i="16"/>
  <c r="M223" i="16" s="1"/>
  <c r="I223" i="16"/>
  <c r="K223" i="16"/>
  <c r="O223" i="16"/>
  <c r="Q223" i="16"/>
  <c r="V223" i="16"/>
  <c r="G226" i="16"/>
  <c r="I226" i="16"/>
  <c r="K226" i="16"/>
  <c r="M226" i="16"/>
  <c r="O226" i="16"/>
  <c r="Q226" i="16"/>
  <c r="V226" i="16"/>
  <c r="G230" i="16"/>
  <c r="I230" i="16"/>
  <c r="K230" i="16"/>
  <c r="M230" i="16"/>
  <c r="O230" i="16"/>
  <c r="Q230" i="16"/>
  <c r="V230" i="16"/>
  <c r="G233" i="16"/>
  <c r="M233" i="16" s="1"/>
  <c r="I233" i="16"/>
  <c r="K233" i="16"/>
  <c r="O233" i="16"/>
  <c r="Q233" i="16"/>
  <c r="V233" i="16"/>
  <c r="G236" i="16"/>
  <c r="I236" i="16"/>
  <c r="K236" i="16"/>
  <c r="M236" i="16"/>
  <c r="O236" i="16"/>
  <c r="Q236" i="16"/>
  <c r="V236" i="16"/>
  <c r="G239" i="16"/>
  <c r="I239" i="16"/>
  <c r="K239" i="16"/>
  <c r="O239" i="16"/>
  <c r="Q239" i="16"/>
  <c r="V239" i="16"/>
  <c r="G242" i="16"/>
  <c r="I242" i="16"/>
  <c r="K242" i="16"/>
  <c r="M242" i="16"/>
  <c r="O242" i="16"/>
  <c r="Q242" i="16"/>
  <c r="V242" i="16"/>
  <c r="G245" i="16"/>
  <c r="M245" i="16" s="1"/>
  <c r="I245" i="16"/>
  <c r="K245" i="16"/>
  <c r="O245" i="16"/>
  <c r="Q245" i="16"/>
  <c r="V245" i="16"/>
  <c r="G248" i="16"/>
  <c r="I248" i="16"/>
  <c r="K248" i="16"/>
  <c r="M248" i="16"/>
  <c r="O248" i="16"/>
  <c r="Q248" i="16"/>
  <c r="V248" i="16"/>
  <c r="G251" i="16"/>
  <c r="M251" i="16" s="1"/>
  <c r="I251" i="16"/>
  <c r="K251" i="16"/>
  <c r="O251" i="16"/>
  <c r="Q251" i="16"/>
  <c r="V251" i="16"/>
  <c r="G254" i="16"/>
  <c r="I254" i="16"/>
  <c r="K254" i="16"/>
  <c r="M254" i="16"/>
  <c r="O254" i="16"/>
  <c r="Q254" i="16"/>
  <c r="V254" i="16"/>
  <c r="G257" i="16"/>
  <c r="M257" i="16" s="1"/>
  <c r="I257" i="16"/>
  <c r="K257" i="16"/>
  <c r="O257" i="16"/>
  <c r="Q257" i="16"/>
  <c r="V257" i="16"/>
  <c r="G262" i="16"/>
  <c r="I262" i="16"/>
  <c r="K262" i="16"/>
  <c r="M262" i="16"/>
  <c r="O262" i="16"/>
  <c r="Q262" i="16"/>
  <c r="V262" i="16"/>
  <c r="G267" i="16"/>
  <c r="M267" i="16" s="1"/>
  <c r="I267" i="16"/>
  <c r="K267" i="16"/>
  <c r="O267" i="16"/>
  <c r="Q267" i="16"/>
  <c r="V267" i="16"/>
  <c r="G270" i="16"/>
  <c r="I270" i="16"/>
  <c r="K270" i="16"/>
  <c r="M270" i="16"/>
  <c r="O270" i="16"/>
  <c r="Q270" i="16"/>
  <c r="V270" i="16"/>
  <c r="G275" i="16"/>
  <c r="M275" i="16" s="1"/>
  <c r="I275" i="16"/>
  <c r="K275" i="16"/>
  <c r="O275" i="16"/>
  <c r="Q275" i="16"/>
  <c r="V275" i="16"/>
  <c r="G281" i="16"/>
  <c r="I281" i="16"/>
  <c r="K281" i="16"/>
  <c r="O281" i="16"/>
  <c r="Q281" i="16"/>
  <c r="V281" i="16"/>
  <c r="G284" i="16"/>
  <c r="I284" i="16"/>
  <c r="K284" i="16"/>
  <c r="M284" i="16"/>
  <c r="O284" i="16"/>
  <c r="Q284" i="16"/>
  <c r="V284" i="16"/>
  <c r="G287" i="16"/>
  <c r="M287" i="16" s="1"/>
  <c r="I287" i="16"/>
  <c r="K287" i="16"/>
  <c r="O287" i="16"/>
  <c r="Q287" i="16"/>
  <c r="V287" i="16"/>
  <c r="G290" i="16"/>
  <c r="I290" i="16"/>
  <c r="K290" i="16"/>
  <c r="M290" i="16"/>
  <c r="O290" i="16"/>
  <c r="Q290" i="16"/>
  <c r="V290" i="16"/>
  <c r="G293" i="16"/>
  <c r="M293" i="16" s="1"/>
  <c r="I293" i="16"/>
  <c r="K293" i="16"/>
  <c r="O293" i="16"/>
  <c r="Q293" i="16"/>
  <c r="V293" i="16"/>
  <c r="G297" i="16"/>
  <c r="M297" i="16" s="1"/>
  <c r="I297" i="16"/>
  <c r="K297" i="16"/>
  <c r="O297" i="16"/>
  <c r="Q297" i="16"/>
  <c r="V297" i="16"/>
  <c r="G300" i="16"/>
  <c r="I300" i="16"/>
  <c r="K300" i="16"/>
  <c r="M300" i="16"/>
  <c r="O300" i="16"/>
  <c r="Q300" i="16"/>
  <c r="V300" i="16"/>
  <c r="G303" i="16"/>
  <c r="M303" i="16" s="1"/>
  <c r="I303" i="16"/>
  <c r="K303" i="16"/>
  <c r="O303" i="16"/>
  <c r="Q303" i="16"/>
  <c r="V303" i="16"/>
  <c r="G306" i="16"/>
  <c r="I306" i="16"/>
  <c r="K306" i="16"/>
  <c r="M306" i="16"/>
  <c r="O306" i="16"/>
  <c r="Q306" i="16"/>
  <c r="V306" i="16"/>
  <c r="G309" i="16"/>
  <c r="M309" i="16" s="1"/>
  <c r="I309" i="16"/>
  <c r="K309" i="16"/>
  <c r="O309" i="16"/>
  <c r="Q309" i="16"/>
  <c r="V309" i="16"/>
  <c r="G312" i="16"/>
  <c r="I312" i="16"/>
  <c r="K312" i="16"/>
  <c r="M312" i="16"/>
  <c r="O312" i="16"/>
  <c r="Q312" i="16"/>
  <c r="V312" i="16"/>
  <c r="G315" i="16"/>
  <c r="M315" i="16" s="1"/>
  <c r="I315" i="16"/>
  <c r="K315" i="16"/>
  <c r="O315" i="16"/>
  <c r="Q315" i="16"/>
  <c r="V315" i="16"/>
  <c r="G319" i="16"/>
  <c r="M319" i="16" s="1"/>
  <c r="I319" i="16"/>
  <c r="K319" i="16"/>
  <c r="O319" i="16"/>
  <c r="Q319" i="16"/>
  <c r="V319" i="16"/>
  <c r="G322" i="16"/>
  <c r="I322" i="16"/>
  <c r="K322" i="16"/>
  <c r="M322" i="16"/>
  <c r="O322" i="16"/>
  <c r="Q322" i="16"/>
  <c r="V322" i="16"/>
  <c r="G326" i="16"/>
  <c r="I326" i="16"/>
  <c r="K326" i="16"/>
  <c r="M326" i="16"/>
  <c r="O326" i="16"/>
  <c r="Q326" i="16"/>
  <c r="V326" i="16"/>
  <c r="G329" i="16"/>
  <c r="M329" i="16" s="1"/>
  <c r="I329" i="16"/>
  <c r="K329" i="16"/>
  <c r="K325" i="16" s="1"/>
  <c r="O329" i="16"/>
  <c r="Q329" i="16"/>
  <c r="V329" i="16"/>
  <c r="V325" i="16" s="1"/>
  <c r="G333" i="16"/>
  <c r="I333" i="16"/>
  <c r="K333" i="16"/>
  <c r="O333" i="16"/>
  <c r="Q333" i="16"/>
  <c r="V333" i="16"/>
  <c r="G336" i="16"/>
  <c r="I336" i="16"/>
  <c r="K336" i="16"/>
  <c r="M336" i="16"/>
  <c r="O336" i="16"/>
  <c r="Q336" i="16"/>
  <c r="V336" i="16"/>
  <c r="G339" i="16"/>
  <c r="M339" i="16" s="1"/>
  <c r="I339" i="16"/>
  <c r="K339" i="16"/>
  <c r="O339" i="16"/>
  <c r="Q339" i="16"/>
  <c r="V339" i="16"/>
  <c r="G343" i="16"/>
  <c r="I343" i="16"/>
  <c r="K343" i="16"/>
  <c r="O343" i="16"/>
  <c r="Q343" i="16"/>
  <c r="V343" i="16"/>
  <c r="G346" i="16"/>
  <c r="I346" i="16"/>
  <c r="I342" i="16" s="1"/>
  <c r="K346" i="16"/>
  <c r="M346" i="16"/>
  <c r="O346" i="16"/>
  <c r="Q346" i="16"/>
  <c r="Q342" i="16" s="1"/>
  <c r="V346" i="16"/>
  <c r="G351" i="16"/>
  <c r="I351" i="16"/>
  <c r="K351" i="16"/>
  <c r="M351" i="16"/>
  <c r="O351" i="16"/>
  <c r="Q351" i="16"/>
  <c r="V351" i="16"/>
  <c r="G356" i="16"/>
  <c r="I356" i="16"/>
  <c r="K356" i="16"/>
  <c r="O356" i="16"/>
  <c r="Q356" i="16"/>
  <c r="V356" i="16"/>
  <c r="G361" i="16"/>
  <c r="I361" i="16"/>
  <c r="K361" i="16"/>
  <c r="M361" i="16"/>
  <c r="O361" i="16"/>
  <c r="Q361" i="16"/>
  <c r="V361" i="16"/>
  <c r="G364" i="16"/>
  <c r="M364" i="16" s="1"/>
  <c r="I364" i="16"/>
  <c r="K364" i="16"/>
  <c r="K350" i="16" s="1"/>
  <c r="O364" i="16"/>
  <c r="Q364" i="16"/>
  <c r="V364" i="16"/>
  <c r="G368" i="16"/>
  <c r="I368" i="16"/>
  <c r="K368" i="16"/>
  <c r="O368" i="16"/>
  <c r="Q368" i="16"/>
  <c r="V368" i="16"/>
  <c r="G371" i="16"/>
  <c r="I371" i="16"/>
  <c r="K371" i="16"/>
  <c r="M371" i="16"/>
  <c r="O371" i="16"/>
  <c r="Q371" i="16"/>
  <c r="V371" i="16"/>
  <c r="G376" i="16"/>
  <c r="M376" i="16" s="1"/>
  <c r="I376" i="16"/>
  <c r="K376" i="16"/>
  <c r="O376" i="16"/>
  <c r="Q376" i="16"/>
  <c r="V376" i="16"/>
  <c r="G379" i="16"/>
  <c r="I379" i="16"/>
  <c r="K379" i="16"/>
  <c r="M379" i="16"/>
  <c r="O379" i="16"/>
  <c r="Q379" i="16"/>
  <c r="V379" i="16"/>
  <c r="G382" i="16"/>
  <c r="M382" i="16" s="1"/>
  <c r="I382" i="16"/>
  <c r="K382" i="16"/>
  <c r="O382" i="16"/>
  <c r="Q382" i="16"/>
  <c r="V382" i="16"/>
  <c r="G385" i="16"/>
  <c r="I385" i="16"/>
  <c r="K385" i="16"/>
  <c r="M385" i="16"/>
  <c r="O385" i="16"/>
  <c r="Q385" i="16"/>
  <c r="V385" i="16"/>
  <c r="G388" i="16"/>
  <c r="M388" i="16" s="1"/>
  <c r="I388" i="16"/>
  <c r="K388" i="16"/>
  <c r="O388" i="16"/>
  <c r="Q388" i="16"/>
  <c r="V388" i="16"/>
  <c r="G391" i="16"/>
  <c r="I391" i="16"/>
  <c r="K391" i="16"/>
  <c r="M391" i="16"/>
  <c r="O391" i="16"/>
  <c r="Q391" i="16"/>
  <c r="V391" i="16"/>
  <c r="G395" i="16"/>
  <c r="M395" i="16" s="1"/>
  <c r="I395" i="16"/>
  <c r="K395" i="16"/>
  <c r="O395" i="16"/>
  <c r="Q395" i="16"/>
  <c r="V395" i="16"/>
  <c r="G398" i="16"/>
  <c r="I398" i="16"/>
  <c r="K398" i="16"/>
  <c r="M398" i="16"/>
  <c r="O398" i="16"/>
  <c r="Q398" i="16"/>
  <c r="V398" i="16"/>
  <c r="G401" i="16"/>
  <c r="M401" i="16" s="1"/>
  <c r="I401" i="16"/>
  <c r="K401" i="16"/>
  <c r="O401" i="16"/>
  <c r="Q401" i="16"/>
  <c r="V401" i="16"/>
  <c r="G404" i="16"/>
  <c r="I404" i="16"/>
  <c r="K404" i="16"/>
  <c r="M404" i="16"/>
  <c r="O404" i="16"/>
  <c r="Q404" i="16"/>
  <c r="V404" i="16"/>
  <c r="G407" i="16"/>
  <c r="M407" i="16" s="1"/>
  <c r="I407" i="16"/>
  <c r="K407" i="16"/>
  <c r="O407" i="16"/>
  <c r="Q407" i="16"/>
  <c r="V407" i="16"/>
  <c r="G411" i="16"/>
  <c r="I411" i="16"/>
  <c r="K411" i="16"/>
  <c r="M411" i="16"/>
  <c r="O411" i="16"/>
  <c r="Q411" i="16"/>
  <c r="V411" i="16"/>
  <c r="G415" i="16"/>
  <c r="M415" i="16" s="1"/>
  <c r="I415" i="16"/>
  <c r="K415" i="16"/>
  <c r="O415" i="16"/>
  <c r="Q415" i="16"/>
  <c r="V415" i="16"/>
  <c r="G418" i="16"/>
  <c r="I418" i="16"/>
  <c r="K418" i="16"/>
  <c r="M418" i="16"/>
  <c r="O418" i="16"/>
  <c r="Q418" i="16"/>
  <c r="V418" i="16"/>
  <c r="G421" i="16"/>
  <c r="M421" i="16" s="1"/>
  <c r="I421" i="16"/>
  <c r="K421" i="16"/>
  <c r="O421" i="16"/>
  <c r="Q421" i="16"/>
  <c r="V421" i="16"/>
  <c r="G424" i="16"/>
  <c r="I424" i="16"/>
  <c r="K424" i="16"/>
  <c r="M424" i="16"/>
  <c r="O424" i="16"/>
  <c r="Q424" i="16"/>
  <c r="V424" i="16"/>
  <c r="G427" i="16"/>
  <c r="M427" i="16" s="1"/>
  <c r="I427" i="16"/>
  <c r="K427" i="16"/>
  <c r="O427" i="16"/>
  <c r="Q427" i="16"/>
  <c r="V427" i="16"/>
  <c r="G431" i="16"/>
  <c r="I431" i="16"/>
  <c r="K431" i="16"/>
  <c r="M431" i="16"/>
  <c r="O431" i="16"/>
  <c r="Q431" i="16"/>
  <c r="V431" i="16"/>
  <c r="G434" i="16"/>
  <c r="M434" i="16" s="1"/>
  <c r="I434" i="16"/>
  <c r="K434" i="16"/>
  <c r="O434" i="16"/>
  <c r="Q434" i="16"/>
  <c r="V434" i="16"/>
  <c r="G437" i="16"/>
  <c r="I437" i="16"/>
  <c r="K437" i="16"/>
  <c r="M437" i="16"/>
  <c r="O437" i="16"/>
  <c r="Q437" i="16"/>
  <c r="V437" i="16"/>
  <c r="G440" i="16"/>
  <c r="M440" i="16" s="1"/>
  <c r="I440" i="16"/>
  <c r="K440" i="16"/>
  <c r="O440" i="16"/>
  <c r="Q440" i="16"/>
  <c r="V440" i="16"/>
  <c r="G443" i="16"/>
  <c r="I443" i="16"/>
  <c r="K443" i="16"/>
  <c r="M443" i="16"/>
  <c r="O443" i="16"/>
  <c r="Q443" i="16"/>
  <c r="V443" i="16"/>
  <c r="G446" i="16"/>
  <c r="M446" i="16" s="1"/>
  <c r="I446" i="16"/>
  <c r="K446" i="16"/>
  <c r="O446" i="16"/>
  <c r="Q446" i="16"/>
  <c r="V446" i="16"/>
  <c r="G450" i="16"/>
  <c r="I450" i="16"/>
  <c r="I449" i="16" s="1"/>
  <c r="K450" i="16"/>
  <c r="K449" i="16" s="1"/>
  <c r="O450" i="16"/>
  <c r="O449" i="16" s="1"/>
  <c r="Q450" i="16"/>
  <c r="Q449" i="16" s="1"/>
  <c r="V450" i="16"/>
  <c r="V449" i="16" s="1"/>
  <c r="G454" i="16"/>
  <c r="I454" i="16"/>
  <c r="K454" i="16"/>
  <c r="O454" i="16"/>
  <c r="Q454" i="16"/>
  <c r="V454" i="16"/>
  <c r="G457" i="16"/>
  <c r="I457" i="16"/>
  <c r="K457" i="16"/>
  <c r="M457" i="16"/>
  <c r="O457" i="16"/>
  <c r="Q457" i="16"/>
  <c r="V457" i="16"/>
  <c r="G460" i="16"/>
  <c r="M460" i="16" s="1"/>
  <c r="I460" i="16"/>
  <c r="K460" i="16"/>
  <c r="O460" i="16"/>
  <c r="Q460" i="16"/>
  <c r="V460" i="16"/>
  <c r="G463" i="16"/>
  <c r="I463" i="16"/>
  <c r="K463" i="16"/>
  <c r="M463" i="16"/>
  <c r="O463" i="16"/>
  <c r="Q463" i="16"/>
  <c r="V463" i="16"/>
  <c r="G466" i="16"/>
  <c r="M466" i="16" s="1"/>
  <c r="I466" i="16"/>
  <c r="K466" i="16"/>
  <c r="O466" i="16"/>
  <c r="Q466" i="16"/>
  <c r="V466" i="16"/>
  <c r="G469" i="16"/>
  <c r="I469" i="16"/>
  <c r="K469" i="16"/>
  <c r="M469" i="16"/>
  <c r="O469" i="16"/>
  <c r="Q469" i="16"/>
  <c r="V469" i="16"/>
  <c r="G472" i="16"/>
  <c r="M472" i="16" s="1"/>
  <c r="I472" i="16"/>
  <c r="K472" i="16"/>
  <c r="O472" i="16"/>
  <c r="Q472" i="16"/>
  <c r="V472" i="16"/>
  <c r="G476" i="16"/>
  <c r="I476" i="16"/>
  <c r="K476" i="16"/>
  <c r="O476" i="16"/>
  <c r="Q476" i="16"/>
  <c r="V476" i="16"/>
  <c r="G479" i="16"/>
  <c r="I479" i="16"/>
  <c r="K479" i="16"/>
  <c r="M479" i="16"/>
  <c r="O479" i="16"/>
  <c r="Q479" i="16"/>
  <c r="V479" i="16"/>
  <c r="G482" i="16"/>
  <c r="M482" i="16" s="1"/>
  <c r="I482" i="16"/>
  <c r="K482" i="16"/>
  <c r="O482" i="16"/>
  <c r="Q482" i="16"/>
  <c r="V482" i="16"/>
  <c r="G486" i="16"/>
  <c r="I486" i="16"/>
  <c r="K486" i="16"/>
  <c r="O486" i="16"/>
  <c r="Q486" i="16"/>
  <c r="V486" i="16"/>
  <c r="G489" i="16"/>
  <c r="I489" i="16"/>
  <c r="K489" i="16"/>
  <c r="M489" i="16"/>
  <c r="O489" i="16"/>
  <c r="Q489" i="16"/>
  <c r="V489" i="16"/>
  <c r="G492" i="16"/>
  <c r="M492" i="16" s="1"/>
  <c r="I492" i="16"/>
  <c r="K492" i="16"/>
  <c r="O492" i="16"/>
  <c r="Q492" i="16"/>
  <c r="V492" i="16"/>
  <c r="G496" i="16"/>
  <c r="I496" i="16"/>
  <c r="K496" i="16"/>
  <c r="O496" i="16"/>
  <c r="Q496" i="16"/>
  <c r="V496" i="16"/>
  <c r="G499" i="16"/>
  <c r="I499" i="16"/>
  <c r="K499" i="16"/>
  <c r="M499" i="16"/>
  <c r="O499" i="16"/>
  <c r="Q499" i="16"/>
  <c r="V499" i="16"/>
  <c r="G502" i="16"/>
  <c r="M502" i="16" s="1"/>
  <c r="I502" i="16"/>
  <c r="K502" i="16"/>
  <c r="O502" i="16"/>
  <c r="Q502" i="16"/>
  <c r="V502" i="16"/>
  <c r="G505" i="16"/>
  <c r="I505" i="16"/>
  <c r="K505" i="16"/>
  <c r="M505" i="16"/>
  <c r="O505" i="16"/>
  <c r="Q505" i="16"/>
  <c r="V505" i="16"/>
  <c r="G509" i="16"/>
  <c r="I509" i="16"/>
  <c r="K509" i="16"/>
  <c r="M509" i="16"/>
  <c r="O509" i="16"/>
  <c r="Q509" i="16"/>
  <c r="V509" i="16"/>
  <c r="G512" i="16"/>
  <c r="M512" i="16" s="1"/>
  <c r="I512" i="16"/>
  <c r="K512" i="16"/>
  <c r="K508" i="16" s="1"/>
  <c r="O512" i="16"/>
  <c r="Q512" i="16"/>
  <c r="V512" i="16"/>
  <c r="G516" i="16"/>
  <c r="G515" i="16" s="1"/>
  <c r="I197" i="1" s="1"/>
  <c r="I516" i="16"/>
  <c r="I515" i="16" s="1"/>
  <c r="K516" i="16"/>
  <c r="K515" i="16" s="1"/>
  <c r="O516" i="16"/>
  <c r="O515" i="16" s="1"/>
  <c r="Q516" i="16"/>
  <c r="Q515" i="16" s="1"/>
  <c r="V516" i="16"/>
  <c r="V515" i="16" s="1"/>
  <c r="G520" i="16"/>
  <c r="I520" i="16"/>
  <c r="K520" i="16"/>
  <c r="M520" i="16"/>
  <c r="O520" i="16"/>
  <c r="Q520" i="16"/>
  <c r="V520" i="16"/>
  <c r="G521" i="16"/>
  <c r="I521" i="16"/>
  <c r="K521" i="16"/>
  <c r="M521" i="16"/>
  <c r="O521" i="16"/>
  <c r="Q521" i="16"/>
  <c r="V521" i="16"/>
  <c r="G522" i="16"/>
  <c r="M522" i="16" s="1"/>
  <c r="I522" i="16"/>
  <c r="K522" i="16"/>
  <c r="O522" i="16"/>
  <c r="Q522" i="16"/>
  <c r="V522" i="16"/>
  <c r="G523" i="16"/>
  <c r="I523" i="16"/>
  <c r="K523" i="16"/>
  <c r="M523" i="16"/>
  <c r="O523" i="16"/>
  <c r="Q523" i="16"/>
  <c r="V523" i="16"/>
  <c r="G524" i="16"/>
  <c r="I524" i="16"/>
  <c r="K524" i="16"/>
  <c r="M524" i="16"/>
  <c r="O524" i="16"/>
  <c r="Q524" i="16"/>
  <c r="V524" i="16"/>
  <c r="G525" i="16"/>
  <c r="I525" i="16"/>
  <c r="K525" i="16"/>
  <c r="M525" i="16"/>
  <c r="O525" i="16"/>
  <c r="Q525" i="16"/>
  <c r="V525" i="16"/>
  <c r="G526" i="16"/>
  <c r="M526" i="16" s="1"/>
  <c r="I526" i="16"/>
  <c r="K526" i="16"/>
  <c r="O526" i="16"/>
  <c r="Q526" i="16"/>
  <c r="V526" i="16"/>
  <c r="G527" i="16"/>
  <c r="I527" i="16"/>
  <c r="K527" i="16"/>
  <c r="M527" i="16"/>
  <c r="O527" i="16"/>
  <c r="Q527" i="16"/>
  <c r="V527" i="16"/>
  <c r="G528" i="16"/>
  <c r="I528" i="16"/>
  <c r="K528" i="16"/>
  <c r="M528" i="16"/>
  <c r="O528" i="16"/>
  <c r="Q528" i="16"/>
  <c r="V528" i="16"/>
  <c r="G529" i="16"/>
  <c r="I529" i="16"/>
  <c r="K529" i="16"/>
  <c r="M529" i="16"/>
  <c r="O529" i="16"/>
  <c r="Q529" i="16"/>
  <c r="V529" i="16"/>
  <c r="G530" i="16"/>
  <c r="M530" i="16" s="1"/>
  <c r="I530" i="16"/>
  <c r="K530" i="16"/>
  <c r="O530" i="16"/>
  <c r="Q530" i="16"/>
  <c r="V530" i="16"/>
  <c r="G531" i="16"/>
  <c r="I531" i="16"/>
  <c r="K531" i="16"/>
  <c r="M531" i="16"/>
  <c r="O531" i="16"/>
  <c r="Q531" i="16"/>
  <c r="V531" i="16"/>
  <c r="G532" i="16"/>
  <c r="M532" i="16" s="1"/>
  <c r="I532" i="16"/>
  <c r="K532" i="16"/>
  <c r="O532" i="16"/>
  <c r="Q532" i="16"/>
  <c r="V532" i="16"/>
  <c r="G537" i="16"/>
  <c r="I537" i="16"/>
  <c r="K537" i="16"/>
  <c r="M537" i="16"/>
  <c r="O537" i="16"/>
  <c r="Q537" i="16"/>
  <c r="V537" i="16"/>
  <c r="G538" i="16"/>
  <c r="M538" i="16" s="1"/>
  <c r="I538" i="16"/>
  <c r="K538" i="16"/>
  <c r="O538" i="16"/>
  <c r="Q538" i="16"/>
  <c r="V538" i="16"/>
  <c r="G539" i="16"/>
  <c r="I539" i="16"/>
  <c r="K539" i="16"/>
  <c r="M539" i="16"/>
  <c r="O539" i="16"/>
  <c r="Q539" i="16"/>
  <c r="V539" i="16"/>
  <c r="G540" i="16"/>
  <c r="M540" i="16" s="1"/>
  <c r="I540" i="16"/>
  <c r="K540" i="16"/>
  <c r="O540" i="16"/>
  <c r="Q540" i="16"/>
  <c r="V540" i="16"/>
  <c r="G541" i="16"/>
  <c r="I541" i="16"/>
  <c r="K541" i="16"/>
  <c r="M541" i="16"/>
  <c r="O541" i="16"/>
  <c r="Q541" i="16"/>
  <c r="V541" i="16"/>
  <c r="G542" i="16"/>
  <c r="M542" i="16" s="1"/>
  <c r="I542" i="16"/>
  <c r="K542" i="16"/>
  <c r="O542" i="16"/>
  <c r="Q542" i="16"/>
  <c r="V542" i="16"/>
  <c r="G543" i="16"/>
  <c r="I543" i="16"/>
  <c r="K543" i="16"/>
  <c r="M543" i="16"/>
  <c r="O543" i="16"/>
  <c r="Q543" i="16"/>
  <c r="V543" i="16"/>
  <c r="G544" i="16"/>
  <c r="M544" i="16" s="1"/>
  <c r="I544" i="16"/>
  <c r="K544" i="16"/>
  <c r="O544" i="16"/>
  <c r="Q544" i="16"/>
  <c r="V544" i="16"/>
  <c r="G546" i="16"/>
  <c r="I546" i="16"/>
  <c r="K546" i="16"/>
  <c r="O546" i="16"/>
  <c r="Q546" i="16"/>
  <c r="V546" i="16"/>
  <c r="G547" i="16"/>
  <c r="I547" i="16"/>
  <c r="K547" i="16"/>
  <c r="M547" i="16"/>
  <c r="O547" i="16"/>
  <c r="Q547" i="16"/>
  <c r="V547" i="16"/>
  <c r="G551" i="16"/>
  <c r="I551" i="16"/>
  <c r="K551" i="16"/>
  <c r="M551" i="16"/>
  <c r="O551" i="16"/>
  <c r="Q551" i="16"/>
  <c r="V551" i="16"/>
  <c r="G552" i="16"/>
  <c r="G550" i="16" s="1"/>
  <c r="I552" i="16"/>
  <c r="K552" i="16"/>
  <c r="O552" i="16"/>
  <c r="O550" i="16" s="1"/>
  <c r="Q552" i="16"/>
  <c r="V552" i="16"/>
  <c r="AE554" i="16"/>
  <c r="F45" i="1" s="1"/>
  <c r="AF554" i="16"/>
  <c r="G45" i="1" s="1"/>
  <c r="G9" i="15"/>
  <c r="M9" i="15" s="1"/>
  <c r="I9" i="15"/>
  <c r="K9" i="15"/>
  <c r="O9" i="15"/>
  <c r="Q9" i="15"/>
  <c r="V9" i="15"/>
  <c r="G13" i="15"/>
  <c r="I13" i="15"/>
  <c r="K13" i="15"/>
  <c r="M13" i="15"/>
  <c r="O13" i="15"/>
  <c r="Q13" i="15"/>
  <c r="V13" i="15"/>
  <c r="G17" i="15"/>
  <c r="I17" i="15"/>
  <c r="K17" i="15"/>
  <c r="M17" i="15"/>
  <c r="O17" i="15"/>
  <c r="Q17" i="15"/>
  <c r="V17" i="15"/>
  <c r="G18" i="15"/>
  <c r="I18" i="15"/>
  <c r="K18" i="15"/>
  <c r="O18" i="15"/>
  <c r="Q18" i="15"/>
  <c r="V18" i="15"/>
  <c r="G22" i="15"/>
  <c r="M22" i="15" s="1"/>
  <c r="I22" i="15"/>
  <c r="K22" i="15"/>
  <c r="O22" i="15"/>
  <c r="Q22" i="15"/>
  <c r="V22" i="15"/>
  <c r="G23" i="15"/>
  <c r="I23" i="15"/>
  <c r="K23" i="15"/>
  <c r="M23" i="15"/>
  <c r="O23" i="15"/>
  <c r="Q23" i="15"/>
  <c r="V23" i="15"/>
  <c r="G24" i="15"/>
  <c r="I24" i="15"/>
  <c r="K24" i="15"/>
  <c r="M24" i="15"/>
  <c r="O24" i="15"/>
  <c r="Q24" i="15"/>
  <c r="V24" i="15"/>
  <c r="G25" i="15"/>
  <c r="M25" i="15" s="1"/>
  <c r="I25" i="15"/>
  <c r="K25" i="15"/>
  <c r="O25" i="15"/>
  <c r="Q25" i="15"/>
  <c r="V25" i="15"/>
  <c r="G26" i="15"/>
  <c r="M26" i="15" s="1"/>
  <c r="I26" i="15"/>
  <c r="K26" i="15"/>
  <c r="O26" i="15"/>
  <c r="Q26" i="15"/>
  <c r="V26" i="15"/>
  <c r="G30" i="15"/>
  <c r="I30" i="15"/>
  <c r="K30" i="15"/>
  <c r="M30" i="15"/>
  <c r="O30" i="15"/>
  <c r="Q30" i="15"/>
  <c r="V30" i="15"/>
  <c r="G32" i="15"/>
  <c r="I32" i="15"/>
  <c r="K32" i="15"/>
  <c r="O32" i="15"/>
  <c r="Q32" i="15"/>
  <c r="V32" i="15"/>
  <c r="G36" i="15"/>
  <c r="M36" i="15" s="1"/>
  <c r="I36" i="15"/>
  <c r="K36" i="15"/>
  <c r="O36" i="15"/>
  <c r="Q36" i="15"/>
  <c r="V36" i="15"/>
  <c r="G40" i="15"/>
  <c r="I40" i="15"/>
  <c r="K40" i="15"/>
  <c r="M40" i="15"/>
  <c r="O40" i="15"/>
  <c r="Q40" i="15"/>
  <c r="V40" i="15"/>
  <c r="G44" i="15"/>
  <c r="I44" i="15"/>
  <c r="K44" i="15"/>
  <c r="M44" i="15"/>
  <c r="O44" i="15"/>
  <c r="Q44" i="15"/>
  <c r="V44" i="15"/>
  <c r="G48" i="15"/>
  <c r="M48" i="15" s="1"/>
  <c r="I48" i="15"/>
  <c r="K48" i="15"/>
  <c r="O48" i="15"/>
  <c r="Q48" i="15"/>
  <c r="V48" i="15"/>
  <c r="G52" i="15"/>
  <c r="M52" i="15" s="1"/>
  <c r="I52" i="15"/>
  <c r="K52" i="15"/>
  <c r="O52" i="15"/>
  <c r="Q52" i="15"/>
  <c r="V52" i="15"/>
  <c r="G56" i="15"/>
  <c r="I56" i="15"/>
  <c r="K56" i="15"/>
  <c r="M56" i="15"/>
  <c r="O56" i="15"/>
  <c r="Q56" i="15"/>
  <c r="V56" i="15"/>
  <c r="G60" i="15"/>
  <c r="I60" i="15"/>
  <c r="K60" i="15"/>
  <c r="M60" i="15"/>
  <c r="O60" i="15"/>
  <c r="Q60" i="15"/>
  <c r="V60" i="15"/>
  <c r="G64" i="15"/>
  <c r="M64" i="15" s="1"/>
  <c r="I64" i="15"/>
  <c r="K64" i="15"/>
  <c r="O64" i="15"/>
  <c r="Q64" i="15"/>
  <c r="V64" i="15"/>
  <c r="G68" i="15"/>
  <c r="I68" i="15"/>
  <c r="K68" i="15"/>
  <c r="M68" i="15"/>
  <c r="O68" i="15"/>
  <c r="Q68" i="15"/>
  <c r="V68" i="15"/>
  <c r="G72" i="15"/>
  <c r="I72" i="15"/>
  <c r="K72" i="15"/>
  <c r="M72" i="15"/>
  <c r="O72" i="15"/>
  <c r="Q72" i="15"/>
  <c r="V72" i="15"/>
  <c r="G76" i="15"/>
  <c r="I76" i="15"/>
  <c r="K76" i="15"/>
  <c r="M76" i="15"/>
  <c r="O76" i="15"/>
  <c r="Q76" i="15"/>
  <c r="V76" i="15"/>
  <c r="G80" i="15"/>
  <c r="M80" i="15" s="1"/>
  <c r="I80" i="15"/>
  <c r="K80" i="15"/>
  <c r="O80" i="15"/>
  <c r="Q80" i="15"/>
  <c r="V80" i="15"/>
  <c r="G84" i="15"/>
  <c r="I84" i="15"/>
  <c r="K84" i="15"/>
  <c r="M84" i="15"/>
  <c r="O84" i="15"/>
  <c r="Q84" i="15"/>
  <c r="V84" i="15"/>
  <c r="G88" i="15"/>
  <c r="I88" i="15"/>
  <c r="K88" i="15"/>
  <c r="M88" i="15"/>
  <c r="O88" i="15"/>
  <c r="Q88" i="15"/>
  <c r="V88" i="15"/>
  <c r="G92" i="15"/>
  <c r="I92" i="15"/>
  <c r="K92" i="15"/>
  <c r="M92" i="15"/>
  <c r="O92" i="15"/>
  <c r="Q92" i="15"/>
  <c r="V92" i="15"/>
  <c r="G94" i="15"/>
  <c r="I94" i="15"/>
  <c r="K94" i="15"/>
  <c r="M94" i="15"/>
  <c r="O94" i="15"/>
  <c r="Q94" i="15"/>
  <c r="V94" i="15"/>
  <c r="G98" i="15"/>
  <c r="I98" i="15"/>
  <c r="K98" i="15"/>
  <c r="M98" i="15"/>
  <c r="O98" i="15"/>
  <c r="Q98" i="15"/>
  <c r="V98" i="15"/>
  <c r="G102" i="15"/>
  <c r="I102" i="15"/>
  <c r="K102" i="15"/>
  <c r="M102" i="15"/>
  <c r="O102" i="15"/>
  <c r="Q102" i="15"/>
  <c r="V102" i="15"/>
  <c r="G106" i="15"/>
  <c r="G93" i="15" s="1"/>
  <c r="I139" i="1" s="1"/>
  <c r="I106" i="15"/>
  <c r="K106" i="15"/>
  <c r="O106" i="15"/>
  <c r="O93" i="15" s="1"/>
  <c r="Q106" i="15"/>
  <c r="V106" i="15"/>
  <c r="G108" i="15"/>
  <c r="I108" i="15"/>
  <c r="K108" i="15"/>
  <c r="M108" i="15"/>
  <c r="O108" i="15"/>
  <c r="Q108" i="15"/>
  <c r="V108" i="15"/>
  <c r="G112" i="15"/>
  <c r="I112" i="15"/>
  <c r="K112" i="15"/>
  <c r="M112" i="15"/>
  <c r="O112" i="15"/>
  <c r="Q112" i="15"/>
  <c r="V112" i="15"/>
  <c r="G116" i="15"/>
  <c r="I116" i="15"/>
  <c r="K116" i="15"/>
  <c r="O116" i="15"/>
  <c r="Q116" i="15"/>
  <c r="V116" i="15"/>
  <c r="G120" i="15"/>
  <c r="M120" i="15" s="1"/>
  <c r="I120" i="15"/>
  <c r="K120" i="15"/>
  <c r="O120" i="15"/>
  <c r="Q120" i="15"/>
  <c r="V120" i="15"/>
  <c r="G124" i="15"/>
  <c r="I124" i="15"/>
  <c r="K124" i="15"/>
  <c r="M124" i="15"/>
  <c r="O124" i="15"/>
  <c r="Q124" i="15"/>
  <c r="V124" i="15"/>
  <c r="G128" i="15"/>
  <c r="I128" i="15"/>
  <c r="K128" i="15"/>
  <c r="M128" i="15"/>
  <c r="O128" i="15"/>
  <c r="Q128" i="15"/>
  <c r="V128" i="15"/>
  <c r="G132" i="15"/>
  <c r="M132" i="15" s="1"/>
  <c r="I132" i="15"/>
  <c r="K132" i="15"/>
  <c r="O132" i="15"/>
  <c r="Q132" i="15"/>
  <c r="V132" i="15"/>
  <c r="G136" i="15"/>
  <c r="M136" i="15" s="1"/>
  <c r="I136" i="15"/>
  <c r="K136" i="15"/>
  <c r="O136" i="15"/>
  <c r="Q136" i="15"/>
  <c r="V136" i="15"/>
  <c r="G140" i="15"/>
  <c r="I140" i="15"/>
  <c r="K140" i="15"/>
  <c r="M140" i="15"/>
  <c r="O140" i="15"/>
  <c r="Q140" i="15"/>
  <c r="V140" i="15"/>
  <c r="G144" i="15"/>
  <c r="I144" i="15"/>
  <c r="K144" i="15"/>
  <c r="M144" i="15"/>
  <c r="O144" i="15"/>
  <c r="Q144" i="15"/>
  <c r="V144" i="15"/>
  <c r="G148" i="15"/>
  <c r="M148" i="15" s="1"/>
  <c r="I148" i="15"/>
  <c r="K148" i="15"/>
  <c r="O148" i="15"/>
  <c r="Q148" i="15"/>
  <c r="V148" i="15"/>
  <c r="G152" i="15"/>
  <c r="M152" i="15" s="1"/>
  <c r="I152" i="15"/>
  <c r="K152" i="15"/>
  <c r="O152" i="15"/>
  <c r="Q152" i="15"/>
  <c r="V152" i="15"/>
  <c r="G156" i="15"/>
  <c r="I156" i="15"/>
  <c r="K156" i="15"/>
  <c r="M156" i="15"/>
  <c r="O156" i="15"/>
  <c r="Q156" i="15"/>
  <c r="V156" i="15"/>
  <c r="G158" i="15"/>
  <c r="I158" i="15"/>
  <c r="K158" i="15"/>
  <c r="O158" i="15"/>
  <c r="Q158" i="15"/>
  <c r="V158" i="15"/>
  <c r="G163" i="15"/>
  <c r="M163" i="15" s="1"/>
  <c r="I163" i="15"/>
  <c r="K163" i="15"/>
  <c r="O163" i="15"/>
  <c r="Q163" i="15"/>
  <c r="V163" i="15"/>
  <c r="G167" i="15"/>
  <c r="I167" i="15"/>
  <c r="K167" i="15"/>
  <c r="M167" i="15"/>
  <c r="O167" i="15"/>
  <c r="Q167" i="15"/>
  <c r="V167" i="15"/>
  <c r="G171" i="15"/>
  <c r="I171" i="15"/>
  <c r="K171" i="15"/>
  <c r="M171" i="15"/>
  <c r="O171" i="15"/>
  <c r="Q171" i="15"/>
  <c r="V171" i="15"/>
  <c r="G176" i="15"/>
  <c r="M176" i="15" s="1"/>
  <c r="I176" i="15"/>
  <c r="K176" i="15"/>
  <c r="O176" i="15"/>
  <c r="Q176" i="15"/>
  <c r="V176" i="15"/>
  <c r="G181" i="15"/>
  <c r="M181" i="15" s="1"/>
  <c r="I181" i="15"/>
  <c r="K181" i="15"/>
  <c r="O181" i="15"/>
  <c r="Q181" i="15"/>
  <c r="V181" i="15"/>
  <c r="G186" i="15"/>
  <c r="I186" i="15"/>
  <c r="K186" i="15"/>
  <c r="M186" i="15"/>
  <c r="O186" i="15"/>
  <c r="Q186" i="15"/>
  <c r="V186" i="15"/>
  <c r="G190" i="15"/>
  <c r="I190" i="15"/>
  <c r="K190" i="15"/>
  <c r="M190" i="15"/>
  <c r="O190" i="15"/>
  <c r="Q190" i="15"/>
  <c r="V190" i="15"/>
  <c r="G194" i="15"/>
  <c r="M194" i="15" s="1"/>
  <c r="I194" i="15"/>
  <c r="K194" i="15"/>
  <c r="O194" i="15"/>
  <c r="Q194" i="15"/>
  <c r="V194" i="15"/>
  <c r="G198" i="15"/>
  <c r="M198" i="15" s="1"/>
  <c r="I198" i="15"/>
  <c r="K198" i="15"/>
  <c r="O198" i="15"/>
  <c r="Q198" i="15"/>
  <c r="V198" i="15"/>
  <c r="G202" i="15"/>
  <c r="I202" i="15"/>
  <c r="K202" i="15"/>
  <c r="M202" i="15"/>
  <c r="O202" i="15"/>
  <c r="Q202" i="15"/>
  <c r="V202" i="15"/>
  <c r="G206" i="15"/>
  <c r="I206" i="15"/>
  <c r="K206" i="15"/>
  <c r="M206" i="15"/>
  <c r="O206" i="15"/>
  <c r="Q206" i="15"/>
  <c r="V206" i="15"/>
  <c r="G210" i="15"/>
  <c r="M210" i="15" s="1"/>
  <c r="I210" i="15"/>
  <c r="K210" i="15"/>
  <c r="O210" i="15"/>
  <c r="Q210" i="15"/>
  <c r="V210" i="15"/>
  <c r="G214" i="15"/>
  <c r="M214" i="15" s="1"/>
  <c r="I214" i="15"/>
  <c r="K214" i="15"/>
  <c r="O214" i="15"/>
  <c r="Q214" i="15"/>
  <c r="V214" i="15"/>
  <c r="G218" i="15"/>
  <c r="I218" i="15"/>
  <c r="K218" i="15"/>
  <c r="M218" i="15"/>
  <c r="O218" i="15"/>
  <c r="Q218" i="15"/>
  <c r="V218" i="15"/>
  <c r="G222" i="15"/>
  <c r="I222" i="15"/>
  <c r="K222" i="15"/>
  <c r="M222" i="15"/>
  <c r="O222" i="15"/>
  <c r="Q222" i="15"/>
  <c r="V222" i="15"/>
  <c r="G229" i="15"/>
  <c r="M229" i="15" s="1"/>
  <c r="I229" i="15"/>
  <c r="K229" i="15"/>
  <c r="O229" i="15"/>
  <c r="Q229" i="15"/>
  <c r="V229" i="15"/>
  <c r="G233" i="15"/>
  <c r="M233" i="15" s="1"/>
  <c r="I233" i="15"/>
  <c r="K233" i="15"/>
  <c r="O233" i="15"/>
  <c r="Q233" i="15"/>
  <c r="V233" i="15"/>
  <c r="G237" i="15"/>
  <c r="I237" i="15"/>
  <c r="K237" i="15"/>
  <c r="M237" i="15"/>
  <c r="O237" i="15"/>
  <c r="Q237" i="15"/>
  <c r="V237" i="15"/>
  <c r="G241" i="15"/>
  <c r="I241" i="15"/>
  <c r="K241" i="15"/>
  <c r="M241" i="15"/>
  <c r="O241" i="15"/>
  <c r="Q241" i="15"/>
  <c r="V241" i="15"/>
  <c r="G245" i="15"/>
  <c r="M245" i="15" s="1"/>
  <c r="I245" i="15"/>
  <c r="K245" i="15"/>
  <c r="O245" i="15"/>
  <c r="Q245" i="15"/>
  <c r="V245" i="15"/>
  <c r="G249" i="15"/>
  <c r="M249" i="15" s="1"/>
  <c r="I249" i="15"/>
  <c r="K249" i="15"/>
  <c r="O249" i="15"/>
  <c r="Q249" i="15"/>
  <c r="V249" i="15"/>
  <c r="G253" i="15"/>
  <c r="I253" i="15"/>
  <c r="K253" i="15"/>
  <c r="M253" i="15"/>
  <c r="O253" i="15"/>
  <c r="Q253" i="15"/>
  <c r="V253" i="15"/>
  <c r="G257" i="15"/>
  <c r="I257" i="15"/>
  <c r="K257" i="15"/>
  <c r="M257" i="15"/>
  <c r="O257" i="15"/>
  <c r="Q257" i="15"/>
  <c r="V257" i="15"/>
  <c r="G261" i="15"/>
  <c r="M261" i="15" s="1"/>
  <c r="I261" i="15"/>
  <c r="K261" i="15"/>
  <c r="O261" i="15"/>
  <c r="Q261" i="15"/>
  <c r="V261" i="15"/>
  <c r="G265" i="15"/>
  <c r="M265" i="15" s="1"/>
  <c r="I265" i="15"/>
  <c r="K265" i="15"/>
  <c r="O265" i="15"/>
  <c r="Q265" i="15"/>
  <c r="V265" i="15"/>
  <c r="G269" i="15"/>
  <c r="I269" i="15"/>
  <c r="K269" i="15"/>
  <c r="M269" i="15"/>
  <c r="O269" i="15"/>
  <c r="Q269" i="15"/>
  <c r="V269" i="15"/>
  <c r="G273" i="15"/>
  <c r="I273" i="15"/>
  <c r="K273" i="15"/>
  <c r="M273" i="15"/>
  <c r="O273" i="15"/>
  <c r="Q273" i="15"/>
  <c r="V273" i="15"/>
  <c r="G275" i="15"/>
  <c r="I275" i="15"/>
  <c r="K275" i="15"/>
  <c r="O275" i="15"/>
  <c r="Q275" i="15"/>
  <c r="V275" i="15"/>
  <c r="G279" i="15"/>
  <c r="I279" i="15"/>
  <c r="K279" i="15"/>
  <c r="M279" i="15"/>
  <c r="O279" i="15"/>
  <c r="Q279" i="15"/>
  <c r="V279" i="15"/>
  <c r="G283" i="15"/>
  <c r="I283" i="15"/>
  <c r="K283" i="15"/>
  <c r="M283" i="15"/>
  <c r="O283" i="15"/>
  <c r="Q283" i="15"/>
  <c r="V283" i="15"/>
  <c r="G285" i="15"/>
  <c r="I285" i="15"/>
  <c r="K285" i="15"/>
  <c r="O285" i="15"/>
  <c r="Q285" i="15"/>
  <c r="V285" i="15"/>
  <c r="G290" i="15"/>
  <c r="I290" i="15"/>
  <c r="K290" i="15"/>
  <c r="M290" i="15"/>
  <c r="O290" i="15"/>
  <c r="Q290" i="15"/>
  <c r="V290" i="15"/>
  <c r="G296" i="15"/>
  <c r="I296" i="15"/>
  <c r="K296" i="15"/>
  <c r="O296" i="15"/>
  <c r="Q296" i="15"/>
  <c r="V296" i="15"/>
  <c r="G297" i="15"/>
  <c r="M297" i="15" s="1"/>
  <c r="I297" i="15"/>
  <c r="K297" i="15"/>
  <c r="O297" i="15"/>
  <c r="Q297" i="15"/>
  <c r="V297" i="15"/>
  <c r="G298" i="15"/>
  <c r="I298" i="15"/>
  <c r="K298" i="15"/>
  <c r="M298" i="15"/>
  <c r="O298" i="15"/>
  <c r="Q298" i="15"/>
  <c r="V298" i="15"/>
  <c r="G299" i="15"/>
  <c r="I299" i="15"/>
  <c r="K299" i="15"/>
  <c r="M299" i="15"/>
  <c r="O299" i="15"/>
  <c r="Q299" i="15"/>
  <c r="V299" i="15"/>
  <c r="G300" i="15"/>
  <c r="M300" i="15" s="1"/>
  <c r="I300" i="15"/>
  <c r="K300" i="15"/>
  <c r="O300" i="15"/>
  <c r="Q300" i="15"/>
  <c r="V300" i="15"/>
  <c r="AE302" i="15"/>
  <c r="F43" i="1" s="1"/>
  <c r="AF302" i="15"/>
  <c r="G43" i="1" s="1"/>
  <c r="G9" i="14"/>
  <c r="M9" i="14" s="1"/>
  <c r="I9" i="14"/>
  <c r="K9" i="14"/>
  <c r="O9" i="14"/>
  <c r="Q9" i="14"/>
  <c r="V9" i="14"/>
  <c r="G13" i="14"/>
  <c r="I13" i="14"/>
  <c r="K13" i="14"/>
  <c r="M13" i="14"/>
  <c r="O13" i="14"/>
  <c r="Q13" i="14"/>
  <c r="V13" i="14"/>
  <c r="G18" i="14"/>
  <c r="I18" i="14"/>
  <c r="K18" i="14"/>
  <c r="M18" i="14"/>
  <c r="O18" i="14"/>
  <c r="Q18" i="14"/>
  <c r="V18" i="14"/>
  <c r="G23" i="14"/>
  <c r="I23" i="14"/>
  <c r="K23" i="14"/>
  <c r="O23" i="14"/>
  <c r="Q23" i="14"/>
  <c r="V23" i="14"/>
  <c r="G27" i="14"/>
  <c r="M27" i="14" s="1"/>
  <c r="I27" i="14"/>
  <c r="K27" i="14"/>
  <c r="O27" i="14"/>
  <c r="Q27" i="14"/>
  <c r="V27" i="14"/>
  <c r="G28" i="14"/>
  <c r="I28" i="14"/>
  <c r="K28" i="14"/>
  <c r="M28" i="14"/>
  <c r="O28" i="14"/>
  <c r="Q28" i="14"/>
  <c r="V28" i="14"/>
  <c r="G33" i="14"/>
  <c r="I33" i="14"/>
  <c r="K33" i="14"/>
  <c r="M33" i="14"/>
  <c r="O33" i="14"/>
  <c r="Q33" i="14"/>
  <c r="V33" i="14"/>
  <c r="G34" i="14"/>
  <c r="M34" i="14" s="1"/>
  <c r="I34" i="14"/>
  <c r="K34" i="14"/>
  <c r="O34" i="14"/>
  <c r="Q34" i="14"/>
  <c r="V34" i="14"/>
  <c r="G38" i="14"/>
  <c r="M38" i="14" s="1"/>
  <c r="I38" i="14"/>
  <c r="K38" i="14"/>
  <c r="O38" i="14"/>
  <c r="Q38" i="14"/>
  <c r="V38" i="14"/>
  <c r="G42" i="14"/>
  <c r="I42" i="14"/>
  <c r="K42" i="14"/>
  <c r="M42" i="14"/>
  <c r="O42" i="14"/>
  <c r="Q42" i="14"/>
  <c r="V42" i="14"/>
  <c r="G43" i="14"/>
  <c r="I43" i="14"/>
  <c r="K43" i="14"/>
  <c r="M43" i="14"/>
  <c r="O43" i="14"/>
  <c r="Q43" i="14"/>
  <c r="V43" i="14"/>
  <c r="G44" i="14"/>
  <c r="M44" i="14" s="1"/>
  <c r="I44" i="14"/>
  <c r="K44" i="14"/>
  <c r="O44" i="14"/>
  <c r="Q44" i="14"/>
  <c r="V44" i="14"/>
  <c r="G45" i="14"/>
  <c r="M45" i="14" s="1"/>
  <c r="I45" i="14"/>
  <c r="K45" i="14"/>
  <c r="O45" i="14"/>
  <c r="Q45" i="14"/>
  <c r="V45" i="14"/>
  <c r="G46" i="14"/>
  <c r="I46" i="14"/>
  <c r="K46" i="14"/>
  <c r="M46" i="14"/>
  <c r="O46" i="14"/>
  <c r="Q46" i="14"/>
  <c r="V46" i="14"/>
  <c r="G48" i="14"/>
  <c r="I48" i="14"/>
  <c r="K48" i="14"/>
  <c r="O48" i="14"/>
  <c r="Q48" i="14"/>
  <c r="V48" i="14"/>
  <c r="G52" i="14"/>
  <c r="M52" i="14" s="1"/>
  <c r="I52" i="14"/>
  <c r="K52" i="14"/>
  <c r="O52" i="14"/>
  <c r="Q52" i="14"/>
  <c r="V52" i="14"/>
  <c r="G56" i="14"/>
  <c r="I56" i="14"/>
  <c r="K56" i="14"/>
  <c r="M56" i="14"/>
  <c r="O56" i="14"/>
  <c r="Q56" i="14"/>
  <c r="V56" i="14"/>
  <c r="G60" i="14"/>
  <c r="I60" i="14"/>
  <c r="K60" i="14"/>
  <c r="M60" i="14"/>
  <c r="O60" i="14"/>
  <c r="Q60" i="14"/>
  <c r="V60" i="14"/>
  <c r="G65" i="14"/>
  <c r="M65" i="14" s="1"/>
  <c r="I65" i="14"/>
  <c r="K65" i="14"/>
  <c r="O65" i="14"/>
  <c r="Q65" i="14"/>
  <c r="V65" i="14"/>
  <c r="G69" i="14"/>
  <c r="I69" i="14"/>
  <c r="K69" i="14"/>
  <c r="M69" i="14"/>
  <c r="O69" i="14"/>
  <c r="Q69" i="14"/>
  <c r="V69" i="14"/>
  <c r="G73" i="14"/>
  <c r="I73" i="14"/>
  <c r="K73" i="14"/>
  <c r="M73" i="14"/>
  <c r="O73" i="14"/>
  <c r="Q73" i="14"/>
  <c r="V73" i="14"/>
  <c r="G78" i="14"/>
  <c r="I78" i="14"/>
  <c r="K78" i="14"/>
  <c r="M78" i="14"/>
  <c r="O78" i="14"/>
  <c r="Q78" i="14"/>
  <c r="V78" i="14"/>
  <c r="G82" i="14"/>
  <c r="M82" i="14" s="1"/>
  <c r="I82" i="14"/>
  <c r="K82" i="14"/>
  <c r="O82" i="14"/>
  <c r="Q82" i="14"/>
  <c r="V82" i="14"/>
  <c r="G86" i="14"/>
  <c r="I86" i="14"/>
  <c r="K86" i="14"/>
  <c r="M86" i="14"/>
  <c r="O86" i="14"/>
  <c r="Q86" i="14"/>
  <c r="V86" i="14"/>
  <c r="G88" i="14"/>
  <c r="I88" i="14"/>
  <c r="K88" i="14"/>
  <c r="M88" i="14"/>
  <c r="O88" i="14"/>
  <c r="Q88" i="14"/>
  <c r="V88" i="14"/>
  <c r="G92" i="14"/>
  <c r="M92" i="14" s="1"/>
  <c r="I92" i="14"/>
  <c r="K92" i="14"/>
  <c r="O92" i="14"/>
  <c r="Q92" i="14"/>
  <c r="V92" i="14"/>
  <c r="G96" i="14"/>
  <c r="I96" i="14"/>
  <c r="K96" i="14"/>
  <c r="M96" i="14"/>
  <c r="O96" i="14"/>
  <c r="Q96" i="14"/>
  <c r="V96" i="14"/>
  <c r="G100" i="14"/>
  <c r="I100" i="14"/>
  <c r="K100" i="14"/>
  <c r="K87" i="14" s="1"/>
  <c r="M100" i="14"/>
  <c r="O100" i="14"/>
  <c r="Q100" i="14"/>
  <c r="V100" i="14"/>
  <c r="V87" i="14" s="1"/>
  <c r="G102" i="14"/>
  <c r="I102" i="14"/>
  <c r="K102" i="14"/>
  <c r="O102" i="14"/>
  <c r="Q102" i="14"/>
  <c r="V102" i="14"/>
  <c r="G106" i="14"/>
  <c r="I106" i="14"/>
  <c r="K106" i="14"/>
  <c r="M106" i="14"/>
  <c r="O106" i="14"/>
  <c r="Q106" i="14"/>
  <c r="V106" i="14"/>
  <c r="G110" i="14"/>
  <c r="I110" i="14"/>
  <c r="K110" i="14"/>
  <c r="M110" i="14"/>
  <c r="O110" i="14"/>
  <c r="Q110" i="14"/>
  <c r="V110" i="14"/>
  <c r="G114" i="14"/>
  <c r="I114" i="14"/>
  <c r="K114" i="14"/>
  <c r="M114" i="14"/>
  <c r="O114" i="14"/>
  <c r="Q114" i="14"/>
  <c r="V114" i="14"/>
  <c r="G118" i="14"/>
  <c r="M118" i="14" s="1"/>
  <c r="I118" i="14"/>
  <c r="K118" i="14"/>
  <c r="O118" i="14"/>
  <c r="Q118" i="14"/>
  <c r="V118" i="14"/>
  <c r="G122" i="14"/>
  <c r="I122" i="14"/>
  <c r="K122" i="14"/>
  <c r="M122" i="14"/>
  <c r="O122" i="14"/>
  <c r="Q122" i="14"/>
  <c r="V122" i="14"/>
  <c r="G126" i="14"/>
  <c r="I126" i="14"/>
  <c r="K126" i="14"/>
  <c r="M126" i="14"/>
  <c r="O126" i="14"/>
  <c r="Q126" i="14"/>
  <c r="V126" i="14"/>
  <c r="G130" i="14"/>
  <c r="I130" i="14"/>
  <c r="K130" i="14"/>
  <c r="M130" i="14"/>
  <c r="O130" i="14"/>
  <c r="Q130" i="14"/>
  <c r="V130" i="14"/>
  <c r="G134" i="14"/>
  <c r="M134" i="14" s="1"/>
  <c r="I134" i="14"/>
  <c r="K134" i="14"/>
  <c r="O134" i="14"/>
  <c r="Q134" i="14"/>
  <c r="V134" i="14"/>
  <c r="G138" i="14"/>
  <c r="I138" i="14"/>
  <c r="K138" i="14"/>
  <c r="M138" i="14"/>
  <c r="O138" i="14"/>
  <c r="Q138" i="14"/>
  <c r="V138" i="14"/>
  <c r="G140" i="14"/>
  <c r="I140" i="14"/>
  <c r="K140" i="14"/>
  <c r="M140" i="14"/>
  <c r="O140" i="14"/>
  <c r="Q140" i="14"/>
  <c r="V140" i="14"/>
  <c r="G145" i="14"/>
  <c r="M145" i="14" s="1"/>
  <c r="I145" i="14"/>
  <c r="K145" i="14"/>
  <c r="O145" i="14"/>
  <c r="Q145" i="14"/>
  <c r="V145" i="14"/>
  <c r="G149" i="14"/>
  <c r="I149" i="14"/>
  <c r="K149" i="14"/>
  <c r="M149" i="14"/>
  <c r="O149" i="14"/>
  <c r="Q149" i="14"/>
  <c r="V149" i="14"/>
  <c r="G153" i="14"/>
  <c r="I153" i="14"/>
  <c r="K153" i="14"/>
  <c r="M153" i="14"/>
  <c r="O153" i="14"/>
  <c r="Q153" i="14"/>
  <c r="V153" i="14"/>
  <c r="G157" i="14"/>
  <c r="I157" i="14"/>
  <c r="K157" i="14"/>
  <c r="M157" i="14"/>
  <c r="O157" i="14"/>
  <c r="Q157" i="14"/>
  <c r="V157" i="14"/>
  <c r="G161" i="14"/>
  <c r="M161" i="14" s="1"/>
  <c r="I161" i="14"/>
  <c r="K161" i="14"/>
  <c r="O161" i="14"/>
  <c r="Q161" i="14"/>
  <c r="V161" i="14"/>
  <c r="G166" i="14"/>
  <c r="I166" i="14"/>
  <c r="K166" i="14"/>
  <c r="M166" i="14"/>
  <c r="O166" i="14"/>
  <c r="Q166" i="14"/>
  <c r="V166" i="14"/>
  <c r="G171" i="14"/>
  <c r="I171" i="14"/>
  <c r="K171" i="14"/>
  <c r="M171" i="14"/>
  <c r="O171" i="14"/>
  <c r="Q171" i="14"/>
  <c r="V171" i="14"/>
  <c r="G175" i="14"/>
  <c r="I175" i="14"/>
  <c r="K175" i="14"/>
  <c r="M175" i="14"/>
  <c r="O175" i="14"/>
  <c r="Q175" i="14"/>
  <c r="V175" i="14"/>
  <c r="G179" i="14"/>
  <c r="M179" i="14" s="1"/>
  <c r="I179" i="14"/>
  <c r="K179" i="14"/>
  <c r="O179" i="14"/>
  <c r="Q179" i="14"/>
  <c r="V179" i="14"/>
  <c r="G183" i="14"/>
  <c r="I183" i="14"/>
  <c r="K183" i="14"/>
  <c r="M183" i="14"/>
  <c r="O183" i="14"/>
  <c r="Q183" i="14"/>
  <c r="V183" i="14"/>
  <c r="G187" i="14"/>
  <c r="I187" i="14"/>
  <c r="K187" i="14"/>
  <c r="M187" i="14"/>
  <c r="O187" i="14"/>
  <c r="Q187" i="14"/>
  <c r="V187" i="14"/>
  <c r="G191" i="14"/>
  <c r="I191" i="14"/>
  <c r="K191" i="14"/>
  <c r="M191" i="14"/>
  <c r="O191" i="14"/>
  <c r="Q191" i="14"/>
  <c r="V191" i="14"/>
  <c r="G195" i="14"/>
  <c r="M195" i="14" s="1"/>
  <c r="I195" i="14"/>
  <c r="K195" i="14"/>
  <c r="O195" i="14"/>
  <c r="Q195" i="14"/>
  <c r="V195" i="14"/>
  <c r="G199" i="14"/>
  <c r="I199" i="14"/>
  <c r="K199" i="14"/>
  <c r="M199" i="14"/>
  <c r="O199" i="14"/>
  <c r="Q199" i="14"/>
  <c r="V199" i="14"/>
  <c r="G203" i="14"/>
  <c r="I203" i="14"/>
  <c r="K203" i="14"/>
  <c r="M203" i="14"/>
  <c r="O203" i="14"/>
  <c r="Q203" i="14"/>
  <c r="V203" i="14"/>
  <c r="G209" i="14"/>
  <c r="I209" i="14"/>
  <c r="K209" i="14"/>
  <c r="M209" i="14"/>
  <c r="O209" i="14"/>
  <c r="Q209" i="14"/>
  <c r="V209" i="14"/>
  <c r="G213" i="14"/>
  <c r="M213" i="14" s="1"/>
  <c r="I213" i="14"/>
  <c r="K213" i="14"/>
  <c r="O213" i="14"/>
  <c r="Q213" i="14"/>
  <c r="V213" i="14"/>
  <c r="G217" i="14"/>
  <c r="I217" i="14"/>
  <c r="K217" i="14"/>
  <c r="M217" i="14"/>
  <c r="O217" i="14"/>
  <c r="Q217" i="14"/>
  <c r="V217" i="14"/>
  <c r="G221" i="14"/>
  <c r="I221" i="14"/>
  <c r="K221" i="14"/>
  <c r="M221" i="14"/>
  <c r="O221" i="14"/>
  <c r="Q221" i="14"/>
  <c r="V221" i="14"/>
  <c r="G225" i="14"/>
  <c r="I225" i="14"/>
  <c r="K225" i="14"/>
  <c r="M225" i="14"/>
  <c r="O225" i="14"/>
  <c r="Q225" i="14"/>
  <c r="V225" i="14"/>
  <c r="G229" i="14"/>
  <c r="M229" i="14" s="1"/>
  <c r="I229" i="14"/>
  <c r="K229" i="14"/>
  <c r="O229" i="14"/>
  <c r="Q229" i="14"/>
  <c r="V229" i="14"/>
  <c r="G233" i="14"/>
  <c r="I233" i="14"/>
  <c r="K233" i="14"/>
  <c r="M233" i="14"/>
  <c r="O233" i="14"/>
  <c r="Q233" i="14"/>
  <c r="V233" i="14"/>
  <c r="G237" i="14"/>
  <c r="I237" i="14"/>
  <c r="K237" i="14"/>
  <c r="M237" i="14"/>
  <c r="O237" i="14"/>
  <c r="Q237" i="14"/>
  <c r="V237" i="14"/>
  <c r="G241" i="14"/>
  <c r="I241" i="14"/>
  <c r="K241" i="14"/>
  <c r="M241" i="14"/>
  <c r="O241" i="14"/>
  <c r="Q241" i="14"/>
  <c r="V241" i="14"/>
  <c r="G245" i="14"/>
  <c r="M245" i="14" s="1"/>
  <c r="I245" i="14"/>
  <c r="K245" i="14"/>
  <c r="O245" i="14"/>
  <c r="Q245" i="14"/>
  <c r="V245" i="14"/>
  <c r="G249" i="14"/>
  <c r="I249" i="14"/>
  <c r="K249" i="14"/>
  <c r="M249" i="14"/>
  <c r="O249" i="14"/>
  <c r="Q249" i="14"/>
  <c r="V249" i="14"/>
  <c r="G251" i="14"/>
  <c r="I251" i="14"/>
  <c r="K251" i="14"/>
  <c r="M251" i="14"/>
  <c r="O251" i="14"/>
  <c r="Q251" i="14"/>
  <c r="V251" i="14"/>
  <c r="G255" i="14"/>
  <c r="M255" i="14" s="1"/>
  <c r="I255" i="14"/>
  <c r="K255" i="14"/>
  <c r="O255" i="14"/>
  <c r="Q255" i="14"/>
  <c r="V255" i="14"/>
  <c r="G259" i="14"/>
  <c r="I259" i="14"/>
  <c r="K259" i="14"/>
  <c r="M259" i="14"/>
  <c r="O259" i="14"/>
  <c r="Q259" i="14"/>
  <c r="V259" i="14"/>
  <c r="G261" i="14"/>
  <c r="I261" i="14"/>
  <c r="K261" i="14"/>
  <c r="M261" i="14"/>
  <c r="O261" i="14"/>
  <c r="Q261" i="14"/>
  <c r="V261" i="14"/>
  <c r="G265" i="14"/>
  <c r="I265" i="14"/>
  <c r="K265" i="14"/>
  <c r="O265" i="14"/>
  <c r="Q265" i="14"/>
  <c r="V265" i="14"/>
  <c r="G269" i="14"/>
  <c r="I269" i="14"/>
  <c r="K269" i="14"/>
  <c r="M269" i="14"/>
  <c r="O269" i="14"/>
  <c r="Q269" i="14"/>
  <c r="V269" i="14"/>
  <c r="G271" i="14"/>
  <c r="G270" i="14" s="1"/>
  <c r="I271" i="14"/>
  <c r="I270" i="14" s="1"/>
  <c r="K271" i="14"/>
  <c r="K270" i="14" s="1"/>
  <c r="M271" i="14"/>
  <c r="M270" i="14" s="1"/>
  <c r="O271" i="14"/>
  <c r="O270" i="14" s="1"/>
  <c r="Q271" i="14"/>
  <c r="Q270" i="14" s="1"/>
  <c r="V271" i="14"/>
  <c r="V270" i="14" s="1"/>
  <c r="G277" i="14"/>
  <c r="I277" i="14"/>
  <c r="K277" i="14"/>
  <c r="M277" i="14"/>
  <c r="O277" i="14"/>
  <c r="Q277" i="14"/>
  <c r="V277" i="14"/>
  <c r="G278" i="14"/>
  <c r="M278" i="14" s="1"/>
  <c r="I278" i="14"/>
  <c r="K278" i="14"/>
  <c r="O278" i="14"/>
  <c r="Q278" i="14"/>
  <c r="V278" i="14"/>
  <c r="G279" i="14"/>
  <c r="I279" i="14"/>
  <c r="K279" i="14"/>
  <c r="M279" i="14"/>
  <c r="O279" i="14"/>
  <c r="Q279" i="14"/>
  <c r="V279" i="14"/>
  <c r="G280" i="14"/>
  <c r="I280" i="14"/>
  <c r="K280" i="14"/>
  <c r="O280" i="14"/>
  <c r="Q280" i="14"/>
  <c r="V280" i="14"/>
  <c r="G281" i="14"/>
  <c r="I281" i="14"/>
  <c r="K281" i="14"/>
  <c r="M281" i="14"/>
  <c r="O281" i="14"/>
  <c r="Q281" i="14"/>
  <c r="V281" i="14"/>
  <c r="AE283" i="14"/>
  <c r="F44" i="1" s="1"/>
  <c r="G9" i="13"/>
  <c r="M9" i="13" s="1"/>
  <c r="I9" i="13"/>
  <c r="K9" i="13"/>
  <c r="O9" i="13"/>
  <c r="Q9" i="13"/>
  <c r="V9" i="13"/>
  <c r="G12" i="13"/>
  <c r="I12" i="13"/>
  <c r="K12" i="13"/>
  <c r="M12" i="13"/>
  <c r="O12" i="13"/>
  <c r="Q12" i="13"/>
  <c r="V12" i="13"/>
  <c r="G15" i="13"/>
  <c r="I15" i="13"/>
  <c r="K15" i="13"/>
  <c r="M15" i="13"/>
  <c r="O15" i="13"/>
  <c r="Q15" i="13"/>
  <c r="V15" i="13"/>
  <c r="G19" i="13"/>
  <c r="I19" i="13"/>
  <c r="K19" i="13"/>
  <c r="O19" i="13"/>
  <c r="Q19" i="13"/>
  <c r="V19" i="13"/>
  <c r="G23" i="13"/>
  <c r="I23" i="13"/>
  <c r="K23" i="13"/>
  <c r="M23" i="13"/>
  <c r="O23" i="13"/>
  <c r="Q23" i="13"/>
  <c r="V23" i="13"/>
  <c r="G26" i="13"/>
  <c r="M26" i="13" s="1"/>
  <c r="I26" i="13"/>
  <c r="K26" i="13"/>
  <c r="O26" i="13"/>
  <c r="Q26" i="13"/>
  <c r="V26" i="13"/>
  <c r="G29" i="13"/>
  <c r="I29" i="13"/>
  <c r="K29" i="13"/>
  <c r="M29" i="13"/>
  <c r="O29" i="13"/>
  <c r="Q29" i="13"/>
  <c r="V29" i="13"/>
  <c r="G32" i="13"/>
  <c r="M32" i="13" s="1"/>
  <c r="I32" i="13"/>
  <c r="K32" i="13"/>
  <c r="O32" i="13"/>
  <c r="Q32" i="13"/>
  <c r="V32" i="13"/>
  <c r="G35" i="13"/>
  <c r="I35" i="13"/>
  <c r="K35" i="13"/>
  <c r="M35" i="13"/>
  <c r="O35" i="13"/>
  <c r="Q35" i="13"/>
  <c r="V35" i="13"/>
  <c r="G38" i="13"/>
  <c r="M38" i="13" s="1"/>
  <c r="I38" i="13"/>
  <c r="K38" i="13"/>
  <c r="O38" i="13"/>
  <c r="Q38" i="13"/>
  <c r="V38" i="13"/>
  <c r="G41" i="13"/>
  <c r="I41" i="13"/>
  <c r="K41" i="13"/>
  <c r="M41" i="13"/>
  <c r="O41" i="13"/>
  <c r="Q41" i="13"/>
  <c r="V41" i="13"/>
  <c r="G44" i="13"/>
  <c r="M44" i="13" s="1"/>
  <c r="I44" i="13"/>
  <c r="K44" i="13"/>
  <c r="O44" i="13"/>
  <c r="Q44" i="13"/>
  <c r="V44" i="13"/>
  <c r="G47" i="13"/>
  <c r="I47" i="13"/>
  <c r="K47" i="13"/>
  <c r="M47" i="13"/>
  <c r="O47" i="13"/>
  <c r="Q47" i="13"/>
  <c r="V47" i="13"/>
  <c r="G51" i="13"/>
  <c r="M51" i="13" s="1"/>
  <c r="I51" i="13"/>
  <c r="K51" i="13"/>
  <c r="O51" i="13"/>
  <c r="Q51" i="13"/>
  <c r="V51" i="13"/>
  <c r="G55" i="13"/>
  <c r="I55" i="13"/>
  <c r="K55" i="13"/>
  <c r="M55" i="13"/>
  <c r="O55" i="13"/>
  <c r="Q55" i="13"/>
  <c r="V55" i="13"/>
  <c r="G59" i="13"/>
  <c r="M59" i="13" s="1"/>
  <c r="I59" i="13"/>
  <c r="K59" i="13"/>
  <c r="O59" i="13"/>
  <c r="Q59" i="13"/>
  <c r="V59" i="13"/>
  <c r="G63" i="13"/>
  <c r="I63" i="13"/>
  <c r="K63" i="13"/>
  <c r="M63" i="13"/>
  <c r="O63" i="13"/>
  <c r="Q63" i="13"/>
  <c r="V63" i="13"/>
  <c r="G67" i="13"/>
  <c r="M67" i="13" s="1"/>
  <c r="I67" i="13"/>
  <c r="K67" i="13"/>
  <c r="O67" i="13"/>
  <c r="Q67" i="13"/>
  <c r="V67" i="13"/>
  <c r="G70" i="13"/>
  <c r="I70" i="13"/>
  <c r="K70" i="13"/>
  <c r="M70" i="13"/>
  <c r="O70" i="13"/>
  <c r="Q70" i="13"/>
  <c r="V70" i="13"/>
  <c r="G73" i="13"/>
  <c r="M73" i="13" s="1"/>
  <c r="I73" i="13"/>
  <c r="K73" i="13"/>
  <c r="O73" i="13"/>
  <c r="Q73" i="13"/>
  <c r="V73" i="13"/>
  <c r="G76" i="13"/>
  <c r="I76" i="13"/>
  <c r="K76" i="13"/>
  <c r="M76" i="13"/>
  <c r="O76" i="13"/>
  <c r="Q76" i="13"/>
  <c r="V76" i="13"/>
  <c r="G79" i="13"/>
  <c r="M79" i="13" s="1"/>
  <c r="I79" i="13"/>
  <c r="K79" i="13"/>
  <c r="O79" i="13"/>
  <c r="Q79" i="13"/>
  <c r="V79" i="13"/>
  <c r="G82" i="13"/>
  <c r="I82" i="13"/>
  <c r="K82" i="13"/>
  <c r="M82" i="13"/>
  <c r="O82" i="13"/>
  <c r="Q82" i="13"/>
  <c r="V82" i="13"/>
  <c r="G85" i="13"/>
  <c r="M85" i="13" s="1"/>
  <c r="I85" i="13"/>
  <c r="K85" i="13"/>
  <c r="O85" i="13"/>
  <c r="Q85" i="13"/>
  <c r="V85" i="13"/>
  <c r="G88" i="13"/>
  <c r="I88" i="13"/>
  <c r="K88" i="13"/>
  <c r="M88" i="13"/>
  <c r="O88" i="13"/>
  <c r="Q88" i="13"/>
  <c r="V88" i="13"/>
  <c r="G91" i="13"/>
  <c r="M91" i="13" s="1"/>
  <c r="I91" i="13"/>
  <c r="K91" i="13"/>
  <c r="O91" i="13"/>
  <c r="Q91" i="13"/>
  <c r="V91" i="13"/>
  <c r="G95" i="13"/>
  <c r="I95" i="13"/>
  <c r="K95" i="13"/>
  <c r="M95" i="13"/>
  <c r="O95" i="13"/>
  <c r="Q95" i="13"/>
  <c r="V95" i="13"/>
  <c r="G99" i="13"/>
  <c r="M99" i="13" s="1"/>
  <c r="I99" i="13"/>
  <c r="K99" i="13"/>
  <c r="O99" i="13"/>
  <c r="Q99" i="13"/>
  <c r="V99" i="13"/>
  <c r="G103" i="13"/>
  <c r="I103" i="13"/>
  <c r="K103" i="13"/>
  <c r="M103" i="13"/>
  <c r="O103" i="13"/>
  <c r="Q103" i="13"/>
  <c r="V103" i="13"/>
  <c r="G107" i="13"/>
  <c r="M107" i="13" s="1"/>
  <c r="I107" i="13"/>
  <c r="K107" i="13"/>
  <c r="O107" i="13"/>
  <c r="Q107" i="13"/>
  <c r="V107" i="13"/>
  <c r="G111" i="13"/>
  <c r="I111" i="13"/>
  <c r="K111" i="13"/>
  <c r="M111" i="13"/>
  <c r="O111" i="13"/>
  <c r="Q111" i="13"/>
  <c r="V111" i="13"/>
  <c r="G114" i="13"/>
  <c r="M114" i="13" s="1"/>
  <c r="I114" i="13"/>
  <c r="K114" i="13"/>
  <c r="O114" i="13"/>
  <c r="Q114" i="13"/>
  <c r="V114" i="13"/>
  <c r="G118" i="13"/>
  <c r="M118" i="13" s="1"/>
  <c r="I118" i="13"/>
  <c r="K118" i="13"/>
  <c r="O118" i="13"/>
  <c r="Q118" i="13"/>
  <c r="V118" i="13"/>
  <c r="G123" i="13"/>
  <c r="I123" i="13"/>
  <c r="K123" i="13"/>
  <c r="M123" i="13"/>
  <c r="O123" i="13"/>
  <c r="Q123" i="13"/>
  <c r="V123" i="13"/>
  <c r="G127" i="13"/>
  <c r="I127" i="13"/>
  <c r="K127" i="13"/>
  <c r="O127" i="13"/>
  <c r="Q127" i="13"/>
  <c r="V127" i="13"/>
  <c r="G131" i="13"/>
  <c r="M131" i="13" s="1"/>
  <c r="I131" i="13"/>
  <c r="K131" i="13"/>
  <c r="O131" i="13"/>
  <c r="Q131" i="13"/>
  <c r="V131" i="13"/>
  <c r="G135" i="13"/>
  <c r="M135" i="13" s="1"/>
  <c r="I135" i="13"/>
  <c r="K135" i="13"/>
  <c r="O135" i="13"/>
  <c r="Q135" i="13"/>
  <c r="V135" i="13"/>
  <c r="G139" i="13"/>
  <c r="I139" i="13"/>
  <c r="K139" i="13"/>
  <c r="M139" i="13"/>
  <c r="O139" i="13"/>
  <c r="Q139" i="13"/>
  <c r="V139" i="13"/>
  <c r="G143" i="13"/>
  <c r="M143" i="13" s="1"/>
  <c r="I143" i="13"/>
  <c r="K143" i="13"/>
  <c r="O143" i="13"/>
  <c r="Q143" i="13"/>
  <c r="V143" i="13"/>
  <c r="G147" i="13"/>
  <c r="M147" i="13" s="1"/>
  <c r="I147" i="13"/>
  <c r="K147" i="13"/>
  <c r="O147" i="13"/>
  <c r="Q147" i="13"/>
  <c r="V147" i="13"/>
  <c r="G151" i="13"/>
  <c r="M151" i="13" s="1"/>
  <c r="I151" i="13"/>
  <c r="K151" i="13"/>
  <c r="O151" i="13"/>
  <c r="Q151" i="13"/>
  <c r="V151" i="13"/>
  <c r="G154" i="13"/>
  <c r="I154" i="13"/>
  <c r="K154" i="13"/>
  <c r="M154" i="13"/>
  <c r="O154" i="13"/>
  <c r="Q154" i="13"/>
  <c r="V154" i="13"/>
  <c r="G157" i="13"/>
  <c r="M157" i="13" s="1"/>
  <c r="I157" i="13"/>
  <c r="K157" i="13"/>
  <c r="O157" i="13"/>
  <c r="Q157" i="13"/>
  <c r="V157" i="13"/>
  <c r="G160" i="13"/>
  <c r="M160" i="13" s="1"/>
  <c r="I160" i="13"/>
  <c r="K160" i="13"/>
  <c r="O160" i="13"/>
  <c r="Q160" i="13"/>
  <c r="V160" i="13"/>
  <c r="G163" i="13"/>
  <c r="M163" i="13" s="1"/>
  <c r="I163" i="13"/>
  <c r="K163" i="13"/>
  <c r="O163" i="13"/>
  <c r="Q163" i="13"/>
  <c r="V163" i="13"/>
  <c r="G166" i="13"/>
  <c r="I166" i="13"/>
  <c r="K166" i="13"/>
  <c r="M166" i="13"/>
  <c r="O166" i="13"/>
  <c r="Q166" i="13"/>
  <c r="V166" i="13"/>
  <c r="G169" i="13"/>
  <c r="M169" i="13" s="1"/>
  <c r="I169" i="13"/>
  <c r="K169" i="13"/>
  <c r="O169" i="13"/>
  <c r="Q169" i="13"/>
  <c r="V169" i="13"/>
  <c r="G172" i="13"/>
  <c r="M172" i="13" s="1"/>
  <c r="I172" i="13"/>
  <c r="K172" i="13"/>
  <c r="O172" i="13"/>
  <c r="Q172" i="13"/>
  <c r="V172" i="13"/>
  <c r="G175" i="13"/>
  <c r="M175" i="13" s="1"/>
  <c r="I175" i="13"/>
  <c r="K175" i="13"/>
  <c r="O175" i="13"/>
  <c r="Q175" i="13"/>
  <c r="V175" i="13"/>
  <c r="G178" i="13"/>
  <c r="I178" i="13"/>
  <c r="K178" i="13"/>
  <c r="M178" i="13"/>
  <c r="O178" i="13"/>
  <c r="Q178" i="13"/>
  <c r="V178" i="13"/>
  <c r="G181" i="13"/>
  <c r="M181" i="13" s="1"/>
  <c r="I181" i="13"/>
  <c r="K181" i="13"/>
  <c r="O181" i="13"/>
  <c r="Q181" i="13"/>
  <c r="V181" i="13"/>
  <c r="G185" i="13"/>
  <c r="M185" i="13" s="1"/>
  <c r="I185" i="13"/>
  <c r="K185" i="13"/>
  <c r="O185" i="13"/>
  <c r="Q185" i="13"/>
  <c r="V185" i="13"/>
  <c r="G189" i="13"/>
  <c r="I189" i="13"/>
  <c r="K189" i="13"/>
  <c r="M189" i="13"/>
  <c r="O189" i="13"/>
  <c r="Q189" i="13"/>
  <c r="V189" i="13"/>
  <c r="G193" i="13"/>
  <c r="I193" i="13"/>
  <c r="K193" i="13"/>
  <c r="M193" i="13"/>
  <c r="O193" i="13"/>
  <c r="Q193" i="13"/>
  <c r="V193" i="13"/>
  <c r="G197" i="13"/>
  <c r="M197" i="13" s="1"/>
  <c r="I197" i="13"/>
  <c r="K197" i="13"/>
  <c r="O197" i="13"/>
  <c r="Q197" i="13"/>
  <c r="V197" i="13"/>
  <c r="G201" i="13"/>
  <c r="M201" i="13" s="1"/>
  <c r="I201" i="13"/>
  <c r="K201" i="13"/>
  <c r="O201" i="13"/>
  <c r="Q201" i="13"/>
  <c r="V201" i="13"/>
  <c r="G205" i="13"/>
  <c r="I205" i="13"/>
  <c r="K205" i="13"/>
  <c r="M205" i="13"/>
  <c r="O205" i="13"/>
  <c r="Q205" i="13"/>
  <c r="V205" i="13"/>
  <c r="G209" i="13"/>
  <c r="I209" i="13"/>
  <c r="K209" i="13"/>
  <c r="M209" i="13"/>
  <c r="O209" i="13"/>
  <c r="Q209" i="13"/>
  <c r="V209" i="13"/>
  <c r="G212" i="13"/>
  <c r="M212" i="13" s="1"/>
  <c r="I212" i="13"/>
  <c r="K212" i="13"/>
  <c r="O212" i="13"/>
  <c r="Q212" i="13"/>
  <c r="V212" i="13"/>
  <c r="G215" i="13"/>
  <c r="M215" i="13" s="1"/>
  <c r="I215" i="13"/>
  <c r="K215" i="13"/>
  <c r="O215" i="13"/>
  <c r="Q215" i="13"/>
  <c r="V215" i="13"/>
  <c r="G218" i="13"/>
  <c r="I218" i="13"/>
  <c r="K218" i="13"/>
  <c r="M218" i="13"/>
  <c r="O218" i="13"/>
  <c r="Q218" i="13"/>
  <c r="V218" i="13"/>
  <c r="G223" i="13"/>
  <c r="I223" i="13"/>
  <c r="K223" i="13"/>
  <c r="M223" i="13"/>
  <c r="O223" i="13"/>
  <c r="Q223" i="13"/>
  <c r="V223" i="13"/>
  <c r="G227" i="13"/>
  <c r="M227" i="13" s="1"/>
  <c r="I227" i="13"/>
  <c r="K227" i="13"/>
  <c r="O227" i="13"/>
  <c r="Q227" i="13"/>
  <c r="V227" i="13"/>
  <c r="G230" i="13"/>
  <c r="M230" i="13" s="1"/>
  <c r="I230" i="13"/>
  <c r="K230" i="13"/>
  <c r="O230" i="13"/>
  <c r="Q230" i="13"/>
  <c r="V230" i="13"/>
  <c r="G233" i="13"/>
  <c r="I233" i="13"/>
  <c r="K233" i="13"/>
  <c r="M233" i="13"/>
  <c r="O233" i="13"/>
  <c r="Q233" i="13"/>
  <c r="V233" i="13"/>
  <c r="G236" i="13"/>
  <c r="I236" i="13"/>
  <c r="K236" i="13"/>
  <c r="M236" i="13"/>
  <c r="O236" i="13"/>
  <c r="Q236" i="13"/>
  <c r="V236" i="13"/>
  <c r="G239" i="13"/>
  <c r="M239" i="13" s="1"/>
  <c r="I239" i="13"/>
  <c r="K239" i="13"/>
  <c r="O239" i="13"/>
  <c r="Q239" i="13"/>
  <c r="V239" i="13"/>
  <c r="G242" i="13"/>
  <c r="M242" i="13" s="1"/>
  <c r="I242" i="13"/>
  <c r="K242" i="13"/>
  <c r="O242" i="13"/>
  <c r="Q242" i="13"/>
  <c r="V242" i="13"/>
  <c r="G245" i="13"/>
  <c r="I245" i="13"/>
  <c r="K245" i="13"/>
  <c r="M245" i="13"/>
  <c r="O245" i="13"/>
  <c r="Q245" i="13"/>
  <c r="V245" i="13"/>
  <c r="G248" i="13"/>
  <c r="I248" i="13"/>
  <c r="K248" i="13"/>
  <c r="M248" i="13"/>
  <c r="O248" i="13"/>
  <c r="Q248" i="13"/>
  <c r="V248" i="13"/>
  <c r="G251" i="13"/>
  <c r="M251" i="13" s="1"/>
  <c r="I251" i="13"/>
  <c r="K251" i="13"/>
  <c r="O251" i="13"/>
  <c r="Q251" i="13"/>
  <c r="V251" i="13"/>
  <c r="G254" i="13"/>
  <c r="M254" i="13" s="1"/>
  <c r="I254" i="13"/>
  <c r="K254" i="13"/>
  <c r="O254" i="13"/>
  <c r="Q254" i="13"/>
  <c r="V254" i="13"/>
  <c r="G257" i="13"/>
  <c r="I257" i="13"/>
  <c r="K257" i="13"/>
  <c r="M257" i="13"/>
  <c r="O257" i="13"/>
  <c r="Q257" i="13"/>
  <c r="V257" i="13"/>
  <c r="G260" i="13"/>
  <c r="I260" i="13"/>
  <c r="K260" i="13"/>
  <c r="M260" i="13"/>
  <c r="O260" i="13"/>
  <c r="Q260" i="13"/>
  <c r="V260" i="13"/>
  <c r="G263" i="13"/>
  <c r="M263" i="13" s="1"/>
  <c r="I263" i="13"/>
  <c r="K263" i="13"/>
  <c r="O263" i="13"/>
  <c r="Q263" i="13"/>
  <c r="V263" i="13"/>
  <c r="G266" i="13"/>
  <c r="M266" i="13" s="1"/>
  <c r="I266" i="13"/>
  <c r="K266" i="13"/>
  <c r="O266" i="13"/>
  <c r="Q266" i="13"/>
  <c r="V266" i="13"/>
  <c r="G270" i="13"/>
  <c r="I270" i="13"/>
  <c r="K270" i="13"/>
  <c r="M270" i="13"/>
  <c r="O270" i="13"/>
  <c r="Q270" i="13"/>
  <c r="V270" i="13"/>
  <c r="G273" i="13"/>
  <c r="I273" i="13"/>
  <c r="K273" i="13"/>
  <c r="M273" i="13"/>
  <c r="O273" i="13"/>
  <c r="Q273" i="13"/>
  <c r="V273" i="13"/>
  <c r="G276" i="13"/>
  <c r="M276" i="13" s="1"/>
  <c r="I276" i="13"/>
  <c r="K276" i="13"/>
  <c r="O276" i="13"/>
  <c r="Q276" i="13"/>
  <c r="V276" i="13"/>
  <c r="G279" i="13"/>
  <c r="M279" i="13" s="1"/>
  <c r="I279" i="13"/>
  <c r="K279" i="13"/>
  <c r="O279" i="13"/>
  <c r="Q279" i="13"/>
  <c r="V279" i="13"/>
  <c r="G283" i="13"/>
  <c r="I283" i="13"/>
  <c r="K283" i="13"/>
  <c r="M283" i="13"/>
  <c r="O283" i="13"/>
  <c r="Q283" i="13"/>
  <c r="V283" i="13"/>
  <c r="G286" i="13"/>
  <c r="I286" i="13"/>
  <c r="K286" i="13"/>
  <c r="O286" i="13"/>
  <c r="Q286" i="13"/>
  <c r="V286" i="13"/>
  <c r="G289" i="13"/>
  <c r="I289" i="13"/>
  <c r="K289" i="13"/>
  <c r="M289" i="13"/>
  <c r="O289" i="13"/>
  <c r="Q289" i="13"/>
  <c r="V289" i="13"/>
  <c r="G292" i="13"/>
  <c r="M292" i="13" s="1"/>
  <c r="I292" i="13"/>
  <c r="K292" i="13"/>
  <c r="O292" i="13"/>
  <c r="Q292" i="13"/>
  <c r="V292" i="13"/>
  <c r="G296" i="13"/>
  <c r="I296" i="13"/>
  <c r="K296" i="13"/>
  <c r="M296" i="13"/>
  <c r="O296" i="13"/>
  <c r="Q296" i="13"/>
  <c r="V296" i="13"/>
  <c r="G299" i="13"/>
  <c r="M299" i="13" s="1"/>
  <c r="I299" i="13"/>
  <c r="K299" i="13"/>
  <c r="O299" i="13"/>
  <c r="Q299" i="13"/>
  <c r="V299" i="13"/>
  <c r="G302" i="13"/>
  <c r="I302" i="13"/>
  <c r="K302" i="13"/>
  <c r="M302" i="13"/>
  <c r="O302" i="13"/>
  <c r="Q302" i="13"/>
  <c r="V302" i="13"/>
  <c r="G305" i="13"/>
  <c r="M305" i="13" s="1"/>
  <c r="I305" i="13"/>
  <c r="K305" i="13"/>
  <c r="O305" i="13"/>
  <c r="Q305" i="13"/>
  <c r="V305" i="13"/>
  <c r="G309" i="13"/>
  <c r="I309" i="13"/>
  <c r="K309" i="13"/>
  <c r="M309" i="13"/>
  <c r="O309" i="13"/>
  <c r="Q309" i="13"/>
  <c r="V309" i="13"/>
  <c r="G317" i="13"/>
  <c r="M317" i="13" s="1"/>
  <c r="I317" i="13"/>
  <c r="K317" i="13"/>
  <c r="O317" i="13"/>
  <c r="Q317" i="13"/>
  <c r="V317" i="13"/>
  <c r="G321" i="13"/>
  <c r="I321" i="13"/>
  <c r="K321" i="13"/>
  <c r="M321" i="13"/>
  <c r="O321" i="13"/>
  <c r="Q321" i="13"/>
  <c r="V321" i="13"/>
  <c r="G326" i="13"/>
  <c r="M326" i="13" s="1"/>
  <c r="I326" i="13"/>
  <c r="K326" i="13"/>
  <c r="O326" i="13"/>
  <c r="Q326" i="13"/>
  <c r="V326" i="13"/>
  <c r="G329" i="13"/>
  <c r="I329" i="13"/>
  <c r="K329" i="13"/>
  <c r="M329" i="13"/>
  <c r="O329" i="13"/>
  <c r="Q329" i="13"/>
  <c r="V329" i="13"/>
  <c r="G332" i="13"/>
  <c r="M332" i="13" s="1"/>
  <c r="I332" i="13"/>
  <c r="K332" i="13"/>
  <c r="O332" i="13"/>
  <c r="Q332" i="13"/>
  <c r="V332" i="13"/>
  <c r="G339" i="13"/>
  <c r="I339" i="13"/>
  <c r="K339" i="13"/>
  <c r="M339" i="13"/>
  <c r="O339" i="13"/>
  <c r="Q339" i="13"/>
  <c r="V339" i="13"/>
  <c r="G343" i="13"/>
  <c r="M343" i="13" s="1"/>
  <c r="I343" i="13"/>
  <c r="K343" i="13"/>
  <c r="O343" i="13"/>
  <c r="Q343" i="13"/>
  <c r="V343" i="13"/>
  <c r="G347" i="13"/>
  <c r="G346" i="13" s="1"/>
  <c r="I147" i="1" s="1"/>
  <c r="I347" i="13"/>
  <c r="I346" i="13" s="1"/>
  <c r="K347" i="13"/>
  <c r="K346" i="13" s="1"/>
  <c r="O347" i="13"/>
  <c r="O346" i="13" s="1"/>
  <c r="Q347" i="13"/>
  <c r="Q346" i="13" s="1"/>
  <c r="V347" i="13"/>
  <c r="V346" i="13" s="1"/>
  <c r="G351" i="13"/>
  <c r="M351" i="13" s="1"/>
  <c r="M350" i="13" s="1"/>
  <c r="I351" i="13"/>
  <c r="I350" i="13" s="1"/>
  <c r="K351" i="13"/>
  <c r="K350" i="13" s="1"/>
  <c r="O351" i="13"/>
  <c r="O350" i="13" s="1"/>
  <c r="Q351" i="13"/>
  <c r="Q350" i="13" s="1"/>
  <c r="V351" i="13"/>
  <c r="V350" i="13" s="1"/>
  <c r="G355" i="13"/>
  <c r="I355" i="13"/>
  <c r="K355" i="13"/>
  <c r="O355" i="13"/>
  <c r="Q355" i="13"/>
  <c r="V355" i="13"/>
  <c r="G356" i="13"/>
  <c r="I356" i="13"/>
  <c r="K356" i="13"/>
  <c r="M356" i="13"/>
  <c r="O356" i="13"/>
  <c r="Q356" i="13"/>
  <c r="V356" i="13"/>
  <c r="G358" i="13"/>
  <c r="I358" i="13"/>
  <c r="K358" i="13"/>
  <c r="M358" i="13"/>
  <c r="O358" i="13"/>
  <c r="Q358" i="13"/>
  <c r="V358" i="13"/>
  <c r="G359" i="13"/>
  <c r="G357" i="13" s="1"/>
  <c r="I129" i="1" s="1"/>
  <c r="I359" i="13"/>
  <c r="K359" i="13"/>
  <c r="K357" i="13" s="1"/>
  <c r="O359" i="13"/>
  <c r="O357" i="13" s="1"/>
  <c r="Q359" i="13"/>
  <c r="V359" i="13"/>
  <c r="V357" i="13" s="1"/>
  <c r="G361" i="13"/>
  <c r="M361" i="13" s="1"/>
  <c r="I361" i="13"/>
  <c r="K361" i="13"/>
  <c r="O361" i="13"/>
  <c r="Q361" i="13"/>
  <c r="V361" i="13"/>
  <c r="G362" i="13"/>
  <c r="I362" i="13"/>
  <c r="I360" i="13" s="1"/>
  <c r="K362" i="13"/>
  <c r="M362" i="13"/>
  <c r="O362" i="13"/>
  <c r="Q362" i="13"/>
  <c r="Q360" i="13" s="1"/>
  <c r="V362" i="13"/>
  <c r="G364" i="13"/>
  <c r="I364" i="13"/>
  <c r="K364" i="13"/>
  <c r="M364" i="13"/>
  <c r="O364" i="13"/>
  <c r="Q364" i="13"/>
  <c r="V364" i="13"/>
  <c r="G365" i="13"/>
  <c r="G363" i="13" s="1"/>
  <c r="I131" i="1" s="1"/>
  <c r="I365" i="13"/>
  <c r="K365" i="13"/>
  <c r="K363" i="13" s="1"/>
  <c r="O365" i="13"/>
  <c r="Q365" i="13"/>
  <c r="V365" i="13"/>
  <c r="V363" i="13" s="1"/>
  <c r="AE367" i="13"/>
  <c r="F42" i="1" s="1"/>
  <c r="AF367" i="13"/>
  <c r="G42" i="1" s="1"/>
  <c r="G9" i="12"/>
  <c r="M9" i="12" s="1"/>
  <c r="I9" i="12"/>
  <c r="K9" i="12"/>
  <c r="O9" i="12"/>
  <c r="Q9" i="12"/>
  <c r="V9" i="12"/>
  <c r="G39" i="12"/>
  <c r="I39" i="12"/>
  <c r="K39" i="12"/>
  <c r="M39" i="12"/>
  <c r="O39" i="12"/>
  <c r="Q39" i="12"/>
  <c r="V39" i="12"/>
  <c r="G42" i="12"/>
  <c r="I42" i="12"/>
  <c r="K42" i="12"/>
  <c r="M42" i="12"/>
  <c r="O42" i="12"/>
  <c r="Q42" i="12"/>
  <c r="V42" i="12"/>
  <c r="G72" i="12"/>
  <c r="I72" i="12"/>
  <c r="K72" i="12"/>
  <c r="O72" i="12"/>
  <c r="Q72" i="12"/>
  <c r="V72" i="12"/>
  <c r="G99" i="12"/>
  <c r="I99" i="12"/>
  <c r="K99" i="12"/>
  <c r="M99" i="12"/>
  <c r="O99" i="12"/>
  <c r="Q99" i="12"/>
  <c r="V99" i="12"/>
  <c r="G116" i="12"/>
  <c r="M116" i="12" s="1"/>
  <c r="I116" i="12"/>
  <c r="K116" i="12"/>
  <c r="O116" i="12"/>
  <c r="Q116" i="12"/>
  <c r="V116" i="12"/>
  <c r="G124" i="12"/>
  <c r="I124" i="12"/>
  <c r="K124" i="12"/>
  <c r="M124" i="12"/>
  <c r="O124" i="12"/>
  <c r="Q124" i="12"/>
  <c r="V124" i="12"/>
  <c r="G153" i="12"/>
  <c r="M153" i="12" s="1"/>
  <c r="I153" i="12"/>
  <c r="K153" i="12"/>
  <c r="O153" i="12"/>
  <c r="Q153" i="12"/>
  <c r="V153" i="12"/>
  <c r="G169" i="12"/>
  <c r="I169" i="12"/>
  <c r="K169" i="12"/>
  <c r="M169" i="12"/>
  <c r="O169" i="12"/>
  <c r="Q169" i="12"/>
  <c r="V169" i="12"/>
  <c r="G181" i="12"/>
  <c r="M181" i="12" s="1"/>
  <c r="I181" i="12"/>
  <c r="K181" i="12"/>
  <c r="O181" i="12"/>
  <c r="Q181" i="12"/>
  <c r="V181" i="12"/>
  <c r="G189" i="12"/>
  <c r="I189" i="12"/>
  <c r="K189" i="12"/>
  <c r="M189" i="12"/>
  <c r="O189" i="12"/>
  <c r="Q189" i="12"/>
  <c r="V189" i="12"/>
  <c r="G192" i="12"/>
  <c r="M192" i="12" s="1"/>
  <c r="I192" i="12"/>
  <c r="K192" i="12"/>
  <c r="O192" i="12"/>
  <c r="Q192" i="12"/>
  <c r="V192" i="12"/>
  <c r="G195" i="12"/>
  <c r="I195" i="12"/>
  <c r="K195" i="12"/>
  <c r="M195" i="12"/>
  <c r="O195" i="12"/>
  <c r="Q195" i="12"/>
  <c r="V195" i="12"/>
  <c r="G198" i="12"/>
  <c r="M198" i="12" s="1"/>
  <c r="I198" i="12"/>
  <c r="K198" i="12"/>
  <c r="O198" i="12"/>
  <c r="Q198" i="12"/>
  <c r="V198" i="12"/>
  <c r="G203" i="12"/>
  <c r="I203" i="12"/>
  <c r="K203" i="12"/>
  <c r="M203" i="12"/>
  <c r="O203" i="12"/>
  <c r="Q203" i="12"/>
  <c r="V203" i="12"/>
  <c r="G217" i="12"/>
  <c r="M217" i="12" s="1"/>
  <c r="I217" i="12"/>
  <c r="K217" i="12"/>
  <c r="O217" i="12"/>
  <c r="Q217" i="12"/>
  <c r="V217" i="12"/>
  <c r="G220" i="12"/>
  <c r="I220" i="12"/>
  <c r="K220" i="12"/>
  <c r="M220" i="12"/>
  <c r="O220" i="12"/>
  <c r="Q220" i="12"/>
  <c r="V220" i="12"/>
  <c r="G233" i="12"/>
  <c r="M233" i="12" s="1"/>
  <c r="I233" i="12"/>
  <c r="K233" i="12"/>
  <c r="O233" i="12"/>
  <c r="Q233" i="12"/>
  <c r="V233" i="12"/>
  <c r="G237" i="12"/>
  <c r="I237" i="12"/>
  <c r="K237" i="12"/>
  <c r="O237" i="12"/>
  <c r="Q237" i="12"/>
  <c r="V237" i="12"/>
  <c r="G254" i="12"/>
  <c r="I254" i="12"/>
  <c r="K254" i="12"/>
  <c r="M254" i="12"/>
  <c r="O254" i="12"/>
  <c r="Q254" i="12"/>
  <c r="V254" i="12"/>
  <c r="G269" i="12"/>
  <c r="I269" i="12"/>
  <c r="K269" i="12"/>
  <c r="M269" i="12"/>
  <c r="O269" i="12"/>
  <c r="Q269" i="12"/>
  <c r="V269" i="12"/>
  <c r="G273" i="12"/>
  <c r="I273" i="12"/>
  <c r="K273" i="12"/>
  <c r="O273" i="12"/>
  <c r="Q273" i="12"/>
  <c r="V273" i="12"/>
  <c r="G280" i="12"/>
  <c r="I280" i="12"/>
  <c r="K280" i="12"/>
  <c r="M280" i="12"/>
  <c r="O280" i="12"/>
  <c r="Q280" i="12"/>
  <c r="V280" i="12"/>
  <c r="G281" i="12"/>
  <c r="I281" i="12"/>
  <c r="K281" i="12"/>
  <c r="M281" i="12"/>
  <c r="O281" i="12"/>
  <c r="Q281" i="12"/>
  <c r="V281" i="12"/>
  <c r="G282" i="12"/>
  <c r="I282" i="12"/>
  <c r="K282" i="12"/>
  <c r="M282" i="12"/>
  <c r="O282" i="12"/>
  <c r="Q282" i="12"/>
  <c r="V282" i="12"/>
  <c r="G287" i="12"/>
  <c r="I287" i="12"/>
  <c r="K287" i="12"/>
  <c r="M287" i="12"/>
  <c r="O287" i="12"/>
  <c r="Q287" i="12"/>
  <c r="V287" i="12"/>
  <c r="G294" i="12"/>
  <c r="I294" i="12"/>
  <c r="K294" i="12"/>
  <c r="M294" i="12"/>
  <c r="O294" i="12"/>
  <c r="Q294" i="12"/>
  <c r="V294" i="12"/>
  <c r="G321" i="12"/>
  <c r="I321" i="12"/>
  <c r="K321" i="12"/>
  <c r="M321" i="12"/>
  <c r="O321" i="12"/>
  <c r="Q321" i="12"/>
  <c r="V321" i="12"/>
  <c r="G336" i="12"/>
  <c r="I336" i="12"/>
  <c r="K336" i="12"/>
  <c r="O336" i="12"/>
  <c r="Q336" i="12"/>
  <c r="V336" i="12"/>
  <c r="G337" i="12"/>
  <c r="I337" i="12"/>
  <c r="K337" i="12"/>
  <c r="M337" i="12"/>
  <c r="O337" i="12"/>
  <c r="Q337" i="12"/>
  <c r="V337" i="12"/>
  <c r="G352" i="12"/>
  <c r="I352" i="12"/>
  <c r="K352" i="12"/>
  <c r="M352" i="12"/>
  <c r="O352" i="12"/>
  <c r="Q352" i="12"/>
  <c r="V352" i="12"/>
  <c r="G356" i="12"/>
  <c r="I356" i="12"/>
  <c r="K356" i="12"/>
  <c r="M356" i="12"/>
  <c r="O356" i="12"/>
  <c r="Q356" i="12"/>
  <c r="V356" i="12"/>
  <c r="G360" i="12"/>
  <c r="M360" i="12" s="1"/>
  <c r="I360" i="12"/>
  <c r="K360" i="12"/>
  <c r="O360" i="12"/>
  <c r="Q360" i="12"/>
  <c r="V360" i="12"/>
  <c r="G364" i="12"/>
  <c r="I364" i="12"/>
  <c r="K364" i="12"/>
  <c r="M364" i="12"/>
  <c r="O364" i="12"/>
  <c r="Q364" i="12"/>
  <c r="V364" i="12"/>
  <c r="G369" i="12"/>
  <c r="I369" i="12"/>
  <c r="K369" i="12"/>
  <c r="M369" i="12"/>
  <c r="O369" i="12"/>
  <c r="Q369" i="12"/>
  <c r="V369" i="12"/>
  <c r="G374" i="12"/>
  <c r="I374" i="12"/>
  <c r="K374" i="12"/>
  <c r="M374" i="12"/>
  <c r="O374" i="12"/>
  <c r="Q374" i="12"/>
  <c r="V374" i="12"/>
  <c r="G379" i="12"/>
  <c r="M379" i="12" s="1"/>
  <c r="I379" i="12"/>
  <c r="K379" i="12"/>
  <c r="O379" i="12"/>
  <c r="Q379" i="12"/>
  <c r="V379" i="12"/>
  <c r="G382" i="12"/>
  <c r="M382" i="12" s="1"/>
  <c r="I382" i="12"/>
  <c r="K382" i="12"/>
  <c r="O382" i="12"/>
  <c r="Q382" i="12"/>
  <c r="V382" i="12"/>
  <c r="G385" i="12"/>
  <c r="I385" i="12"/>
  <c r="K385" i="12"/>
  <c r="M385" i="12"/>
  <c r="O385" i="12"/>
  <c r="Q385" i="12"/>
  <c r="V385" i="12"/>
  <c r="G388" i="12"/>
  <c r="I388" i="12"/>
  <c r="K388" i="12"/>
  <c r="M388" i="12"/>
  <c r="O388" i="12"/>
  <c r="Q388" i="12"/>
  <c r="V388" i="12"/>
  <c r="G391" i="12"/>
  <c r="M391" i="12" s="1"/>
  <c r="I391" i="12"/>
  <c r="K391" i="12"/>
  <c r="O391" i="12"/>
  <c r="Q391" i="12"/>
  <c r="V391" i="12"/>
  <c r="G394" i="12"/>
  <c r="I394" i="12"/>
  <c r="K394" i="12"/>
  <c r="M394" i="12"/>
  <c r="O394" i="12"/>
  <c r="Q394" i="12"/>
  <c r="V394" i="12"/>
  <c r="G397" i="12"/>
  <c r="I397" i="12"/>
  <c r="K397" i="12"/>
  <c r="M397" i="12"/>
  <c r="O397" i="12"/>
  <c r="Q397" i="12"/>
  <c r="V397" i="12"/>
  <c r="G400" i="12"/>
  <c r="I400" i="12"/>
  <c r="K400" i="12"/>
  <c r="M400" i="12"/>
  <c r="O400" i="12"/>
  <c r="Q400" i="12"/>
  <c r="V400" i="12"/>
  <c r="G404" i="12"/>
  <c r="G403" i="12" s="1"/>
  <c r="I121" i="1" s="1"/>
  <c r="I404" i="12"/>
  <c r="I403" i="12" s="1"/>
  <c r="K404" i="12"/>
  <c r="K403" i="12" s="1"/>
  <c r="M404" i="12"/>
  <c r="M403" i="12" s="1"/>
  <c r="O404" i="12"/>
  <c r="O403" i="12" s="1"/>
  <c r="Q404" i="12"/>
  <c r="Q403" i="12" s="1"/>
  <c r="V404" i="12"/>
  <c r="V403" i="12" s="1"/>
  <c r="G406" i="12"/>
  <c r="G405" i="12" s="1"/>
  <c r="I122" i="1" s="1"/>
  <c r="I406" i="12"/>
  <c r="I405" i="12" s="1"/>
  <c r="K406" i="12"/>
  <c r="K405" i="12" s="1"/>
  <c r="M406" i="12"/>
  <c r="M405" i="12" s="1"/>
  <c r="O406" i="12"/>
  <c r="O405" i="12" s="1"/>
  <c r="Q406" i="12"/>
  <c r="Q405" i="12" s="1"/>
  <c r="V406" i="12"/>
  <c r="V405" i="12" s="1"/>
  <c r="G459" i="12"/>
  <c r="G458" i="12" s="1"/>
  <c r="I123" i="1" s="1"/>
  <c r="I459" i="12"/>
  <c r="I458" i="12" s="1"/>
  <c r="K459" i="12"/>
  <c r="K458" i="12" s="1"/>
  <c r="M459" i="12"/>
  <c r="M458" i="12" s="1"/>
  <c r="O459" i="12"/>
  <c r="O458" i="12" s="1"/>
  <c r="Q459" i="12"/>
  <c r="Q458" i="12" s="1"/>
  <c r="V459" i="12"/>
  <c r="V458" i="12" s="1"/>
  <c r="G461" i="12"/>
  <c r="I461" i="12"/>
  <c r="K461" i="12"/>
  <c r="M461" i="12"/>
  <c r="O461" i="12"/>
  <c r="Q461" i="12"/>
  <c r="V461" i="12"/>
  <c r="G462" i="12"/>
  <c r="I462" i="12"/>
  <c r="K462" i="12"/>
  <c r="O462" i="12"/>
  <c r="Q462" i="12"/>
  <c r="V462" i="12"/>
  <c r="G500" i="12"/>
  <c r="I500" i="12"/>
  <c r="K500" i="12"/>
  <c r="M500" i="12"/>
  <c r="O500" i="12"/>
  <c r="Q500" i="12"/>
  <c r="V500" i="12"/>
  <c r="G532" i="12"/>
  <c r="M532" i="12" s="1"/>
  <c r="I532" i="12"/>
  <c r="K532" i="12"/>
  <c r="O532" i="12"/>
  <c r="Q532" i="12"/>
  <c r="V532" i="12"/>
  <c r="G535" i="12"/>
  <c r="I535" i="12"/>
  <c r="K535" i="12"/>
  <c r="M535" i="12"/>
  <c r="O535" i="12"/>
  <c r="Q535" i="12"/>
  <c r="V535" i="12"/>
  <c r="G539" i="12"/>
  <c r="M539" i="12" s="1"/>
  <c r="I539" i="12"/>
  <c r="K539" i="12"/>
  <c r="O539" i="12"/>
  <c r="Q539" i="12"/>
  <c r="V539" i="12"/>
  <c r="G544" i="12"/>
  <c r="I544" i="12"/>
  <c r="K544" i="12"/>
  <c r="M544" i="12"/>
  <c r="O544" i="12"/>
  <c r="Q544" i="12"/>
  <c r="V544" i="12"/>
  <c r="G563" i="12"/>
  <c r="M563" i="12" s="1"/>
  <c r="I563" i="12"/>
  <c r="K563" i="12"/>
  <c r="O563" i="12"/>
  <c r="Q563" i="12"/>
  <c r="V563" i="12"/>
  <c r="G584" i="12"/>
  <c r="I584" i="12"/>
  <c r="K584" i="12"/>
  <c r="M584" i="12"/>
  <c r="O584" i="12"/>
  <c r="Q584" i="12"/>
  <c r="V584" i="12"/>
  <c r="G615" i="12"/>
  <c r="M615" i="12" s="1"/>
  <c r="I615" i="12"/>
  <c r="K615" i="12"/>
  <c r="O615" i="12"/>
  <c r="Q615" i="12"/>
  <c r="V615" i="12"/>
  <c r="G616" i="12"/>
  <c r="I616" i="12"/>
  <c r="K616" i="12"/>
  <c r="M616" i="12"/>
  <c r="O616" i="12"/>
  <c r="Q616" i="12"/>
  <c r="V616" i="12"/>
  <c r="G633" i="12"/>
  <c r="M633" i="12" s="1"/>
  <c r="I633" i="12"/>
  <c r="K633" i="12"/>
  <c r="O633" i="12"/>
  <c r="Q633" i="12"/>
  <c r="V633" i="12"/>
  <c r="G634" i="12"/>
  <c r="I634" i="12"/>
  <c r="K634" i="12"/>
  <c r="M634" i="12"/>
  <c r="O634" i="12"/>
  <c r="Q634" i="12"/>
  <c r="V634" i="12"/>
  <c r="G640" i="12"/>
  <c r="M640" i="12" s="1"/>
  <c r="I640" i="12"/>
  <c r="K640" i="12"/>
  <c r="O640" i="12"/>
  <c r="Q640" i="12"/>
  <c r="V640" i="12"/>
  <c r="G649" i="12"/>
  <c r="I649" i="12"/>
  <c r="K649" i="12"/>
  <c r="M649" i="12"/>
  <c r="O649" i="12"/>
  <c r="Q649" i="12"/>
  <c r="V649" i="12"/>
  <c r="G653" i="12"/>
  <c r="M653" i="12" s="1"/>
  <c r="I653" i="12"/>
  <c r="K653" i="12"/>
  <c r="O653" i="12"/>
  <c r="Q653" i="12"/>
  <c r="V653" i="12"/>
  <c r="G666" i="12"/>
  <c r="I666" i="12"/>
  <c r="K666" i="12"/>
  <c r="M666" i="12"/>
  <c r="O666" i="12"/>
  <c r="Q666" i="12"/>
  <c r="V666" i="12"/>
  <c r="G670" i="12"/>
  <c r="M670" i="12" s="1"/>
  <c r="I670" i="12"/>
  <c r="K670" i="12"/>
  <c r="O670" i="12"/>
  <c r="Q670" i="12"/>
  <c r="V670" i="12"/>
  <c r="G675" i="12"/>
  <c r="I675" i="12"/>
  <c r="K675" i="12"/>
  <c r="M675" i="12"/>
  <c r="O675" i="12"/>
  <c r="Q675" i="12"/>
  <c r="V675" i="12"/>
  <c r="G680" i="12"/>
  <c r="M680" i="12" s="1"/>
  <c r="I680" i="12"/>
  <c r="K680" i="12"/>
  <c r="O680" i="12"/>
  <c r="Q680" i="12"/>
  <c r="V680" i="12"/>
  <c r="G685" i="12"/>
  <c r="I685" i="12"/>
  <c r="K685" i="12"/>
  <c r="M685" i="12"/>
  <c r="O685" i="12"/>
  <c r="Q685" i="12"/>
  <c r="V685" i="12"/>
  <c r="G688" i="12"/>
  <c r="M688" i="12" s="1"/>
  <c r="I688" i="12"/>
  <c r="K688" i="12"/>
  <c r="O688" i="12"/>
  <c r="Q688" i="12"/>
  <c r="V688" i="12"/>
  <c r="G690" i="12"/>
  <c r="M690" i="12" s="1"/>
  <c r="I690" i="12"/>
  <c r="K690" i="12"/>
  <c r="O690" i="12"/>
  <c r="Q690" i="12"/>
  <c r="V690" i="12"/>
  <c r="G703" i="12"/>
  <c r="I703" i="12"/>
  <c r="K703" i="12"/>
  <c r="M703" i="12"/>
  <c r="O703" i="12"/>
  <c r="Q703" i="12"/>
  <c r="V703" i="12"/>
  <c r="G706" i="12"/>
  <c r="M706" i="12" s="1"/>
  <c r="I706" i="12"/>
  <c r="K706" i="12"/>
  <c r="O706" i="12"/>
  <c r="Q706" i="12"/>
  <c r="V706" i="12"/>
  <c r="G710" i="12"/>
  <c r="I710" i="12"/>
  <c r="K710" i="12"/>
  <c r="M710" i="12"/>
  <c r="O710" i="12"/>
  <c r="Q710" i="12"/>
  <c r="V710" i="12"/>
  <c r="G720" i="12"/>
  <c r="M720" i="12" s="1"/>
  <c r="I720" i="12"/>
  <c r="K720" i="12"/>
  <c r="O720" i="12"/>
  <c r="Q720" i="12"/>
  <c r="V720" i="12"/>
  <c r="G726" i="12"/>
  <c r="I726" i="12"/>
  <c r="K726" i="12"/>
  <c r="M726" i="12"/>
  <c r="O726" i="12"/>
  <c r="Q726" i="12"/>
  <c r="V726" i="12"/>
  <c r="G761" i="12"/>
  <c r="M761" i="12" s="1"/>
  <c r="I761" i="12"/>
  <c r="K761" i="12"/>
  <c r="O761" i="12"/>
  <c r="Q761" i="12"/>
  <c r="V761" i="12"/>
  <c r="G773" i="12"/>
  <c r="I773" i="12"/>
  <c r="K773" i="12"/>
  <c r="M773" i="12"/>
  <c r="O773" i="12"/>
  <c r="Q773" i="12"/>
  <c r="V773" i="12"/>
  <c r="G774" i="12"/>
  <c r="M774" i="12" s="1"/>
  <c r="I774" i="12"/>
  <c r="K774" i="12"/>
  <c r="O774" i="12"/>
  <c r="Q774" i="12"/>
  <c r="V774" i="12"/>
  <c r="G775" i="12"/>
  <c r="I775" i="12"/>
  <c r="K775" i="12"/>
  <c r="M775" i="12"/>
  <c r="O775" i="12"/>
  <c r="Q775" i="12"/>
  <c r="V775" i="12"/>
  <c r="G776" i="12"/>
  <c r="M776" i="12" s="1"/>
  <c r="I776" i="12"/>
  <c r="K776" i="12"/>
  <c r="O776" i="12"/>
  <c r="Q776" i="12"/>
  <c r="V776" i="12"/>
  <c r="G777" i="12"/>
  <c r="I777" i="12"/>
  <c r="K777" i="12"/>
  <c r="M777" i="12"/>
  <c r="O777" i="12"/>
  <c r="Q777" i="12"/>
  <c r="V777" i="12"/>
  <c r="G778" i="12"/>
  <c r="M778" i="12" s="1"/>
  <c r="I778" i="12"/>
  <c r="K778" i="12"/>
  <c r="O778" i="12"/>
  <c r="Q778" i="12"/>
  <c r="V778" i="12"/>
  <c r="G779" i="12"/>
  <c r="I779" i="12"/>
  <c r="K779" i="12"/>
  <c r="M779" i="12"/>
  <c r="O779" i="12"/>
  <c r="Q779" i="12"/>
  <c r="V779" i="12"/>
  <c r="G781" i="12"/>
  <c r="G780" i="12" s="1"/>
  <c r="I127" i="1" s="1"/>
  <c r="I781" i="12"/>
  <c r="I780" i="12" s="1"/>
  <c r="K781" i="12"/>
  <c r="K780" i="12" s="1"/>
  <c r="M781" i="12"/>
  <c r="M780" i="12" s="1"/>
  <c r="O781" i="12"/>
  <c r="O780" i="12" s="1"/>
  <c r="Q781" i="12"/>
  <c r="Q780" i="12" s="1"/>
  <c r="V781" i="12"/>
  <c r="V780" i="12" s="1"/>
  <c r="G783" i="12"/>
  <c r="I783" i="12"/>
  <c r="K783" i="12"/>
  <c r="M783" i="12"/>
  <c r="O783" i="12"/>
  <c r="Q783" i="12"/>
  <c r="V783" i="12"/>
  <c r="G784" i="12"/>
  <c r="I784" i="12"/>
  <c r="K784" i="12"/>
  <c r="O784" i="12"/>
  <c r="Q784" i="12"/>
  <c r="V784" i="12"/>
  <c r="G813" i="12"/>
  <c r="I813" i="12"/>
  <c r="K813" i="12"/>
  <c r="M813" i="12"/>
  <c r="O813" i="12"/>
  <c r="Q813" i="12"/>
  <c r="V813" i="12"/>
  <c r="G842" i="12"/>
  <c r="M842" i="12" s="1"/>
  <c r="I842" i="12"/>
  <c r="K842" i="12"/>
  <c r="O842" i="12"/>
  <c r="Q842" i="12"/>
  <c r="V842" i="12"/>
  <c r="G858" i="12"/>
  <c r="I858" i="12"/>
  <c r="K858" i="12"/>
  <c r="M858" i="12"/>
  <c r="O858" i="12"/>
  <c r="Q858" i="12"/>
  <c r="V858" i="12"/>
  <c r="G860" i="12"/>
  <c r="I860" i="12"/>
  <c r="K860" i="12"/>
  <c r="M860" i="12"/>
  <c r="O860" i="12"/>
  <c r="Q860" i="12"/>
  <c r="V860" i="12"/>
  <c r="G905" i="12"/>
  <c r="M905" i="12" s="1"/>
  <c r="I905" i="12"/>
  <c r="K905" i="12"/>
  <c r="O905" i="12"/>
  <c r="Q905" i="12"/>
  <c r="V905" i="12"/>
  <c r="G951" i="12"/>
  <c r="I951" i="12"/>
  <c r="K951" i="12"/>
  <c r="M951" i="12"/>
  <c r="O951" i="12"/>
  <c r="Q951" i="12"/>
  <c r="V951" i="12"/>
  <c r="G987" i="12"/>
  <c r="I987" i="12"/>
  <c r="K987" i="12"/>
  <c r="O987" i="12"/>
  <c r="Q987" i="12"/>
  <c r="V987" i="12"/>
  <c r="G1006" i="12"/>
  <c r="I1006" i="12"/>
  <c r="K1006" i="12"/>
  <c r="M1006" i="12"/>
  <c r="O1006" i="12"/>
  <c r="Q1006" i="12"/>
  <c r="V1006" i="12"/>
  <c r="G1008" i="12"/>
  <c r="G1007" i="12" s="1"/>
  <c r="I1008" i="12"/>
  <c r="I1007" i="12" s="1"/>
  <c r="K1008" i="12"/>
  <c r="K1007" i="12" s="1"/>
  <c r="M1008" i="12"/>
  <c r="M1007" i="12" s="1"/>
  <c r="O1008" i="12"/>
  <c r="O1007" i="12" s="1"/>
  <c r="Q1008" i="12"/>
  <c r="Q1007" i="12" s="1"/>
  <c r="V1008" i="12"/>
  <c r="V1007" i="12" s="1"/>
  <c r="G1012" i="12"/>
  <c r="G1011" i="12" s="1"/>
  <c r="I138" i="1" s="1"/>
  <c r="I1012" i="12"/>
  <c r="I1011" i="12" s="1"/>
  <c r="K1012" i="12"/>
  <c r="K1011" i="12" s="1"/>
  <c r="M1012" i="12"/>
  <c r="M1011" i="12" s="1"/>
  <c r="O1012" i="12"/>
  <c r="O1011" i="12" s="1"/>
  <c r="Q1012" i="12"/>
  <c r="Q1011" i="12" s="1"/>
  <c r="V1012" i="12"/>
  <c r="V1011" i="12" s="1"/>
  <c r="G1017" i="12"/>
  <c r="I1017" i="12"/>
  <c r="K1017" i="12"/>
  <c r="M1017" i="12"/>
  <c r="O1017" i="12"/>
  <c r="Q1017" i="12"/>
  <c r="V1017" i="12"/>
  <c r="G1018" i="12"/>
  <c r="I1018" i="12"/>
  <c r="K1018" i="12"/>
  <c r="O1018" i="12"/>
  <c r="Q1018" i="12"/>
  <c r="V1018" i="12"/>
  <c r="G1019" i="12"/>
  <c r="I1019" i="12"/>
  <c r="K1019" i="12"/>
  <c r="M1019" i="12"/>
  <c r="O1019" i="12"/>
  <c r="Q1019" i="12"/>
  <c r="V1019" i="12"/>
  <c r="G1021" i="12"/>
  <c r="I1021" i="12"/>
  <c r="K1021" i="12"/>
  <c r="M1021" i="12"/>
  <c r="O1021" i="12"/>
  <c r="Q1021" i="12"/>
  <c r="V1021" i="12"/>
  <c r="G1030" i="12"/>
  <c r="I1030" i="12"/>
  <c r="K1030" i="12"/>
  <c r="O1030" i="12"/>
  <c r="Q1030" i="12"/>
  <c r="V1030" i="12"/>
  <c r="G1031" i="12"/>
  <c r="I1031" i="12"/>
  <c r="K1031" i="12"/>
  <c r="M1031" i="12"/>
  <c r="O1031" i="12"/>
  <c r="Q1031" i="12"/>
  <c r="V1031" i="12"/>
  <c r="G1034" i="12"/>
  <c r="M1034" i="12" s="1"/>
  <c r="I1034" i="12"/>
  <c r="K1034" i="12"/>
  <c r="O1034" i="12"/>
  <c r="Q1034" i="12"/>
  <c r="V1034" i="12"/>
  <c r="G1035" i="12"/>
  <c r="I1035" i="12"/>
  <c r="K1035" i="12"/>
  <c r="M1035" i="12"/>
  <c r="O1035" i="12"/>
  <c r="Q1035" i="12"/>
  <c r="V1035" i="12"/>
  <c r="G1036" i="12"/>
  <c r="M1036" i="12" s="1"/>
  <c r="I1036" i="12"/>
  <c r="K1036" i="12"/>
  <c r="O1036" i="12"/>
  <c r="Q1036" i="12"/>
  <c r="V1036" i="12"/>
  <c r="G1037" i="12"/>
  <c r="I1037" i="12"/>
  <c r="K1037" i="12"/>
  <c r="M1037" i="12"/>
  <c r="O1037" i="12"/>
  <c r="Q1037" i="12"/>
  <c r="V1037" i="12"/>
  <c r="G1038" i="12"/>
  <c r="M1038" i="12" s="1"/>
  <c r="I1038" i="12"/>
  <c r="K1038" i="12"/>
  <c r="O1038" i="12"/>
  <c r="Q1038" i="12"/>
  <c r="V1038" i="12"/>
  <c r="G1039" i="12"/>
  <c r="I1039" i="12"/>
  <c r="K1039" i="12"/>
  <c r="M1039" i="12"/>
  <c r="O1039" i="12"/>
  <c r="Q1039" i="12"/>
  <c r="V1039" i="12"/>
  <c r="G1040" i="12"/>
  <c r="M1040" i="12" s="1"/>
  <c r="I1040" i="12"/>
  <c r="K1040" i="12"/>
  <c r="O1040" i="12"/>
  <c r="Q1040" i="12"/>
  <c r="V1040" i="12"/>
  <c r="G1041" i="12"/>
  <c r="I1041" i="12"/>
  <c r="K1041" i="12"/>
  <c r="M1041" i="12"/>
  <c r="O1041" i="12"/>
  <c r="Q1041" i="12"/>
  <c r="V1041" i="12"/>
  <c r="G1042" i="12"/>
  <c r="M1042" i="12" s="1"/>
  <c r="I1042" i="12"/>
  <c r="K1042" i="12"/>
  <c r="O1042" i="12"/>
  <c r="Q1042" i="12"/>
  <c r="V1042" i="12"/>
  <c r="G1043" i="12"/>
  <c r="I1043" i="12"/>
  <c r="K1043" i="12"/>
  <c r="M1043" i="12"/>
  <c r="O1043" i="12"/>
  <c r="Q1043" i="12"/>
  <c r="V1043" i="12"/>
  <c r="G1044" i="12"/>
  <c r="M1044" i="12" s="1"/>
  <c r="I1044" i="12"/>
  <c r="K1044" i="12"/>
  <c r="O1044" i="12"/>
  <c r="Q1044" i="12"/>
  <c r="V1044" i="12"/>
  <c r="G1045" i="12"/>
  <c r="I1045" i="12"/>
  <c r="K1045" i="12"/>
  <c r="M1045" i="12"/>
  <c r="O1045" i="12"/>
  <c r="Q1045" i="12"/>
  <c r="V1045" i="12"/>
  <c r="G1046" i="12"/>
  <c r="M1046" i="12" s="1"/>
  <c r="I1046" i="12"/>
  <c r="K1046" i="12"/>
  <c r="O1046" i="12"/>
  <c r="Q1046" i="12"/>
  <c r="V1046" i="12"/>
  <c r="G1047" i="12"/>
  <c r="I1047" i="12"/>
  <c r="K1047" i="12"/>
  <c r="M1047" i="12"/>
  <c r="O1047" i="12"/>
  <c r="Q1047" i="12"/>
  <c r="V1047" i="12"/>
  <c r="G1048" i="12"/>
  <c r="M1048" i="12" s="1"/>
  <c r="I1048" i="12"/>
  <c r="K1048" i="12"/>
  <c r="O1048" i="12"/>
  <c r="Q1048" i="12"/>
  <c r="V1048" i="12"/>
  <c r="G1049" i="12"/>
  <c r="I1049" i="12"/>
  <c r="K1049" i="12"/>
  <c r="M1049" i="12"/>
  <c r="O1049" i="12"/>
  <c r="Q1049" i="12"/>
  <c r="V1049" i="12"/>
  <c r="G1050" i="12"/>
  <c r="M1050" i="12" s="1"/>
  <c r="I1050" i="12"/>
  <c r="K1050" i="12"/>
  <c r="O1050" i="12"/>
  <c r="Q1050" i="12"/>
  <c r="V1050" i="12"/>
  <c r="G1051" i="12"/>
  <c r="I1051" i="12"/>
  <c r="K1051" i="12"/>
  <c r="M1051" i="12"/>
  <c r="O1051" i="12"/>
  <c r="Q1051" i="12"/>
  <c r="V1051" i="12"/>
  <c r="G1052" i="12"/>
  <c r="M1052" i="12" s="1"/>
  <c r="I1052" i="12"/>
  <c r="K1052" i="12"/>
  <c r="O1052" i="12"/>
  <c r="Q1052" i="12"/>
  <c r="V1052" i="12"/>
  <c r="G1053" i="12"/>
  <c r="I1053" i="12"/>
  <c r="K1053" i="12"/>
  <c r="M1053" i="12"/>
  <c r="O1053" i="12"/>
  <c r="Q1053" i="12"/>
  <c r="V1053" i="12"/>
  <c r="G1054" i="12"/>
  <c r="M1054" i="12" s="1"/>
  <c r="I1054" i="12"/>
  <c r="K1054" i="12"/>
  <c r="O1054" i="12"/>
  <c r="Q1054" i="12"/>
  <c r="V1054" i="12"/>
  <c r="G1055" i="12"/>
  <c r="I1055" i="12"/>
  <c r="K1055" i="12"/>
  <c r="M1055" i="12"/>
  <c r="O1055" i="12"/>
  <c r="Q1055" i="12"/>
  <c r="V1055" i="12"/>
  <c r="G1056" i="12"/>
  <c r="M1056" i="12" s="1"/>
  <c r="I1056" i="12"/>
  <c r="K1056" i="12"/>
  <c r="O1056" i="12"/>
  <c r="Q1056" i="12"/>
  <c r="V1056" i="12"/>
  <c r="G1057" i="12"/>
  <c r="I1057" i="12"/>
  <c r="K1057" i="12"/>
  <c r="M1057" i="12"/>
  <c r="O1057" i="12"/>
  <c r="Q1057" i="12"/>
  <c r="V1057" i="12"/>
  <c r="G1058" i="12"/>
  <c r="M1058" i="12" s="1"/>
  <c r="I1058" i="12"/>
  <c r="K1058" i="12"/>
  <c r="O1058" i="12"/>
  <c r="Q1058" i="12"/>
  <c r="V1058" i="12"/>
  <c r="G1059" i="12"/>
  <c r="I1059" i="12"/>
  <c r="K1059" i="12"/>
  <c r="M1059" i="12"/>
  <c r="O1059" i="12"/>
  <c r="Q1059" i="12"/>
  <c r="V1059" i="12"/>
  <c r="G1060" i="12"/>
  <c r="M1060" i="12" s="1"/>
  <c r="I1060" i="12"/>
  <c r="K1060" i="12"/>
  <c r="O1060" i="12"/>
  <c r="Q1060" i="12"/>
  <c r="V1060" i="12"/>
  <c r="G1061" i="12"/>
  <c r="I1061" i="12"/>
  <c r="K1061" i="12"/>
  <c r="M1061" i="12"/>
  <c r="O1061" i="12"/>
  <c r="Q1061" i="12"/>
  <c r="V1061" i="12"/>
  <c r="G1062" i="12"/>
  <c r="M1062" i="12" s="1"/>
  <c r="I1062" i="12"/>
  <c r="K1062" i="12"/>
  <c r="O1062" i="12"/>
  <c r="Q1062" i="12"/>
  <c r="V1062" i="12"/>
  <c r="G1063" i="12"/>
  <c r="I1063" i="12"/>
  <c r="K1063" i="12"/>
  <c r="M1063" i="12"/>
  <c r="O1063" i="12"/>
  <c r="Q1063" i="12"/>
  <c r="V1063" i="12"/>
  <c r="G1064" i="12"/>
  <c r="M1064" i="12" s="1"/>
  <c r="I1064" i="12"/>
  <c r="K1064" i="12"/>
  <c r="O1064" i="12"/>
  <c r="Q1064" i="12"/>
  <c r="V1064" i="12"/>
  <c r="G1065" i="12"/>
  <c r="I1065" i="12"/>
  <c r="K1065" i="12"/>
  <c r="M1065" i="12"/>
  <c r="O1065" i="12"/>
  <c r="Q1065" i="12"/>
  <c r="V1065" i="12"/>
  <c r="G1066" i="12"/>
  <c r="M1066" i="12" s="1"/>
  <c r="I1066" i="12"/>
  <c r="K1066" i="12"/>
  <c r="O1066" i="12"/>
  <c r="Q1066" i="12"/>
  <c r="V1066" i="12"/>
  <c r="G1067" i="12"/>
  <c r="I1067" i="12"/>
  <c r="K1067" i="12"/>
  <c r="M1067" i="12"/>
  <c r="O1067" i="12"/>
  <c r="Q1067" i="12"/>
  <c r="V1067" i="12"/>
  <c r="G1068" i="12"/>
  <c r="M1068" i="12" s="1"/>
  <c r="I1068" i="12"/>
  <c r="K1068" i="12"/>
  <c r="O1068" i="12"/>
  <c r="Q1068" i="12"/>
  <c r="V1068" i="12"/>
  <c r="G1069" i="12"/>
  <c r="I1069" i="12"/>
  <c r="K1069" i="12"/>
  <c r="M1069" i="12"/>
  <c r="O1069" i="12"/>
  <c r="Q1069" i="12"/>
  <c r="V1069" i="12"/>
  <c r="G1070" i="12"/>
  <c r="M1070" i="12" s="1"/>
  <c r="I1070" i="12"/>
  <c r="K1070" i="12"/>
  <c r="O1070" i="12"/>
  <c r="Q1070" i="12"/>
  <c r="V1070" i="12"/>
  <c r="G1071" i="12"/>
  <c r="I1071" i="12"/>
  <c r="K1071" i="12"/>
  <c r="M1071" i="12"/>
  <c r="O1071" i="12"/>
  <c r="Q1071" i="12"/>
  <c r="V1071" i="12"/>
  <c r="G1072" i="12"/>
  <c r="M1072" i="12" s="1"/>
  <c r="I1072" i="12"/>
  <c r="K1072" i="12"/>
  <c r="O1072" i="12"/>
  <c r="Q1072" i="12"/>
  <c r="V1072" i="12"/>
  <c r="G1074" i="12"/>
  <c r="M1074" i="12" s="1"/>
  <c r="I1074" i="12"/>
  <c r="K1074" i="12"/>
  <c r="O1074" i="12"/>
  <c r="Q1074" i="12"/>
  <c r="V1074" i="12"/>
  <c r="G1105" i="12"/>
  <c r="I1105" i="12"/>
  <c r="K1105" i="12"/>
  <c r="M1105" i="12"/>
  <c r="O1105" i="12"/>
  <c r="Q1105" i="12"/>
  <c r="V1105" i="12"/>
  <c r="G1106" i="12"/>
  <c r="M1106" i="12" s="1"/>
  <c r="I1106" i="12"/>
  <c r="K1106" i="12"/>
  <c r="O1106" i="12"/>
  <c r="Q1106" i="12"/>
  <c r="V1106" i="12"/>
  <c r="G1107" i="12"/>
  <c r="I1107" i="12"/>
  <c r="K1107" i="12"/>
  <c r="M1107" i="12"/>
  <c r="O1107" i="12"/>
  <c r="Q1107" i="12"/>
  <c r="V1107" i="12"/>
  <c r="G1108" i="12"/>
  <c r="M1108" i="12" s="1"/>
  <c r="I1108" i="12"/>
  <c r="K1108" i="12"/>
  <c r="O1108" i="12"/>
  <c r="Q1108" i="12"/>
  <c r="V1108" i="12"/>
  <c r="G1109" i="12"/>
  <c r="I1109" i="12"/>
  <c r="K1109" i="12"/>
  <c r="M1109" i="12"/>
  <c r="O1109" i="12"/>
  <c r="Q1109" i="12"/>
  <c r="V1109" i="12"/>
  <c r="G1110" i="12"/>
  <c r="M1110" i="12" s="1"/>
  <c r="I1110" i="12"/>
  <c r="K1110" i="12"/>
  <c r="O1110" i="12"/>
  <c r="Q1110" i="12"/>
  <c r="V1110" i="12"/>
  <c r="G1111" i="12"/>
  <c r="I1111" i="12"/>
  <c r="K1111" i="12"/>
  <c r="M1111" i="12"/>
  <c r="O1111" i="12"/>
  <c r="Q1111" i="12"/>
  <c r="V1111" i="12"/>
  <c r="G1112" i="12"/>
  <c r="M1112" i="12" s="1"/>
  <c r="I1112" i="12"/>
  <c r="K1112" i="12"/>
  <c r="O1112" i="12"/>
  <c r="Q1112" i="12"/>
  <c r="V1112" i="12"/>
  <c r="G1113" i="12"/>
  <c r="I1113" i="12"/>
  <c r="K1113" i="12"/>
  <c r="M1113" i="12"/>
  <c r="O1113" i="12"/>
  <c r="Q1113" i="12"/>
  <c r="V1113" i="12"/>
  <c r="G1114" i="12"/>
  <c r="M1114" i="12" s="1"/>
  <c r="I1114" i="12"/>
  <c r="K1114" i="12"/>
  <c r="O1114" i="12"/>
  <c r="Q1114" i="12"/>
  <c r="V1114" i="12"/>
  <c r="G1115" i="12"/>
  <c r="I1115" i="12"/>
  <c r="K1115" i="12"/>
  <c r="M1115" i="12"/>
  <c r="O1115" i="12"/>
  <c r="Q1115" i="12"/>
  <c r="V1115" i="12"/>
  <c r="G1116" i="12"/>
  <c r="M1116" i="12" s="1"/>
  <c r="I1116" i="12"/>
  <c r="K1116" i="12"/>
  <c r="O1116" i="12"/>
  <c r="Q1116" i="12"/>
  <c r="V1116" i="12"/>
  <c r="G1117" i="12"/>
  <c r="I1117" i="12"/>
  <c r="K1117" i="12"/>
  <c r="M1117" i="12"/>
  <c r="O1117" i="12"/>
  <c r="Q1117" i="12"/>
  <c r="V1117" i="12"/>
  <c r="G1118" i="12"/>
  <c r="M1118" i="12" s="1"/>
  <c r="I1118" i="12"/>
  <c r="K1118" i="12"/>
  <c r="O1118" i="12"/>
  <c r="Q1118" i="12"/>
  <c r="V1118" i="12"/>
  <c r="G1119" i="12"/>
  <c r="I1119" i="12"/>
  <c r="K1119" i="12"/>
  <c r="M1119" i="12"/>
  <c r="O1119" i="12"/>
  <c r="Q1119" i="12"/>
  <c r="V1119" i="12"/>
  <c r="G1120" i="12"/>
  <c r="M1120" i="12" s="1"/>
  <c r="I1120" i="12"/>
  <c r="K1120" i="12"/>
  <c r="O1120" i="12"/>
  <c r="Q1120" i="12"/>
  <c r="V1120" i="12"/>
  <c r="G1121" i="12"/>
  <c r="I1121" i="12"/>
  <c r="K1121" i="12"/>
  <c r="M1121" i="12"/>
  <c r="O1121" i="12"/>
  <c r="Q1121" i="12"/>
  <c r="V1121" i="12"/>
  <c r="G1122" i="12"/>
  <c r="M1122" i="12" s="1"/>
  <c r="I1122" i="12"/>
  <c r="K1122" i="12"/>
  <c r="O1122" i="12"/>
  <c r="Q1122" i="12"/>
  <c r="V1122" i="12"/>
  <c r="G1123" i="12"/>
  <c r="I1123" i="12"/>
  <c r="K1123" i="12"/>
  <c r="M1123" i="12"/>
  <c r="O1123" i="12"/>
  <c r="Q1123" i="12"/>
  <c r="V1123" i="12"/>
  <c r="G1124" i="12"/>
  <c r="M1124" i="12" s="1"/>
  <c r="I1124" i="12"/>
  <c r="K1124" i="12"/>
  <c r="O1124" i="12"/>
  <c r="Q1124" i="12"/>
  <c r="V1124" i="12"/>
  <c r="G1125" i="12"/>
  <c r="I1125" i="12"/>
  <c r="K1125" i="12"/>
  <c r="M1125" i="12"/>
  <c r="O1125" i="12"/>
  <c r="Q1125" i="12"/>
  <c r="V1125" i="12"/>
  <c r="G1126" i="12"/>
  <c r="M1126" i="12" s="1"/>
  <c r="I1126" i="12"/>
  <c r="K1126" i="12"/>
  <c r="O1126" i="12"/>
  <c r="Q1126" i="12"/>
  <c r="V1126" i="12"/>
  <c r="G1127" i="12"/>
  <c r="I1127" i="12"/>
  <c r="K1127" i="12"/>
  <c r="M1127" i="12"/>
  <c r="O1127" i="12"/>
  <c r="Q1127" i="12"/>
  <c r="V1127" i="12"/>
  <c r="G1128" i="12"/>
  <c r="M1128" i="12" s="1"/>
  <c r="I1128" i="12"/>
  <c r="K1128" i="12"/>
  <c r="O1128" i="12"/>
  <c r="Q1128" i="12"/>
  <c r="V1128" i="12"/>
  <c r="G1129" i="12"/>
  <c r="I1129" i="12"/>
  <c r="K1129" i="12"/>
  <c r="M1129" i="12"/>
  <c r="O1129" i="12"/>
  <c r="Q1129" i="12"/>
  <c r="V1129" i="12"/>
  <c r="G1130" i="12"/>
  <c r="M1130" i="12" s="1"/>
  <c r="I1130" i="12"/>
  <c r="K1130" i="12"/>
  <c r="O1130" i="12"/>
  <c r="Q1130" i="12"/>
  <c r="V1130" i="12"/>
  <c r="G1131" i="12"/>
  <c r="I1131" i="12"/>
  <c r="K1131" i="12"/>
  <c r="M1131" i="12"/>
  <c r="O1131" i="12"/>
  <c r="Q1131" i="12"/>
  <c r="V1131" i="12"/>
  <c r="G1132" i="12"/>
  <c r="M1132" i="12" s="1"/>
  <c r="I1132" i="12"/>
  <c r="K1132" i="12"/>
  <c r="O1132" i="12"/>
  <c r="Q1132" i="12"/>
  <c r="V1132" i="12"/>
  <c r="G1133" i="12"/>
  <c r="I1133" i="12"/>
  <c r="K1133" i="12"/>
  <c r="M1133" i="12"/>
  <c r="O1133" i="12"/>
  <c r="Q1133" i="12"/>
  <c r="V1133" i="12"/>
  <c r="G1134" i="12"/>
  <c r="M1134" i="12" s="1"/>
  <c r="I1134" i="12"/>
  <c r="K1134" i="12"/>
  <c r="O1134" i="12"/>
  <c r="Q1134" i="12"/>
  <c r="V1134" i="12"/>
  <c r="G1135" i="12"/>
  <c r="I1135" i="12"/>
  <c r="K1135" i="12"/>
  <c r="M1135" i="12"/>
  <c r="O1135" i="12"/>
  <c r="Q1135" i="12"/>
  <c r="V1135" i="12"/>
  <c r="G1136" i="12"/>
  <c r="M1136" i="12" s="1"/>
  <c r="I1136" i="12"/>
  <c r="K1136" i="12"/>
  <c r="O1136" i="12"/>
  <c r="Q1136" i="12"/>
  <c r="V1136" i="12"/>
  <c r="G1137" i="12"/>
  <c r="I1137" i="12"/>
  <c r="K1137" i="12"/>
  <c r="M1137" i="12"/>
  <c r="O1137" i="12"/>
  <c r="Q1137" i="12"/>
  <c r="V1137" i="12"/>
  <c r="G1138" i="12"/>
  <c r="M1138" i="12" s="1"/>
  <c r="I1138" i="12"/>
  <c r="K1138" i="12"/>
  <c r="O1138" i="12"/>
  <c r="Q1138" i="12"/>
  <c r="V1138" i="12"/>
  <c r="G1139" i="12"/>
  <c r="I1139" i="12"/>
  <c r="K1139" i="12"/>
  <c r="M1139" i="12"/>
  <c r="O1139" i="12"/>
  <c r="Q1139" i="12"/>
  <c r="V1139" i="12"/>
  <c r="G1140" i="12"/>
  <c r="M1140" i="12" s="1"/>
  <c r="I1140" i="12"/>
  <c r="K1140" i="12"/>
  <c r="O1140" i="12"/>
  <c r="Q1140" i="12"/>
  <c r="V1140" i="12"/>
  <c r="G1141" i="12"/>
  <c r="I1141" i="12"/>
  <c r="K1141" i="12"/>
  <c r="M1141" i="12"/>
  <c r="O1141" i="12"/>
  <c r="Q1141" i="12"/>
  <c r="V1141" i="12"/>
  <c r="G1142" i="12"/>
  <c r="M1142" i="12" s="1"/>
  <c r="I1142" i="12"/>
  <c r="K1142" i="12"/>
  <c r="O1142" i="12"/>
  <c r="Q1142" i="12"/>
  <c r="V1142" i="12"/>
  <c r="G1143" i="12"/>
  <c r="I1143" i="12"/>
  <c r="K1143" i="12"/>
  <c r="M1143" i="12"/>
  <c r="O1143" i="12"/>
  <c r="Q1143" i="12"/>
  <c r="V1143" i="12"/>
  <c r="G1144" i="12"/>
  <c r="M1144" i="12" s="1"/>
  <c r="I1144" i="12"/>
  <c r="K1144" i="12"/>
  <c r="O1144" i="12"/>
  <c r="Q1144" i="12"/>
  <c r="V1144" i="12"/>
  <c r="G1145" i="12"/>
  <c r="I1145" i="12"/>
  <c r="K1145" i="12"/>
  <c r="M1145" i="12"/>
  <c r="O1145" i="12"/>
  <c r="Q1145" i="12"/>
  <c r="V1145" i="12"/>
  <c r="G1146" i="12"/>
  <c r="M1146" i="12" s="1"/>
  <c r="I1146" i="12"/>
  <c r="K1146" i="12"/>
  <c r="O1146" i="12"/>
  <c r="Q1146" i="12"/>
  <c r="V1146" i="12"/>
  <c r="G1147" i="12"/>
  <c r="I1147" i="12"/>
  <c r="K1147" i="12"/>
  <c r="M1147" i="12"/>
  <c r="O1147" i="12"/>
  <c r="Q1147" i="12"/>
  <c r="V1147" i="12"/>
  <c r="G1148" i="12"/>
  <c r="M1148" i="12" s="1"/>
  <c r="I1148" i="12"/>
  <c r="K1148" i="12"/>
  <c r="O1148" i="12"/>
  <c r="Q1148" i="12"/>
  <c r="V1148" i="12"/>
  <c r="G1149" i="12"/>
  <c r="I1149" i="12"/>
  <c r="K1149" i="12"/>
  <c r="M1149" i="12"/>
  <c r="O1149" i="12"/>
  <c r="Q1149" i="12"/>
  <c r="V1149" i="12"/>
  <c r="G1155" i="12"/>
  <c r="M1155" i="12" s="1"/>
  <c r="I1155" i="12"/>
  <c r="K1155" i="12"/>
  <c r="O1155" i="12"/>
  <c r="Q1155" i="12"/>
  <c r="V1155" i="12"/>
  <c r="G1156" i="12"/>
  <c r="I1156" i="12"/>
  <c r="K1156" i="12"/>
  <c r="M1156" i="12"/>
  <c r="O1156" i="12"/>
  <c r="Q1156" i="12"/>
  <c r="V1156" i="12"/>
  <c r="G1157" i="12"/>
  <c r="M1157" i="12" s="1"/>
  <c r="I1157" i="12"/>
  <c r="K1157" i="12"/>
  <c r="O1157" i="12"/>
  <c r="Q1157" i="12"/>
  <c r="V1157" i="12"/>
  <c r="G1158" i="12"/>
  <c r="I1158" i="12"/>
  <c r="K1158" i="12"/>
  <c r="M1158" i="12"/>
  <c r="O1158" i="12"/>
  <c r="Q1158" i="12"/>
  <c r="V1158" i="12"/>
  <c r="G1159" i="12"/>
  <c r="M1159" i="12" s="1"/>
  <c r="I1159" i="12"/>
  <c r="K1159" i="12"/>
  <c r="O1159" i="12"/>
  <c r="Q1159" i="12"/>
  <c r="V1159" i="12"/>
  <c r="G1160" i="12"/>
  <c r="I1160" i="12"/>
  <c r="K1160" i="12"/>
  <c r="M1160" i="12"/>
  <c r="O1160" i="12"/>
  <c r="Q1160" i="12"/>
  <c r="V1160" i="12"/>
  <c r="G1161" i="12"/>
  <c r="M1161" i="12" s="1"/>
  <c r="I1161" i="12"/>
  <c r="K1161" i="12"/>
  <c r="O1161" i="12"/>
  <c r="Q1161" i="12"/>
  <c r="V1161" i="12"/>
  <c r="G1162" i="12"/>
  <c r="I1162" i="12"/>
  <c r="K1162" i="12"/>
  <c r="M1162" i="12"/>
  <c r="O1162" i="12"/>
  <c r="Q1162" i="12"/>
  <c r="V1162" i="12"/>
  <c r="G1163" i="12"/>
  <c r="M1163" i="12" s="1"/>
  <c r="I1163" i="12"/>
  <c r="K1163" i="12"/>
  <c r="O1163" i="12"/>
  <c r="Q1163" i="12"/>
  <c r="V1163" i="12"/>
  <c r="G1164" i="12"/>
  <c r="I1164" i="12"/>
  <c r="K1164" i="12"/>
  <c r="M1164" i="12"/>
  <c r="O1164" i="12"/>
  <c r="Q1164" i="12"/>
  <c r="V1164" i="12"/>
  <c r="G1165" i="12"/>
  <c r="M1165" i="12" s="1"/>
  <c r="I1165" i="12"/>
  <c r="K1165" i="12"/>
  <c r="O1165" i="12"/>
  <c r="Q1165" i="12"/>
  <c r="V1165" i="12"/>
  <c r="G1166" i="12"/>
  <c r="I1166" i="12"/>
  <c r="K1166" i="12"/>
  <c r="M1166" i="12"/>
  <c r="O1166" i="12"/>
  <c r="Q1166" i="12"/>
  <c r="V1166" i="12"/>
  <c r="G1193" i="12"/>
  <c r="M1193" i="12" s="1"/>
  <c r="I1193" i="12"/>
  <c r="K1193" i="12"/>
  <c r="O1193" i="12"/>
  <c r="Q1193" i="12"/>
  <c r="V1193" i="12"/>
  <c r="G1198" i="12"/>
  <c r="I1198" i="12"/>
  <c r="K1198" i="12"/>
  <c r="M1198" i="12"/>
  <c r="O1198" i="12"/>
  <c r="Q1198" i="12"/>
  <c r="V1198" i="12"/>
  <c r="G1224" i="12"/>
  <c r="M1224" i="12" s="1"/>
  <c r="I1224" i="12"/>
  <c r="K1224" i="12"/>
  <c r="O1224" i="12"/>
  <c r="Q1224" i="12"/>
  <c r="V1224" i="12"/>
  <c r="G1240" i="12"/>
  <c r="I1240" i="12"/>
  <c r="K1240" i="12"/>
  <c r="M1240" i="12"/>
  <c r="O1240" i="12"/>
  <c r="Q1240" i="12"/>
  <c r="V1240" i="12"/>
  <c r="G1255" i="12"/>
  <c r="M1255" i="12" s="1"/>
  <c r="I1255" i="12"/>
  <c r="K1255" i="12"/>
  <c r="O1255" i="12"/>
  <c r="Q1255" i="12"/>
  <c r="V1255" i="12"/>
  <c r="G1279" i="12"/>
  <c r="I1279" i="12"/>
  <c r="K1279" i="12"/>
  <c r="M1279" i="12"/>
  <c r="O1279" i="12"/>
  <c r="Q1279" i="12"/>
  <c r="V1279" i="12"/>
  <c r="G1283" i="12"/>
  <c r="I1283" i="12"/>
  <c r="K1283" i="12"/>
  <c r="M1283" i="12"/>
  <c r="O1283" i="12"/>
  <c r="Q1283" i="12"/>
  <c r="V1283" i="12"/>
  <c r="G1318" i="12"/>
  <c r="I1318" i="12"/>
  <c r="K1318" i="12"/>
  <c r="O1318" i="12"/>
  <c r="Q1318" i="12"/>
  <c r="V1318" i="12"/>
  <c r="G1391" i="12"/>
  <c r="I1391" i="12"/>
  <c r="K1391" i="12"/>
  <c r="M1391" i="12"/>
  <c r="O1391" i="12"/>
  <c r="Q1391" i="12"/>
  <c r="V1391" i="12"/>
  <c r="G1432" i="12"/>
  <c r="M1432" i="12" s="1"/>
  <c r="I1432" i="12"/>
  <c r="K1432" i="12"/>
  <c r="O1432" i="12"/>
  <c r="Q1432" i="12"/>
  <c r="V1432" i="12"/>
  <c r="G1494" i="12"/>
  <c r="I1494" i="12"/>
  <c r="K1494" i="12"/>
  <c r="M1494" i="12"/>
  <c r="O1494" i="12"/>
  <c r="Q1494" i="12"/>
  <c r="V1494" i="12"/>
  <c r="G1497" i="12"/>
  <c r="M1497" i="12" s="1"/>
  <c r="I1497" i="12"/>
  <c r="K1497" i="12"/>
  <c r="O1497" i="12"/>
  <c r="Q1497" i="12"/>
  <c r="V1497" i="12"/>
  <c r="G1513" i="12"/>
  <c r="I1513" i="12"/>
  <c r="K1513" i="12"/>
  <c r="M1513" i="12"/>
  <c r="O1513" i="12"/>
  <c r="Q1513" i="12"/>
  <c r="V1513" i="12"/>
  <c r="G1542" i="12"/>
  <c r="M1542" i="12" s="1"/>
  <c r="I1542" i="12"/>
  <c r="K1542" i="12"/>
  <c r="O1542" i="12"/>
  <c r="Q1542" i="12"/>
  <c r="V1542" i="12"/>
  <c r="G1545" i="12"/>
  <c r="I1545" i="12"/>
  <c r="K1545" i="12"/>
  <c r="M1545" i="12"/>
  <c r="O1545" i="12"/>
  <c r="Q1545" i="12"/>
  <c r="V1545" i="12"/>
  <c r="G1560" i="12"/>
  <c r="M1560" i="12" s="1"/>
  <c r="I1560" i="12"/>
  <c r="K1560" i="12"/>
  <c r="O1560" i="12"/>
  <c r="Q1560" i="12"/>
  <c r="V1560" i="12"/>
  <c r="G1583" i="12"/>
  <c r="I1583" i="12"/>
  <c r="K1583" i="12"/>
  <c r="M1583" i="12"/>
  <c r="O1583" i="12"/>
  <c r="Q1583" i="12"/>
  <c r="V1583" i="12"/>
  <c r="G1586" i="12"/>
  <c r="M1586" i="12" s="1"/>
  <c r="I1586" i="12"/>
  <c r="K1586" i="12"/>
  <c r="O1586" i="12"/>
  <c r="Q1586" i="12"/>
  <c r="V1586" i="12"/>
  <c r="G1588" i="12"/>
  <c r="I1588" i="12"/>
  <c r="K1588" i="12"/>
  <c r="O1588" i="12"/>
  <c r="Q1588" i="12"/>
  <c r="V1588" i="12"/>
  <c r="G1651" i="12"/>
  <c r="I1651" i="12"/>
  <c r="K1651" i="12"/>
  <c r="M1651" i="12"/>
  <c r="O1651" i="12"/>
  <c r="Q1651" i="12"/>
  <c r="V1651" i="12"/>
  <c r="G1700" i="12"/>
  <c r="M1700" i="12" s="1"/>
  <c r="I1700" i="12"/>
  <c r="K1700" i="12"/>
  <c r="O1700" i="12"/>
  <c r="Q1700" i="12"/>
  <c r="V1700" i="12"/>
  <c r="G1715" i="12"/>
  <c r="I1715" i="12"/>
  <c r="K1715" i="12"/>
  <c r="M1715" i="12"/>
  <c r="O1715" i="12"/>
  <c r="Q1715" i="12"/>
  <c r="V1715" i="12"/>
  <c r="G1768" i="12"/>
  <c r="M1768" i="12" s="1"/>
  <c r="I1768" i="12"/>
  <c r="K1768" i="12"/>
  <c r="O1768" i="12"/>
  <c r="Q1768" i="12"/>
  <c r="V1768" i="12"/>
  <c r="G1786" i="12"/>
  <c r="M1786" i="12" s="1"/>
  <c r="I1786" i="12"/>
  <c r="K1786" i="12"/>
  <c r="O1786" i="12"/>
  <c r="Q1786" i="12"/>
  <c r="V1786" i="12"/>
  <c r="G1812" i="12"/>
  <c r="I1812" i="12"/>
  <c r="K1812" i="12"/>
  <c r="M1812" i="12"/>
  <c r="O1812" i="12"/>
  <c r="Q1812" i="12"/>
  <c r="V1812" i="12"/>
  <c r="G1820" i="12"/>
  <c r="M1820" i="12" s="1"/>
  <c r="I1820" i="12"/>
  <c r="K1820" i="12"/>
  <c r="O1820" i="12"/>
  <c r="Q1820" i="12"/>
  <c r="V1820" i="12"/>
  <c r="G1823" i="12"/>
  <c r="I1823" i="12"/>
  <c r="K1823" i="12"/>
  <c r="M1823" i="12"/>
  <c r="O1823" i="12"/>
  <c r="Q1823" i="12"/>
  <c r="V1823" i="12"/>
  <c r="G1825" i="12"/>
  <c r="I1825" i="12"/>
  <c r="K1825" i="12"/>
  <c r="M1825" i="12"/>
  <c r="O1825" i="12"/>
  <c r="Q1825" i="12"/>
  <c r="V1825" i="12"/>
  <c r="G1832" i="12"/>
  <c r="M1832" i="12" s="1"/>
  <c r="I1832" i="12"/>
  <c r="K1832" i="12"/>
  <c r="O1832" i="12"/>
  <c r="Q1832" i="12"/>
  <c r="V1832" i="12"/>
  <c r="G1947" i="12"/>
  <c r="I1947" i="12"/>
  <c r="K1947" i="12"/>
  <c r="M1947" i="12"/>
  <c r="O1947" i="12"/>
  <c r="Q1947" i="12"/>
  <c r="V1947" i="12"/>
  <c r="G1949" i="12"/>
  <c r="M1949" i="12" s="1"/>
  <c r="I1949" i="12"/>
  <c r="K1949" i="12"/>
  <c r="O1949" i="12"/>
  <c r="Q1949" i="12"/>
  <c r="V1949" i="12"/>
  <c r="G2012" i="12"/>
  <c r="I2012" i="12"/>
  <c r="K2012" i="12"/>
  <c r="M2012" i="12"/>
  <c r="O2012" i="12"/>
  <c r="Q2012" i="12"/>
  <c r="V2012" i="12"/>
  <c r="G2015" i="12"/>
  <c r="G2014" i="12" s="1"/>
  <c r="I153" i="1" s="1"/>
  <c r="I2015" i="12"/>
  <c r="I2014" i="12" s="1"/>
  <c r="K2015" i="12"/>
  <c r="K2014" i="12" s="1"/>
  <c r="M2015" i="12"/>
  <c r="M2014" i="12" s="1"/>
  <c r="O2015" i="12"/>
  <c r="O2014" i="12" s="1"/>
  <c r="Q2015" i="12"/>
  <c r="Q2014" i="12" s="1"/>
  <c r="V2015" i="12"/>
  <c r="V2014" i="12" s="1"/>
  <c r="G2029" i="12"/>
  <c r="I2029" i="12"/>
  <c r="K2029" i="12"/>
  <c r="M2029" i="12"/>
  <c r="O2029" i="12"/>
  <c r="Q2029" i="12"/>
  <c r="V2029" i="12"/>
  <c r="G2030" i="12"/>
  <c r="M2030" i="12" s="1"/>
  <c r="I2030" i="12"/>
  <c r="K2030" i="12"/>
  <c r="O2030" i="12"/>
  <c r="Q2030" i="12"/>
  <c r="V2030" i="12"/>
  <c r="G2031" i="12"/>
  <c r="I2031" i="12"/>
  <c r="K2031" i="12"/>
  <c r="M2031" i="12"/>
  <c r="O2031" i="12"/>
  <c r="Q2031" i="12"/>
  <c r="V2031" i="12"/>
  <c r="G2032" i="12"/>
  <c r="M2032" i="12" s="1"/>
  <c r="I2032" i="12"/>
  <c r="K2032" i="12"/>
  <c r="O2032" i="12"/>
  <c r="Q2032" i="12"/>
  <c r="V2032" i="12"/>
  <c r="G2033" i="12"/>
  <c r="I2033" i="12"/>
  <c r="K2033" i="12"/>
  <c r="M2033" i="12"/>
  <c r="O2033" i="12"/>
  <c r="Q2033" i="12"/>
  <c r="V2033" i="12"/>
  <c r="G2034" i="12"/>
  <c r="M2034" i="12" s="1"/>
  <c r="I2034" i="12"/>
  <c r="K2034" i="12"/>
  <c r="O2034" i="12"/>
  <c r="Q2034" i="12"/>
  <c r="V2034" i="12"/>
  <c r="G2035" i="12"/>
  <c r="I2035" i="12"/>
  <c r="K2035" i="12"/>
  <c r="M2035" i="12"/>
  <c r="O2035" i="12"/>
  <c r="Q2035" i="12"/>
  <c r="V2035" i="12"/>
  <c r="AE2037" i="12"/>
  <c r="AF2037" i="12"/>
  <c r="AZ111" i="1"/>
  <c r="AZ110" i="1"/>
  <c r="AZ109" i="1"/>
  <c r="AZ108" i="1"/>
  <c r="AZ107" i="1"/>
  <c r="AZ106" i="1"/>
  <c r="AZ105" i="1"/>
  <c r="AZ103" i="1"/>
  <c r="AZ102" i="1"/>
  <c r="AZ101" i="1"/>
  <c r="AZ100" i="1"/>
  <c r="AZ98" i="1"/>
  <c r="AZ97" i="1"/>
  <c r="AZ96" i="1"/>
  <c r="AZ95" i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72" i="1"/>
  <c r="AZ71" i="1"/>
  <c r="AZ70" i="1"/>
  <c r="AZ68" i="1"/>
  <c r="AZ67" i="1"/>
  <c r="AZ66" i="1"/>
  <c r="AZ65" i="1"/>
  <c r="AZ64" i="1"/>
  <c r="AZ62" i="1"/>
  <c r="AZ61" i="1"/>
  <c r="AZ59" i="1"/>
  <c r="AZ57" i="1"/>
  <c r="H53" i="1"/>
  <c r="I53" i="1" s="1"/>
  <c r="H52" i="1"/>
  <c r="I52" i="1" s="1"/>
  <c r="H51" i="1"/>
  <c r="I51" i="1" s="1"/>
  <c r="H49" i="1"/>
  <c r="I49" i="1" s="1"/>
  <c r="H45" i="1"/>
  <c r="I45" i="1" s="1"/>
  <c r="H43" i="1"/>
  <c r="I43" i="1" s="1"/>
  <c r="H42" i="1"/>
  <c r="I42" i="1" s="1"/>
  <c r="G41" i="1" l="1"/>
  <c r="F41" i="1"/>
  <c r="H41" i="1" s="1"/>
  <c r="I41" i="1" s="1"/>
  <c r="F40" i="1"/>
  <c r="F39" i="1"/>
  <c r="V2028" i="12"/>
  <c r="K2028" i="12"/>
  <c r="O2028" i="12"/>
  <c r="Q2028" i="12"/>
  <c r="I2028" i="12"/>
  <c r="V1824" i="12"/>
  <c r="K1824" i="12"/>
  <c r="O1824" i="12"/>
  <c r="Q1824" i="12"/>
  <c r="I1824" i="12"/>
  <c r="I1587" i="12"/>
  <c r="Q1587" i="12"/>
  <c r="V1282" i="12"/>
  <c r="O1282" i="12"/>
  <c r="K1282" i="12"/>
  <c r="I1073" i="12"/>
  <c r="Q1073" i="12"/>
  <c r="V1020" i="12"/>
  <c r="K1020" i="12"/>
  <c r="Q1020" i="12"/>
  <c r="I1020" i="12"/>
  <c r="O1016" i="12"/>
  <c r="V1016" i="12"/>
  <c r="Q1016" i="12"/>
  <c r="K1016" i="12"/>
  <c r="I1016" i="12"/>
  <c r="O859" i="12"/>
  <c r="V859" i="12"/>
  <c r="K859" i="12"/>
  <c r="V782" i="12"/>
  <c r="K782" i="12"/>
  <c r="O782" i="12"/>
  <c r="G782" i="12"/>
  <c r="I133" i="1" s="1"/>
  <c r="Q782" i="12"/>
  <c r="I782" i="12"/>
  <c r="Q689" i="12"/>
  <c r="I689" i="12"/>
  <c r="V689" i="12"/>
  <c r="O689" i="12"/>
  <c r="K689" i="12"/>
  <c r="V460" i="12"/>
  <c r="K460" i="12"/>
  <c r="O460" i="12"/>
  <c r="G460" i="12"/>
  <c r="Q460" i="12"/>
  <c r="I460" i="12"/>
  <c r="O286" i="12"/>
  <c r="G286" i="12"/>
  <c r="I120" i="1" s="1"/>
  <c r="V286" i="12"/>
  <c r="Q286" i="12"/>
  <c r="K286" i="12"/>
  <c r="I286" i="12"/>
  <c r="V272" i="12"/>
  <c r="Q272" i="12"/>
  <c r="O272" i="12"/>
  <c r="K272" i="12"/>
  <c r="I272" i="12"/>
  <c r="G272" i="12"/>
  <c r="I119" i="1" s="1"/>
  <c r="V236" i="12"/>
  <c r="Q236" i="12"/>
  <c r="O236" i="12"/>
  <c r="K236" i="12"/>
  <c r="I236" i="12"/>
  <c r="G236" i="12"/>
  <c r="I118" i="1" s="1"/>
  <c r="O8" i="12"/>
  <c r="G8" i="12"/>
  <c r="V8" i="12"/>
  <c r="Q8" i="12"/>
  <c r="K8" i="12"/>
  <c r="I8" i="12"/>
  <c r="Q363" i="13"/>
  <c r="O363" i="13"/>
  <c r="I363" i="13"/>
  <c r="V360" i="13"/>
  <c r="O360" i="13"/>
  <c r="K360" i="13"/>
  <c r="M360" i="13"/>
  <c r="Q357" i="13"/>
  <c r="I357" i="13"/>
  <c r="V354" i="13"/>
  <c r="Q354" i="13"/>
  <c r="O354" i="13"/>
  <c r="K354" i="13"/>
  <c r="I354" i="13"/>
  <c r="G354" i="13"/>
  <c r="I128" i="1" s="1"/>
  <c r="V282" i="13"/>
  <c r="K282" i="13"/>
  <c r="O282" i="13"/>
  <c r="G282" i="13"/>
  <c r="I137" i="1" s="1"/>
  <c r="Q282" i="13"/>
  <c r="I282" i="13"/>
  <c r="Q117" i="13"/>
  <c r="I117" i="13"/>
  <c r="O117" i="13"/>
  <c r="G117" i="13"/>
  <c r="I136" i="1" s="1"/>
  <c r="V117" i="13"/>
  <c r="K117" i="13"/>
  <c r="O8" i="13"/>
  <c r="G8" i="13"/>
  <c r="V8" i="13"/>
  <c r="Q8" i="13"/>
  <c r="K8" i="13"/>
  <c r="I8" i="13"/>
  <c r="O276" i="14"/>
  <c r="G276" i="14"/>
  <c r="I231" i="1" s="1"/>
  <c r="V276" i="14"/>
  <c r="K276" i="14"/>
  <c r="Q276" i="14"/>
  <c r="I276" i="14"/>
  <c r="O260" i="14"/>
  <c r="G260" i="14"/>
  <c r="V260" i="14"/>
  <c r="Q260" i="14"/>
  <c r="K260" i="14"/>
  <c r="I260" i="14"/>
  <c r="O250" i="14"/>
  <c r="V250" i="14"/>
  <c r="Q250" i="14"/>
  <c r="K250" i="14"/>
  <c r="I250" i="14"/>
  <c r="G250" i="14"/>
  <c r="I144" i="1" s="1"/>
  <c r="V139" i="14"/>
  <c r="K139" i="14"/>
  <c r="Q139" i="14"/>
  <c r="O139" i="14"/>
  <c r="I139" i="14"/>
  <c r="G139" i="14"/>
  <c r="V101" i="14"/>
  <c r="Q101" i="14"/>
  <c r="O101" i="14"/>
  <c r="K101" i="14"/>
  <c r="I101" i="14"/>
  <c r="G101" i="14"/>
  <c r="I142" i="1" s="1"/>
  <c r="Q87" i="14"/>
  <c r="O87" i="14"/>
  <c r="I87" i="14"/>
  <c r="G87" i="14"/>
  <c r="I140" i="1" s="1"/>
  <c r="V47" i="14"/>
  <c r="Q47" i="14"/>
  <c r="O47" i="14"/>
  <c r="K47" i="14"/>
  <c r="I47" i="14"/>
  <c r="G47" i="14"/>
  <c r="O8" i="14"/>
  <c r="G8" i="14"/>
  <c r="G283" i="14" s="1"/>
  <c r="V8" i="14"/>
  <c r="Q8" i="14"/>
  <c r="K8" i="14"/>
  <c r="I8" i="14"/>
  <c r="V295" i="15"/>
  <c r="K295" i="15"/>
  <c r="Q295" i="15"/>
  <c r="O295" i="15"/>
  <c r="I295" i="15"/>
  <c r="G295" i="15"/>
  <c r="I132" i="1" s="1"/>
  <c r="V284" i="15"/>
  <c r="Q284" i="15"/>
  <c r="O284" i="15"/>
  <c r="K284" i="15"/>
  <c r="I284" i="15"/>
  <c r="M285" i="15"/>
  <c r="M284" i="15" s="1"/>
  <c r="G284" i="15"/>
  <c r="I151" i="1" s="1"/>
  <c r="V274" i="15"/>
  <c r="Q274" i="15"/>
  <c r="O274" i="15"/>
  <c r="K274" i="15"/>
  <c r="I274" i="15"/>
  <c r="M275" i="15"/>
  <c r="M274" i="15" s="1"/>
  <c r="G274" i="15"/>
  <c r="V157" i="15"/>
  <c r="K157" i="15"/>
  <c r="Q157" i="15"/>
  <c r="O157" i="15"/>
  <c r="I157" i="15"/>
  <c r="G157" i="15"/>
  <c r="Q107" i="15"/>
  <c r="I107" i="15"/>
  <c r="O107" i="15"/>
  <c r="G107" i="15"/>
  <c r="I141" i="1" s="1"/>
  <c r="V107" i="15"/>
  <c r="K107" i="15"/>
  <c r="V93" i="15"/>
  <c r="Q93" i="15"/>
  <c r="K93" i="15"/>
  <c r="I93" i="15"/>
  <c r="V31" i="15"/>
  <c r="Q31" i="15"/>
  <c r="O31" i="15"/>
  <c r="K31" i="15"/>
  <c r="I31" i="15"/>
  <c r="G31" i="15"/>
  <c r="O8" i="15"/>
  <c r="G8" i="15"/>
  <c r="G302" i="15" s="1"/>
  <c r="V8" i="15"/>
  <c r="Q8" i="15"/>
  <c r="K8" i="15"/>
  <c r="I8" i="15"/>
  <c r="V550" i="16"/>
  <c r="Q550" i="16"/>
  <c r="K550" i="16"/>
  <c r="I550" i="16"/>
  <c r="V545" i="16"/>
  <c r="Q545" i="16"/>
  <c r="O545" i="16"/>
  <c r="K545" i="16"/>
  <c r="I545" i="16"/>
  <c r="G545" i="16"/>
  <c r="I196" i="1" s="1"/>
  <c r="Q519" i="16"/>
  <c r="I519" i="16"/>
  <c r="V519" i="16"/>
  <c r="O519" i="16"/>
  <c r="K519" i="16"/>
  <c r="G519" i="16"/>
  <c r="I195" i="1" s="1"/>
  <c r="V508" i="16"/>
  <c r="Q508" i="16"/>
  <c r="O508" i="16"/>
  <c r="I508" i="16"/>
  <c r="G508" i="16"/>
  <c r="I194" i="1" s="1"/>
  <c r="V495" i="16"/>
  <c r="Q495" i="16"/>
  <c r="O495" i="16"/>
  <c r="K495" i="16"/>
  <c r="I495" i="16"/>
  <c r="G495" i="16"/>
  <c r="I193" i="1" s="1"/>
  <c r="Q485" i="16"/>
  <c r="I485" i="16"/>
  <c r="V485" i="16"/>
  <c r="O485" i="16"/>
  <c r="K485" i="16"/>
  <c r="G485" i="16"/>
  <c r="I192" i="1" s="1"/>
  <c r="Q475" i="16"/>
  <c r="I475" i="16"/>
  <c r="V475" i="16"/>
  <c r="O475" i="16"/>
  <c r="K475" i="16"/>
  <c r="G475" i="16"/>
  <c r="I191" i="1" s="1"/>
  <c r="I453" i="16"/>
  <c r="Q453" i="16"/>
  <c r="O453" i="16"/>
  <c r="O350" i="16"/>
  <c r="V350" i="16"/>
  <c r="V342" i="16"/>
  <c r="O342" i="16"/>
  <c r="K342" i="16"/>
  <c r="Q332" i="16"/>
  <c r="I332" i="16"/>
  <c r="V332" i="16"/>
  <c r="O332" i="16"/>
  <c r="Q325" i="16"/>
  <c r="O325" i="16"/>
  <c r="I325" i="16"/>
  <c r="G325" i="16"/>
  <c r="I179" i="1" s="1"/>
  <c r="V318" i="16"/>
  <c r="Q318" i="16"/>
  <c r="O318" i="16"/>
  <c r="K318" i="16"/>
  <c r="I318" i="16"/>
  <c r="M318" i="16"/>
  <c r="Q296" i="16"/>
  <c r="I296" i="16"/>
  <c r="V296" i="16"/>
  <c r="O296" i="16"/>
  <c r="K296" i="16"/>
  <c r="Q280" i="16"/>
  <c r="I280" i="16"/>
  <c r="V280" i="16"/>
  <c r="O280" i="16"/>
  <c r="K280" i="16"/>
  <c r="G280" i="16"/>
  <c r="I176" i="1" s="1"/>
  <c r="O229" i="16"/>
  <c r="G229" i="16"/>
  <c r="I170" i="1" s="1"/>
  <c r="V229" i="16"/>
  <c r="K229" i="16"/>
  <c r="Q229" i="16"/>
  <c r="I229" i="16"/>
  <c r="V213" i="16"/>
  <c r="K213" i="16"/>
  <c r="O213" i="16"/>
  <c r="G213" i="16"/>
  <c r="I169" i="1" s="1"/>
  <c r="Q213" i="16"/>
  <c r="I213" i="16"/>
  <c r="V206" i="16"/>
  <c r="O206" i="16"/>
  <c r="K206" i="16"/>
  <c r="G206" i="16"/>
  <c r="I168" i="1" s="1"/>
  <c r="V189" i="16"/>
  <c r="K189" i="16"/>
  <c r="Q189" i="16"/>
  <c r="I189" i="16"/>
  <c r="V164" i="16"/>
  <c r="O164" i="16"/>
  <c r="K164" i="16"/>
  <c r="G164" i="16"/>
  <c r="I162" i="1" s="1"/>
  <c r="V132" i="16"/>
  <c r="K132" i="16"/>
  <c r="Q132" i="16"/>
  <c r="O132" i="16"/>
  <c r="I132" i="16"/>
  <c r="G132" i="16"/>
  <c r="I161" i="1" s="1"/>
  <c r="Q95" i="16"/>
  <c r="I95" i="16"/>
  <c r="V95" i="16"/>
  <c r="O95" i="16"/>
  <c r="K95" i="16"/>
  <c r="G95" i="16"/>
  <c r="I213" i="1" s="1"/>
  <c r="V85" i="16"/>
  <c r="Q85" i="16"/>
  <c r="O85" i="16"/>
  <c r="K85" i="16"/>
  <c r="I85" i="16"/>
  <c r="G85" i="16"/>
  <c r="I211" i="1" s="1"/>
  <c r="V71" i="16"/>
  <c r="Q71" i="16"/>
  <c r="O71" i="16"/>
  <c r="K71" i="16"/>
  <c r="I71" i="16"/>
  <c r="G71" i="16"/>
  <c r="I207" i="1" s="1"/>
  <c r="V64" i="16"/>
  <c r="Q64" i="16"/>
  <c r="O64" i="16"/>
  <c r="M64" i="16"/>
  <c r="K64" i="16"/>
  <c r="I64" i="16"/>
  <c r="G64" i="16"/>
  <c r="I205" i="1" s="1"/>
  <c r="V54" i="16"/>
  <c r="Q54" i="16"/>
  <c r="O54" i="16"/>
  <c r="M54" i="16"/>
  <c r="K54" i="16"/>
  <c r="I54" i="16"/>
  <c r="G54" i="16"/>
  <c r="I199" i="1" s="1"/>
  <c r="V44" i="16"/>
  <c r="Q44" i="16"/>
  <c r="O44" i="16"/>
  <c r="M44" i="16"/>
  <c r="K44" i="16"/>
  <c r="I44" i="16"/>
  <c r="G44" i="16"/>
  <c r="I187" i="1" s="1"/>
  <c r="V30" i="16"/>
  <c r="K30" i="16"/>
  <c r="Q30" i="16"/>
  <c r="O30" i="16"/>
  <c r="I30" i="16"/>
  <c r="G30" i="16"/>
  <c r="I174" i="1" s="1"/>
  <c r="V11" i="16"/>
  <c r="Q11" i="16"/>
  <c r="O11" i="16"/>
  <c r="K11" i="16"/>
  <c r="I11" i="16"/>
  <c r="G11" i="16"/>
  <c r="I230" i="1" s="1"/>
  <c r="V8" i="16"/>
  <c r="Q8" i="16"/>
  <c r="O8" i="16"/>
  <c r="K8" i="16"/>
  <c r="I8" i="16"/>
  <c r="M9" i="16"/>
  <c r="M8" i="16" s="1"/>
  <c r="G8" i="16"/>
  <c r="V168" i="17"/>
  <c r="O168" i="17"/>
  <c r="K168" i="17"/>
  <c r="G168" i="17"/>
  <c r="I232" i="1" s="1"/>
  <c r="V138" i="17"/>
  <c r="K138" i="17"/>
  <c r="O138" i="17"/>
  <c r="G138" i="17"/>
  <c r="I198" i="1" s="1"/>
  <c r="Q138" i="17"/>
  <c r="I138" i="17"/>
  <c r="V122" i="17"/>
  <c r="K122" i="17"/>
  <c r="O122" i="17"/>
  <c r="G122" i="17"/>
  <c r="I186" i="1" s="1"/>
  <c r="Q122" i="17"/>
  <c r="I122" i="17"/>
  <c r="O118" i="17"/>
  <c r="G118" i="17"/>
  <c r="I171" i="1" s="1"/>
  <c r="V118" i="17"/>
  <c r="Q118" i="17"/>
  <c r="K118" i="17"/>
  <c r="I118" i="17"/>
  <c r="O104" i="17"/>
  <c r="G104" i="17"/>
  <c r="I156" i="1" s="1"/>
  <c r="V104" i="17"/>
  <c r="Q104" i="17"/>
  <c r="K104" i="17"/>
  <c r="I104" i="17"/>
  <c r="Q69" i="17"/>
  <c r="I69" i="17"/>
  <c r="O69" i="17"/>
  <c r="G69" i="17"/>
  <c r="I220" i="1" s="1"/>
  <c r="V69" i="17"/>
  <c r="K69" i="17"/>
  <c r="V64" i="17"/>
  <c r="Q64" i="17"/>
  <c r="K64" i="17"/>
  <c r="I64" i="17"/>
  <c r="V59" i="17"/>
  <c r="K59" i="17"/>
  <c r="Q59" i="17"/>
  <c r="O59" i="17"/>
  <c r="I59" i="17"/>
  <c r="G59" i="17"/>
  <c r="I221" i="1" s="1"/>
  <c r="Q53" i="17"/>
  <c r="I53" i="17"/>
  <c r="O53" i="17"/>
  <c r="G53" i="17"/>
  <c r="I218" i="1" s="1"/>
  <c r="V53" i="17"/>
  <c r="K53" i="17"/>
  <c r="O36" i="17"/>
  <c r="G36" i="17"/>
  <c r="I217" i="1" s="1"/>
  <c r="V36" i="17"/>
  <c r="K36" i="17"/>
  <c r="Q36" i="17"/>
  <c r="I36" i="17"/>
  <c r="O24" i="17"/>
  <c r="G24" i="17"/>
  <c r="I216" i="1" s="1"/>
  <c r="V24" i="17"/>
  <c r="Q24" i="17"/>
  <c r="K24" i="17"/>
  <c r="I24" i="17"/>
  <c r="O8" i="17"/>
  <c r="G8" i="17"/>
  <c r="V8" i="17"/>
  <c r="Q8" i="17"/>
  <c r="K8" i="17"/>
  <c r="I8" i="17"/>
  <c r="V47" i="18"/>
  <c r="Q47" i="18"/>
  <c r="O47" i="18"/>
  <c r="K47" i="18"/>
  <c r="I47" i="18"/>
  <c r="G47" i="18"/>
  <c r="I155" i="1" s="1"/>
  <c r="O8" i="18"/>
  <c r="G8" i="18"/>
  <c r="V8" i="18"/>
  <c r="Q8" i="18"/>
  <c r="K8" i="18"/>
  <c r="I8" i="18"/>
  <c r="AF441" i="19"/>
  <c r="G48" i="1" s="1"/>
  <c r="H48" i="1" s="1"/>
  <c r="I48" i="1" s="1"/>
  <c r="O350" i="19"/>
  <c r="G350" i="19"/>
  <c r="I201" i="1" s="1"/>
  <c r="V350" i="19"/>
  <c r="K350" i="19"/>
  <c r="Q350" i="19"/>
  <c r="I350" i="19"/>
  <c r="Q328" i="19"/>
  <c r="I328" i="19"/>
  <c r="V328" i="19"/>
  <c r="O328" i="19"/>
  <c r="K328" i="19"/>
  <c r="G328" i="19"/>
  <c r="I190" i="1" s="1"/>
  <c r="V306" i="19"/>
  <c r="K306" i="19"/>
  <c r="O306" i="19"/>
  <c r="G306" i="19"/>
  <c r="I175" i="1" s="1"/>
  <c r="Q306" i="19"/>
  <c r="I306" i="19"/>
  <c r="O8" i="19"/>
  <c r="G8" i="19"/>
  <c r="V8" i="19"/>
  <c r="Q8" i="19"/>
  <c r="K8" i="19"/>
  <c r="I8" i="19"/>
  <c r="Q306" i="20"/>
  <c r="I306" i="20"/>
  <c r="V306" i="20"/>
  <c r="O306" i="20"/>
  <c r="K306" i="20"/>
  <c r="Q298" i="20"/>
  <c r="I298" i="20"/>
  <c r="V298" i="20"/>
  <c r="O298" i="20"/>
  <c r="K298" i="20"/>
  <c r="V196" i="20"/>
  <c r="O196" i="20"/>
  <c r="K196" i="20"/>
  <c r="G196" i="20"/>
  <c r="I226" i="1" s="1"/>
  <c r="Q196" i="20"/>
  <c r="I196" i="20"/>
  <c r="V125" i="20"/>
  <c r="K125" i="20"/>
  <c r="O125" i="20"/>
  <c r="G125" i="20"/>
  <c r="I222" i="1" s="1"/>
  <c r="Q125" i="20"/>
  <c r="I125" i="20"/>
  <c r="O8" i="20"/>
  <c r="G8" i="20"/>
  <c r="V8" i="20"/>
  <c r="Q8" i="20"/>
  <c r="K8" i="20"/>
  <c r="I8" i="20"/>
  <c r="O77" i="21"/>
  <c r="V77" i="21"/>
  <c r="Q77" i="21"/>
  <c r="M77" i="21"/>
  <c r="K77" i="21"/>
  <c r="I77" i="21"/>
  <c r="G77" i="21"/>
  <c r="I203" i="1" s="1"/>
  <c r="V67" i="21"/>
  <c r="K67" i="21"/>
  <c r="Q67" i="21"/>
  <c r="O67" i="21"/>
  <c r="I67" i="21"/>
  <c r="G67" i="21"/>
  <c r="I224" i="1" s="1"/>
  <c r="V55" i="21"/>
  <c r="K55" i="21"/>
  <c r="Q55" i="21"/>
  <c r="O55" i="21"/>
  <c r="I55" i="21"/>
  <c r="G55" i="21"/>
  <c r="I188" i="1" s="1"/>
  <c r="V40" i="21"/>
  <c r="Q40" i="21"/>
  <c r="O40" i="21"/>
  <c r="K40" i="21"/>
  <c r="I40" i="21"/>
  <c r="G40" i="21"/>
  <c r="I172" i="1" s="1"/>
  <c r="V8" i="21"/>
  <c r="Q8" i="21"/>
  <c r="O8" i="21"/>
  <c r="K8" i="21"/>
  <c r="I8" i="21"/>
  <c r="G8" i="21"/>
  <c r="O50" i="22"/>
  <c r="G50" i="22"/>
  <c r="I212" i="1" s="1"/>
  <c r="V50" i="22"/>
  <c r="K50" i="22"/>
  <c r="Q50" i="22"/>
  <c r="I50" i="22"/>
  <c r="V46" i="22"/>
  <c r="O46" i="22"/>
  <c r="K46" i="22"/>
  <c r="G46" i="22"/>
  <c r="I210" i="1" s="1"/>
  <c r="Q46" i="22"/>
  <c r="I46" i="22"/>
  <c r="O40" i="22"/>
  <c r="V40" i="22"/>
  <c r="K40" i="22"/>
  <c r="Q40" i="22"/>
  <c r="I40" i="22"/>
  <c r="V32" i="22"/>
  <c r="O32" i="22"/>
  <c r="K32" i="22"/>
  <c r="G32" i="22"/>
  <c r="I204" i="1" s="1"/>
  <c r="Q32" i="22"/>
  <c r="I32" i="22"/>
  <c r="V28" i="22"/>
  <c r="O28" i="22"/>
  <c r="K28" i="22"/>
  <c r="G28" i="22"/>
  <c r="I200" i="1" s="1"/>
  <c r="Q28" i="22"/>
  <c r="I28" i="22"/>
  <c r="O24" i="22"/>
  <c r="G24" i="22"/>
  <c r="I189" i="1" s="1"/>
  <c r="V24" i="22"/>
  <c r="Q24" i="22"/>
  <c r="K24" i="22"/>
  <c r="I24" i="22"/>
  <c r="O20" i="22"/>
  <c r="G20" i="22"/>
  <c r="I173" i="1" s="1"/>
  <c r="V20" i="22"/>
  <c r="Q20" i="22"/>
  <c r="K20" i="22"/>
  <c r="I20" i="22"/>
  <c r="O8" i="22"/>
  <c r="G8" i="22"/>
  <c r="V8" i="22"/>
  <c r="Q8" i="22"/>
  <c r="K8" i="22"/>
  <c r="I8" i="22"/>
  <c r="V145" i="23"/>
  <c r="Q145" i="23"/>
  <c r="O145" i="23"/>
  <c r="K145" i="23"/>
  <c r="I145" i="23"/>
  <c r="G145" i="23"/>
  <c r="I236" i="1" s="1"/>
  <c r="O8" i="23"/>
  <c r="G8" i="23"/>
  <c r="V8" i="23"/>
  <c r="Q8" i="23"/>
  <c r="K8" i="23"/>
  <c r="I8" i="23"/>
  <c r="V15" i="24"/>
  <c r="Q15" i="24"/>
  <c r="O15" i="24"/>
  <c r="K15" i="24"/>
  <c r="I15" i="24"/>
  <c r="G15" i="24"/>
  <c r="I237" i="1" s="1"/>
  <c r="O8" i="24"/>
  <c r="G8" i="24"/>
  <c r="V8" i="24"/>
  <c r="Q8" i="24"/>
  <c r="K8" i="24"/>
  <c r="I8" i="24"/>
  <c r="M16" i="24"/>
  <c r="M15" i="24" s="1"/>
  <c r="M12" i="24"/>
  <c r="M8" i="24" s="1"/>
  <c r="M146" i="23"/>
  <c r="M145" i="23" s="1"/>
  <c r="M30" i="23"/>
  <c r="M8" i="23" s="1"/>
  <c r="M40" i="22"/>
  <c r="M54" i="22"/>
  <c r="M50" i="22" s="1"/>
  <c r="M34" i="22"/>
  <c r="M32" i="22" s="1"/>
  <c r="M30" i="22"/>
  <c r="M28" i="22" s="1"/>
  <c r="M26" i="22"/>
  <c r="M24" i="22" s="1"/>
  <c r="M22" i="22"/>
  <c r="M20" i="22" s="1"/>
  <c r="M14" i="22"/>
  <c r="M8" i="22" s="1"/>
  <c r="G40" i="22"/>
  <c r="I208" i="1" s="1"/>
  <c r="M48" i="22"/>
  <c r="M46" i="22" s="1"/>
  <c r="M67" i="21"/>
  <c r="M55" i="21"/>
  <c r="M41" i="21"/>
  <c r="M40" i="21" s="1"/>
  <c r="M9" i="21"/>
  <c r="M8" i="21" s="1"/>
  <c r="AF89" i="21"/>
  <c r="G50" i="1" s="1"/>
  <c r="H50" i="1" s="1"/>
  <c r="I50" i="1" s="1"/>
  <c r="M306" i="20"/>
  <c r="M298" i="20"/>
  <c r="G306" i="20"/>
  <c r="I229" i="1" s="1"/>
  <c r="G298" i="20"/>
  <c r="I228" i="1" s="1"/>
  <c r="M294" i="20"/>
  <c r="M293" i="20" s="1"/>
  <c r="M201" i="20"/>
  <c r="M196" i="20" s="1"/>
  <c r="M130" i="20"/>
  <c r="M125" i="20" s="1"/>
  <c r="M21" i="20"/>
  <c r="M8" i="20" s="1"/>
  <c r="M437" i="19"/>
  <c r="M363" i="19"/>
  <c r="M350" i="19" s="1"/>
  <c r="M329" i="19"/>
  <c r="M328" i="19" s="1"/>
  <c r="M317" i="19"/>
  <c r="M306" i="19" s="1"/>
  <c r="M52" i="19"/>
  <c r="M8" i="19" s="1"/>
  <c r="AF55" i="18"/>
  <c r="G47" i="1" s="1"/>
  <c r="H47" i="1" s="1"/>
  <c r="I47" i="1" s="1"/>
  <c r="M48" i="18"/>
  <c r="M47" i="18" s="1"/>
  <c r="M12" i="18"/>
  <c r="M8" i="18" s="1"/>
  <c r="M169" i="17"/>
  <c r="M168" i="17" s="1"/>
  <c r="G166" i="17"/>
  <c r="I202" i="1" s="1"/>
  <c r="M140" i="17"/>
  <c r="M138" i="17" s="1"/>
  <c r="M124" i="17"/>
  <c r="M122" i="17" s="1"/>
  <c r="M120" i="17"/>
  <c r="M118" i="17" s="1"/>
  <c r="M108" i="17"/>
  <c r="M104" i="17" s="1"/>
  <c r="M72" i="17"/>
  <c r="M69" i="17" s="1"/>
  <c r="M68" i="17"/>
  <c r="M64" i="17" s="1"/>
  <c r="M60" i="17"/>
  <c r="M59" i="17" s="1"/>
  <c r="M56" i="17"/>
  <c r="M53" i="17" s="1"/>
  <c r="M40" i="17"/>
  <c r="M36" i="17" s="1"/>
  <c r="M28" i="17"/>
  <c r="M24" i="17" s="1"/>
  <c r="M12" i="17"/>
  <c r="M8" i="17" s="1"/>
  <c r="M519" i="16"/>
  <c r="M508" i="16"/>
  <c r="G453" i="16"/>
  <c r="I185" i="1" s="1"/>
  <c r="Q367" i="16"/>
  <c r="I367" i="16"/>
  <c r="O367" i="16"/>
  <c r="M325" i="16"/>
  <c r="M132" i="16"/>
  <c r="M552" i="16"/>
  <c r="M550" i="16" s="1"/>
  <c r="M546" i="16"/>
  <c r="M545" i="16" s="1"/>
  <c r="M516" i="16"/>
  <c r="M515" i="16" s="1"/>
  <c r="M496" i="16"/>
  <c r="M495" i="16" s="1"/>
  <c r="M486" i="16"/>
  <c r="M485" i="16" s="1"/>
  <c r="M476" i="16"/>
  <c r="M475" i="16" s="1"/>
  <c r="M454" i="16"/>
  <c r="M453" i="16" s="1"/>
  <c r="K367" i="16"/>
  <c r="Q350" i="16"/>
  <c r="I350" i="16"/>
  <c r="G342" i="16"/>
  <c r="I181" i="1" s="1"/>
  <c r="M343" i="16"/>
  <c r="M342" i="16" s="1"/>
  <c r="G332" i="16"/>
  <c r="I180" i="1" s="1"/>
  <c r="M333" i="16"/>
  <c r="M332" i="16" s="1"/>
  <c r="M296" i="16"/>
  <c r="M164" i="16"/>
  <c r="M95" i="16"/>
  <c r="M85" i="16"/>
  <c r="M30" i="16"/>
  <c r="V453" i="16"/>
  <c r="K453" i="16"/>
  <c r="M450" i="16"/>
  <c r="M449" i="16" s="1"/>
  <c r="G449" i="16"/>
  <c r="I184" i="1" s="1"/>
  <c r="V367" i="16"/>
  <c r="G367" i="16"/>
  <c r="I183" i="1" s="1"/>
  <c r="M368" i="16"/>
  <c r="M367" i="16" s="1"/>
  <c r="G350" i="16"/>
  <c r="I182" i="1" s="1"/>
  <c r="M356" i="16"/>
  <c r="M350" i="16"/>
  <c r="K332" i="16"/>
  <c r="G318" i="16"/>
  <c r="I178" i="1" s="1"/>
  <c r="G296" i="16"/>
  <c r="I177" i="1" s="1"/>
  <c r="M281" i="16"/>
  <c r="M280" i="16" s="1"/>
  <c r="M239" i="16"/>
  <c r="M229" i="16" s="1"/>
  <c r="M217" i="16"/>
  <c r="M213" i="16" s="1"/>
  <c r="M207" i="16"/>
  <c r="M206" i="16" s="1"/>
  <c r="G202" i="16"/>
  <c r="I167" i="1" s="1"/>
  <c r="M199" i="16"/>
  <c r="M189" i="16" s="1"/>
  <c r="M82" i="16"/>
  <c r="M81" i="16" s="1"/>
  <c r="M72" i="16"/>
  <c r="M71" i="16" s="1"/>
  <c r="M12" i="16"/>
  <c r="M11" i="16" s="1"/>
  <c r="M296" i="15"/>
  <c r="M295" i="15" s="1"/>
  <c r="M158" i="15"/>
  <c r="M157" i="15" s="1"/>
  <c r="M116" i="15"/>
  <c r="M107" i="15" s="1"/>
  <c r="M106" i="15"/>
  <c r="M93" i="15" s="1"/>
  <c r="M32" i="15"/>
  <c r="M31" i="15" s="1"/>
  <c r="M18" i="15"/>
  <c r="M8" i="15" s="1"/>
  <c r="M250" i="14"/>
  <c r="M139" i="14"/>
  <c r="M87" i="14"/>
  <c r="AF283" i="14"/>
  <c r="M280" i="14"/>
  <c r="M276" i="14" s="1"/>
  <c r="M265" i="14"/>
  <c r="M260" i="14" s="1"/>
  <c r="M102" i="14"/>
  <c r="M101" i="14" s="1"/>
  <c r="M48" i="14"/>
  <c r="M47" i="14" s="1"/>
  <c r="M23" i="14"/>
  <c r="M8" i="14" s="1"/>
  <c r="G360" i="13"/>
  <c r="I130" i="1" s="1"/>
  <c r="M359" i="13"/>
  <c r="M357" i="13" s="1"/>
  <c r="M355" i="13"/>
  <c r="M354" i="13" s="1"/>
  <c r="G350" i="13"/>
  <c r="I125" i="1" s="1"/>
  <c r="M347" i="13"/>
  <c r="M346" i="13" s="1"/>
  <c r="M286" i="13"/>
  <c r="M282" i="13" s="1"/>
  <c r="M127" i="13"/>
  <c r="M117" i="13" s="1"/>
  <c r="M19" i="13"/>
  <c r="M8" i="13" s="1"/>
  <c r="M365" i="13"/>
  <c r="M363" i="13" s="1"/>
  <c r="M2028" i="12"/>
  <c r="M1824" i="12"/>
  <c r="G2028" i="12"/>
  <c r="I233" i="1" s="1"/>
  <c r="G1824" i="12"/>
  <c r="I152" i="1" s="1"/>
  <c r="O1587" i="12"/>
  <c r="O1073" i="12"/>
  <c r="O1020" i="12"/>
  <c r="Q859" i="12"/>
  <c r="I859" i="12"/>
  <c r="K1587" i="12"/>
  <c r="G1282" i="12"/>
  <c r="I149" i="1" s="1"/>
  <c r="M1318" i="12"/>
  <c r="M1282" i="12"/>
  <c r="K1073" i="12"/>
  <c r="G1016" i="12"/>
  <c r="I145" i="1" s="1"/>
  <c r="M1018" i="12"/>
  <c r="M1016" i="12"/>
  <c r="G859" i="12"/>
  <c r="I134" i="1" s="1"/>
  <c r="M987" i="12"/>
  <c r="M859" i="12" s="1"/>
  <c r="M689" i="12"/>
  <c r="V1587" i="12"/>
  <c r="V1073" i="12"/>
  <c r="G1587" i="12"/>
  <c r="I150" i="1" s="1"/>
  <c r="M1588" i="12"/>
  <c r="M1587" i="12" s="1"/>
  <c r="Q1282" i="12"/>
  <c r="I1282" i="12"/>
  <c r="M1073" i="12"/>
  <c r="G1020" i="12"/>
  <c r="I146" i="1" s="1"/>
  <c r="M1030" i="12"/>
  <c r="M1020" i="12" s="1"/>
  <c r="G1073" i="12"/>
  <c r="I148" i="1" s="1"/>
  <c r="M784" i="12"/>
  <c r="M782" i="12" s="1"/>
  <c r="G689" i="12"/>
  <c r="I126" i="1" s="1"/>
  <c r="M462" i="12"/>
  <c r="M460" i="12" s="1"/>
  <c r="M336" i="12"/>
  <c r="M286" i="12" s="1"/>
  <c r="M273" i="12"/>
  <c r="M272" i="12" s="1"/>
  <c r="M237" i="12"/>
  <c r="M236" i="12" s="1"/>
  <c r="M72" i="12"/>
  <c r="M8" i="12" s="1"/>
  <c r="J28" i="1"/>
  <c r="J26" i="1"/>
  <c r="G38" i="1"/>
  <c r="F38" i="1"/>
  <c r="J23" i="1"/>
  <c r="J24" i="1"/>
  <c r="J25" i="1"/>
  <c r="J27" i="1"/>
  <c r="E24" i="1"/>
  <c r="E26" i="1"/>
  <c r="G44" i="1" l="1"/>
  <c r="H44" i="1" s="1"/>
  <c r="I44" i="1" s="1"/>
  <c r="G40" i="1"/>
  <c r="G39" i="1"/>
  <c r="G54" i="1" s="1"/>
  <c r="G25" i="1" s="1"/>
  <c r="A25" i="1" s="1"/>
  <c r="A26" i="1" s="1"/>
  <c r="G26" i="1" s="1"/>
  <c r="I234" i="1"/>
  <c r="I19" i="1" s="1"/>
  <c r="G38" i="24"/>
  <c r="I235" i="1"/>
  <c r="I20" i="1" s="1"/>
  <c r="G204" i="23"/>
  <c r="I159" i="1"/>
  <c r="G60" i="22"/>
  <c r="I158" i="1"/>
  <c r="G89" i="21"/>
  <c r="I214" i="1"/>
  <c r="G319" i="20"/>
  <c r="I160" i="1"/>
  <c r="G441" i="19"/>
  <c r="I154" i="1"/>
  <c r="G55" i="18"/>
  <c r="I215" i="1"/>
  <c r="G174" i="17"/>
  <c r="I157" i="1"/>
  <c r="I18" i="1" s="1"/>
  <c r="G554" i="16"/>
  <c r="I143" i="1"/>
  <c r="I135" i="1"/>
  <c r="G367" i="13"/>
  <c r="I117" i="1"/>
  <c r="G2037" i="12"/>
  <c r="I124" i="1"/>
  <c r="I17" i="1"/>
  <c r="F54" i="1"/>
  <c r="H39" i="1"/>
  <c r="H40" i="1"/>
  <c r="I40" i="1" s="1"/>
  <c r="I39" i="1" l="1"/>
  <c r="I54" i="1" s="1"/>
  <c r="H54" i="1"/>
  <c r="G23" i="1"/>
  <c r="A23" i="1" s="1"/>
  <c r="A24" i="1" s="1"/>
  <c r="G24" i="1" s="1"/>
  <c r="A27" i="1" s="1"/>
  <c r="A29" i="1" s="1"/>
  <c r="G29" i="1" s="1"/>
  <c r="G27" i="1" s="1"/>
  <c r="G28" i="1"/>
  <c r="I16" i="1"/>
  <c r="I21" i="1" s="1"/>
  <c r="I238" i="1"/>
  <c r="J207" i="1" l="1"/>
  <c r="J124" i="1"/>
  <c r="J136" i="1"/>
  <c r="J164" i="1"/>
  <c r="J216" i="1"/>
  <c r="J234" i="1"/>
  <c r="J130" i="1"/>
  <c r="J168" i="1"/>
  <c r="J119" i="1"/>
  <c r="J118" i="1"/>
  <c r="J152" i="1"/>
  <c r="J162" i="1"/>
  <c r="J206" i="1"/>
  <c r="J132" i="1"/>
  <c r="J140" i="1"/>
  <c r="J146" i="1"/>
  <c r="J156" i="1"/>
  <c r="J180" i="1"/>
  <c r="J122" i="1"/>
  <c r="J138" i="1"/>
  <c r="J144" i="1"/>
  <c r="J222" i="1"/>
  <c r="J174" i="1"/>
  <c r="J188" i="1"/>
  <c r="J176" i="1"/>
  <c r="J182" i="1"/>
  <c r="J196" i="1"/>
  <c r="J120" i="1"/>
  <c r="J128" i="1"/>
  <c r="J148" i="1"/>
  <c r="J154" i="1"/>
  <c r="J160" i="1"/>
  <c r="J184" i="1"/>
  <c r="J190" i="1"/>
  <c r="J218" i="1"/>
  <c r="J224" i="1"/>
  <c r="J126" i="1"/>
  <c r="J134" i="1"/>
  <c r="J142" i="1"/>
  <c r="J150" i="1"/>
  <c r="J158" i="1"/>
  <c r="J166" i="1"/>
  <c r="J172" i="1"/>
  <c r="J192" i="1"/>
  <c r="J198" i="1"/>
  <c r="J226" i="1"/>
  <c r="J200" i="1"/>
  <c r="J210" i="1"/>
  <c r="J117" i="1"/>
  <c r="J121" i="1"/>
  <c r="J123" i="1"/>
  <c r="J125" i="1"/>
  <c r="J127" i="1"/>
  <c r="J129" i="1"/>
  <c r="J131" i="1"/>
  <c r="J133" i="1"/>
  <c r="J135" i="1"/>
  <c r="J137" i="1"/>
  <c r="J139" i="1"/>
  <c r="J141" i="1"/>
  <c r="J143" i="1"/>
  <c r="J145" i="1"/>
  <c r="J147" i="1"/>
  <c r="J149" i="1"/>
  <c r="J151" i="1"/>
  <c r="J153" i="1"/>
  <c r="J155" i="1"/>
  <c r="J157" i="1"/>
  <c r="J159" i="1"/>
  <c r="J161" i="1"/>
  <c r="J163" i="1"/>
  <c r="J165" i="1"/>
  <c r="J170" i="1"/>
  <c r="J178" i="1"/>
  <c r="J186" i="1"/>
  <c r="J194" i="1"/>
  <c r="J202" i="1"/>
  <c r="J208" i="1"/>
  <c r="J214" i="1"/>
  <c r="J232" i="1"/>
  <c r="J230" i="1"/>
  <c r="J167" i="1"/>
  <c r="J169" i="1"/>
  <c r="J171" i="1"/>
  <c r="J173" i="1"/>
  <c r="J175" i="1"/>
  <c r="J177" i="1"/>
  <c r="J179" i="1"/>
  <c r="J181" i="1"/>
  <c r="J183" i="1"/>
  <c r="J185" i="1"/>
  <c r="J187" i="1"/>
  <c r="J189" i="1"/>
  <c r="J191" i="1"/>
  <c r="J193" i="1"/>
  <c r="J195" i="1"/>
  <c r="J197" i="1"/>
  <c r="J199" i="1"/>
  <c r="J204" i="1"/>
  <c r="J212" i="1"/>
  <c r="J220" i="1"/>
  <c r="J228" i="1"/>
  <c r="J236" i="1"/>
  <c r="J201" i="1"/>
  <c r="J203" i="1"/>
  <c r="J205" i="1"/>
  <c r="J209" i="1"/>
  <c r="J211" i="1"/>
  <c r="J213" i="1"/>
  <c r="J215" i="1"/>
  <c r="J217" i="1"/>
  <c r="J219" i="1"/>
  <c r="J221" i="1"/>
  <c r="J223" i="1"/>
  <c r="J225" i="1"/>
  <c r="J227" i="1"/>
  <c r="J229" i="1"/>
  <c r="J231" i="1"/>
  <c r="J233" i="1"/>
  <c r="J235" i="1"/>
  <c r="J237" i="1"/>
  <c r="J53" i="1"/>
  <c r="J49" i="1"/>
  <c r="J45" i="1"/>
  <c r="J41" i="1"/>
  <c r="J50" i="1"/>
  <c r="J46" i="1"/>
  <c r="J42" i="1"/>
  <c r="J52" i="1"/>
  <c r="J48" i="1"/>
  <c r="J44" i="1"/>
  <c r="J40" i="1"/>
  <c r="J51" i="1"/>
  <c r="J47" i="1"/>
  <c r="J43" i="1"/>
  <c r="J39" i="1"/>
  <c r="J54" i="1" s="1"/>
  <c r="J23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B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C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C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F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F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7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7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Aigel Petr (9768)</author>
  </authors>
  <commentList>
    <comment ref="S6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<sst xmlns="http://schemas.openxmlformats.org/spreadsheetml/2006/main" count="17174" uniqueCount="3855">
  <si>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</si>
  <si>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</si>
  <si>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#RTSROZP#</t>
  </si>
  <si>
    <t>Položkový rozpočet stavby</t>
  </si>
  <si>
    <t>Stavba:</t>
  </si>
  <si>
    <t>43</t>
  </si>
  <si>
    <t xml:space="preserve">FN Brno </t>
  </si>
  <si>
    <t>Objednatel:</t>
  </si>
  <si>
    <t>IČO:</t>
  </si>
  <si>
    <t>DIČ:</t>
  </si>
  <si>
    <t>Projektant:</t>
  </si>
  <si>
    <t>Zhotovitel:</t>
  </si>
  <si>
    <t>Vypracoval:</t>
  </si>
  <si>
    <t>Rozpis ceny</t>
  </si>
  <si>
    <t>Celkem</t>
  </si>
  <si>
    <t>HSV</t>
  </si>
  <si>
    <t>PSV</t>
  </si>
  <si>
    <t>MON</t>
  </si>
  <si>
    <t>VN</t>
  </si>
  <si>
    <t>Vedlejší náklady</t>
  </si>
  <si>
    <t>ON</t>
  </si>
  <si>
    <t>Ostatní náklady</t>
  </si>
  <si>
    <t>Rekapitulace daní</t>
  </si>
  <si>
    <t>Základ pro sníženou DPH</t>
  </si>
  <si>
    <t>%</t>
  </si>
  <si>
    <t xml:space="preserve">Snížená DPH </t>
  </si>
  <si>
    <t>Základ pro základní DPH</t>
  </si>
  <si>
    <t xml:space="preserve">Základní DPH </t>
  </si>
  <si>
    <t>Zaokrouhlení</t>
  </si>
  <si>
    <t>Cena celkem bez DPH</t>
  </si>
  <si>
    <t>Cena celkem s DPH</t>
  </si>
  <si>
    <t>CZK</t>
  </si>
  <si>
    <t>v</t>
  </si>
  <si>
    <t>dne</t>
  </si>
  <si>
    <t>Za zhotovitele</t>
  </si>
  <si>
    <t>Za objednatele</t>
  </si>
  <si>
    <t>Rekapitulace dílčích částí</t>
  </si>
  <si>
    <t>#CASTI&gt;&gt;</t>
  </si>
  <si>
    <t>Číslo</t>
  </si>
  <si>
    <t>Název</t>
  </si>
  <si>
    <t>DPH celkem</t>
  </si>
  <si>
    <t>Cena celkem</t>
  </si>
  <si>
    <t>Stavba</t>
  </si>
  <si>
    <t>1</t>
  </si>
  <si>
    <t>Vybudování čisté lůžkové jednotky IHOK, PMDV - L</t>
  </si>
  <si>
    <t>D1.01.01</t>
  </si>
  <si>
    <t>Nové konstrukce</t>
  </si>
  <si>
    <t>D1.01.04a</t>
  </si>
  <si>
    <t>Zdravotně technické instalace</t>
  </si>
  <si>
    <t>D1.01.04b</t>
  </si>
  <si>
    <t>Chlazení</t>
  </si>
  <si>
    <t>Vytápění</t>
  </si>
  <si>
    <t>D1.01.04c</t>
  </si>
  <si>
    <t>Silnoproud</t>
  </si>
  <si>
    <t>D1.01.04d</t>
  </si>
  <si>
    <t>Slaboproud</t>
  </si>
  <si>
    <t>D1.01.04e</t>
  </si>
  <si>
    <t>Medicinální plyny</t>
  </si>
  <si>
    <t>D1.01.04f</t>
  </si>
  <si>
    <t>VZT</t>
  </si>
  <si>
    <t>D1.01.04g</t>
  </si>
  <si>
    <t>Měření a regulace</t>
  </si>
  <si>
    <t>D1.01.04h</t>
  </si>
  <si>
    <t>EPS</t>
  </si>
  <si>
    <t>D1.01.04i</t>
  </si>
  <si>
    <t>Potrubní pošta</t>
  </si>
  <si>
    <t>D1.01.05</t>
  </si>
  <si>
    <t>ZT pevne spojene se stavbou</t>
  </si>
  <si>
    <t>VON</t>
  </si>
  <si>
    <t>Vedlejší a ostatní náklady</t>
  </si>
  <si>
    <t>Celkem za stavbu</t>
  </si>
  <si>
    <t>#POPR</t>
  </si>
  <si>
    <t>Popis rozpočtu: D1.01.01 - Nové konstrukce</t>
  </si>
  <si>
    <t>Položky označené D+M (dodávka + montáž) se oceňují včetně přesunu hmot. Ostatní vlastní položky jsou založeny na cenové soustavě RTS. Veškeré prvky a konstrukce se oceňují jako kompletní, včetně detailů. Jakýkoliv rozpor mezi PD a Soupisem prací je nutné na základě důsledné kontroly zhotovitelem neprodleně oznámit.</t>
  </si>
  <si>
    <t>Popis rozpočtu: VON - Vedlejší a ostatní náklady</t>
  </si>
  <si>
    <t>Popis rozpočtu: D1.01.04i - Potrubní pošta</t>
  </si>
  <si>
    <t>Celková cena díla zahrnuje montáž a dopravu na místo instalace (ev. vč. potřebných manipulačních prostředků, přípravků). Součástí dodávky je zaintegrování rozšířené části systému do celku a oživení systému. V celkové ceně musí být zahrnut veškerý související potřebný materiál tak, aby každé zařízení (nebo komplex souvisejících zařízení) bylo funkční dle požadavků popsaných v technické zprávě.</t>
  </si>
  <si>
    <t>Podrobný popis jednotlivých komponentů a požadavky na jejich funkčnost jsou uvedeny v Technické zprávě. Nedílnou doplňující součástí Soupisu prací je Technická zpráva a Výkresová část technologie potrubní pošty.</t>
  </si>
  <si>
    <t>"Projektová dokumentace byla vypracována podle ČSN, vyhlášek a zákonů platných v době jejího předání objednateli. Technické specifikace obsažené v projektové dokumentaci udávají technický standard stavby, jednotlivých výrobků a materiálů a je možné je po dohodě s investorem a projektantem zaměnit stejným nebo vyšším standardem.</t>
  </si>
  <si>
    <t>Veškerá zařízení a dodávky budou dokompletovány, nainstalovány či přikotveny a propojeny tak, aby byly při předání plně funkční. Součástí každé dodávky je i funkční odzkoušení jednotlivých částí zařízení a zařízení jako celku - individuální zkoušky v rámci jednotlivých profesí samostatně.</t>
  </si>
  <si>
    <t>Součástí dodávky je i příprava na komplexní zkoušky a provedení komplexních zkoušek.</t>
  </si>
  <si>
    <t>Součástí dodávky zařízení a systémů, které to vyžadují, je i zaškolení obsluhy a údržby.</t>
  </si>
  <si>
    <t>Součástí dodávky stavby je i zpracování dodavatelské dokumentace stavby."</t>
  </si>
  <si>
    <t>Popis rozpočtu: D1.01.05 - ZT pevne spojene se stavbou</t>
  </si>
  <si>
    <t>Všeobecně pro modulární skříňový systém:</t>
  </si>
  <si>
    <t xml:space="preserve">	základním konstrukčním materiálem korpusů  melaminovaná dřevotřísková deska</t>
  </si>
  <si>
    <t xml:space="preserve">	možnost olepení vysokotlakou laminátovou fólií</t>
  </si>
  <si>
    <t xml:space="preserve">	pracovní plochy linek - postforming, doplňkové materiály - plasty a kov</t>
  </si>
  <si>
    <t xml:space="preserve">	kovové díly jsou niklovány nebo lakovány práškovou polyesterovou barvou</t>
  </si>
  <si>
    <t xml:space="preserve">	všechny použité materiály snadno omyvatelné, dezinfikovatelné, tepelně, chemicky a mechanicky odolné</t>
  </si>
  <si>
    <t xml:space="preserve">	vyhovující příslušným normám o škodlivinách</t>
  </si>
  <si>
    <t xml:space="preserve">	laminátové fólie pracovních ploch mají speciální otěruvzdornou strukturu s tepelnou odolností 160 st. C / 5 min.</t>
  </si>
  <si>
    <t xml:space="preserve">	chemicky inertní (i proti genciánové violeti nebo Novikovu roztoku), namáhané hrany desek olepeny ABS hranou,</t>
  </si>
  <si>
    <t xml:space="preserve">	základní barevný tón - viz dokumetnace barevného řešení</t>
  </si>
  <si>
    <t xml:space="preserve">	základní šířky všech modulových prvků:  spodních, horních, zásuvkových a vysokých  skříněk jsou 450, 600 a 900 mm</t>
  </si>
  <si>
    <t xml:space="preserve">	přestavitelné police - uloženy na kovových podpěrkách s aretací proti nechtěnému posunutí,</t>
  </si>
  <si>
    <t xml:space="preserve">	zesíleny proti průhybu zadním nákližkem</t>
  </si>
  <si>
    <t xml:space="preserve">	zásuvky – plastové vodotěsné výlisky zásuvek lze vyjmout z kovových nosných rámečků</t>
  </si>
  <si>
    <t xml:space="preserve">	pro přehledné uložení obsahu možnost výběru dělících příček</t>
  </si>
  <si>
    <t xml:space="preserve">	kovové pojezdnice využívají gravitačního samodovíracího efektu a s tlumením dorazu mají lehký a tichý chod</t>
  </si>
  <si>
    <t xml:space="preserve">	skříňky, kontejnery , skříně dle požadavku uzamykatelné</t>
  </si>
  <si>
    <t xml:space="preserve">	dvířka – pohlcení hluku nárazu při dovření dvířek</t>
  </si>
  <si>
    <t xml:space="preserve">	vnitřní plochy chráněny před nárazy některých vnitřních výsuvných prvků ochrannými  kolečky</t>
  </si>
  <si>
    <t xml:space="preserve">	prosklená dvířka skříněk jsou demontovatelná a umožňují výměnu skla</t>
  </si>
  <si>
    <t xml:space="preserve">	závěsy – závěsné kování horních skříněk seřiditelné ve třech směrech, zaručující vysokou nosnost,</t>
  </si>
  <si>
    <t xml:space="preserve">	přišroubovaný celokovový závěs dveří s otvíravím úhlem 230 st. a nosností 70 kg chrání dveře před vyvrácením</t>
  </si>
  <si>
    <t xml:space="preserve">	samodovírací a samootvírací efekt po překonání mrtvého úhlu 6st. napomáhá lehkému chodu dveří,závěs je lehce čistitelný</t>
  </si>
  <si>
    <t xml:space="preserve">	podnože – plastové výškově nastavitelné nožičky (standardní součást všech spodních skříněk a vysokých skříní )</t>
  </si>
  <si>
    <t xml:space="preserve">	odnímatelné podnože jsou těsněny k podlaze pružným profilem, takže při úklidu je nábytek chráněn před poškozením</t>
  </si>
  <si>
    <t xml:space="preserve">	a prostor pod skříňkami uzavřen, podnože pod skříňkami ustupují, takže nejsou poškozovány nárazy obuvi</t>
  </si>
  <si>
    <t xml:space="preserve">	včetně nerezových dřezů a umyvadel ( vč. sifonů - pokud není dohodnuto jinak )</t>
  </si>
  <si>
    <t xml:space="preserve">	veškeré nábytkové úchytky provedeny z matné nerez oceli</t>
  </si>
  <si>
    <t xml:space="preserve">	pracovní linky s dřezy - před započetím výroby nutno uživatelem schávlit zda bude dřez s nebo bez odkapávací plochy</t>
  </si>
  <si>
    <t>POZOR:	Veškeré technologické vybavení dodávané stavbou musí být předem konzultováno a následně odsouhlaseno uživatelem.</t>
  </si>
  <si>
    <t xml:space="preserve">	Provedení nábytkového vybavení v jednotlivých místnostech musí být provedeno dle dokumentace barevného řešení</t>
  </si>
  <si>
    <t xml:space="preserve">	a této projektové dokumentace. Konečné provedení interiéru nutno před dodáním nechat odsouhlasit uživatelem.</t>
  </si>
  <si>
    <t xml:space="preserve">	Před výrobou nábytkového vybavení pracoviště nutno zaměřit.</t>
  </si>
  <si>
    <t>Popis rozpočtu: D1.01.04f - VZT</t>
  </si>
  <si>
    <t>Projektová dokumentace byla vypracována podle ČSN, vyhlášek a zákonů platných v době jejího předání objednateli. Dodavatel VZT provede kontrolu kusů jednotlivých pozic.</t>
  </si>
  <si>
    <t>"Technické specifikace obsažené v projektové dokumentaci udávají technický standard stavby, jednotlivých výrobků a materiálů a je možné je po dohodě s investorem a projektantem</t>
  </si>
  <si>
    <t>"</t>
  </si>
  <si>
    <t>zaměnit stejným nebo vyšším standardem. Veškerá zařízení a dodávky budou dokompletovány, nainstalovány či přikotveny a propojeny tak, aby byly při předání plně funkční.</t>
  </si>
  <si>
    <t>Součástí každé dodávky je i funkční odzkoušení jednotlivých částí zařízení a zařízení jako celku - individuální zkoušky v rámci jednotlivých profesí samostatně.</t>
  </si>
  <si>
    <t>Součástí dodávky je i příprava na komplexní zkoušky a provedení komplexních zkoušek. Součástí dodávky zařízení a systémů, které to vyžadují, je i zaškolení obsluhy a údržby.</t>
  </si>
  <si>
    <t>Součástí dodávky stavby je i zpracování dodavatelské dokumentace stavby.</t>
  </si>
  <si>
    <t>Rekapitulace dílů</t>
  </si>
  <si>
    <t>Typ dílu</t>
  </si>
  <si>
    <t>3</t>
  </si>
  <si>
    <t>Svislé a kompletní konstrukce</t>
  </si>
  <si>
    <t>4</t>
  </si>
  <si>
    <t>Vodorovné konstrukce</t>
  </si>
  <si>
    <t>61</t>
  </si>
  <si>
    <t>Úpravy povrchů vnitřní</t>
  </si>
  <si>
    <t>63</t>
  </si>
  <si>
    <t>Podlahy a podlahové konstrukce</t>
  </si>
  <si>
    <t>9</t>
  </si>
  <si>
    <t>Ostatní konstrukce, bourání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</si>
  <si>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</si>
  <si>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</si>
  <si>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</si>
  <si>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</si>
  <si>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</si>
  <si>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</si>
  <si>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</si>
  <si>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 a ostatní bourací práce</t>
  </si>
  <si>
    <t>971</t>
  </si>
  <si>
    <t>Demontáže konstrukcí z azbestem</t>
  </si>
  <si>
    <t>99</t>
  </si>
  <si>
    <t>Staveništní přesun hmot</t>
  </si>
  <si>
    <t>H721</t>
  </si>
  <si>
    <t>Vnitřní kanalizace</t>
  </si>
  <si>
    <t>H722</t>
  </si>
  <si>
    <t>Vnitřní vodovod</t>
  </si>
  <si>
    <t>H725</t>
  </si>
  <si>
    <t>Zařizovací předměty</t>
  </si>
  <si>
    <t>H767</t>
  </si>
  <si>
    <t>Konstrukce doplňkové stavební (zámečnické)</t>
  </si>
  <si>
    <t>OST</t>
  </si>
  <si>
    <t>Ostatní</t>
  </si>
  <si>
    <t>711</t>
  </si>
  <si>
    <t>Izolace proti vodě</t>
  </si>
  <si>
    <t>713</t>
  </si>
  <si>
    <t>Izolace tepelné</t>
  </si>
  <si>
    <t>721</t>
  </si>
  <si>
    <t>722</t>
  </si>
  <si>
    <t>725</t>
  </si>
  <si>
    <t>728</t>
  </si>
  <si>
    <t>Vzduchotechnika</t>
  </si>
  <si>
    <t>732</t>
  </si>
  <si>
    <t>Strojovny</t>
  </si>
  <si>
    <t>Ústřední vytápění - strojovny</t>
  </si>
  <si>
    <t>733</t>
  </si>
  <si>
    <t>Rozvod potrubí</t>
  </si>
  <si>
    <t>Ústřední vytápění - rozvodné potrubí</t>
  </si>
  <si>
    <t>734</t>
  </si>
  <si>
    <t>Ústřední vytápění - armatury</t>
  </si>
  <si>
    <t>735</t>
  </si>
  <si>
    <t>Ústřední vytápění - otopná tělesa</t>
  </si>
  <si>
    <t>764</t>
  </si>
  <si>
    <t>Konstrukce klempířské</t>
  </si>
  <si>
    <t>766</t>
  </si>
  <si>
    <t>Konstrukce truhlářské</t>
  </si>
  <si>
    <t>767</t>
  </si>
  <si>
    <t>Konstrukce zámečnické</t>
  </si>
  <si>
    <t>776</t>
  </si>
  <si>
    <t>Podlahy povlakové</t>
  </si>
  <si>
    <t>781</t>
  </si>
  <si>
    <t>Obklady keramické</t>
  </si>
  <si>
    <t>783</t>
  </si>
  <si>
    <t>Dokončovací práce - nátěry</t>
  </si>
  <si>
    <t>784</t>
  </si>
  <si>
    <t>Malby</t>
  </si>
  <si>
    <t>786</t>
  </si>
  <si>
    <t>Čalounické úpravy</t>
  </si>
  <si>
    <t>804</t>
  </si>
  <si>
    <t>Rozvody medicinálních plynů</t>
  </si>
  <si>
    <t>873</t>
  </si>
  <si>
    <t>Lůžkové rampy</t>
  </si>
  <si>
    <t>_1</t>
  </si>
  <si>
    <t>2 Telefonní přívod, přístroje</t>
  </si>
  <si>
    <t>Dodávky</t>
  </si>
  <si>
    <t>Elektrická požární signalizace EPS</t>
  </si>
  <si>
    <t>STANICE</t>
  </si>
  <si>
    <t>Zařízení č. 1 - Klimatizace prostoru JIP</t>
  </si>
  <si>
    <t>_10</t>
  </si>
  <si>
    <t>UKONČENÍ VODIČŮ A KABELŮ V ROZVADĚČI</t>
  </si>
  <si>
    <t>_11</t>
  </si>
  <si>
    <t>ZÁSUVKA  PRO LÉKAŘSKÉ ÚČELY, pod omítku</t>
  </si>
  <si>
    <t>_12</t>
  </si>
  <si>
    <t>SPÍNAČ ŽALUZIOVÝ, KOLÉBKOVÝ, p.om.</t>
  </si>
  <si>
    <t>_13</t>
  </si>
  <si>
    <t>KRYT SPÍNAČE</t>
  </si>
  <si>
    <t>_14</t>
  </si>
  <si>
    <t>RÁMEČEK PRO SPÍNAČE</t>
  </si>
  <si>
    <t>_15</t>
  </si>
  <si>
    <t>RÁMEČEK PRO ZÁSUVKY S POPISNÝM POLEM</t>
  </si>
  <si>
    <t>_16</t>
  </si>
  <si>
    <t>ZÁSUVKA DO VLHKA pod omítku</t>
  </si>
  <si>
    <t>_17</t>
  </si>
  <si>
    <t>PŘÍSTROJE</t>
  </si>
  <si>
    <t>_18</t>
  </si>
  <si>
    <t>TLAČÍTKOVÉ OVLÁDAČE A SIGNÁLKY (WS01)</t>
  </si>
  <si>
    <t>_19</t>
  </si>
  <si>
    <t>KABELOVÉ ŽLABY drátové (včetně příslušenství, spojky šrouby apod.)</t>
  </si>
  <si>
    <t>_2</t>
  </si>
  <si>
    <t>3 CCTV kamerový systém</t>
  </si>
  <si>
    <t>Domácí rozhlas</t>
  </si>
  <si>
    <t xml:space="preserve">PŘEPRAVNÍ POUZDRA A JEJICH PŘÍSLUŠENSTVÍ	</t>
  </si>
  <si>
    <t>SPÍNAČE POD OMÍTKU (shodného typu jako zásuvky)</t>
  </si>
  <si>
    <t>Zařízení č. 2 - Parapetní FCU - náhrada za jednotky "radiar"</t>
  </si>
  <si>
    <t>_20</t>
  </si>
  <si>
    <t>KABEL PRYŽOVÝ(napojení traf a žaluzií)</t>
  </si>
  <si>
    <t>_21</t>
  </si>
  <si>
    <t>KABEL SILOVÝ, bezhalogenivý, certifikovaný</t>
  </si>
  <si>
    <t>_22</t>
  </si>
  <si>
    <t>KABEL B2ca,s1,d0, požárně odolný, certifikovaný</t>
  </si>
  <si>
    <t>_23</t>
  </si>
  <si>
    <t>NOSNÉ PRVKY S POŽÁRNÍ ODOLNOSTÍ</t>
  </si>
  <si>
    <t>_24</t>
  </si>
  <si>
    <t>KABELY SLP</t>
  </si>
  <si>
    <t>_25</t>
  </si>
  <si>
    <t>MONTÁŽ ROZVADĚČŮ</t>
  </si>
  <si>
    <t>_26</t>
  </si>
  <si>
    <t>_27</t>
  </si>
  <si>
    <t>JISTIČE A POJISTKY</t>
  </si>
  <si>
    <t>_28</t>
  </si>
  <si>
    <t>SPÍNAČE NA OMÍTKU</t>
  </si>
  <si>
    <t>_29</t>
  </si>
  <si>
    <t>KABEL STANDARDNÍ</t>
  </si>
  <si>
    <t>_3</t>
  </si>
  <si>
    <t>4 Společná TV anténa STA</t>
  </si>
  <si>
    <t>Únikové terminály</t>
  </si>
  <si>
    <t>VÝHYBKY</t>
  </si>
  <si>
    <t>Zařízení č. 3 - Kazetové FCU - stanoviště sester+chodba</t>
  </si>
  <si>
    <t>_30</t>
  </si>
  <si>
    <t>SVÍTIDLA A ZDROJE (DLE Přílohy 1, Legenda svítidel)</t>
  </si>
  <si>
    <t>_31</t>
  </si>
  <si>
    <t>KABELOVÝ ŽLAB DRÁTOVÝ</t>
  </si>
  <si>
    <t>_32</t>
  </si>
  <si>
    <t>POJISTKOVÉ ODPOJOVAČE A POJISTKY</t>
  </si>
  <si>
    <t>_33</t>
  </si>
  <si>
    <t>_34</t>
  </si>
  <si>
    <t>HODINOVE ZUCTOVACI SAZBY</t>
  </si>
  <si>
    <t>_35</t>
  </si>
  <si>
    <t>PROVEDENI REVIZNICH ZKOUSEK</t>
  </si>
  <si>
    <t>_36</t>
  </si>
  <si>
    <t>NOVÉ BATERIE PRO UPS</t>
  </si>
  <si>
    <t>_4</t>
  </si>
  <si>
    <t>5 Zařízení pacient- sestra dorozumívací (dodávka+montáž)</t>
  </si>
  <si>
    <t>SYSTÉMOVÁ KABELÁŽ</t>
  </si>
  <si>
    <t>Zařízení č. 4 - Demontáže a úpravy stávajících VZT</t>
  </si>
  <si>
    <t>_5</t>
  </si>
  <si>
    <t>6 Čtečky karet - kontrola vstupu</t>
  </si>
  <si>
    <t>Čtečky karet - kontrola vstupu</t>
  </si>
  <si>
    <t>JÍZDNÍ POTRUBÍ</t>
  </si>
  <si>
    <t>_6</t>
  </si>
  <si>
    <t>8 Kabeláž pro profesi mediplyny</t>
  </si>
  <si>
    <t>KABEL B2ca,s1,d0, bezhalogenový, certifikovaný</t>
  </si>
  <si>
    <t>POŽÁRNĚ - BEZPEČNOSTNÍ ŘEŠENÍ</t>
  </si>
  <si>
    <t>_7</t>
  </si>
  <si>
    <t>NAPÁJENÍ</t>
  </si>
  <si>
    <t>_8</t>
  </si>
  <si>
    <t>PRŮBĚH REALIZACE, TESTOVÁNÍ A UVEDENÍ DO PROVOZU</t>
  </si>
  <si>
    <t>_9</t>
  </si>
  <si>
    <t>1. Periferie+Čidla</t>
  </si>
  <si>
    <t>101</t>
  </si>
  <si>
    <t>Datový rozvaděč</t>
  </si>
  <si>
    <t>117</t>
  </si>
  <si>
    <t>Optika do racku</t>
  </si>
  <si>
    <t>129</t>
  </si>
  <si>
    <t>Aktivní prvky</t>
  </si>
  <si>
    <t>146</t>
  </si>
  <si>
    <t>Aktivní prvky WiFi</t>
  </si>
  <si>
    <t>157</t>
  </si>
  <si>
    <t>Zálohování UPS</t>
  </si>
  <si>
    <t>162</t>
  </si>
  <si>
    <t>Strukturovaná kabeláž</t>
  </si>
  <si>
    <t>165</t>
  </si>
  <si>
    <t>Licence</t>
  </si>
  <si>
    <t>2</t>
  </si>
  <si>
    <t>2. DDC HW</t>
  </si>
  <si>
    <t>3. SW úpravy velín</t>
  </si>
  <si>
    <t>311</t>
  </si>
  <si>
    <t>Monitorování dveří - filtry u pokojů - žádné blokování</t>
  </si>
  <si>
    <t>4. Rozvaděč MaR RA13</t>
  </si>
  <si>
    <t>5</t>
  </si>
  <si>
    <t>5. Kabeláž a nosný materiál</t>
  </si>
  <si>
    <t>6</t>
  </si>
  <si>
    <t>6 - Demontáže</t>
  </si>
  <si>
    <t>7</t>
  </si>
  <si>
    <t>7 - Montáže</t>
  </si>
  <si>
    <t>8</t>
  </si>
  <si>
    <t>8 -  Služby</t>
  </si>
  <si>
    <t>M21</t>
  </si>
  <si>
    <t>Elektromontáže</t>
  </si>
  <si>
    <t>Z</t>
  </si>
  <si>
    <t>7 Jednotný čas</t>
  </si>
  <si>
    <t>D96</t>
  </si>
  <si>
    <t>Přesuny suti a vybouraných hmot</t>
  </si>
  <si>
    <t>PSU</t>
  </si>
  <si>
    <t>N1</t>
  </si>
  <si>
    <t>Interní hematologická a onkologická klinika:</t>
  </si>
  <si>
    <t>N2</t>
  </si>
  <si>
    <t>Klinika ústní, čelistní a obličejové chirurgie:</t>
  </si>
  <si>
    <t xml:space="preserve">Položkový rozpočet </t>
  </si>
  <si>
    <t>S:</t>
  </si>
  <si>
    <t>O:</t>
  </si>
  <si>
    <t>R: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</si>
  <si>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</si>
  <si>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</si>
  <si>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</si>
  <si>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</si>
  <si>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</si>
  <si>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</si>
  <si>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</si>
  <si>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</si>
  <si>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</si>
  <si>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</si>
  <si>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</t>
  </si>
  <si>
    <t>Dodávka celk.</t>
  </si>
  <si>
    <t>Montáž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</si>
  <si>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</si>
  <si>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</si>
  <si>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</si>
  <si>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</si>
  <si>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</si>
  <si>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</si>
  <si>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</si>
  <si>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</si>
  <si>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</si>
  <si>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</si>
  <si>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</si>
  <si>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</si>
  <si>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</si>
  <si>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</si>
  <si>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</si>
  <si>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</si>
  <si>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342013122RT1</t>
  </si>
  <si>
    <t>Příčka SDK tl.100 mm,ocel.kce,2x oplášť.,protipožární 12,5mm izolace tloušťky 40 mm</t>
  </si>
  <si>
    <t>m2</t>
  </si>
  <si>
    <t>RTS 20/ I</t>
  </si>
  <si>
    <t>RTS 18/ II</t>
  </si>
  <si>
    <t>Práce</t>
  </si>
  <si>
    <t>POL1_</t>
  </si>
  <si>
    <t xml:space="preserve">D1.01.01-102 : </t>
  </si>
  <si>
    <t>VV</t>
  </si>
  <si>
    <t>m17.50 / m17.48 : 1,8*3,08</t>
  </si>
  <si>
    <t>m17.50, m17.48 / m17.49 : 1,9*3,08</t>
  </si>
  <si>
    <t>-0,7*2</t>
  </si>
  <si>
    <t>m17.47 / m17.46 : (2,75+0,6*2)*3,08</t>
  </si>
  <si>
    <t>m17.45 / m17.44 : (2,465+0,7)*3,08</t>
  </si>
  <si>
    <t>m17.42 / m17.41 : 1,835*3,08</t>
  </si>
  <si>
    <t>m17.05 / m17.04 : 2*3,08</t>
  </si>
  <si>
    <t>m17.04 / m17.03 : 2*3,08</t>
  </si>
  <si>
    <t>-0,8*2</t>
  </si>
  <si>
    <t>m17.05, m17.04 / m17.03 : 2,15*3,08</t>
  </si>
  <si>
    <t>m17.07 / m17.06 : (2,1+2)*3,08</t>
  </si>
  <si>
    <t>m17.10 / m17.08 : 2,05*3,08</t>
  </si>
  <si>
    <t>m17.13 / m17.11 : 2,05*3,08</t>
  </si>
  <si>
    <t>m17.14 / m17.16 : 2,05*3,08</t>
  </si>
  <si>
    <t>m17.19 / m17.17 : 2,05*3,08</t>
  </si>
  <si>
    <t>m17.22 / m17.20 : 2,05*3,08</t>
  </si>
  <si>
    <t>m17.25 / m17.23 : 2,05*3,08</t>
  </si>
  <si>
    <t>m17.28 / m17.26 : 2,05*3,08</t>
  </si>
  <si>
    <t>m17.29 / m17.31 : 2,8*3,08</t>
  </si>
  <si>
    <t>m17.36 / m17.35 : 2,2*3,08</t>
  </si>
  <si>
    <t>m17.51 : 0,735*3,08</t>
  </si>
  <si>
    <t>m17.40 / m17.39 : (1,185+1,285)*3,08</t>
  </si>
  <si>
    <t>m17.34, m17.37 / m17.33, m17.51 : 4,1*3,08</t>
  </si>
  <si>
    <t>m17.02 : 0,455*3,08*6</t>
  </si>
  <si>
    <t>347015133RX5</t>
  </si>
  <si>
    <t>Provizorní SDK zástěna - montáž a demontáž 30 minut DP1</t>
  </si>
  <si>
    <t>Vlastní</t>
  </si>
  <si>
    <t>Indiv</t>
  </si>
  <si>
    <t xml:space="preserve">D1.01.01-901 : </t>
  </si>
  <si>
    <t>17NP : 70</t>
  </si>
  <si>
    <t>342013322RX1</t>
  </si>
  <si>
    <t>Příčka SDK tl.150 mm,ocel.kce,2x oplášť.,protipožární 12,5mm tloušťka izolace 75 mm</t>
  </si>
  <si>
    <t>m17.01 / chodba : 2,615*3,08</t>
  </si>
  <si>
    <t>-1,55*2,05</t>
  </si>
  <si>
    <t>m17.01 / m17.02 : 2,665*3,08</t>
  </si>
  <si>
    <t>m17.43 / m17.42 : 3,085*3,08</t>
  </si>
  <si>
    <t>m17.03 / m17.07, m17.06 : 5,57*3,08</t>
  </si>
  <si>
    <t>m17.06 / m17.09 : 3,67*3,08</t>
  </si>
  <si>
    <t>m17.09 / m17.12 : 3,67*3,08</t>
  </si>
  <si>
    <t>m17.15 / m17.12 : 3,67*3,08</t>
  </si>
  <si>
    <t>m17.15 / m17.18 : 3,67*3,08</t>
  </si>
  <si>
    <t>m17.21 / m17.18 : 3,67*3,08</t>
  </si>
  <si>
    <t>m17.21 / m17.24 : 3,67*3,08</t>
  </si>
  <si>
    <t>m17.27 / m17.24 : 3,67*3,08</t>
  </si>
  <si>
    <t>m17.27, m17.26 / m17.30, m17.29 : 5,57*3,08</t>
  </si>
  <si>
    <t>příčka chodby 17.02 / pokoje : 41,935*3,08</t>
  </si>
  <si>
    <t>-1,1*2*10</t>
  </si>
  <si>
    <t>m17.09, m17.12, m17.15, m17.18, m17.21, m17.24, m17.27, m17,30 / předsíně a koupelen : 31,1*3,08</t>
  </si>
  <si>
    <t>(-0,8*2-1,1*2)*16</t>
  </si>
  <si>
    <t>m17.37, m17.34 / m17.02 : 4,25*3,08</t>
  </si>
  <si>
    <t>-0,8*2*2</t>
  </si>
  <si>
    <t>m17.34 / m17.32 : 3,335*3,08</t>
  </si>
  <si>
    <t>m17.37, m17.51 / m17.34, m17.33 : 7*3,08</t>
  </si>
  <si>
    <t>m17.33 / m17.32 : 2,635*3,08</t>
  </si>
  <si>
    <t>m17.51 / m17.33 : 2,2*3,08</t>
  </si>
  <si>
    <t>m17.37 : 1,8*3,08</t>
  </si>
  <si>
    <t>m17.36 / m17.38 : 2,2*3,08</t>
  </si>
  <si>
    <t>Ambulance 2 : (1,54+0,5)*3,08</t>
  </si>
  <si>
    <t>347015112RX2</t>
  </si>
  <si>
    <t>Předstěna SDK, šachtová tl. 75mm, ocel. kce CW, 2x deska protipožární 12,5mm, TI tl. 40mm</t>
  </si>
  <si>
    <t>m17.01 : (2,55+0,21*2+0,2)*3,08</t>
  </si>
  <si>
    <t>m17.02 : (1,8+0,455)*3,08</t>
  </si>
  <si>
    <t>(1,52+0,455)*3,08</t>
  </si>
  <si>
    <t>(3,575+0,455)*3,08</t>
  </si>
  <si>
    <t>(2,025+0,455)*3,08</t>
  </si>
  <si>
    <t>(1,57+0,455)*3,08</t>
  </si>
  <si>
    <t>(0,455*3+2,15)*3,08</t>
  </si>
  <si>
    <t>(2,15+0,455+0,285*2)*3,08</t>
  </si>
  <si>
    <t>(1,525*0,455)*3,08</t>
  </si>
  <si>
    <t>(0,455*2+1,7)*3,08</t>
  </si>
  <si>
    <t>(2,15+0,455)*3,08</t>
  </si>
  <si>
    <t>0,43*3,08</t>
  </si>
  <si>
    <t>(0,3+0,58)*3,08</t>
  </si>
  <si>
    <t>m17.39 : (0,215*2+0,53)*3,08</t>
  </si>
  <si>
    <t>m17.40 : (0,215*2+0,53)*3,08</t>
  </si>
  <si>
    <t>m17.33 : (0,53+0,48)*3,08</t>
  </si>
  <si>
    <t>m17.03 : 5,7*3,08</t>
  </si>
  <si>
    <t>(1,365+0,48)*3,08</t>
  </si>
  <si>
    <t>m17.06 : (2,05+0,1)*3,08</t>
  </si>
  <si>
    <t>(1,365+0,63+2,2)*3,08</t>
  </si>
  <si>
    <t>m17.09 : (2,05+0,1)*3,08</t>
  </si>
  <si>
    <t>m17.15 : (2,05)*3,08</t>
  </si>
  <si>
    <t>347015112RX3</t>
  </si>
  <si>
    <t>Předstěna SDK, šachtová tl. 100mm, ocel. kce CW, 2x deska protipožární 12,5mm, TI tl. 40mm</t>
  </si>
  <si>
    <t>m17.49 : 0,985*3,08</t>
  </si>
  <si>
    <t>m17.45 : (2,25+2,265)*3,08</t>
  </si>
  <si>
    <t>m17.44 : (0,58+1,365)*3,08</t>
  </si>
  <si>
    <t>m17.43 : 3,085*3,08</t>
  </si>
  <si>
    <t>Mezisoučet</t>
  </si>
  <si>
    <t xml:space="preserve">Poznámka 2 : </t>
  </si>
  <si>
    <t>m17.09 : (2,65*0,9+0,9*0,45)</t>
  </si>
  <si>
    <t>m17.12 : (2,65*0,9+0,9*0,45)</t>
  </si>
  <si>
    <t>m17.15 : (2,65*0,9+0,9*0,45)</t>
  </si>
  <si>
    <t>m17.18 : (2,65*0,9+0,9*0,45)</t>
  </si>
  <si>
    <t>m17.21 : (2,65*0,9+0,9*0,45)</t>
  </si>
  <si>
    <t>m17.24 : (2,65*0,9+0,9*0,45)</t>
  </si>
  <si>
    <t>m17.27 : (2,65*0,9+0,9*0,45)</t>
  </si>
  <si>
    <t>m17.30 : 1,47*1,21</t>
  </si>
  <si>
    <t>347015112RX4</t>
  </si>
  <si>
    <t>Předstěna SDK, šachtová tl. 150mm, ocel. kce CW, 2x deska protipožární 12,5mm, TI tl. 40mm</t>
  </si>
  <si>
    <t>m17.44 : (3,085+1,985)*3,08</t>
  </si>
  <si>
    <t>m17.43 : 3,25*3,08</t>
  </si>
  <si>
    <t>m17.37 : 2,05*3,08</t>
  </si>
  <si>
    <t>m17.34 : 1,9*3,08</t>
  </si>
  <si>
    <t>m17.31 : 1,735*3,08</t>
  </si>
  <si>
    <t>m17.05 : 1,65*3,08</t>
  </si>
  <si>
    <t>342091061RX1</t>
  </si>
  <si>
    <t>Příplatek za imregnovanoné desky na příčku</t>
  </si>
  <si>
    <t xml:space="preserve">D.1.01.1-102, D1.01.01-002 : </t>
  </si>
  <si>
    <t/>
  </si>
  <si>
    <t>m17.10 : 3,45</t>
  </si>
  <si>
    <t>vytažení : 7,3*2,4-0,8*2,02</t>
  </si>
  <si>
    <t>m17.13 : 3,44</t>
  </si>
  <si>
    <t>m17.16 : 3,44</t>
  </si>
  <si>
    <t>m17.19 : 3,44</t>
  </si>
  <si>
    <t>m17.22 : 3,44</t>
  </si>
  <si>
    <t>m17.25 : 3,44</t>
  </si>
  <si>
    <t>m17.28 : 3,44</t>
  </si>
  <si>
    <t>m17.31 : 3,61</t>
  </si>
  <si>
    <t>vytažení : 8*2,4-0,8*2,02</t>
  </si>
  <si>
    <t>m17.41 : 3,92</t>
  </si>
  <si>
    <t>vytažení : 8,8*2,4-0,8*2,02</t>
  </si>
  <si>
    <t>m17.43 : 9,41</t>
  </si>
  <si>
    <t>vytažení : 12,17*2,4-0,8*2,02</t>
  </si>
  <si>
    <t>m17.44 : 12,52</t>
  </si>
  <si>
    <t>vytažení : 18,4*2,4-0,8*2,02</t>
  </si>
  <si>
    <t>m17.45 : 4,65</t>
  </si>
  <si>
    <t>vytažení : 8,63*2,4-0,8*2,02</t>
  </si>
  <si>
    <t>m17.47 : 3,07</t>
  </si>
  <si>
    <t>vytažení : 7,95*2,4-0,8*2,02</t>
  </si>
  <si>
    <t>342086274R00</t>
  </si>
  <si>
    <t>Příčka bezpeč.SDK,tl.255, 2x ocel.kce, 2xRFI 12,5</t>
  </si>
  <si>
    <t xml:space="preserve">instalační příčka : </t>
  </si>
  <si>
    <t>m17.05 : 1,05*3,08</t>
  </si>
  <si>
    <t>m17.10 / m17.06 : 1,75*3,08</t>
  </si>
  <si>
    <t>m17.08 / m17.13 : 1,75*3,08</t>
  </si>
  <si>
    <t>m17.16 / m17.11 : 1,75*3,08</t>
  </si>
  <si>
    <t>m17.19 / m17.14 : 1,75*3,08</t>
  </si>
  <si>
    <t>m17.22 / m17.17 : 1,75*3,08</t>
  </si>
  <si>
    <t>m17.25 / m17.20 : 1,75*3,08</t>
  </si>
  <si>
    <t>m17.28 / m17.23 : 1,75*3,08</t>
  </si>
  <si>
    <t>m17.38 : 1,015*3,08</t>
  </si>
  <si>
    <t>m17.36 : 0,9*3,08</t>
  </si>
  <si>
    <t>m17.42 / m17.41 : 1,2*3,08</t>
  </si>
  <si>
    <t>m17.50 : 0,9*3,08</t>
  </si>
  <si>
    <t>m17.48 : 0,9*3,08</t>
  </si>
  <si>
    <t>342248112R00</t>
  </si>
  <si>
    <t>Příčky z keramických bloků 11,5 P+D na MC10, tl. 115 mm</t>
  </si>
  <si>
    <t>m17.49 / chodba : 1,5*3,08</t>
  </si>
  <si>
    <t>-0,8*2,02</t>
  </si>
  <si>
    <t>m17.46 / m17.01 : 1,2*3,08</t>
  </si>
  <si>
    <t>-0,9*2,02</t>
  </si>
  <si>
    <t>m17.43, m17.42 / m17.02 : 4,65*3,08</t>
  </si>
  <si>
    <t>-0,9*2,02-1,2*2,02</t>
  </si>
  <si>
    <t>m17.42, m17.41 / šachta : 2,55*3,08</t>
  </si>
  <si>
    <t>0,38*3,08</t>
  </si>
  <si>
    <t>17.35 / 17.02 : 2,05*3,08</t>
  </si>
  <si>
    <t>342668111R00</t>
  </si>
  <si>
    <t>Těsnění styku příčky se stáv. konstrukcí PU pěnou</t>
  </si>
  <si>
    <t>m</t>
  </si>
  <si>
    <t>m17.49 / chodba : 1,5</t>
  </si>
  <si>
    <t>m17.46 / m17.01 : 1,2</t>
  </si>
  <si>
    <t>m17.43, m17.42 / m17.02 : 4,65</t>
  </si>
  <si>
    <t>m17.42, m17.41 / šachta : 2,55</t>
  </si>
  <si>
    <t>0,38</t>
  </si>
  <si>
    <t>17.35 / 17.02 : 2,05</t>
  </si>
  <si>
    <t>317168111R00</t>
  </si>
  <si>
    <t>Překlad keramický plochý 115x71x1000 mm</t>
  </si>
  <si>
    <t>kus</t>
  </si>
  <si>
    <t>Překlad D : 2</t>
  </si>
  <si>
    <t>317168122R00</t>
  </si>
  <si>
    <t>Překlad keramický plochý 145x71x1250 mm</t>
  </si>
  <si>
    <t>Překlad A : 1</t>
  </si>
  <si>
    <t>317168123R00</t>
  </si>
  <si>
    <t>Překlad keramický plochý 145x71x1500 mm</t>
  </si>
  <si>
    <t>Překlad B : 1</t>
  </si>
  <si>
    <t>317941121RT2</t>
  </si>
  <si>
    <t>Osazení ocelových válcovaných nosníků do č.12 včetně dodávky profilu I č.10</t>
  </si>
  <si>
    <t>t</t>
  </si>
  <si>
    <t>Překlad C : 2*8,34*1,1/1000*1*1,1</t>
  </si>
  <si>
    <t>Překlad E : 1*8,34*1,1/1000*1*1,1</t>
  </si>
  <si>
    <t>Překlad F : 1*8,34*0,9/1000*1*1,1</t>
  </si>
  <si>
    <t>34709108RA1</t>
  </si>
  <si>
    <t>Vyztužení SDK příček pro zavěšení umyvadel, madel, zástěn apod. v systému SDK kce dle pozn. A1</t>
  </si>
  <si>
    <t>POL1_1</t>
  </si>
  <si>
    <t xml:space="preserve">D.1.01.1-102 : </t>
  </si>
  <si>
    <t>m17.47 : 0,8</t>
  </si>
  <si>
    <t>m17.49 : 0,985</t>
  </si>
  <si>
    <t>m17.43 : 3,15+2,935*2</t>
  </si>
  <si>
    <t>m17.31 : 1,35+1,7+0,8</t>
  </si>
  <si>
    <t>m17.29 : 0,8*2</t>
  </si>
  <si>
    <t>m17.28 : 1,9+1,75</t>
  </si>
  <si>
    <t>m17.25 : 1,9+1,75</t>
  </si>
  <si>
    <t>m17.22 : 1,9+1,75</t>
  </si>
  <si>
    <t>m17.19 : 1,9+1,75</t>
  </si>
  <si>
    <t>m17.16 : 1,9+1,75</t>
  </si>
  <si>
    <t>m17.13 : 1,9+1,75</t>
  </si>
  <si>
    <t>m17.10 : 1,9+1,75</t>
  </si>
  <si>
    <t>34709108RA2</t>
  </si>
  <si>
    <t>Vyztužení SDK příček kolem dveří v systému SDK kce dle pozn. A2</t>
  </si>
  <si>
    <t>m17.02 : (3,08*2+2,21)*2</t>
  </si>
  <si>
    <t>34709108RA3</t>
  </si>
  <si>
    <t>Vyztužení SDK příček pro zavěšení horních skříněk v systému SDK kce dle pozn. A3</t>
  </si>
  <si>
    <t>m17.37 : 2,935</t>
  </si>
  <si>
    <t>m17.34 : 2,9</t>
  </si>
  <si>
    <t>m17.27 : 3,52</t>
  </si>
  <si>
    <t>m17.24 : 3,52</t>
  </si>
  <si>
    <t>m17.21 : 3,52</t>
  </si>
  <si>
    <t>m17.18 : 3,52</t>
  </si>
  <si>
    <t>m17.15 : 3,52</t>
  </si>
  <si>
    <t>m17.12 : 3,52</t>
  </si>
  <si>
    <t>m17.09 : 3,52</t>
  </si>
  <si>
    <t>m17.06 : 3,52+2,1</t>
  </si>
  <si>
    <t>m17.07 : 2,1+1,75</t>
  </si>
  <si>
    <t>318951215RX1</t>
  </si>
  <si>
    <t>D+M uhlíkové lamely včetně kotvení, příslušenství, doplňků, pomocných prací, dle PD (D.1.01.2)</t>
  </si>
  <si>
    <t xml:space="preserve">dle postupu v konstrukční části : </t>
  </si>
  <si>
    <t>57</t>
  </si>
  <si>
    <t>416026126R00</t>
  </si>
  <si>
    <t>Podhled SDK,ocel.dvouúrov.kříž.rošt, 1x RF 15 mm</t>
  </si>
  <si>
    <t xml:space="preserve">D1.01.01-401 : </t>
  </si>
  <si>
    <t>m17.01 : 0,55</t>
  </si>
  <si>
    <t>m17.02 : 1,5+0,85+0,85+0,82+1,3+0,88+0,82+0,85+0,82</t>
  </si>
  <si>
    <t>m17.03 : 3,4</t>
  </si>
  <si>
    <t>m17.06 : 4,5+4,5</t>
  </si>
  <si>
    <t>m17.09 : 3,4</t>
  </si>
  <si>
    <t>m17.12 : 3,4</t>
  </si>
  <si>
    <t>m17.15 : 3,4</t>
  </si>
  <si>
    <t>m17.18 : 3,4</t>
  </si>
  <si>
    <t>m17.21 : 3,4</t>
  </si>
  <si>
    <t>m17.24 : 3,4</t>
  </si>
  <si>
    <t>m17.27 : 3,4</t>
  </si>
  <si>
    <t>m17.30 : 0,75</t>
  </si>
  <si>
    <t>m17.32 : 2,4</t>
  </si>
  <si>
    <t>m17.33 : 2,5</t>
  </si>
  <si>
    <t>m17.39 : 10,5</t>
  </si>
  <si>
    <t>416093122RX1</t>
  </si>
  <si>
    <t>Čelo podhledu SDK, v.do 500 mm, 1xCD, 1xRF 15 mm</t>
  </si>
  <si>
    <t>m17.03 : (1,315+2,92)*(2,9-2,55)</t>
  </si>
  <si>
    <t>m17.06 : (1,615+2,92)*(2,9-2,55)</t>
  </si>
  <si>
    <t>m17.09 : (1,615+2,92)*(2,9-2,55)</t>
  </si>
  <si>
    <t>m17.12 : 3,4*(2,9-2,55)</t>
  </si>
  <si>
    <t>m17.15 : 3,4*(2,9-2,55)</t>
  </si>
  <si>
    <t>m17.18 : 3,4*(2,9-2,55)</t>
  </si>
  <si>
    <t>m17.21 : 3,4*(2,9-2,55)</t>
  </si>
  <si>
    <t>m17.24 : 3,4*(2,9-2,55)</t>
  </si>
  <si>
    <t>m17.27 : 3,4*(2,9-2,55)</t>
  </si>
  <si>
    <t>m17.30 : 1,42*(2,9-2,55)</t>
  </si>
  <si>
    <t>m17.32 : 4,135*(2,9-2,25)</t>
  </si>
  <si>
    <t>m17.33 : 4,15*(2,9-2,25)</t>
  </si>
  <si>
    <t>m17.39 : 3,065*(2,4-2,25)</t>
  </si>
  <si>
    <t>416093142R00</t>
  </si>
  <si>
    <t>Čelo podhledu SDK, v.do 1250 mm, 1xCD,1xRF 12,5 mm</t>
  </si>
  <si>
    <t xml:space="preserve">D1.01.01-103 : </t>
  </si>
  <si>
    <t>18NP : 7,435*1</t>
  </si>
  <si>
    <t>612421331RT2</t>
  </si>
  <si>
    <t>Oprava vápen.omítek stěn do 30 % pl. - štukových s použitím suché maltové směsi</t>
  </si>
  <si>
    <t>WC, šatna personálu : 27,5*3,08</t>
  </si>
  <si>
    <t>nečistá manipulace : 23*3,08</t>
  </si>
  <si>
    <t>umývárna pacientů : 14,35*3,08</t>
  </si>
  <si>
    <t>chodba, čaj. kuchyňka, pokoje : 172*3,08</t>
  </si>
  <si>
    <t>(-0,55*2,08-2,1*2,08-0,9*2,53)*10</t>
  </si>
  <si>
    <t>612481113R00</t>
  </si>
  <si>
    <t>Potažení vnitř. stěn sklotex. pletivem s vypnutím</t>
  </si>
  <si>
    <t>602011141R00</t>
  </si>
  <si>
    <t>Štuk na stěnách vnitřní, ručně</t>
  </si>
  <si>
    <t>612421626R00</t>
  </si>
  <si>
    <t>Omítka vnitřní zdiva, MVC, hladká</t>
  </si>
  <si>
    <t xml:space="preserve">17NP : </t>
  </si>
  <si>
    <t>za parapety : 71,5*3,08</t>
  </si>
  <si>
    <t>632421180RX6</t>
  </si>
  <si>
    <t>Litý potěr CT-C25-F5, tl.64 mm včetně dilatačního pásku z minerální plsti tl. 15mm, dalších prací</t>
  </si>
  <si>
    <t xml:space="preserve">včetně dilatačního pásku : </t>
  </si>
  <si>
    <t xml:space="preserve">Skladba C1/C2 : </t>
  </si>
  <si>
    <t xml:space="preserve">část C1 : </t>
  </si>
  <si>
    <t>m17.06 : 10,8</t>
  </si>
  <si>
    <t>632421180RX7</t>
  </si>
  <si>
    <t>Litý potěr CT-C25-F5, tl.65 mm včetně dilatačního pásku z minerální plsti tl. 15mm, dalších prací</t>
  </si>
  <si>
    <t xml:space="preserve">Skladba A1 : </t>
  </si>
  <si>
    <t>m17.04 : 1,65</t>
  </si>
  <si>
    <t>m17.05 : 1,55</t>
  </si>
  <si>
    <t>m17.07 : 3,58</t>
  </si>
  <si>
    <t>m17.08 : 3,39</t>
  </si>
  <si>
    <t>m17.11 : 3,39</t>
  </si>
  <si>
    <t>m17.14 : 3,39</t>
  </si>
  <si>
    <t>m17.17 : 3,39</t>
  </si>
  <si>
    <t>m17.20 : 3,39</t>
  </si>
  <si>
    <t>m17.23 : 3,39</t>
  </si>
  <si>
    <t>m17.26 : 2,97</t>
  </si>
  <si>
    <t>m17.29 : 3,86</t>
  </si>
  <si>
    <t>m17.35 : 3,09</t>
  </si>
  <si>
    <t>m17.36 : 1,82</t>
  </si>
  <si>
    <t>m17.38 : 11,52</t>
  </si>
  <si>
    <t>m17.42 : 3,49</t>
  </si>
  <si>
    <t>m17.46 : 11,47</t>
  </si>
  <si>
    <t>m17.48 : 1,35</t>
  </si>
  <si>
    <t>m17.49 : 1,65</t>
  </si>
  <si>
    <t>m17.50 : 1,35</t>
  </si>
  <si>
    <t xml:space="preserve">Skladba A1/A2 : </t>
  </si>
  <si>
    <t xml:space="preserve">část A1 : </t>
  </si>
  <si>
    <t>631312621R00</t>
  </si>
  <si>
    <t>Mazanina betonová tl. 5 - 8 cm C 20/25</t>
  </si>
  <si>
    <t>m3</t>
  </si>
  <si>
    <t xml:space="preserve">Skladba B1 : </t>
  </si>
  <si>
    <t>m17.10 : 3,45*0,064</t>
  </si>
  <si>
    <t>m17.13 : 3,44*0,064</t>
  </si>
  <si>
    <t>m17.16 : 3,44*0,064</t>
  </si>
  <si>
    <t>m17.19 : 3,44*0,064</t>
  </si>
  <si>
    <t>m17.22 : 3,44*0,064</t>
  </si>
  <si>
    <t>m17.25 : 3,44*0,064</t>
  </si>
  <si>
    <t>m17.28 : 3,44*0,064</t>
  </si>
  <si>
    <t>m17.31 : 3,61*0,064</t>
  </si>
  <si>
    <t>m17.41 : 3,92*0,064</t>
  </si>
  <si>
    <t>m17.43 : 9,41*0,064</t>
  </si>
  <si>
    <t>m17.44 : 12,52*0,064</t>
  </si>
  <si>
    <t>m17.45 : 4,65*0,064</t>
  </si>
  <si>
    <t>m17.47 : 3,07*0,064</t>
  </si>
  <si>
    <t>631319171R00</t>
  </si>
  <si>
    <t>Příplatek za stržení povrchu mazaniny tl. 8 cm</t>
  </si>
  <si>
    <t>631362021R00</t>
  </si>
  <si>
    <t>Výztuž mazanin svařovanou sítí z drátů Kari</t>
  </si>
  <si>
    <t>m17.10 : 3,45*8,12/6000*1,1</t>
  </si>
  <si>
    <t>m17.13 : 3,44*8,12/6000*1,1</t>
  </si>
  <si>
    <t>m17.16 : 3,44*8,12/6000*1,1</t>
  </si>
  <si>
    <t>m17.19 : 3,44*8,12/6000*1,1</t>
  </si>
  <si>
    <t>m17.22 : 3,44*8,12/6000*1,1</t>
  </si>
  <si>
    <t>m17.25 : 3,44*8,12/6000*1,1</t>
  </si>
  <si>
    <t>m17.28 : 3,44*8,12/6000*1,1</t>
  </si>
  <si>
    <t>m17.31 : 3,61*8,12/6000*1,1</t>
  </si>
  <si>
    <t>m17.41 : 3,92*8,12/6000*1,1</t>
  </si>
  <si>
    <t>m17.43 : 9,41*8,12/6000*1,1</t>
  </si>
  <si>
    <t>m17.44 : 12,52*8,12/6000*1,1</t>
  </si>
  <si>
    <t>m17.45 : 4,65*8,12/6000*1,1</t>
  </si>
  <si>
    <t>m17.47 : 3,07*8,12/6000*1,1</t>
  </si>
  <si>
    <t>9X00P3</t>
  </si>
  <si>
    <t>D+M sokl, SDK nadpraží, zpětná montáž umyvadla, doplnění keramického obkladu, dle PD (Pozn. 3)</t>
  </si>
  <si>
    <t>soubor</t>
  </si>
  <si>
    <t xml:space="preserve">Pozn. 3 : </t>
  </si>
  <si>
    <t>19</t>
  </si>
  <si>
    <t>9X00P8</t>
  </si>
  <si>
    <t>D+M doplnění keramického obkladu, dle PD (Pozn. 8)</t>
  </si>
  <si>
    <t xml:space="preserve">Pozn. 8 : </t>
  </si>
  <si>
    <t>9X00P9</t>
  </si>
  <si>
    <t>D+M protipožární obklad, dle PD (Pozn. 9)</t>
  </si>
  <si>
    <t xml:space="preserve">Pozn. 9 : </t>
  </si>
  <si>
    <t>7,6</t>
  </si>
  <si>
    <t>9X00P5</t>
  </si>
  <si>
    <t>D+M výměna podlahové vpusti, vč. opravy skladby, dle PD (Pozn.5)</t>
  </si>
  <si>
    <t xml:space="preserve">18NP : </t>
  </si>
  <si>
    <t xml:space="preserve">Pozn. 5 : </t>
  </si>
  <si>
    <t>9X00P6</t>
  </si>
  <si>
    <t>D+M zabetonování stávajícího žlabu, vč. zapravení podlahy a obkladu, dle PD (Pozn.6)</t>
  </si>
  <si>
    <t xml:space="preserve">Pozn. 6 : </t>
  </si>
  <si>
    <t>9X00P7</t>
  </si>
  <si>
    <t>D+M přesun umyvadla, vč. zapravení obkladu, dle PD (Pozn.7)</t>
  </si>
  <si>
    <t xml:space="preserve">Pozn. 7 : </t>
  </si>
  <si>
    <t>9X016A</t>
  </si>
  <si>
    <t>Ubourání stávající pro dopojení kanalizace včetně kompletního zapravení v 16NP</t>
  </si>
  <si>
    <t xml:space="preserve">D1.01.01-101 : </t>
  </si>
  <si>
    <t>11</t>
  </si>
  <si>
    <t>9X017A</t>
  </si>
  <si>
    <t>D+M Systémové „těsné“ provedení ucpávky koncových prvků (zásuvky SIL, SLP..)</t>
  </si>
  <si>
    <t>17NP : 12*8*2</t>
  </si>
  <si>
    <t>9X017BA</t>
  </si>
  <si>
    <t>D+M Provětrávací prostup uzavřeného podhledu pro med plyn, včetně průchodky prostup 100/100 příčka tl.100mm</t>
  </si>
  <si>
    <t>17NP : 8*2</t>
  </si>
  <si>
    <t>9X017BB</t>
  </si>
  <si>
    <t>D+M Provětrávací prostup uzavřeného podhledu pro med plyn, včetně průchodky prostup 100/100 příčka tl.150mm</t>
  </si>
  <si>
    <t>17NP : 8</t>
  </si>
  <si>
    <t>9X018A</t>
  </si>
  <si>
    <t>Demontáž umyvadla a linky včetně zpětné montáže a  kompletního zapravení v 18NP</t>
  </si>
  <si>
    <t>B37 : 1</t>
  </si>
  <si>
    <t>9X019A</t>
  </si>
  <si>
    <t>Kompletní zapravení a napojení VZT elementů na stávající izolaci v 19NP</t>
  </si>
  <si>
    <t xml:space="preserve">D1.01.01-104 : </t>
  </si>
  <si>
    <t>19NP : 1</t>
  </si>
  <si>
    <t>9X019C</t>
  </si>
  <si>
    <t>Kompletní zapravení a napojení nové hlavice na stávající izolaci v 19NP</t>
  </si>
  <si>
    <t>9X019B</t>
  </si>
  <si>
    <t>Demontáž, uskladnění a opětovná montáž ocelového zábradlíi v 19NP</t>
  </si>
  <si>
    <t>9X004</t>
  </si>
  <si>
    <t>D+M hasicí přístroj dle PBŘ (hasicí schopnost 21A,113B PG6)</t>
  </si>
  <si>
    <t>941955002R00</t>
  </si>
  <si>
    <t>Lešení lehké pomocné, výška podlahy do 1,9 m</t>
  </si>
  <si>
    <t>m17.01 : 11,4</t>
  </si>
  <si>
    <t>m17.02 : 99,9</t>
  </si>
  <si>
    <t>m17.03 : 21,01</t>
  </si>
  <si>
    <t>m17.06 : 46,81</t>
  </si>
  <si>
    <t>m17.09 : 18,58</t>
  </si>
  <si>
    <t>m17.12 : 18,58</t>
  </si>
  <si>
    <t>m17.15 : 18,58</t>
  </si>
  <si>
    <t>m17.18 : 18,58</t>
  </si>
  <si>
    <t>m17.21 : 18,58</t>
  </si>
  <si>
    <t>m17.24 : 18,58</t>
  </si>
  <si>
    <t>m17.27 : 18,58</t>
  </si>
  <si>
    <t>m17.30 : 8,92</t>
  </si>
  <si>
    <t>m17.32 : 9,6</t>
  </si>
  <si>
    <t>m17.33 : 18,46</t>
  </si>
  <si>
    <t>m17.34 : 5,58</t>
  </si>
  <si>
    <t>m17.37 : 6,14</t>
  </si>
  <si>
    <t>m17.39 : 10,4</t>
  </si>
  <si>
    <t>m17.40 : 10,65</t>
  </si>
  <si>
    <t>m17.51 : 6,66</t>
  </si>
  <si>
    <t>952901111R00</t>
  </si>
  <si>
    <t>Vyčištění budov o výšce podlaží do 4 m</t>
  </si>
  <si>
    <t>968072455RX7a</t>
  </si>
  <si>
    <t>Vybourání dveřních zárubní jednokřídlích včetně dveří</t>
  </si>
  <si>
    <t>962031113R00</t>
  </si>
  <si>
    <t>Bourání příček z cihel pálených plných tl. 65 mm</t>
  </si>
  <si>
    <t>příčka mezi všemi - WC,  předsíň / chodba : 41,47*3,08</t>
  </si>
  <si>
    <t>-1,2*2*11</t>
  </si>
  <si>
    <t>WC / pracovna lékařů : 1,1*3,08</t>
  </si>
  <si>
    <t>WC  /  předstěna : 1,7*3,08</t>
  </si>
  <si>
    <t>WC / pracovna lékařů : 1,15*3,08</t>
  </si>
  <si>
    <t>WC  /  předstěna : 1,6*3,08</t>
  </si>
  <si>
    <t>WC / pracovna lékařů : 1,485*3,08</t>
  </si>
  <si>
    <t>WC, umývárna / šatna : 3,16*3,08</t>
  </si>
  <si>
    <t>WC, šatna : 2,55*3,08</t>
  </si>
  <si>
    <t>WC / WC : 1,3*3,08</t>
  </si>
  <si>
    <t>WC, WC / předsíň : 1,9*3,08</t>
  </si>
  <si>
    <t>-0,7*2*2</t>
  </si>
  <si>
    <t>šatna personálu : (1+0,5)*3,08</t>
  </si>
  <si>
    <t>0,3*3,08*2</t>
  </si>
  <si>
    <t>čajová kuchyně : (0,6+0,45)*3,08</t>
  </si>
  <si>
    <t>pobytová místnost pacientů : 0,735*3,08</t>
  </si>
  <si>
    <t>962031116R00</t>
  </si>
  <si>
    <t>Bourání příček z cihel pálených plných tl. 140 mm</t>
  </si>
  <si>
    <t>WC / předsíň : 1,7*3,08</t>
  </si>
  <si>
    <t>WC : 0,985*3,08</t>
  </si>
  <si>
    <t>umývárna pacientů / chodba : 4,65*3,08</t>
  </si>
  <si>
    <t>umývárna pacientů / WC : 3,31*3,08</t>
  </si>
  <si>
    <t>-0,985*2-0,9*2</t>
  </si>
  <si>
    <t>WC / WC : 1,4*3,08</t>
  </si>
  <si>
    <t>šatna personálu : 1,05*3,08</t>
  </si>
  <si>
    <t>předsíň WC personál / chodba : 1,5*3,08</t>
  </si>
  <si>
    <t>Ambulace 2 : 1,01*3,08</t>
  </si>
  <si>
    <t>962032241R00</t>
  </si>
  <si>
    <t>Bourání zdiva z cihel pálených na MC</t>
  </si>
  <si>
    <t>7,885*5,135*0,35</t>
  </si>
  <si>
    <t>971033631R00</t>
  </si>
  <si>
    <t>Vybourání otv. zeď cihel. pl.4 m2, tl.15 cm, MVC</t>
  </si>
  <si>
    <t>WC / šatna personálu : 0,8*2,02</t>
  </si>
  <si>
    <t>předsíň WC personál / šatna personálu : 0,8*2,02</t>
  </si>
  <si>
    <t>9000X2</t>
  </si>
  <si>
    <t>Prořezání drážek pro založení drážky šířky do 150mm včetně pomocných prací</t>
  </si>
  <si>
    <t>chodba : 2,615*2</t>
  </si>
  <si>
    <t>stanoviště sestry : 1,2+1,27</t>
  </si>
  <si>
    <t>pobytová místnost pacientů : 6,685+3,035+3,05+4,25</t>
  </si>
  <si>
    <t>962441491RX1</t>
  </si>
  <si>
    <t>Broušení, očištění a odmaštění povrchu</t>
  </si>
  <si>
    <t xml:space="preserve">B01 : </t>
  </si>
  <si>
    <t>sesterna : 19,7</t>
  </si>
  <si>
    <t>pokoj č. 7 : 19,8</t>
  </si>
  <si>
    <t>pokoj č. 6 : 19,7</t>
  </si>
  <si>
    <t>pokoj č. 5 : 19,7</t>
  </si>
  <si>
    <t>pokoj č. 4 : 19,7</t>
  </si>
  <si>
    <t>pokoj č. 3 : 19,7</t>
  </si>
  <si>
    <t>pokoj č. 2 : 19,7</t>
  </si>
  <si>
    <t>pokoj č. 1 : 19,7</t>
  </si>
  <si>
    <t>pokoj č. 0 : 12,1</t>
  </si>
  <si>
    <t>chodba : 147</t>
  </si>
  <si>
    <t>čajová kuchyňka : 17</t>
  </si>
  <si>
    <t xml:space="preserve">B02 : </t>
  </si>
  <si>
    <t>pracovna lekařů : 19,7</t>
  </si>
  <si>
    <t>965081713R00</t>
  </si>
  <si>
    <t>Bourání dlažeb keramických tl.10 mm, nad 1 m2</t>
  </si>
  <si>
    <t xml:space="preserve">B03 : </t>
  </si>
  <si>
    <t>WC : 1,5*0,9*10</t>
  </si>
  <si>
    <t>1,5*1,385</t>
  </si>
  <si>
    <t>1,2*0,9*2</t>
  </si>
  <si>
    <t>1,15*0,985</t>
  </si>
  <si>
    <t>předsíň : 1,1*1,55*9</t>
  </si>
  <si>
    <t>předsíň WC personál : 1,9*1,485</t>
  </si>
  <si>
    <t>umývárna pacientů : 3,4*3,1</t>
  </si>
  <si>
    <t>1,15*1,45</t>
  </si>
  <si>
    <t>šatna (sklad) : 1,2*3,085</t>
  </si>
  <si>
    <t>šatna personálu : 13</t>
  </si>
  <si>
    <t>nečistá manipulace : 19,6</t>
  </si>
  <si>
    <t xml:space="preserve">B06 : </t>
  </si>
  <si>
    <t>předsíň : 1,65*1,75</t>
  </si>
  <si>
    <t xml:space="preserve">B22 : </t>
  </si>
  <si>
    <t>1,7</t>
  </si>
  <si>
    <t>965042141R00</t>
  </si>
  <si>
    <t>Bourání mazanin betonových tl. 10 cm, nad 4 m2</t>
  </si>
  <si>
    <t>WC : 1,5*0,9*10*0,1</t>
  </si>
  <si>
    <t>1,5*1,385*0,1</t>
  </si>
  <si>
    <t>1,2*0,9*2*0,1</t>
  </si>
  <si>
    <t>1,15*0,985*0,1</t>
  </si>
  <si>
    <t>předsíň : 1,1*1,55*9*0,1</t>
  </si>
  <si>
    <t>předsíň WC personál : 1,9*1,485*0,1</t>
  </si>
  <si>
    <t>umývárna pacientů : 3,4*3,1*0,1</t>
  </si>
  <si>
    <t>1,15*1,45*0,1</t>
  </si>
  <si>
    <t>šatna (sklad) : 1,2*3,085*0,1</t>
  </si>
  <si>
    <t>šatna personálu : 13*0,1</t>
  </si>
  <si>
    <t>nečistá manipulace : 19,6*0,1</t>
  </si>
  <si>
    <t xml:space="preserve">B04 : </t>
  </si>
  <si>
    <t>předsíň : 1,65*1,75*8*0,1</t>
  </si>
  <si>
    <t>1,65*1,495*0,1</t>
  </si>
  <si>
    <t>sesterna : 3,78*0,3*0,1</t>
  </si>
  <si>
    <t>pokoj č. 1 -7 : 3,78*0,3*7*0,1</t>
  </si>
  <si>
    <t>pokoj č. 0 : 2,935*0,35*0,1</t>
  </si>
  <si>
    <t xml:space="preserve">B05 : </t>
  </si>
  <si>
    <t>předsíň : 1,65*1,75*0,1</t>
  </si>
  <si>
    <t>pracovna lékařů : 3,78*0,3*0,1</t>
  </si>
  <si>
    <t>965049111R00</t>
  </si>
  <si>
    <t>Příplatek, bourání mazanin se svař. síťí tl. 10 cm</t>
  </si>
  <si>
    <t>965042241R00</t>
  </si>
  <si>
    <t>Bourání mazanin betonových tl. nad 10 cm, nad 4 m2</t>
  </si>
  <si>
    <t xml:space="preserve">B27 : </t>
  </si>
  <si>
    <t>0,5*1,02*0,1*2</t>
  </si>
  <si>
    <t>1,31*2*0,1</t>
  </si>
  <si>
    <t>0,5*0,44*0,1</t>
  </si>
  <si>
    <t xml:space="preserve">B28 : </t>
  </si>
  <si>
    <t>1,2*1,2*0,12</t>
  </si>
  <si>
    <t xml:space="preserve">B29 : </t>
  </si>
  <si>
    <t>0,86*0,83*0,2</t>
  </si>
  <si>
    <t>0,74*0,44*0,2</t>
  </si>
  <si>
    <t xml:space="preserve">B30 : </t>
  </si>
  <si>
    <t>0,6*0,5*0,36</t>
  </si>
  <si>
    <t xml:space="preserve">D1.01.01-902 : </t>
  </si>
  <si>
    <t>1,7*0,3</t>
  </si>
  <si>
    <t>965049112R00</t>
  </si>
  <si>
    <t>Příplatek, bourání mazanin se svař.síťí nad 10 cm</t>
  </si>
  <si>
    <t>968072357R00</t>
  </si>
  <si>
    <t>Vybourání kovových rámů oken zdvojených nad 4 m2</t>
  </si>
  <si>
    <t xml:space="preserve">B14 : </t>
  </si>
  <si>
    <t>(0,55*2,08+2,1*2,08+0,9*2,53)*10</t>
  </si>
  <si>
    <t>1,47*2,08</t>
  </si>
  <si>
    <t>4,15*3,08</t>
  </si>
  <si>
    <t>96X000B16</t>
  </si>
  <si>
    <t xml:space="preserve">Demontáž konstrukce posuvných závěsů na stropě </t>
  </si>
  <si>
    <t xml:space="preserve">B12 : </t>
  </si>
  <si>
    <t>pokoj č. 7 : 2</t>
  </si>
  <si>
    <t>pokoj č. 6 : 2</t>
  </si>
  <si>
    <t>pokoj č. 5 : 2</t>
  </si>
  <si>
    <t>pokoj č. 4 : 2</t>
  </si>
  <si>
    <t>pokoj č. 3 : 2</t>
  </si>
  <si>
    <t>pokoj č. 2 : 2</t>
  </si>
  <si>
    <t>976071111R00</t>
  </si>
  <si>
    <t>Vybourání kovových zábradlí a madel</t>
  </si>
  <si>
    <t xml:space="preserve">B20 : </t>
  </si>
  <si>
    <t>chodba : 0,9+3,4+0,5+1,2+3,8+1,5+1+6,05+1,5+1,5</t>
  </si>
  <si>
    <t>978059531R00</t>
  </si>
  <si>
    <t>Odsekání vnitřních obkladů stěn nad 2 m2</t>
  </si>
  <si>
    <t>WC : 13*2</t>
  </si>
  <si>
    <t>šatna personálu : 23*2</t>
  </si>
  <si>
    <t>nečistá manipulace : 24*2,4</t>
  </si>
  <si>
    <t>umývárna pacientů : 21*2,4</t>
  </si>
  <si>
    <t>šatna : 7,6*2,4</t>
  </si>
  <si>
    <t>chodba : (17+3,225*2+21,4)*2,4</t>
  </si>
  <si>
    <t>čajová kuchyně : 21,5*2,4</t>
  </si>
  <si>
    <t>WC : 5,77*2,4</t>
  </si>
  <si>
    <t>WC + předsíň : (4,8*2,4+1,775*2,4)*10</t>
  </si>
  <si>
    <t>18NP : 7,885*2*2</t>
  </si>
  <si>
    <t>978059531RX1</t>
  </si>
  <si>
    <t>Vybourání části obkladu pro instalaci ovládacích prvků dvěří a slp,následně vyspravit okolní obkladu minimalizovat rozsah s ohledem na prováděné práce</t>
  </si>
  <si>
    <t xml:space="preserve">B38 : </t>
  </si>
  <si>
    <t>970031200RX3</t>
  </si>
  <si>
    <t>Zřízení otvoru ŽB do DN 150, do tl.20 cm, včetně pomocných prací a zapravení</t>
  </si>
  <si>
    <t xml:space="preserve">D1.01.01-901, D1.01.02 : </t>
  </si>
  <si>
    <t xml:space="preserve">kompletní dodávka, postup dle konstrukční části : </t>
  </si>
  <si>
    <t>17NP : 11</t>
  </si>
  <si>
    <t>18NP : 4</t>
  </si>
  <si>
    <t>970031200RX4</t>
  </si>
  <si>
    <t>Zřízení otvoru ŽB strop, včetně pomocných prací a zapravení, dle PD (B31)</t>
  </si>
  <si>
    <t xml:space="preserve">B31 : </t>
  </si>
  <si>
    <t>18NP : 2</t>
  </si>
  <si>
    <t>970031200RX5</t>
  </si>
  <si>
    <t>Zřízení otvoru ŽB strop, včetně pomocných prací a zapravení, dle PD (B32)</t>
  </si>
  <si>
    <t xml:space="preserve">B32 : </t>
  </si>
  <si>
    <t>978951215RX2</t>
  </si>
  <si>
    <t>D+M zesílení otvorů včetně kotvení, příslušenství, doplňků, pomocných prací, dle PD (D.1.01.2)</t>
  </si>
  <si>
    <t>kg</t>
  </si>
  <si>
    <t>I120 : 68,5</t>
  </si>
  <si>
    <t>978951215RX3</t>
  </si>
  <si>
    <t>D+M požárního nástřiku ocelové výměny VZT prostupů včetně pomocných prací, dle PD (Pozn. 8 D1.01.01-103)</t>
  </si>
  <si>
    <t>kpl</t>
  </si>
  <si>
    <t>96X000B18</t>
  </si>
  <si>
    <t>Demontáž větracího prvku - větrací mřížka + dvířka z desek EZALIT  (demontáž s ohledem na obsah azbestu)</t>
  </si>
  <si>
    <t xml:space="preserve">B18 : </t>
  </si>
  <si>
    <t>pracovna lékařů : 1</t>
  </si>
  <si>
    <t>sesterna : 1</t>
  </si>
  <si>
    <t>pokoj č. 7 : 1</t>
  </si>
  <si>
    <t>pokoj č. 6 : 1</t>
  </si>
  <si>
    <t>pokoj č. 5 : 1</t>
  </si>
  <si>
    <t>pokoj č. 4 : 1</t>
  </si>
  <si>
    <t>pokoj č. 3 : 1</t>
  </si>
  <si>
    <t>pokoj č. 2 : 1</t>
  </si>
  <si>
    <t>pokoj č. 1 : 1</t>
  </si>
  <si>
    <t>96X000B19</t>
  </si>
  <si>
    <t>Demontáž revizních dvířek z desek EZALIT a nadpraží včetně OK (demontáž s ohledem na obsah azbestu)</t>
  </si>
  <si>
    <t>B19 : 18</t>
  </si>
  <si>
    <t>964110801RX2</t>
  </si>
  <si>
    <t>Demontáž obkladů jader EZALIT včetně OK (demontáž s ohledem na obsah azbestu)</t>
  </si>
  <si>
    <t xml:space="preserve">B10 : </t>
  </si>
  <si>
    <t>chodba : 11</t>
  </si>
  <si>
    <t>964110801RX3</t>
  </si>
  <si>
    <t>Demontáž krytu parapetu EZALIT včetně OK (demontáž s ohledem na obsah azbestu)</t>
  </si>
  <si>
    <t>964110801RX4</t>
  </si>
  <si>
    <t>Demontáž krytu parapetu EZALIT (demontáž s ohledem na obsah azbestu) OK ponechat</t>
  </si>
  <si>
    <t>767137803RX1</t>
  </si>
  <si>
    <t>Demontáž příček a předstěn EZALIT (demontáž s ohledem na obsah azbestu) do tl. 100mm, desek do suti</t>
  </si>
  <si>
    <t>pracovna lékařů : 5,95*3,08</t>
  </si>
  <si>
    <t>B17 : 4,9*1,7</t>
  </si>
  <si>
    <t>pracovny lékařů / předsíně : 40,05*3,08</t>
  </si>
  <si>
    <t>-1,2*2,4*10</t>
  </si>
  <si>
    <t>pracovna lékařů - B17 : 4,9*1,7</t>
  </si>
  <si>
    <t>2,05*3,08</t>
  </si>
  <si>
    <t>(1,38+0,5)*3,08</t>
  </si>
  <si>
    <t>sestarna - B17 : 4,9*1,7</t>
  </si>
  <si>
    <t>pokoj č. 7 - B17 : 4,9*1,7</t>
  </si>
  <si>
    <t>pokoj č. 6 - B17 : 4,9*1,7</t>
  </si>
  <si>
    <t>pokoj č. 5 - B17 : 4,9*1,7</t>
  </si>
  <si>
    <t>pokoj č. 4 - B17 : 4,9*1,7</t>
  </si>
  <si>
    <t>pokoj č. 3 - B17 : 4,9*1,7</t>
  </si>
  <si>
    <t>pokoj č. 2 - B17 : 4,9*1,7</t>
  </si>
  <si>
    <t>pokoj č. 1 - B17 : 4,9*1,7</t>
  </si>
  <si>
    <t>pobytová místnost pacientů : (0,58+0,63+0,58)*3,08</t>
  </si>
  <si>
    <t>chodba : 1,7*3,08</t>
  </si>
  <si>
    <t>767137803RX2</t>
  </si>
  <si>
    <t>Demontáž příček a předstěn EZALIT (demontáž s ohledem na obsah azbestu) do tl. 150mm, desek do suti</t>
  </si>
  <si>
    <t>pracovny lékařů / pracovna lékařů : 3,92*3,08</t>
  </si>
  <si>
    <t>pracovna lékařů / sesterna : 3,92*3,08</t>
  </si>
  <si>
    <t>sestarna / pokoj č. 7 : 3,92*3,08</t>
  </si>
  <si>
    <t>pokoj č. 6 / pokoj č. 7 : 3,92*3,08</t>
  </si>
  <si>
    <t>pokoj č. 5 / pokoj č. 6 : 3,92*3,08</t>
  </si>
  <si>
    <t>pokoj č. 4 / pokoj č. 5 : 3,92*3,08</t>
  </si>
  <si>
    <t>pokoj č. 3 / pokoj č. 4 : 3,92*3,08</t>
  </si>
  <si>
    <t>pokoj č. 2 / pokoj č. 3 : 3,92*3,08</t>
  </si>
  <si>
    <t>pokoj č. 1 / pokoj č. 2 : 3,92*3,08</t>
  </si>
  <si>
    <t>pokoj č. 0 / pokoj č. 1 : 3,92*3,08</t>
  </si>
  <si>
    <t>998011001RX1</t>
  </si>
  <si>
    <t>Přesun suti na bázi azbestu z objektu na skládku (svislé přemístění, vodorovné přemístění) manipulace a nakládání z azbestem dle TZ a legislativy</t>
  </si>
  <si>
    <t>998011001RX2</t>
  </si>
  <si>
    <t>Poplatek za skládku materiálů na bázi azbestu</t>
  </si>
  <si>
    <t>9X001</t>
  </si>
  <si>
    <t>Ochranné pracovní pomůcky pro pracovníky pracující s azbestem – jednorázové, pro každého pracovníka  pro každého pracovníka pracující s azbestem, měněné po směně</t>
  </si>
  <si>
    <t>9X002</t>
  </si>
  <si>
    <t xml:space="preserve">Vytvoření ochranného pásma – uzavření oddělení prachotěsnými přepážkami  instalace odsávací techniky s HEPA filtrem, měření vnitřního pracovního prostředí </t>
  </si>
  <si>
    <t>9X003</t>
  </si>
  <si>
    <t>Vytvoření materiálové a pracovní propusti – vytvoření pro každé kontrolované pásmo, včetně odsávacích jednotek s HEPA filtry (lehká konstrukce/plachty)</t>
  </si>
  <si>
    <t xml:space="preserve">Měření koncentrace azbestových vláken před, během a po realizaci bouracích prací </t>
  </si>
  <si>
    <t>R-položka</t>
  </si>
  <si>
    <t>POL12_1</t>
  </si>
  <si>
    <t>9X005</t>
  </si>
  <si>
    <t>Demontáž ochranného pásma a propustí</t>
  </si>
  <si>
    <t>998011006RX1</t>
  </si>
  <si>
    <t>Přesun hmot pro budovy zděné výšky do 70 m</t>
  </si>
  <si>
    <t>Přesun hmot</t>
  </si>
  <si>
    <t>POL7_</t>
  </si>
  <si>
    <t>711212000R00</t>
  </si>
  <si>
    <t>Penetrace podkladu pod hydroizolační nátěr,vč.dod.</t>
  </si>
  <si>
    <t>711212002R00</t>
  </si>
  <si>
    <t>Hydroizolační povlak - nátěr nebo stěrka</t>
  </si>
  <si>
    <t>711212601R00</t>
  </si>
  <si>
    <t>Těsnicí pás do spoje podlaha - stěna</t>
  </si>
  <si>
    <t xml:space="preserve">m17.10 : </t>
  </si>
  <si>
    <t>vytažení : 7,3</t>
  </si>
  <si>
    <t xml:space="preserve">m17.13 : </t>
  </si>
  <si>
    <t xml:space="preserve">m17.16 : </t>
  </si>
  <si>
    <t xml:space="preserve">m17.19 : </t>
  </si>
  <si>
    <t xml:space="preserve">m17.22 : </t>
  </si>
  <si>
    <t xml:space="preserve">m17.25 : </t>
  </si>
  <si>
    <t xml:space="preserve">m17.28 : </t>
  </si>
  <si>
    <t xml:space="preserve">m17.31 : </t>
  </si>
  <si>
    <t>vytažení : 8</t>
  </si>
  <si>
    <t xml:space="preserve">m17.41 : </t>
  </si>
  <si>
    <t>vytažení : 8,8</t>
  </si>
  <si>
    <t xml:space="preserve">m17.43 : </t>
  </si>
  <si>
    <t>vytažení : 12,17</t>
  </si>
  <si>
    <t xml:space="preserve">m17.44 : </t>
  </si>
  <si>
    <t>vytažení : 18,4</t>
  </si>
  <si>
    <t xml:space="preserve">m17.45 : </t>
  </si>
  <si>
    <t>vytažení : 8,63</t>
  </si>
  <si>
    <t xml:space="preserve">m17.47 : </t>
  </si>
  <si>
    <t>vytažení : 7,95</t>
  </si>
  <si>
    <t>711212611R00</t>
  </si>
  <si>
    <t>Těsnicí pás do spoje stěna - stěna</t>
  </si>
  <si>
    <t>m17.10 : 4*2,4</t>
  </si>
  <si>
    <t>m17.13 : 4*2,4</t>
  </si>
  <si>
    <t>m17.16 : 4*2,4</t>
  </si>
  <si>
    <t>m17.19 : 4*2,4</t>
  </si>
  <si>
    <t>m17.22 : 4*2,4</t>
  </si>
  <si>
    <t>m17.25 : 4*2,4</t>
  </si>
  <si>
    <t>m17.28 : 4*2,4</t>
  </si>
  <si>
    <t>m17.31 : 5*2,4</t>
  </si>
  <si>
    <t>m17.41 : 4*2,4</t>
  </si>
  <si>
    <t>m17.43 : 4*2,4</t>
  </si>
  <si>
    <t>m17.44 : 6*2,4</t>
  </si>
  <si>
    <t>m17.45 : 4*2,4</t>
  </si>
  <si>
    <t>m17.47 : 5*2,4</t>
  </si>
  <si>
    <t>998711103R00</t>
  </si>
  <si>
    <t>Přesun hmot pro izolace proti vodě, výšky do 60 m</t>
  </si>
  <si>
    <t>713191100RT9</t>
  </si>
  <si>
    <t>Položení separační fólie včetně dodávky PE fólie</t>
  </si>
  <si>
    <t>713121111R00</t>
  </si>
  <si>
    <t>Izolace tepelná podlah na sucho, jednovrstvá</t>
  </si>
  <si>
    <t>631514492R</t>
  </si>
  <si>
    <t>desky vyrobené ze skelné plsti (zatížení 5 kN/m2) tl. 30mm</t>
  </si>
  <si>
    <t>SPCM</t>
  </si>
  <si>
    <t>Specifikace</t>
  </si>
  <si>
    <t>POL3_</t>
  </si>
  <si>
    <t>Začátek provozního součtu</t>
  </si>
  <si>
    <t xml:space="preserve">  D.1.01.1-102, D1.01.01-002 : </t>
  </si>
  <si>
    <t xml:space="preserve">  Skladba A1 : </t>
  </si>
  <si>
    <t xml:space="preserve">  m17.04 : 1,65</t>
  </si>
  <si>
    <t xml:space="preserve">  m17.05 : 1,55</t>
  </si>
  <si>
    <t xml:space="preserve">  m17.07 : 3,58</t>
  </si>
  <si>
    <t xml:space="preserve">  m17.08 : 3,39</t>
  </si>
  <si>
    <t xml:space="preserve">  m17.11 : 3,39</t>
  </si>
  <si>
    <t xml:space="preserve">  m17.14 : 3,39</t>
  </si>
  <si>
    <t xml:space="preserve">  m17.17 : 3,39</t>
  </si>
  <si>
    <t xml:space="preserve">  m17.20 : 3,39</t>
  </si>
  <si>
    <t xml:space="preserve">  m17.23 : 3,39</t>
  </si>
  <si>
    <t xml:space="preserve">  m17.26 : 2,97</t>
  </si>
  <si>
    <t xml:space="preserve">  m17.29 : 3,86</t>
  </si>
  <si>
    <t xml:space="preserve">  m17.35 : 3,09</t>
  </si>
  <si>
    <t xml:space="preserve">  m17.36 : 1,82</t>
  </si>
  <si>
    <t xml:space="preserve">  m17.38 : 11,52</t>
  </si>
  <si>
    <t xml:space="preserve">  m17.42 : 3,49</t>
  </si>
  <si>
    <t xml:space="preserve">  m17.46 : 11,47</t>
  </si>
  <si>
    <t xml:space="preserve">  m17.48 : 1,35</t>
  </si>
  <si>
    <t xml:space="preserve">  m17.49 : 1,65</t>
  </si>
  <si>
    <t xml:space="preserve">  m17.50 : 1,35</t>
  </si>
  <si>
    <t xml:space="preserve">  Skladba A1/A2 : </t>
  </si>
  <si>
    <t xml:space="preserve">  část A1 : </t>
  </si>
  <si>
    <t xml:space="preserve">  m17.03 : 3,4</t>
  </si>
  <si>
    <t xml:space="preserve">  Mezisoučet</t>
  </si>
  <si>
    <t>Konec provozního součtu</t>
  </si>
  <si>
    <t>73,09*1,05</t>
  </si>
  <si>
    <t xml:space="preserve">  Skladba C1/C2 : </t>
  </si>
  <si>
    <t xml:space="preserve">  část C1 : </t>
  </si>
  <si>
    <t xml:space="preserve">  m17.06 : 10,8</t>
  </si>
  <si>
    <t>10,8*1,05</t>
  </si>
  <si>
    <t>283754920R</t>
  </si>
  <si>
    <t>deska polystyren XPS, v deskách pevnost v tlaku min. 150 kN/m2 (lambda vetší 0,035 W/m.K), tl. 20 mm</t>
  </si>
  <si>
    <t xml:space="preserve">  Skladba B1 : </t>
  </si>
  <si>
    <t xml:space="preserve">  m17.10 : 3,45</t>
  </si>
  <si>
    <t xml:space="preserve">  m17.13 : 3,44</t>
  </si>
  <si>
    <t xml:space="preserve">  m17.16 : 3,44</t>
  </si>
  <si>
    <t xml:space="preserve">  m17.19 : 3,44</t>
  </si>
  <si>
    <t xml:space="preserve">  m17.22 : 3,44</t>
  </si>
  <si>
    <t xml:space="preserve">  m17.25 : 3,44</t>
  </si>
  <si>
    <t xml:space="preserve">  m17.28 : 3,44</t>
  </si>
  <si>
    <t xml:space="preserve">  m17.31 : 3,61</t>
  </si>
  <si>
    <t xml:space="preserve">  m17.41 : 3,92</t>
  </si>
  <si>
    <t xml:space="preserve">  m17.43 : 9,41</t>
  </si>
  <si>
    <t xml:space="preserve">  m17.44 : 12,52</t>
  </si>
  <si>
    <t xml:space="preserve">  m17.45 : 4,65</t>
  </si>
  <si>
    <t xml:space="preserve">  m17.47 : 3,07</t>
  </si>
  <si>
    <t>61,27*1,05</t>
  </si>
  <si>
    <t>998713106R00</t>
  </si>
  <si>
    <t>Přesun hmot pro izolace tepelné, výšky do 60 m</t>
  </si>
  <si>
    <t>725220841RX1</t>
  </si>
  <si>
    <t>Demontáž nerez vany včetně obezdívky</t>
  </si>
  <si>
    <t>B26 : 1</t>
  </si>
  <si>
    <t>728415815R00</t>
  </si>
  <si>
    <t>Demontáž mřížky větrací nebo ventilační nad 0,20m2</t>
  </si>
  <si>
    <t>B21 : 7</t>
  </si>
  <si>
    <t>B39 : 2</t>
  </si>
  <si>
    <t>7640000K1</t>
  </si>
  <si>
    <t>D+M K1 vnější parapet, předzvětralý titanzinek (tl. 0,7 mm), délka 965 mm r.š. 280 mm vč. kotvení a příslušenství (dle PD)</t>
  </si>
  <si>
    <t>ks</t>
  </si>
  <si>
    <t>7640000K2</t>
  </si>
  <si>
    <t>D+M K2 vnější parapet, předzvětralý titanzinek (tl. 0,7 mm), délka 1470 mm r.š. 370 mm vč. kotvení a příslušenství (dle PD)</t>
  </si>
  <si>
    <t>7640000K3</t>
  </si>
  <si>
    <t>D+M K3 vnější parapet, předzvětralý titanzinek (tl. 0,7 mm), délka 2610 mm r.š. 280 mm vč. kotvení a příslušenství (dle PD)</t>
  </si>
  <si>
    <t>766411821R00</t>
  </si>
  <si>
    <t>Demontáž obložení stěn palubkami</t>
  </si>
  <si>
    <t>pokoj č. 7 : 4,25*0,5</t>
  </si>
  <si>
    <t>pokoj č. 6 : 4,25*0,5</t>
  </si>
  <si>
    <t>pokoj č. 5 : 4,25*0,5</t>
  </si>
  <si>
    <t>pokoj č. 4 : 4,25*0,5</t>
  </si>
  <si>
    <t>pokoj č. 3 : 4,25*0,5</t>
  </si>
  <si>
    <t>pokoj č. 2 : 4,25*0,5</t>
  </si>
  <si>
    <t>pokoj č. 1 : 4,25*0,5</t>
  </si>
  <si>
    <t>766411822R00</t>
  </si>
  <si>
    <t>Demontáž podkladových roštů obložení stěn</t>
  </si>
  <si>
    <t>766825821RX1</t>
  </si>
  <si>
    <t xml:space="preserve">Demontáž vestavěných skříní </t>
  </si>
  <si>
    <t>B24 : 9</t>
  </si>
  <si>
    <t>OST0000P1</t>
  </si>
  <si>
    <t>D+M P1 kryt rohu pro kolmé stěny naražený na hliníkovém profilu, stabilní proti UV záření, požární odolnost B-s1-d0, tloušťka materiálu 3 mm 76x76x2150 mm vč. kotvení a příslušenství (dle PD)</t>
  </si>
  <si>
    <t>OST0000P2a</t>
  </si>
  <si>
    <t>D+M P2 ochranné pásy stěn nárazuvzdorné - dolní pás, stabilní proti UV záření, požární odolnosti B-s1-d0, tloušťka materiálu 3 mm šířka 200 mm vč. kotvení a příslušenství (dle PD)</t>
  </si>
  <si>
    <t>OST0000P2b</t>
  </si>
  <si>
    <t>D+M P2 ochranné pásy stěn nárazuvzdorné - horní pás, stabilní proti UV záření, požární odolnosti B-s1-d0, tloušťka materiálu 3 mm šířka 150 mm vč. kotvení a příslušenství (dle PD)</t>
  </si>
  <si>
    <t>OST0000P3a</t>
  </si>
  <si>
    <t>D+M P3 ochranné pásy dveří nárazuvzdorné, požární odolnost B-s1-d0, tloušťka materiálu 1 mm, 1 x pás šířky 150 mm a 1 x 300 mm dveře šířky 600 mm vč. kotvení a příslušenství (dle PD)</t>
  </si>
  <si>
    <t>OST0000P3b</t>
  </si>
  <si>
    <t>D+M P3 ochranné pásy dveří nárazuvzdorné, požární odolnost B-s1-d0, tloušťka materiálu 1 mm, 1 x pás šířky 150 mm a 1 x 300 mm dveře šířky 800 mm vč. kotvení a příslušenství (dle PD)</t>
  </si>
  <si>
    <t>OST0000P3c</t>
  </si>
  <si>
    <t>D+M P3 ochranné pásy dveří nárazuvzdorné, požární odolnost B-s1-d0, tloušťka materiálu 1 mm, 1 x pás šířky 150 mm a 1 x 300 mm dveře šířky 900 mm vč. kotvení a příslušenství (dle PD)</t>
  </si>
  <si>
    <t>OST0000P3d</t>
  </si>
  <si>
    <t>D+M P3 ochranné pásy dveří nárazuvzdorné, požární odolnost B-s1-d0, tloušťka materiálu 1 mm, 1 x pás šířky 150 mm a 1 x 300 mm dveře šířky 1100 mm vč. kotvení a příslušenství (dle PD)</t>
  </si>
  <si>
    <t>OST0000P3e</t>
  </si>
  <si>
    <t>D+M P3 ochranné pásy dveří nárazuvzdorné, požární odolnost B-s1-d0, tloušťka materiálu 1 mm, 1 x pás šířky 150 mm a 1 x 300 mm dveře šířky 1200 mm vč. kotvení a příslušenství (dle PD)</t>
  </si>
  <si>
    <t>OST0000P4a</t>
  </si>
  <si>
    <t>D+M P4 ochranné pásy dveří vestavěných skříní, požární odlonost B-s1-d0, tloušťka materiálu 1 mm, 1 x pás šířky 150 mm a 1 x 200 mm skříň šířky 500 mm vč. kotvení a příslušenství (dle PD)</t>
  </si>
  <si>
    <t>OST0000P4b</t>
  </si>
  <si>
    <t>D+M P4 ochranné pásy dveří vestavěných skříní, požární odlonost B-s1-d0, tloušťka materiálu 1 mm, 1 x pás šířky 150 mm a 1 x 200 mm skříň šířky 700 mm vč. kotvení a příslušenství (dle PD)</t>
  </si>
  <si>
    <t>OST0000P4c</t>
  </si>
  <si>
    <t>D+M P4 ochranné pásy dveří vestavěných skříní, požární odlonost B-s1-d0, tloušťka materiálu 1 mm, 1 x pás šířky 150 mm a 1 x 200 mm skříň šířky 950 mm vč. kotvení a příslušenství (dle PD)</t>
  </si>
  <si>
    <t>OST0000P4d</t>
  </si>
  <si>
    <t>D+M P4 ochranné pásy dveří vestavěných skříní, požární odlonost B-s1-d0, tloušťka materiálu 1 mm, 1 x pás šířky 150 mm a 1 x 200 mm skříň šířky 1200 mm vč. kotvení a příslušenství (dle PD)</t>
  </si>
  <si>
    <t>OST0000P4e</t>
  </si>
  <si>
    <t>D+M P4 ochranné pásy dveří vestavěných skříní, požární odlonost B-s1-d0, tloušťka materiálu 1 mm, 1 x pás šířky 150 mm a 1 x 200 mm skříň šířky 1800 mm vč. kotvení a příslušenství (dle PD)</t>
  </si>
  <si>
    <t>OST0000P5</t>
  </si>
  <si>
    <t>D+M P5 ochranný plát, celoprobarvený plát o síle 1,5 mm, zamezující snadnému poškození povrchu, třída požární odolnosti B-s1-d0 3600x1400 mm vč. kotvení a příslušenství (dle PD)</t>
  </si>
  <si>
    <t>OST0000P6</t>
  </si>
  <si>
    <t>D+M P6 ochranný plát, celoprobarvený plát o síle 1,5 mm, zamezující snadnému poškození povrchu, třída požární odolnosti B-s1-d0 2000x1400 mm vč. kotvení a příslušenství (dle PD)</t>
  </si>
  <si>
    <t>OST0000P7</t>
  </si>
  <si>
    <t>D+M P7 podpěrné madlo tvořené hliníkovou kostrou a akrylvinylovým krytem, průměr madla 40 mm  vč. kotvení a příslušenství (dle PD)</t>
  </si>
  <si>
    <t>OST0000P8</t>
  </si>
  <si>
    <t>D+M P8 stropní plastový difuzor pro odvětrání medicinálních plynů průměr 150 mm vč. kotvení a příslušenství (dle PD)</t>
  </si>
  <si>
    <t>OST0000P9</t>
  </si>
  <si>
    <t>D+M P9 plastový systémový prvek pro odvětrávání kanalizace DN 100 s dešťovou krytkou, součástí je integrovaná manžeta pro připojení na stávající izolaci střešního pláště  vč. příslušenství (dle PD)</t>
  </si>
  <si>
    <t>7660000T1</t>
  </si>
  <si>
    <t>D+M T1 dveřní křídlo dřevěné, plné, hladké, otočné s polodrážkou, vnitřní výplň deskou DTD, vážená vzduchová neprůzvučnost min. 27 dB 600x1970 mm vč. kování a příslušenství (dle PD)</t>
  </si>
  <si>
    <t>7660000T2</t>
  </si>
  <si>
    <t>D+M T2 dveřní křídlo dřevěné, plné, hladké, otočné s polodrážkou, vnitřní výplň deskou DTD, vážená vzduchová neprůzvučnost min. 27 dB 700x1970 mm vč. kování a příslušenství (dle PD)</t>
  </si>
  <si>
    <t>7660000T3</t>
  </si>
  <si>
    <t>D+M T3 dveřní křídlo dřevěné, plné, hladké, otočné s polodrážkou, vnitřní výplň deskou DTD, hliníková lamelová mřížka (150x450 mm) 700x1970 mm vč. kování a příslušenství (dle PD)</t>
  </si>
  <si>
    <t>7660000T4</t>
  </si>
  <si>
    <t>D+M T4 dveře vnitřní dřevěné jednokřídlové, plné, hladké, manuálně posuvné na stěnu, vnitřní výplň deskou DTD 700x1970 mm vč. kování a příslušenství (dle PD)</t>
  </si>
  <si>
    <t>7660000T5</t>
  </si>
  <si>
    <t>D+M T5 dveřní křídlo dřevěné, plné, hladké, otočné s polodrážkou, vnitřní výplň deskou DTD, neprůzvučnost min. 27 dB,  800x1970 mm vč. kování a příslušenství (dle PD)</t>
  </si>
  <si>
    <t>7660000T6</t>
  </si>
  <si>
    <t>D+M T6 dveřní křídlo dřevěné, plné, hladké, otočné s polodrážkou, vnitřní výplň deskou DTD, vážená vzduchová neprůzvučnost min. 27 dB, 800x1970 mm vč. kování a příslušenství (dle PD)</t>
  </si>
  <si>
    <t>7660000T7</t>
  </si>
  <si>
    <t>D+M T7 dveře vnitřní dřevěné jednokřídlové, plné, hladké, manuálně posuvné na stěnu, vnitřní výplň deskou DTD 800x1970 mm vč. kování a příslušenství (dle PD)</t>
  </si>
  <si>
    <t>7660000T8</t>
  </si>
  <si>
    <t>D+M T8 dveře dřevěné jednokřídlové, plné, hladké, manuálně posuvné na stěnu, vnitřní výplň deskou DTD, lamelová mřížka (150x450 mm) 800x1970 mm vč. kování a příslušenství (dle PD)</t>
  </si>
  <si>
    <t>7660000T9</t>
  </si>
  <si>
    <t>D+M T9 dveřní křídlo vnitřní dřevěné, plné, hladké, otočné s polodrážkou, vnitřní výplň deskou DTD, vážená zvuková neprůzvučnost min. 27 dB 900x1970 mm vč. kování a příslušenství (dle PD)</t>
  </si>
  <si>
    <t>766000T10</t>
  </si>
  <si>
    <t>D+M T10 dveřní křídlo dřevěné, plné, hladké, otočné s polodrážkou, vnitřní výplň deskou DTD, vážená zvuková neprůzvučnost min. 27 dB, 1100x1970 mm vč. kování a příslušenství (dle PD)</t>
  </si>
  <si>
    <t>766000T11</t>
  </si>
  <si>
    <t>D+M T11 dveřní křídlo  dřevěné, plné, hladké, otočné s polodrážkou, vnitřní výplň deskou DTD, vážená zvuková neprůzvučnost min. 27 dB, 1100x1970 mm vč. kování a příslušenství (dle PD)</t>
  </si>
  <si>
    <t>766000T12</t>
  </si>
  <si>
    <t>D+M T12 jednokřídlová policová vestavná skříň, z nehořlavých desek z expandovaného vermikulitu (tl. 12 mm) rozměr niky pro skříň 500x2150x500 mm vč. kování a příslušenství (dle PD)</t>
  </si>
  <si>
    <t>766000T13</t>
  </si>
  <si>
    <t>D+M T13 jednokřídlová policová vestavná skříň, z nehořlavých desek z expandovaného vermikulitu (tl. 12 mm) rozměr niky pro skříň 700x2150x500 mm vč. kování a příslušenství (dle PD)</t>
  </si>
  <si>
    <t>766000T14</t>
  </si>
  <si>
    <t>D+M T14 dvoukřídlá vestavná skříň, z nehořlavých desek z expandovaného vermikulitu (tl. 12 mm) vč. kování a příslušenství (dle PD)</t>
  </si>
  <si>
    <t>766000T15</t>
  </si>
  <si>
    <t>D+M T15 sestava dvou jednodveřových policových skříní, z nehořlavých desek z expandovaného vermikulitu (tl. 12 mm) rozměr niky pro skříň 1200x2150x500 mm vč. kování a příslušenství (dle PD)</t>
  </si>
  <si>
    <t>766000T16</t>
  </si>
  <si>
    <t>D+M T16 sestava tří jednodveřových policových skříní, z nehořlavých desek z expandovaného vermikulitu (tl. 12 mm) rozměr niky pro skříň 1800x2150x500 mm vč. kování a příslušenství (dle PD)</t>
  </si>
  <si>
    <t>766000T17</t>
  </si>
  <si>
    <t>D+M T17 zakrytí teplovzdušné parapetní soupravy nehořlavými deskami z expandovaného vermikulitu, kotvení na stávající ocelovou konstrukci 3530x900x500 mm vč. kotvení a příslušenství (dle PD)</t>
  </si>
  <si>
    <t>766000T18</t>
  </si>
  <si>
    <t>D+M T18 dveřní křídlo dřevěné, plné, hladké, otočné s polodrážkou, vnitřní výplň s požární odolností EI 30/DP3 - C - Sm, neprůzvučnost min. 27 dB 1100x1970 mm vč. kování a příslušenství (dle PD)</t>
  </si>
  <si>
    <t>766000T19</t>
  </si>
  <si>
    <t>D+M T19 dveřní křídlo dřevěné, plné, hladké, otočné s polodrážkou, vnitřní výplň s požární odolností EI 30/DP3 - C - Sm, neprůzvučnost min. 27 dB 1200x1970 mm vč. kování a příslušenství (dle PD)</t>
  </si>
  <si>
    <t>766000TS1</t>
  </si>
  <si>
    <t>D+M TS1 stávající dveře zrepasovat, 900x1970 mm vč. povrchové úpravy, kování a příslušenství (dle PD)</t>
  </si>
  <si>
    <t>766000TS2</t>
  </si>
  <si>
    <t>D+M TS2 stávající dveře zrepasovat, 1100x1970 mm vč. povrchové úpravy a příslušenství (dle PD)</t>
  </si>
  <si>
    <t>767581802RX1</t>
  </si>
  <si>
    <t>Demontáž podhledů kovových včetně doběhů, odskoků a čel</t>
  </si>
  <si>
    <t xml:space="preserve">demontáž kovového podhledu, měrnou jednotkou je půdorysná ploch podhledu (zohlednit čela, odkoky, doběhy) : </t>
  </si>
  <si>
    <t xml:space="preserve">B08 : </t>
  </si>
  <si>
    <t>předsíň : 2,85*1,75*10</t>
  </si>
  <si>
    <t>2,85*1,495</t>
  </si>
  <si>
    <t>šatna personálu : 13+1,7</t>
  </si>
  <si>
    <t>pobytová místnost pacientů : 29,3</t>
  </si>
  <si>
    <t>7670000Z1</t>
  </si>
  <si>
    <t>D+M Z1 sestava oken, sloupkopř. kce, odolnost okna proti zatížení větrem B5, vodotěsnost 9A, provzdušnost třída 4, vážená neprůzvučnost 32 dB, 4150x2980 mm vč. Přísl. (dle PD)</t>
  </si>
  <si>
    <t>7670000Z2</t>
  </si>
  <si>
    <t>D+M Z2 sestava oken,  sloupkopř. kce, odolnost okna proti zatížení větrem B5, vodotěsnost 9A, provzdušnost třída 4, vážená neprůzvučnost 32 dB,  3550x2530 mm vč. příslušenství (dle PD)</t>
  </si>
  <si>
    <t>7670000Z3a</t>
  </si>
  <si>
    <t>D+M Z3a sestava oken a balk. dveří, sloupkopř. kce, vodotěsnost 9A, provzdušnost třída 4, vážená neprůzvučnost 32 dB, 3550x2530 mm vč. kování a příslušenství (dle PD)</t>
  </si>
  <si>
    <t>7670000Z3b</t>
  </si>
  <si>
    <t>D+M Z3b sestava oken a balkonových dveří,  sloupkopř. kce, vodotěsnost 9A, vážená neprůzvučnost 32 dB, 3550x2530 mm vč. kování a příslušenství (dle PD)</t>
  </si>
  <si>
    <t>7670000Z4</t>
  </si>
  <si>
    <t>D+M Z4 vnější okno,  sloupkopř. kce, odolnost okna proti zatížení větrem B5, vodotěsnost 9A, průvzdušnost třída 4, vážená neprůzvučnost 32 dB 1370x1670 mm vč. příslušenství (dle PD)</t>
  </si>
  <si>
    <t>7670000Z5</t>
  </si>
  <si>
    <t>D+M Z5 sestava vnějších horizontálních žaluzií oboustranně naklopitelných z profilů Al tvaru Z šířky 90 mm, boční vedení lamel, ovládání elektrické - 3530x2530 mm vč. kotvení a příslušenství dle PD</t>
  </si>
  <si>
    <t>7670000Z6</t>
  </si>
  <si>
    <t>D+M Z6 vnější horizontální žaluzie oboustranně naklopitelná z profilů Al tvaru Z šířky 90 mm, boční vedení lamel, ovládání elektrické - 1370x1670 mm vč. kotvení a příslušenství (dle PD)</t>
  </si>
  <si>
    <t>7670000Z7</t>
  </si>
  <si>
    <t>D+M Z7 dveře vnitřní dvoukřídlové o nestejném křídle, automaticky kyvné, z hliníkových profilů, požární odolnost EI 30/DP3, 1700x2100 mm vč. kování a příslušenství (dle PD)</t>
  </si>
  <si>
    <t>7670000Z8</t>
  </si>
  <si>
    <t>D+M Z8 dveře vnitřní dvoukřídlové o nestejném křídle, automaticky kyvné, z hliníkových profilů, 1700x2100 mm vč. kování a příslušenství (dle PD)</t>
  </si>
  <si>
    <t>7670000Z9a</t>
  </si>
  <si>
    <t>D+M Z9a dveře vnitřní jednokřídlové, z hliníkových profilů s požární odolností EI 30/DP3, 1200x2020 mm vč. kování a příslušenství (dle PD)</t>
  </si>
  <si>
    <t>7670000Z9b</t>
  </si>
  <si>
    <t>D+M Z9b dveře vnitřní jednokřídlové, z hliníkových profilů s požární odolností EI 30/DP3, částečně zasklené sklem bezpečnostním, 1200x2020 mm vč. kování a příslušenství (dle PD)</t>
  </si>
  <si>
    <t>7670000Z9c</t>
  </si>
  <si>
    <t>D+M Z9c dveře vnitřní jednokřídlové, z hliníkových profilů, částečně zasklené sklem bezpečnostním v ploše min. 0,06 m2, jendostranně koule - klika 1200x2020 mm vč. kování a příslušenství (dle PD)</t>
  </si>
  <si>
    <t>767000Z10</t>
  </si>
  <si>
    <t>D+M Z10 dveře vnitřní dvoukřídlové o nestejném křídle, manuální kyvné, z hliníkových profilů s požární odolností EI 30/DP3, 1500x2200 mm vč. kování a příslušenství (dle PD)</t>
  </si>
  <si>
    <t>767000Z11</t>
  </si>
  <si>
    <t>D+M Z11 kovové otočné jednokřídlové dveře bezfalcové se zárubní určené pro použití do čistých prostor, dovření dveří s těsněním 800x1970 mm vč. kování a příslušenství (dle PD)</t>
  </si>
  <si>
    <t>767000Z12</t>
  </si>
  <si>
    <t>D+M Z12 kovové otočné jednokřídlové dveře bezfalcové se zárubní určené pro použití do čistých prostor, částečně prosklené bezpečnostním sklem, 1100x1970 mm vč. kování a příslušenství (dle PD)</t>
  </si>
  <si>
    <t>767000Z13</t>
  </si>
  <si>
    <t>D+M Z13 kovové otočné jednokřídlové dveře bezfalcové, částečně prosklené bezpečnostním sklem, 1100x1970 mm vč. kování a příslušenství (dle PD)</t>
  </si>
  <si>
    <t>767000Z14</t>
  </si>
  <si>
    <t>D+M Z14 dveře do sprchových kabin zasouvací tříkřídlové, z hliníkových slitin, zasklení sklem bezpečnostním 1350x2000 mm vč. povrchové úpravy a příslušenství (dle PD)</t>
  </si>
  <si>
    <t>767000Z15</t>
  </si>
  <si>
    <t>D+M Z15 dveře do sprchových kabin zasouvací dvoukřídlové, zasklení sklem bezpečnostním 1075x2000 mm vč. povrchové úpravy a příslušenství (dle PD)</t>
  </si>
  <si>
    <t>767000Z16</t>
  </si>
  <si>
    <t>D+M Z16 rohové dveře do sprchových kabin zasouvací, zasklení sklem bezpečnostním (tl. 6 mm) (900+900)x2000 mm vč. povrchové úpravy a příslušenství (dle PD)</t>
  </si>
  <si>
    <t>767000Z17a</t>
  </si>
  <si>
    <t>D+M Z17 sada madel pro  WC imobilní pacienty - sklopné madlo, nástěnné, opěrné trubkové z nerez oceli, průměr trubky 28 mm délka 800 mm vč. kotvení a příslušenství (dle PD)</t>
  </si>
  <si>
    <t>767000Z17b</t>
  </si>
  <si>
    <t>D+M Z17 sada madel pro  WC imobilní pacienty - pevné madlo, nástěnné, opěrné trubkové z nerez oceli, průměr trubky 28 mm délka 900 mm vč. kotvení a příslušenství (dle PD)</t>
  </si>
  <si>
    <t>767000Z18</t>
  </si>
  <si>
    <t>D+M Z18 sedátko do sprchy, sklopné na stěnu, ocelové trubkové, nosnost 150 kg 450x450 mm vč. kotvení a příslušenství (dle PD)</t>
  </si>
  <si>
    <t>767000Z19</t>
  </si>
  <si>
    <t>D+M Z19 madlo opěrné trubkové z nerez oceli, pevné, svislé, u umyvadla, průměr trubky 28 mm délka 500 mm vč. kotvení a příslušenství (dle PD)</t>
  </si>
  <si>
    <t>767000Z20</t>
  </si>
  <si>
    <t>D+M Z20 madlo opěrné trubkové z nerez oceli, pevné, horizontální, průměr trubky 28 mm délka 700 mm vč. kotvení a příslušenství (dle PD)</t>
  </si>
  <si>
    <t>767000Z21</t>
  </si>
  <si>
    <t>D+M Z21 madlo opěrné trubkové z nerez oceli, pevné, horizontální, průměr trubky 28 mm délka 500 mm vč. kotvení a příslušenství (dle PD)</t>
  </si>
  <si>
    <t>767000Z22</t>
  </si>
  <si>
    <t>D+M Z22 zrcadlo vlepeno do obkladu 600x600 mm vč. kotvení a příslušenství (dle PD)</t>
  </si>
  <si>
    <t>767000Z23</t>
  </si>
  <si>
    <t>D+M Z23 systém generálního klíče všech dodávaných vložek  vč. příslušenství (dle PD)</t>
  </si>
  <si>
    <t>767000Z24</t>
  </si>
  <si>
    <t>D+M Z24 revizní dvířka do SDK podhledu 600x600mm vč. PÚ, příslušenství (dle PD)</t>
  </si>
  <si>
    <t>767000Z25</t>
  </si>
  <si>
    <t>D+M Z25 revizní dvířka do SDK podhledu 300x300mm vč. PÚ, příslušenství (dle PD)</t>
  </si>
  <si>
    <t>767000Z26</t>
  </si>
  <si>
    <t>D+M Z26 sedátko do sprchového kouta 410x350mm vč. PÚ, příslušenství (dle PD)</t>
  </si>
  <si>
    <t>767000Z27</t>
  </si>
  <si>
    <t>D+M Z27 ocelový policový regál 450x350x1600mm vč. PÚ, příslušenství (dle PD)</t>
  </si>
  <si>
    <t>767000Z28</t>
  </si>
  <si>
    <t>D+M Z28 uzavřená ocelová kce pro rozvaděč 50x230x2980mm vč. PÚ, kotvení,  příslušenství (dle PD)</t>
  </si>
  <si>
    <t>767000Z29</t>
  </si>
  <si>
    <t>D+M Z29 instalační dvířka 600x2300mm vč. PÚ, kotvení,  příslušenství (dle PD)</t>
  </si>
  <si>
    <t>767000Z30</t>
  </si>
  <si>
    <t>D+M Z30 instalační dvířka 600x2300mm vč. PÚ, kotvení,  příslušenství, El30 (dle PD)</t>
  </si>
  <si>
    <t>767000Z31</t>
  </si>
  <si>
    <t>D+M Z31 instalační dvířka 600x2150mm vč. PÚ, kotvení,  příslušenství, El30 (dle PD)</t>
  </si>
  <si>
    <t>767000Z32</t>
  </si>
  <si>
    <t>D+M Z32 instalační dvířka 600x2150mm vč. PÚ, kotvení,  příslušenství (dle PD)</t>
  </si>
  <si>
    <t>767000Z33</t>
  </si>
  <si>
    <t>D+M Z33 instalační dvířka 600x2300mm vč. PÚ, kotvení,  příslušenství (mřížka), El30 (dle PD)</t>
  </si>
  <si>
    <t>767000Z34</t>
  </si>
  <si>
    <t>D+M Z34 instalační dvířka 600x2300mm vč. PÚ, kotvení,  příslušenství, (dle PD)</t>
  </si>
  <si>
    <t>767000Z35</t>
  </si>
  <si>
    <t>D+M Z35 instalační dvířka 550x600mm vč. PÚ, kotvení,  příslušenství, El30 (dle PD)</t>
  </si>
  <si>
    <t>767000Z36</t>
  </si>
  <si>
    <t>D+M Z36 instalační dvířka 600x2300mm vč. PÚ, kotvení,  příslušenství, El30 (dle PD)</t>
  </si>
  <si>
    <t>767000Z37</t>
  </si>
  <si>
    <t>D+M Z37 modulární systém podpory 1300x700x300mm vč. PÚ, kotvení, podstavci, příslušenství doplňků, (dle PD)</t>
  </si>
  <si>
    <t>767000ZX1</t>
  </si>
  <si>
    <t>D+M číslo dveří bez označení 80x20x2mm vč. PÚ, kotvení,  příslušenství  (dle PD)</t>
  </si>
  <si>
    <t>767000ZX2</t>
  </si>
  <si>
    <t>D+M systémové značení dveří 160x80x3mm vč. PÚ, kotvení,  příslušenství  (dle PD)</t>
  </si>
  <si>
    <t>767000ZX3</t>
  </si>
  <si>
    <t>D+M systémové značení dveří včetně jmenovek 1x160/80 + 2x160/20  vč. PÚ, kotvení,  příslušenství  (dle PD)</t>
  </si>
  <si>
    <t>767000ZX4</t>
  </si>
  <si>
    <t>D+M dveřní nerez práh  vč. kotvení,  příslušenství  (dle PD)</t>
  </si>
  <si>
    <t>dl. 700 : 0,7*1</t>
  </si>
  <si>
    <t>dl. 1100 : 1,1*2</t>
  </si>
  <si>
    <t>dl. 1200 : 1,2*1</t>
  </si>
  <si>
    <t>dl. 1400 : 1,4*1</t>
  </si>
  <si>
    <t>dl. 1500 : 1,5*1</t>
  </si>
  <si>
    <t>7670000T1</t>
  </si>
  <si>
    <t>D+M T1 zárubeň nemocniční z žárově pozinkovaného plechu tl. min. 1,3 mm, včetně těsnění do drážky 600x1970 mm vč. povrchové úpravy a příslušenství (dle PD)</t>
  </si>
  <si>
    <t>7670000T2</t>
  </si>
  <si>
    <t>D+M T2, T3 zárubeň nemocniční z žárově pozinkovaného plechu tl. min. 1,3 mm, včetně těsnění do drážky 700x1970 mm vč. povrchové úpravy a příslušenství (dle PD)</t>
  </si>
  <si>
    <t>7670000T4</t>
  </si>
  <si>
    <t>D+M T4 zárubeň nemocniční z žárově pozinkovaného plechu tl. min. 1,3 mm, 700x1970 mm vč. povrchové úpravy a příslušenství (dle PD)</t>
  </si>
  <si>
    <t>7670000T5</t>
  </si>
  <si>
    <t>D+M T5, T6 zárubeň nemocniční z žárově pozinkovaného plechu tl. min. 1,3 mm, včetně těsnění do drážky 800x1970 mm vč. povrchové úpravy a příslušenství (dle PD)</t>
  </si>
  <si>
    <t>7670000T7</t>
  </si>
  <si>
    <t>D+M T7, T8 zárubeň nemocniční z žárově pozinkovaného plechu tl. min. 1,3 mm, 800x1970 mm vč. povrchové úpravy a příslušenství (dle PD)</t>
  </si>
  <si>
    <t>7670000T9</t>
  </si>
  <si>
    <t>D+M T9 zárubeň nemocniční z žárově pozinkovaného plechu tl. min. 1,3 mm, 900x1970 mm vč. povrchové úpravy a příslušenství (dle PD)</t>
  </si>
  <si>
    <t>767000T10</t>
  </si>
  <si>
    <t>D+M T10, T11 zárubeň nemocniční z žárově pozinkovaného plechu tl. min. 1,3mm, 1100x1970 mm vč. povrchové úpravy a příslušenství (dle PD)</t>
  </si>
  <si>
    <t>767000T18</t>
  </si>
  <si>
    <t>D+M T18 zárubeň nemocniční z žárově pozinkovaného plechu tl. min. 1,3mm, požární odolnost EI 30/DP2 1100x1970 mm vč. povrchové úpravy a příslušenství (dle PD)</t>
  </si>
  <si>
    <t>767000T19</t>
  </si>
  <si>
    <t>D+M T19 zárubeň nemocniční z žárově pozinkovaného plechu tl. min. 1,3 mm, požární odolnost EI 30/DP2 1200x1970 mm vč. povrchové úpravy a příslušenství (dle PD)</t>
  </si>
  <si>
    <t>767000TS1</t>
  </si>
  <si>
    <t>D+M TS1 stávající zárubeň přebrousit, přetmelit, natřít 900x1970 mm vč. povrchové úpravy a příslušenství (dle PD)</t>
  </si>
  <si>
    <t>767000TS2</t>
  </si>
  <si>
    <t>D+M TS2 stávající zárubeň přebrousit, přetmelit, natřít 1100x1970 mm vč. povrchové úpravy a příslušenství (dle PD)</t>
  </si>
  <si>
    <t>767587001RK1</t>
  </si>
  <si>
    <t>D+M Podhledy minerální kazety 60 x 60 cm nebo 60x120cm,, rošt příslušenství, doplňky, dle PD</t>
  </si>
  <si>
    <t>m17.04 : 1,57</t>
  </si>
  <si>
    <t>m17.05 : 1,49</t>
  </si>
  <si>
    <t>m17.07 : 3,5</t>
  </si>
  <si>
    <t>m17.34 : 6,02</t>
  </si>
  <si>
    <t>m17.35 : 11,52</t>
  </si>
  <si>
    <t>m17.36 : 10,4</t>
  </si>
  <si>
    <t>m17.37 : 10,65</t>
  </si>
  <si>
    <t>m17.38 : 3,92</t>
  </si>
  <si>
    <t>m17.40 : 9,25</t>
  </si>
  <si>
    <t>m17.41 : 12,52</t>
  </si>
  <si>
    <t>m17.42 : 4,65</t>
  </si>
  <si>
    <t>m17.43 : 11,47</t>
  </si>
  <si>
    <t>m17.44 : 2,93</t>
  </si>
  <si>
    <t>m17.45 : 1,35</t>
  </si>
  <si>
    <t>m17.46 : 1,48</t>
  </si>
  <si>
    <t>m17.47 : 2,93</t>
  </si>
  <si>
    <t>m17.49 : 1,48</t>
  </si>
  <si>
    <t>m17.03 : 21,9</t>
  </si>
  <si>
    <t>m17.06 : 48,42</t>
  </si>
  <si>
    <t>m17.33 : 1,74</t>
  </si>
  <si>
    <t>767587001RK3</t>
  </si>
  <si>
    <t>D+M Podhledy minerální kazety 60 x 60 cm nebo 60x120cm,, rošt v hygienickém provedení, příslušenství, doplňky, dle PD</t>
  </si>
  <si>
    <t>m17.01 : 11,08</t>
  </si>
  <si>
    <t>m17.02 : 98,74</t>
  </si>
  <si>
    <t>m17.32 : 2,97</t>
  </si>
  <si>
    <t>767130010RX1</t>
  </si>
  <si>
    <t>D+M podlhled kovový včetně kotvení, příslušenství, doplňku, dle PD</t>
  </si>
  <si>
    <t>m17.08 : 3,06</t>
  </si>
  <si>
    <t>m17.09 : 19,21</t>
  </si>
  <si>
    <t>m17.10 : 3,32</t>
  </si>
  <si>
    <t>m17.11 : 3,06</t>
  </si>
  <si>
    <t>m17.12 : 19,18</t>
  </si>
  <si>
    <t>m17.13 : 3,32</t>
  </si>
  <si>
    <t>m17.14 : 3,06</t>
  </si>
  <si>
    <t>m17.15 : 19,18</t>
  </si>
  <si>
    <t>m17.16 : 3,32</t>
  </si>
  <si>
    <t>m17.17 : 3,06</t>
  </si>
  <si>
    <t>m17.18 : 19,18</t>
  </si>
  <si>
    <t>m17.19 : 3,33</t>
  </si>
  <si>
    <t>m17.20 : 3,06</t>
  </si>
  <si>
    <t>m17.21 : 19,18</t>
  </si>
  <si>
    <t>m17.22 : 3,32</t>
  </si>
  <si>
    <t>m17.23 : 2,64</t>
  </si>
  <si>
    <t>m17.24 : 19,18</t>
  </si>
  <si>
    <t>m17.25 : 3,32</t>
  </si>
  <si>
    <t>m17.26 : 3,7</t>
  </si>
  <si>
    <t>m17.27 : 8,92</t>
  </si>
  <si>
    <t>m17.28 : 3,49</t>
  </si>
  <si>
    <t>m17.29 : 7,76</t>
  </si>
  <si>
    <t>m17.30 : 18,85</t>
  </si>
  <si>
    <t>m17.31 : 5,58</t>
  </si>
  <si>
    <t>767587001RF1</t>
  </si>
  <si>
    <t>Demontáž, uskladnění a zpětná montáž podhledu včetně doplnění materiálu, svítidel a jejich zapojení včetně lešení</t>
  </si>
  <si>
    <t>12,5</t>
  </si>
  <si>
    <t>20,5</t>
  </si>
  <si>
    <t>14</t>
  </si>
  <si>
    <t>17</t>
  </si>
  <si>
    <t>2,25</t>
  </si>
  <si>
    <t>8,6</t>
  </si>
  <si>
    <t>3,7</t>
  </si>
  <si>
    <t>3,91</t>
  </si>
  <si>
    <t>6,25</t>
  </si>
  <si>
    <t>8,1</t>
  </si>
  <si>
    <t>4,05</t>
  </si>
  <si>
    <t>2,6</t>
  </si>
  <si>
    <t>767587001RF2</t>
  </si>
  <si>
    <t>Demontáž, uskladnění a zpětná montáž kazetového podhledu včetně doplnění materiálu  včetně lešení</t>
  </si>
  <si>
    <t xml:space="preserve">B23 : </t>
  </si>
  <si>
    <t xml:space="preserve">16NP : </t>
  </si>
  <si>
    <t>předísň : 1,42*1,6</t>
  </si>
  <si>
    <t>WC : 1,5*1,415</t>
  </si>
  <si>
    <t>sprcha : 1,7</t>
  </si>
  <si>
    <t>1,5*1,5</t>
  </si>
  <si>
    <t>1,5*1,295</t>
  </si>
  <si>
    <t>3,6*0,35</t>
  </si>
  <si>
    <t>3*3,1</t>
  </si>
  <si>
    <t>2,235*1,8</t>
  </si>
  <si>
    <t>6,565*0,35</t>
  </si>
  <si>
    <t>767587001RF4</t>
  </si>
  <si>
    <t>DMTŽ, uskl. a zpětná montáž kovového podhledu včetně doplnění materiálu, svítidel a jejich zapojení včetně lešení, v 18NP</t>
  </si>
  <si>
    <t>B34 : 28</t>
  </si>
  <si>
    <t xml:space="preserve">B34 : </t>
  </si>
  <si>
    <t>10</t>
  </si>
  <si>
    <t>6,1</t>
  </si>
  <si>
    <t>15,5</t>
  </si>
  <si>
    <t>11,3</t>
  </si>
  <si>
    <t>1,6</t>
  </si>
  <si>
    <t>4,7</t>
  </si>
  <si>
    <t>2,7</t>
  </si>
  <si>
    <t>1,35</t>
  </si>
  <si>
    <t>1,75</t>
  </si>
  <si>
    <t>sklad : 8,6</t>
  </si>
  <si>
    <t>úklid : 3,085*1,2</t>
  </si>
  <si>
    <t>hala : 1,7*2,3</t>
  </si>
  <si>
    <t>nečistá manipulace : 2,15*2,9</t>
  </si>
  <si>
    <t>čistá manipulace : 3,085*2,615</t>
  </si>
  <si>
    <t xml:space="preserve">chodba : </t>
  </si>
  <si>
    <t>767587001RF5</t>
  </si>
  <si>
    <t>Demontáž, uskladnění a zpětná montáž kovového obkladu včetně doplnění materiálu včetně lešení, v 18NP</t>
  </si>
  <si>
    <t>B36 : 2*4</t>
  </si>
  <si>
    <t>776511810R00</t>
  </si>
  <si>
    <t>Odstranění PVC a koberců lepených bez podložky včetně soklu</t>
  </si>
  <si>
    <t>předsíň : 1,65*1,75*8</t>
  </si>
  <si>
    <t>1,65*1,495</t>
  </si>
  <si>
    <t>sesterna : 3,78*0,3</t>
  </si>
  <si>
    <t>pokoj č. 1 -7 : 3,78*0,3*7</t>
  </si>
  <si>
    <t>pokoj č. 0 : 2,935*0,35</t>
  </si>
  <si>
    <t>předsíň : 1,65*1,75*2</t>
  </si>
  <si>
    <t>pracovna lékařů : 3,78*0,3*2</t>
  </si>
  <si>
    <t>776531025RX2</t>
  </si>
  <si>
    <t>Vyrovnání podlah, samonivel. hmota tl.2 mm včetně adhézního můstku</t>
  </si>
  <si>
    <t xml:space="preserve">D.1.01.1-102, D.1.01.1-002 : </t>
  </si>
  <si>
    <t xml:space="preserve">část A2 : </t>
  </si>
  <si>
    <t>m17.03 : 17,61</t>
  </si>
  <si>
    <t xml:space="preserve">Skladba A2 : </t>
  </si>
  <si>
    <t xml:space="preserve">část C2 : </t>
  </si>
  <si>
    <t>m17.06 : 36</t>
  </si>
  <si>
    <t xml:space="preserve">Skladba C2 : </t>
  </si>
  <si>
    <t>77655534RX4d</t>
  </si>
  <si>
    <t>Lepení extrémně trvanlivé podlahové krytiny na lepidlo doporučené výrobcem</t>
  </si>
  <si>
    <t>77655535RX4d</t>
  </si>
  <si>
    <t>Vytažení extrémě trvanlivé podlahové krytiny na stěnu včetně dodávky příslušenství  dle projektové dokument.</t>
  </si>
  <si>
    <t>m17.04 : 5,3</t>
  </si>
  <si>
    <t>-0,8-0,7</t>
  </si>
  <si>
    <t>m17.05 : 5,1</t>
  </si>
  <si>
    <t>-0,7</t>
  </si>
  <si>
    <t>m17.07 : 7,5</t>
  </si>
  <si>
    <t>-0,8</t>
  </si>
  <si>
    <t>m17.08 : 7</t>
  </si>
  <si>
    <t>-1,1*2</t>
  </si>
  <si>
    <t>m17.11 : 7</t>
  </si>
  <si>
    <t>m17.14 : 7</t>
  </si>
  <si>
    <t>m17.17 : 7</t>
  </si>
  <si>
    <t>m17.20 : 7</t>
  </si>
  <si>
    <t>m17.23 : 7</t>
  </si>
  <si>
    <t>m17.26 : 7</t>
  </si>
  <si>
    <t>m17.29 : 8,57</t>
  </si>
  <si>
    <t>m17.35 : 7,1</t>
  </si>
  <si>
    <t>m17.36 : 5,67</t>
  </si>
  <si>
    <t>m17.38 : 16,1</t>
  </si>
  <si>
    <t>-1,1</t>
  </si>
  <si>
    <t>m17.42 : 8,4</t>
  </si>
  <si>
    <t>-0,9</t>
  </si>
  <si>
    <t>m17.46 : 15,62</t>
  </si>
  <si>
    <t>-0,7-0,9</t>
  </si>
  <si>
    <t>m17.48 : 4,8</t>
  </si>
  <si>
    <t>m17.49 : 4,935</t>
  </si>
  <si>
    <t>m17.50 : 4,8</t>
  </si>
  <si>
    <t>m17.03 : 21,85</t>
  </si>
  <si>
    <t>m17.01 : 15,15</t>
  </si>
  <si>
    <t>-1,55*2-0,9-1,1</t>
  </si>
  <si>
    <t>m17.02, m17.32, m17.39 : 116</t>
  </si>
  <si>
    <t>-1,55-0,9-1,2-0,9-0,7-1,65-1,2-1,2-0,9-0,9-0,9-1,2-4,15-1,1*10</t>
  </si>
  <si>
    <t>m17.33 : 19,39</t>
  </si>
  <si>
    <t>-1,2</t>
  </si>
  <si>
    <t>m17.34 : 9,65</t>
  </si>
  <si>
    <t>m17.37 : 9,97</t>
  </si>
  <si>
    <t>m17.40 : 13,83-3,1</t>
  </si>
  <si>
    <t>m17.51 : 11,13</t>
  </si>
  <si>
    <t>2841224R6</t>
  </si>
  <si>
    <t>Podlahovina extrémně trvanlivá homogení tl. 3mm, tvrz. povrch PUR</t>
  </si>
  <si>
    <t>plocha : 269,49*1,15</t>
  </si>
  <si>
    <t>vytažení : 286,715*0,1*1,15</t>
  </si>
  <si>
    <t>77655534RX4a</t>
  </si>
  <si>
    <t>Lepení podlahové krytiny s nopy na lepidlo doporučené výrobcem</t>
  </si>
  <si>
    <t>77655535RX4a</t>
  </si>
  <si>
    <t>Vytažení extrémě trvanlivé podlahové krytiny s nopy na stěnu včetně dodávky příslušenství  dle projektové dokument.</t>
  </si>
  <si>
    <t>m17.10 : 7,3</t>
  </si>
  <si>
    <t>m17.13 : 7,3</t>
  </si>
  <si>
    <t>m17.16 : 7,3</t>
  </si>
  <si>
    <t>m17.19 : 7,3</t>
  </si>
  <si>
    <t>m17.22 : 7,3</t>
  </si>
  <si>
    <t>m17.25 : 7,3</t>
  </si>
  <si>
    <t>m17.28 : 7,3</t>
  </si>
  <si>
    <t>m17.31 : 8</t>
  </si>
  <si>
    <t>m17.41 : 8,8</t>
  </si>
  <si>
    <t>-0,6</t>
  </si>
  <si>
    <t>m17.43 : 12,17</t>
  </si>
  <si>
    <t>m17.44 : 18,4</t>
  </si>
  <si>
    <t>m17.45 : 8,63</t>
  </si>
  <si>
    <t>m17.47 : 7,95</t>
  </si>
  <si>
    <t>2841224R8</t>
  </si>
  <si>
    <t>podlahovina protismyková zátěžová homogení tl. 3mm, s nopy</t>
  </si>
  <si>
    <t>plocha : 61,27*1,15</t>
  </si>
  <si>
    <t>vytažení : 103,65*0,1*1,15</t>
  </si>
  <si>
    <t>77655534RX4c</t>
  </si>
  <si>
    <t>Lepení homogenní podlahové krytiny PVC elektrostaticky vodivých</t>
  </si>
  <si>
    <t>77655535RX4c</t>
  </si>
  <si>
    <t>Vytažení homogenní podlahové krytiny PVC elektrostaticky vodivých na stěnu vč. dod. příslušenství   dle projektové dokumentace</t>
  </si>
  <si>
    <t>m17.06 : 33,1</t>
  </si>
  <si>
    <t>m17.09 : 18</t>
  </si>
  <si>
    <t>-1,1-0,8</t>
  </si>
  <si>
    <t>m17.12 : 18</t>
  </si>
  <si>
    <t>-0,8-1,1</t>
  </si>
  <si>
    <t>m17.15 : 18</t>
  </si>
  <si>
    <t>m17.18 : 18</t>
  </si>
  <si>
    <t>m17.21 : 18</t>
  </si>
  <si>
    <t>m17.24 : 18</t>
  </si>
  <si>
    <t>m17.27 : 18</t>
  </si>
  <si>
    <t>m17.30 : 12,7</t>
  </si>
  <si>
    <t>2841224R5</t>
  </si>
  <si>
    <t>Elektrostaticky vodivá homogení podlahovina tl. 4 mm</t>
  </si>
  <si>
    <t>plocha : 185,79*1,15</t>
  </si>
  <si>
    <t>vytažení : 156,6*0,1*1,15</t>
  </si>
  <si>
    <t>998776106R00</t>
  </si>
  <si>
    <t>Přesun hmot pro podlahy povlakové, výšky do 60 m</t>
  </si>
  <si>
    <t>781101210R00</t>
  </si>
  <si>
    <t>Penetrace podkladu pod obklady</t>
  </si>
  <si>
    <t>m17.04 : 5,3*2,4</t>
  </si>
  <si>
    <t>-0,8*2-0,7*2</t>
  </si>
  <si>
    <t>m17.05 : 5,1*2,4</t>
  </si>
  <si>
    <t>m17.07 : 7,5*2,4</t>
  </si>
  <si>
    <t>m17.10 : 7,3*2,4</t>
  </si>
  <si>
    <t>m17.13 : 7,3*2,4</t>
  </si>
  <si>
    <t>m17.16 : 7,3*2,4</t>
  </si>
  <si>
    <t>m17.19 : 7,3*2,4</t>
  </si>
  <si>
    <t>m17.22 : 7,3*2,4</t>
  </si>
  <si>
    <t>m17.25 : 7,3*2,4</t>
  </si>
  <si>
    <t>m17.28 : 7,3*2,4</t>
  </si>
  <si>
    <t>m17.31 : 8*2,4</t>
  </si>
  <si>
    <t>m17.33 : 19,39*2,9</t>
  </si>
  <si>
    <t>-1,2*2,02</t>
  </si>
  <si>
    <t>m17.35 : 7,1*2,4</t>
  </si>
  <si>
    <t>m17.36 : 5,67*2,4</t>
  </si>
  <si>
    <t>m17.38 : 16,1*2,4</t>
  </si>
  <si>
    <t>-1,1*2,02</t>
  </si>
  <si>
    <t>m17.40 : (13,83-3,1)*2,4</t>
  </si>
  <si>
    <t>m17.41 : 8,8*2,4</t>
  </si>
  <si>
    <t>-0,6*2,02</t>
  </si>
  <si>
    <t>m17.43 : 12,17*2,4</t>
  </si>
  <si>
    <t>m17.44 : 18,4*2,4</t>
  </si>
  <si>
    <t>m17.45 : 8,63*2,4</t>
  </si>
  <si>
    <t>m17.47 : 7,95*2,4</t>
  </si>
  <si>
    <t>-0,7*2,02*2</t>
  </si>
  <si>
    <t>m17.48 : 4,8*2,4</t>
  </si>
  <si>
    <t>-0,7*2,02</t>
  </si>
  <si>
    <t>m17.49 : 4,935*2,4</t>
  </si>
  <si>
    <t>-0,8*2,02*2</t>
  </si>
  <si>
    <t>m17.50 : 4,8*2,4</t>
  </si>
  <si>
    <t xml:space="preserve">obklad za linkou : </t>
  </si>
  <si>
    <t>m17.08 : 1,5*1,4</t>
  </si>
  <si>
    <t>m17.11 : 1,5*1,4</t>
  </si>
  <si>
    <t>m17.14 : 1,5*1,4</t>
  </si>
  <si>
    <t>m17.17 : 1,5*1,4</t>
  </si>
  <si>
    <t>m17.20 : 1,5*1,4</t>
  </si>
  <si>
    <t>m17.23 : 1,5*1,4</t>
  </si>
  <si>
    <t>m17.26 : 1,5*1,75</t>
  </si>
  <si>
    <t>m17.29 : 1,5*1,75</t>
  </si>
  <si>
    <t>m17.34 : 1,5*3,2</t>
  </si>
  <si>
    <t>m17.37 : 1,5*4,25</t>
  </si>
  <si>
    <t>m17.39 : 1,5*1</t>
  </si>
  <si>
    <t>781475120R00</t>
  </si>
  <si>
    <t>Obklad vnitřní stěn keramický, do tmele</t>
  </si>
  <si>
    <t>781475118R00</t>
  </si>
  <si>
    <t>Obklad vnitřní stěn keramický, do tmele, za kuchyňské linky</t>
  </si>
  <si>
    <t>59764224M1</t>
  </si>
  <si>
    <t>obkladačka dle výběru investora / architekta</t>
  </si>
  <si>
    <t xml:space="preserve">  D.1.01.1-102 : </t>
  </si>
  <si>
    <t xml:space="preserve">  m17.04 : 5,3*2,4</t>
  </si>
  <si>
    <t xml:space="preserve">  -0,8*2-0,7*2</t>
  </si>
  <si>
    <t xml:space="preserve">  m17.05 : 5,1*2,4</t>
  </si>
  <si>
    <t xml:space="preserve">  -0,7*2</t>
  </si>
  <si>
    <t xml:space="preserve">  m17.07 : 7,5*2,4</t>
  </si>
  <si>
    <t xml:space="preserve">  -0,8*2,02</t>
  </si>
  <si>
    <t xml:space="preserve">  m17.10 : 7,3*2,4</t>
  </si>
  <si>
    <t xml:space="preserve">  m17.13 : 7,3*2,4</t>
  </si>
  <si>
    <t xml:space="preserve">  m17.16 : 7,3*2,4</t>
  </si>
  <si>
    <t xml:space="preserve">  m17.19 : 7,3*2,4</t>
  </si>
  <si>
    <t xml:space="preserve">  m17.22 : 7,3*2,4</t>
  </si>
  <si>
    <t xml:space="preserve">  m17.25 : 7,3*2,4</t>
  </si>
  <si>
    <t xml:space="preserve">  m17.28 : 7,3*2,4</t>
  </si>
  <si>
    <t xml:space="preserve">  m17.31 : 8*2,4</t>
  </si>
  <si>
    <t xml:space="preserve">  m17.33 : 19,39*2,9</t>
  </si>
  <si>
    <t xml:space="preserve">  -1,2*2,02</t>
  </si>
  <si>
    <t xml:space="preserve">  m17.35 : 7,1*2,4</t>
  </si>
  <si>
    <t xml:space="preserve">  -0,8*2*2</t>
  </si>
  <si>
    <t xml:space="preserve">  m17.36 : 5,67*2,4</t>
  </si>
  <si>
    <t xml:space="preserve">  m17.38 : 16,1*2,4</t>
  </si>
  <si>
    <t xml:space="preserve">  -1,1*2,02</t>
  </si>
  <si>
    <t xml:space="preserve">  m17.40 : (13,83-3,1)*2,4</t>
  </si>
  <si>
    <t xml:space="preserve">  m17.41 : 8,8*2,4</t>
  </si>
  <si>
    <t xml:space="preserve">  -0,6*2,02</t>
  </si>
  <si>
    <t xml:space="preserve">  m17.43 : 12,17*2,4</t>
  </si>
  <si>
    <t xml:space="preserve">  m17.44 : 18,4*2,4</t>
  </si>
  <si>
    <t xml:space="preserve">  -0,9*2,02</t>
  </si>
  <si>
    <t xml:space="preserve">  m17.45 : 8,63*2,4</t>
  </si>
  <si>
    <t xml:space="preserve">  m17.47 : 7,95*2,4</t>
  </si>
  <si>
    <t xml:space="preserve">  -0,7*2,02*2</t>
  </si>
  <si>
    <t xml:space="preserve">  m17.48 : 4,8*2,4</t>
  </si>
  <si>
    <t xml:space="preserve">  -0,7*2,02</t>
  </si>
  <si>
    <t xml:space="preserve">  m17.49 : 4,935*2,4</t>
  </si>
  <si>
    <t xml:space="preserve">  -0,8*2,02*2</t>
  </si>
  <si>
    <t xml:space="preserve">  m17.50 : 4,8*2,4</t>
  </si>
  <si>
    <t>460,467*1,13</t>
  </si>
  <si>
    <t>59764224M2</t>
  </si>
  <si>
    <t>obkladačka za linkou dle výběru investora / architekta</t>
  </si>
  <si>
    <t xml:space="preserve">  obklad za linkou : </t>
  </si>
  <si>
    <t xml:space="preserve">  m17.08 : 1,5*1,4</t>
  </si>
  <si>
    <t xml:space="preserve">  m17.11 : 1,5*1,4</t>
  </si>
  <si>
    <t xml:space="preserve">  m17.14 : 1,5*1,4</t>
  </si>
  <si>
    <t xml:space="preserve">  m17.17 : 1,5*1,4</t>
  </si>
  <si>
    <t xml:space="preserve">  m17.20 : 1,5*1,4</t>
  </si>
  <si>
    <t xml:space="preserve">  m17.23 : 1,5*1,4</t>
  </si>
  <si>
    <t xml:space="preserve">  m17.26 : 1,5*1,75</t>
  </si>
  <si>
    <t xml:space="preserve">  m17.29 : 1,5*1,75</t>
  </si>
  <si>
    <t xml:space="preserve">  m17.34 : 1,5*3,2</t>
  </si>
  <si>
    <t xml:space="preserve">  m17.37 : 1,5*4,25</t>
  </si>
  <si>
    <t xml:space="preserve">  m17.39 : 1,5*1</t>
  </si>
  <si>
    <t>30,525*1,13</t>
  </si>
  <si>
    <t>781578011RX1</t>
  </si>
  <si>
    <t>Spára stěna  - stěna, silikonem</t>
  </si>
  <si>
    <t>m17.04 : 4*2,4</t>
  </si>
  <si>
    <t>m17.05 : 4*2,4</t>
  </si>
  <si>
    <t>m17.07 : 4*2,4</t>
  </si>
  <si>
    <t>m17.33 : 2*2,9</t>
  </si>
  <si>
    <t>m17.35 : 4*2,4</t>
  </si>
  <si>
    <t>m17.36 : 4*2,4</t>
  </si>
  <si>
    <t>m17.38 : 7*2,4</t>
  </si>
  <si>
    <t>m17.40 : 4*2,4</t>
  </si>
  <si>
    <t>m17.41 : 5*2,4</t>
  </si>
  <si>
    <t>m17.48 : 4*2,4</t>
  </si>
  <si>
    <t>m17.49 : 4*2,4</t>
  </si>
  <si>
    <t>m17.50 : 4*2,4</t>
  </si>
  <si>
    <t>781497132R00</t>
  </si>
  <si>
    <t xml:space="preserve">Lišta nerezová rohová k obkladům </t>
  </si>
  <si>
    <t>m17.31 : 1*2,4</t>
  </si>
  <si>
    <t>m17.38 : 3*2,4</t>
  </si>
  <si>
    <t>m17.41 : 1*2,4</t>
  </si>
  <si>
    <t>m17.44 : 2*2,4</t>
  </si>
  <si>
    <t>m17.47 : 1*2,4</t>
  </si>
  <si>
    <t>781X001</t>
  </si>
  <si>
    <t>D+M Sklo za kuchyňskou linkou včetně kotvení, dle PD</t>
  </si>
  <si>
    <t>m17.06 : 1,5*7,175</t>
  </si>
  <si>
    <t>998781106R00</t>
  </si>
  <si>
    <t>Přesun hmot pro obklady keramické, výšky do 60 m</t>
  </si>
  <si>
    <t>784402801R00</t>
  </si>
  <si>
    <t>Odstranění malby oškrábáním v místnosti H do 3,8 m</t>
  </si>
  <si>
    <t>784191201R00</t>
  </si>
  <si>
    <t>Penetrace podkladu hloubková 1x</t>
  </si>
  <si>
    <t>POL1_9</t>
  </si>
  <si>
    <t xml:space="preserve">D.1.01.1-102, D.1.01.1-201 : </t>
  </si>
  <si>
    <t>m17.01 : 15,15*3,08</t>
  </si>
  <si>
    <t>-1,55*2,05*2-0,9*2,02-1,1*2</t>
  </si>
  <si>
    <t>m17.02, m17.39, m17.32 : 116*3,08</t>
  </si>
  <si>
    <t>-1,55*2,05-0,9*2-1,2*2,02-0,9*2,02-0,7*2,02-1,65*2,25-1,2*2,02-1,2*2,02-0,9*2,02-0,9*2,02-0,9*2,02-1,2*2,02-4,15*2,98-1,1*2*10</t>
  </si>
  <si>
    <t>-2,65*2,08-0,9*2,53+(2,65+2,08*2+0,9+2,53*2)*0,18</t>
  </si>
  <si>
    <t>m17.03 : 21,85*3,08</t>
  </si>
  <si>
    <t>m17.04 : 5,3*3,08</t>
  </si>
  <si>
    <t>m17.05 : 5,1*3,08</t>
  </si>
  <si>
    <t>m17.06 : 33,1*3,08</t>
  </si>
  <si>
    <t>-1,1*2,02-0,8*2,02</t>
  </si>
  <si>
    <t>(-2,65*2,08-0,9*2,53)*2+(2,65+2,08*2+0,9+2,53*2)*0,18</t>
  </si>
  <si>
    <t>m17.07 : 7,5*3,08</t>
  </si>
  <si>
    <t>m17.08 : 7*3,08</t>
  </si>
  <si>
    <t>-1,1*2,02*2</t>
  </si>
  <si>
    <t>m17.09 : 18*3,08</t>
  </si>
  <si>
    <t>-0,8*2,02-1,1*2,02</t>
  </si>
  <si>
    <t>m17.10 : 7,3*3,08</t>
  </si>
  <si>
    <t>m17.11 : 7*3,08</t>
  </si>
  <si>
    <t>m17.12 : 18*3,08</t>
  </si>
  <si>
    <t>m17.13 : 7,3*3,08</t>
  </si>
  <si>
    <t>m17.14 : 7*3,08</t>
  </si>
  <si>
    <t>m17.15 : 18*3,08</t>
  </si>
  <si>
    <t>m17.16 : 7,3*3,08</t>
  </si>
  <si>
    <t>m17.17 : 7*3,08</t>
  </si>
  <si>
    <t>m17.18 : 18*3,08</t>
  </si>
  <si>
    <t>m17.19 : 7,3*3,08</t>
  </si>
  <si>
    <t>m17.20 : 7*3,08</t>
  </si>
  <si>
    <t>m17.21 : 18*3,08</t>
  </si>
  <si>
    <t>m17.22 : 7,3*3,08</t>
  </si>
  <si>
    <t>m17.23 : 7*3,08</t>
  </si>
  <si>
    <t>m17.24 : 18*3,08</t>
  </si>
  <si>
    <t>m17.25 : 7,3*3,08</t>
  </si>
  <si>
    <t>m17.26 : 7*3,08</t>
  </si>
  <si>
    <t>m17.27 : 18*3,08</t>
  </si>
  <si>
    <t>m17.28 : 7,3*3,08</t>
  </si>
  <si>
    <t>m17.29 : 8,57*3,08</t>
  </si>
  <si>
    <t>m17.30 : 12,7*3,08</t>
  </si>
  <si>
    <t>-1,47*1,67+(1,47+1,67*2)*0,18</t>
  </si>
  <si>
    <t>m17.31 : 8*3,08</t>
  </si>
  <si>
    <t>m17.33 : 19,39*3,08</t>
  </si>
  <si>
    <t>m17.34 : 9,65*3,08</t>
  </si>
  <si>
    <t>m17.35 : 7,1*3,08</t>
  </si>
  <si>
    <t>m17.36 : 5,67*3,08</t>
  </si>
  <si>
    <t>m17.37 : 9,97*3,08</t>
  </si>
  <si>
    <t>m17.38 : 16,1*3,08</t>
  </si>
  <si>
    <t>m17.40 : (13,83-3,1)*3,08</t>
  </si>
  <si>
    <t>m17.41 : 8,8*3,08</t>
  </si>
  <si>
    <t>m17.42 : 8,4*3,08</t>
  </si>
  <si>
    <t>m17.43 : 12,17*3,08</t>
  </si>
  <si>
    <t>m17.44 : 18,4*3,08</t>
  </si>
  <si>
    <t>m17.45 : 8,63*3,08</t>
  </si>
  <si>
    <t>m17.46 : 15,62*3,08</t>
  </si>
  <si>
    <t>-0,7*2,02-0,9*2,02</t>
  </si>
  <si>
    <t>m17.47 : 7,95*3,08</t>
  </si>
  <si>
    <t>m17.48 : 4,8*3,08</t>
  </si>
  <si>
    <t>m17.49 : 4,935*3,08</t>
  </si>
  <si>
    <t>m17.50 : 4,8*3,08</t>
  </si>
  <si>
    <t>m17.51 : 11,13*3,08</t>
  </si>
  <si>
    <t xml:space="preserve">SDK podhledy : </t>
  </si>
  <si>
    <t>61,59+18,13875</t>
  </si>
  <si>
    <t>-obklady : -490,992</t>
  </si>
  <si>
    <t>784195412R00</t>
  </si>
  <si>
    <t>Malba bílá, bez penetrace, 2 x bělost (% BaSO4) min. 92</t>
  </si>
  <si>
    <t>1313,48525-1133,5735</t>
  </si>
  <si>
    <t>784195412RX2</t>
  </si>
  <si>
    <t>Malba - omyvatelný včetně tmelení a přebroušení podkladu</t>
  </si>
  <si>
    <t>7811954X1</t>
  </si>
  <si>
    <t xml:space="preserve">Bezprašný nátěr </t>
  </si>
  <si>
    <t>nad podhledy : 61,59+178,55+112,79+201,28</t>
  </si>
  <si>
    <t>786611811R00</t>
  </si>
  <si>
    <t>Dmtž předokenních rolet s viditelným boxem</t>
  </si>
  <si>
    <t xml:space="preserve">B15 : </t>
  </si>
  <si>
    <t>pracovna lekařů : 1</t>
  </si>
  <si>
    <t>979011111R00</t>
  </si>
  <si>
    <t>Svislá doprava suti a vybour. hmot za 2.NP a 1.PP</t>
  </si>
  <si>
    <t>Přesun suti</t>
  </si>
  <si>
    <t>POL8_</t>
  </si>
  <si>
    <t>979011121R00</t>
  </si>
  <si>
    <t>Příplatek za každé další podlaží</t>
  </si>
  <si>
    <t>979081111R00</t>
  </si>
  <si>
    <t>Odvoz suti a vybour. hmot na skládku do 1 km</t>
  </si>
  <si>
    <t>979081121R00</t>
  </si>
  <si>
    <t>Příplatek k odvozu za každý další 1 km</t>
  </si>
  <si>
    <t>979082111R00</t>
  </si>
  <si>
    <t>Vnitrostaveništní doprava suti do 10 m</t>
  </si>
  <si>
    <t>979082121R00</t>
  </si>
  <si>
    <t>Příplatek k vnitrost. dopravě suti za dalších 5 m</t>
  </si>
  <si>
    <t>979990001R00</t>
  </si>
  <si>
    <t>Poplatek za skládku stavební suti</t>
  </si>
  <si>
    <t>SUM</t>
  </si>
  <si>
    <t>Poznámky uchazeče k zadání</t>
  </si>
  <si>
    <t>POPUZIV</t>
  </si>
  <si>
    <t>END</t>
  </si>
  <si>
    <t>721020900VD</t>
  </si>
  <si>
    <t>Demontáž stávajících instalací včetně přesunu hmot a ekologické likvidace odpadu</t>
  </si>
  <si>
    <t>hod</t>
  </si>
  <si>
    <t>POL1_7</t>
  </si>
  <si>
    <t xml:space="preserve">8*8   hod, rozsah viz stavební výkresy bouracích prací : </t>
  </si>
  <si>
    <t>64</t>
  </si>
  <si>
    <t>721000000VD</t>
  </si>
  <si>
    <t>Odstavení systému kanalizace z provozu v dotčené části objektu během rekonstrukce</t>
  </si>
  <si>
    <t>soub</t>
  </si>
  <si>
    <t>POL3_0</t>
  </si>
  <si>
    <t xml:space="preserve">1*1 : </t>
  </si>
  <si>
    <t>721010010VD</t>
  </si>
  <si>
    <t>Požární utěsnění prostupů nehořlavých kanalizačních potrubí - hrdlová nerez požárně dělícími konstrukcemi, dodávka a montáž</t>
  </si>
  <si>
    <t xml:space="preserve">dle požadavků požárně bezpečnostního řešení, DN50-DN150 : </t>
  </si>
  <si>
    <t xml:space="preserve">1*65   viz D1.01.04a-201 : </t>
  </si>
  <si>
    <t>65</t>
  </si>
  <si>
    <t>721010011VD</t>
  </si>
  <si>
    <t>Protipožární průchodky/manžety pro plastové kanalizační potrubí, odolnost dle požárně bezpečnostního řešení stavby, dodávka a montáž</t>
  </si>
  <si>
    <t xml:space="preserve">1*5   viz D1.01.04a-201 : </t>
  </si>
  <si>
    <t>721060005VD</t>
  </si>
  <si>
    <t>Potrubí kanalizační nerez, hrdlované DN50, montáž a dodávka potrubí včetně tvarovek, těsnění a přechodů, tesnění EPDM</t>
  </si>
  <si>
    <t xml:space="preserve">1*(115+15+9)   součet délek viz D1.01.04a-201 : </t>
  </si>
  <si>
    <t>139</t>
  </si>
  <si>
    <t>721060001VD</t>
  </si>
  <si>
    <t>Potrubí kanalizační nerez, hrdlované DN70, montáž a dodávka potrubí včetně tvarovek, těsnění a přechodů, tesnění EPDM</t>
  </si>
  <si>
    <t xml:space="preserve">1*(4+35+114)   součet délek viz D1.01.04a-201 : </t>
  </si>
  <si>
    <t>153</t>
  </si>
  <si>
    <t>721060002VD</t>
  </si>
  <si>
    <t>Potrubí kanalizační nerez, hrdlované DN100, montáž a dodávka potrubí včetně tvarovek, těsnění a přechodů, tesnění EPDM</t>
  </si>
  <si>
    <t xml:space="preserve">1*(32+32)   součet délek viz D1.01.04a-201 : </t>
  </si>
  <si>
    <t>721060003VD</t>
  </si>
  <si>
    <t>Potrubí kanalizační nerez, hrdlované DN125, montáž a dodávka potrubí včetně tvarovek, těsnění a přechodů, tesnění EPDM</t>
  </si>
  <si>
    <t xml:space="preserve">1*140   součet délek viz D1.01.04a-201 : </t>
  </si>
  <si>
    <t>140</t>
  </si>
  <si>
    <t>721153204R00</t>
  </si>
  <si>
    <t>Potrubí PE svařované, připojovací, D 40 x 3,0 mm, montáž a dodávka potrubí včetně tvarovek, těsnění a přechodů</t>
  </si>
  <si>
    <t xml:space="preserve">1*2   součet délek viz D1.01.04a-201 : </t>
  </si>
  <si>
    <t>721152206R00</t>
  </si>
  <si>
    <t>Potrubí PE svařované, odpadní - svislé a zavěšené, D 75 x 3,0 mm, montáž a dodávka potrubí včetně tvarovek, těsnění a přechodů</t>
  </si>
  <si>
    <t xml:space="preserve">1*11   součet délek viz D1.01.04a-201 : </t>
  </si>
  <si>
    <t>721152208R00</t>
  </si>
  <si>
    <t>Potrubí PE svařované, odpadní - svislé a zavěšené, D 110 x 4,3 mm, montáž a dodávka potrubí včetně tvarovek, těsnění a přechodů</t>
  </si>
  <si>
    <t xml:space="preserve">1*25   součet délek viz D1.01.04a-201 : </t>
  </si>
  <si>
    <t>25</t>
  </si>
  <si>
    <t>721152209R00</t>
  </si>
  <si>
    <t>Potrubí PE svařované, odpadní - svislé a zavěšené, D 125 x 4,9 mm, montáž a dodávka potrubí včetně tvarovek, těsnění a přechodů</t>
  </si>
  <si>
    <t>722131112R00</t>
  </si>
  <si>
    <t>Potrubí ocelové vně pozinkované, lisovaný spoj, DN15, dodávka a montáž včetně tvarovek, spojek, těsnění a přechodů</t>
  </si>
  <si>
    <t>RTS 19/ II</t>
  </si>
  <si>
    <t xml:space="preserve">včetně napojení na stávající splastové potrubí stoupačky odvodu kondenzátu a odvod kondenzátu od FC, potrubí pro odvod kondenzátu nástěnných FC u obvodové stěny : </t>
  </si>
  <si>
    <t xml:space="preserve">1*8   součet délek viz D1.01.04a-102 : </t>
  </si>
  <si>
    <t>721009156VD</t>
  </si>
  <si>
    <t>Izolace potrubí včetně tvarovek proti rosení a hluku, minerální vlna/AL povrch, min lambda=0,04W/m, na potrubí d50, tl.25mm, dodávka a montáž</t>
  </si>
  <si>
    <t xml:space="preserve">třída reakce na oheň A2L-s1,d0, požární odolnost 30min : </t>
  </si>
  <si>
    <t xml:space="preserve">1*15   součet délek viz D1.01.04a-201 : </t>
  </si>
  <si>
    <t>15</t>
  </si>
  <si>
    <t>721009155VD</t>
  </si>
  <si>
    <t>Izolace potrubí včetně tvarovek proti rosení a hluku, minerální vlna/AL povrch, min lambda=0,04W/m, na potrubí d75, tl.25mm, dodávka a montáž</t>
  </si>
  <si>
    <t xml:space="preserve">1*(35+11)   součet délek viz D1.01.04a-201 : </t>
  </si>
  <si>
    <t>46</t>
  </si>
  <si>
    <t>721009154VD</t>
  </si>
  <si>
    <t>Izolace potrubí včetně tvarovek proti rosení a hluku, minerální vlna/AL povrch, min lambda=0,04W/m, na potrubí d110, tl.25mm, dodávka a montáž</t>
  </si>
  <si>
    <t xml:space="preserve">1*(32+25)   součet délek viz D1.01.04a-201 : </t>
  </si>
  <si>
    <t>721009153VD</t>
  </si>
  <si>
    <t>Izolace potrubí včetně tvarovek proti rosení a hluku, minerální vlna/AL povrch, min lambda=0,04W/m, na potrubí d125, tl.25mm, dodávka a montáž</t>
  </si>
  <si>
    <t xml:space="preserve">1*(140+2)   součet délek viz D1.01.04a-201 : </t>
  </si>
  <si>
    <t>142</t>
  </si>
  <si>
    <t>721194104R00</t>
  </si>
  <si>
    <t>Vyvedení odpadních výpustek D 40 x 1,8</t>
  </si>
  <si>
    <t xml:space="preserve">1*1   součet viz D1.01.04a-201 : </t>
  </si>
  <si>
    <t>721194105R00</t>
  </si>
  <si>
    <t>Vyvedení odpadních výpustek D 50 x 1,8</t>
  </si>
  <si>
    <t xml:space="preserve">1*40   součet viz D1.01.04a-201 : </t>
  </si>
  <si>
    <t>40</t>
  </si>
  <si>
    <t>721194109R00</t>
  </si>
  <si>
    <t>Vyvedení odpadních výpustek D 110 x 2,3</t>
  </si>
  <si>
    <t xml:space="preserve">1*25   součet viz D1.01.04a-201 : </t>
  </si>
  <si>
    <t>721200100VD</t>
  </si>
  <si>
    <t>Sifon pro pračku/myčku podomítkový, DN40/50, krytka nerez, montáž a dodávka</t>
  </si>
  <si>
    <t xml:space="preserve">1*2   M, součet viz D1.01.04a-201 : </t>
  </si>
  <si>
    <t>721000009VD</t>
  </si>
  <si>
    <t>Kondenzační sifon pro zařízení VZT, mechanická pojistka proti vyschnutí, dodávka a montáž</t>
  </si>
  <si>
    <t xml:space="preserve">1*11   KS, součet viz D1.01.04a-201 : </t>
  </si>
  <si>
    <t>721273200RT3</t>
  </si>
  <si>
    <t>Souprava ventilační střešní, souprava větrací hlavice PP D 125 mm, dodávka a montáž</t>
  </si>
  <si>
    <t>721273150RT1</t>
  </si>
  <si>
    <t>Hlavice ventilační přivětrávací, přivzdušňovací ventil, D 50/75/110 mm, dodávka a montáž</t>
  </si>
  <si>
    <t xml:space="preserve">1*10   součet viz D1.01.04a-201 : </t>
  </si>
  <si>
    <t>721002901VD</t>
  </si>
  <si>
    <t>Dvířka plastová s rámem, revizní, 150x150mm, dodávka a montáž</t>
  </si>
  <si>
    <t xml:space="preserve">1*5   součet viz D1.01.04a-201 : </t>
  </si>
  <si>
    <t>721260100VD</t>
  </si>
  <si>
    <t>Sprchový odtokový podlahový žlab nerez, spádované dno, svěrná příruba pro PVC podlahy, sifon, nerez rošt, dodávka a montáž</t>
  </si>
  <si>
    <t xml:space="preserve">skladebný rozměr 100x600mm, odtok na konci žlabu, vodorovný odtok, vyjímatelný pachový uzávěr, pro podlahy s PVC krytinou, odtok min. 0,8l/s, stavební výška  max. 82mm, včetně montážní sady a příslušenství : </t>
  </si>
  <si>
    <t xml:space="preserve">1*9   ZS50v, součet viz D1.01.04a-201 : </t>
  </si>
  <si>
    <t>721210014VD</t>
  </si>
  <si>
    <t>Podlahová vpust celonerezová, DN70, svislý odtok, izol.souprava, sifonová vložka, nerezový děrovaný rošt, dodávka a montáž</t>
  </si>
  <si>
    <t xml:space="preserve">provedení pro keramickou podlahu nebo cementový povrch : </t>
  </si>
  <si>
    <t xml:space="preserve">1*2   VP70s, součet viz D1.01.04a-201 : </t>
  </si>
  <si>
    <t>721210013VD</t>
  </si>
  <si>
    <t>Podlahová vpust celonerezová, DN100, svislý odtok, izol.souprava, sifonová vložka, nerezový děrovaný rošt, dodávka a montáž</t>
  </si>
  <si>
    <t xml:space="preserve">1*3   VP100s, součet viz D1.01.04a-201 : </t>
  </si>
  <si>
    <t>721229566VD</t>
  </si>
  <si>
    <t>Nerezový podlahový žlab s krytem a odtokovou vpustí DN100, protiskluzná úprava, spádované dno, svěrná příruba pro PVC krytiny, dodávka a montáž</t>
  </si>
  <si>
    <t xml:space="preserve">skladebný rozměr 200x800mm, odtok ve středu žlabu, svislý odtok, vyjímatelný pachový uzávěr včetně kalového koše, pro podlahy s PVC krytinou, nerezový krycí košt, včetně montážní sady a příslušenství : </t>
  </si>
  <si>
    <t xml:space="preserve">1*1   Z100s, součet viz D1.01.04a-201 : </t>
  </si>
  <si>
    <t>721223424RT1</t>
  </si>
  <si>
    <t>Vpust podlahová se zápachovou uzávěrkou, celoplastová, PP - polypropylenová, zápachová uzávěrka, dodávka a montáž včetně napojení na stávající podlahu</t>
  </si>
  <si>
    <t xml:space="preserve">DN110, svislý odtok, izolační límec, chemická odolnost - louh 50% a kyselina chlorovodíková 38% : </t>
  </si>
  <si>
    <t xml:space="preserve">1*2   VP100s-P, součet viz D1.01.04a-201 : </t>
  </si>
  <si>
    <t>721290111R00</t>
  </si>
  <si>
    <t>Zkouška těsnosti kanalizace vodou DN 125</t>
  </si>
  <si>
    <t xml:space="preserve">139+153+64+140+2+11+25+2+8 : </t>
  </si>
  <si>
    <t>544</t>
  </si>
  <si>
    <t>721290123R00</t>
  </si>
  <si>
    <t>Zkouška těsnosti kanalizace kouřem DN 300</t>
  </si>
  <si>
    <t>722090011VD</t>
  </si>
  <si>
    <t>Demontáž stávajících instalací vodovodu včetně přesunu hmot a ekologické likvidace odpadu</t>
  </si>
  <si>
    <t xml:space="preserve">demontáž stávajícího připojovacího ptrubí vodovodu k zařizovacím předmětům, a stoupaček ve vnitřních hygienických zázemích, včetně doprovodných armatur a zaslepení stávajících odboček u průtočného potrubí, v rozsahu rekonstrukce (16.-18.NP), : </t>
  </si>
  <si>
    <t xml:space="preserve">včetně demontáže zařízení ZTI v 18.NP - nádrže, nádoby, čerpadla, doprovodné armatury a potrubí : </t>
  </si>
  <si>
    <t xml:space="preserve">demontáže větve horizontálního vodovodu v 4.NP pro stoupačky V44-V47 a V53, uvdení mimo provoz, zaslepení odboček u průtočného potrubí, demontáže uvedených stoupaček v rozsahu rekonstrukce (16.NP až 18.NP) : </t>
  </si>
  <si>
    <t xml:space="preserve">12*8   hod, viz D1.01.04a-001 : </t>
  </si>
  <si>
    <t>722000002VD</t>
  </si>
  <si>
    <t>Uzavření/otevření systému vodovodu, odstávka vodovodu během rekonstrukce v objektu, vypouštění systému, včetně dodávek a montáží</t>
  </si>
  <si>
    <t xml:space="preserve">studená voda, teplá vody, cirkulace, požární voda : </t>
  </si>
  <si>
    <t xml:space="preserve">1*3 : </t>
  </si>
  <si>
    <t>722000001VD</t>
  </si>
  <si>
    <t>Uzavření/otevření systému rozvodu demineralizované vody, odstávka rozvodu během rekonstrukce, vypouštění systému, včetně dodávek a montáží</t>
  </si>
  <si>
    <t xml:space="preserve">demineralizovaná voda : </t>
  </si>
  <si>
    <t xml:space="preserve">1*2 : </t>
  </si>
  <si>
    <t>722000003VD</t>
  </si>
  <si>
    <t>Demontáž a zpětná montáž stávající úpravny vody pro demineralizovanou vodu specializovanou firmou, skleněné nádoby a potrubí, včetně dodávek a montáží</t>
  </si>
  <si>
    <t xml:space="preserve">výběr specializované firmy bude dle uživatele/investora, stávajcí úpravna vody ze skleněných nádob a skleněného potrubí! : </t>
  </si>
  <si>
    <t>72225420VRV4</t>
  </si>
  <si>
    <t>Hydrantový systém s tvarově stálou hadicí D19 - 30bm, box s nerezovým rámečkem se skleněnou výplní, k zapustění do niky ve zdi, dodávka a montáž</t>
  </si>
  <si>
    <t xml:space="preserve">průměr 19/30, stálotvará hadice, označení "H" hydrant, kulový ventil 1", propojovací hadice : </t>
  </si>
  <si>
    <t xml:space="preserve">1*2   H19M, součet viz D1.01.04a-105 : </t>
  </si>
  <si>
    <t>722254127RT4</t>
  </si>
  <si>
    <t>Skříň hydrantová s výzbrojí - suché hydranty, k zapuštění do niky ve zdi, nerezový rámeček se skleněnou výplní, dodávka a montáž</t>
  </si>
  <si>
    <t xml:space="preserve">výtokový ventil suchovodu DN52 s tlakovou hrdlovou spojkou opatřenou tlakovým víčkem, osnačení "S" suchovod : </t>
  </si>
  <si>
    <t xml:space="preserve">1*2   HS, součet viz D1.01.04a-105 : </t>
  </si>
  <si>
    <t>722003065VD</t>
  </si>
  <si>
    <t>Těsnění prostupů protipožárním tmelem/požárními manžetami, odolnost dle požárně bezpečnostního řešení, průměr do 200mm, dodávka a montáž</t>
  </si>
  <si>
    <t xml:space="preserve">plastové potrubí, nehořlavá tepelná izolace z minerální vlny s hliníkovým obalem : </t>
  </si>
  <si>
    <t xml:space="preserve">1*20   součet viz D1.01.04a-202 : </t>
  </si>
  <si>
    <t>20</t>
  </si>
  <si>
    <t>722130231R00</t>
  </si>
  <si>
    <t>Potrubí z trub.závit.pozink.svařovan. 11343,DN 15, montáž a dodávka potrubí včetně tvarovek, spojů a přechodů</t>
  </si>
  <si>
    <t xml:space="preserve">1*2   součet délek viz D1.01.04a-202 : </t>
  </si>
  <si>
    <t>722130233R00</t>
  </si>
  <si>
    <t>Potrubí z trub.závit.pozink.svařovan. 11343,DN 25, montáž a dodávka potrubí včetně tvarovek, spojů a přechodů</t>
  </si>
  <si>
    <t xml:space="preserve">1*26   součet délek viz D1.01.04a-202 : </t>
  </si>
  <si>
    <t>26</t>
  </si>
  <si>
    <t>722130236R00</t>
  </si>
  <si>
    <t>Potrubí z trub.závit.pozink.svařovan. 11343,DN 50, montáž a dodávka potrubí včetně tvarovek, spojů a přechodů</t>
  </si>
  <si>
    <t xml:space="preserve">1*6   součet délek viz D1.01.04a-202 : </t>
  </si>
  <si>
    <t>722130239R00</t>
  </si>
  <si>
    <t>Potrubí z trub.závit.pozink.svařovan. 11343,DN 100, montáž a dodávka potrubí včetně tvarovek, spojů a přechodů</t>
  </si>
  <si>
    <t xml:space="preserve">1*4   součet délek viz D1.01.04a-202 : </t>
  </si>
  <si>
    <t>722176212R00</t>
  </si>
  <si>
    <t>Potrubí vícevrtsvé, PE-RTII/Al/PE-RTII s lisovanými spoji, pro pitnou vodu, D 20x2,5 mm, montáž a dodávka potrubí včetně tvarovek, spojů a přechodů</t>
  </si>
  <si>
    <t xml:space="preserve">1*535   součet délek viz D1.01.04a-202 : </t>
  </si>
  <si>
    <t>535</t>
  </si>
  <si>
    <t>722176213R00</t>
  </si>
  <si>
    <t>Potrubí vícevrtsvé, PE-RTII/Al/PE-RTII s lisovanými spoji, pro pitnou vodu, D 26x3,0 mm, montáž a dodávka potrubí včetně tvarovek, spojů a přechodů</t>
  </si>
  <si>
    <t xml:space="preserve">1*140   součet délek viz D1.01.04a-202 : </t>
  </si>
  <si>
    <t>722176214R00</t>
  </si>
  <si>
    <t>Potrubí vícevrtsvé, PE-RTII/Al/PE-RTII s lisovanými spoji, pro pitnou vodu, D 32x3,0 mm, montáž a dodávka potrubí včetně tvarovek, spojů a přechodů</t>
  </si>
  <si>
    <t xml:space="preserve">1*65   součet délek viz D1.01.04a-202 : </t>
  </si>
  <si>
    <t>722176215R00</t>
  </si>
  <si>
    <t>Potrubí vícevrtsvé, PE-RTII/Al/PE-RTII s lisovanými spoji, pro pitnou vodu, D 40x3,5 mm, montáž a dodávka potrubí včetně tvarovek, spojů a přechodů</t>
  </si>
  <si>
    <t xml:space="preserve">1*75   součet délek viz D1.01.04a-202 : </t>
  </si>
  <si>
    <t>75</t>
  </si>
  <si>
    <t>722176216R00</t>
  </si>
  <si>
    <t>Potrubí vícevrtsvé, PE-RTII/Al/PE-RTII s lisovanými spoji, pro pitnou vodu, D 50x4,0 mm, montáž a dodávka potrubí včetně tvarovek, spojů a přechodů</t>
  </si>
  <si>
    <t xml:space="preserve">1*20   součet délek viz D1.01.04a-202 : </t>
  </si>
  <si>
    <t>722176217R00</t>
  </si>
  <si>
    <t>Potrubí vícevrtsvé, PE-RTII/Al/PE-RTII s lisovanými spoji, pro pitnou vodu, D 63x4,5 mm, montáž a dodávka potrubí včetně tvarovek, spojů a přechodů</t>
  </si>
  <si>
    <t xml:space="preserve">1*10   součet délek viz D1.01.04a-202 : </t>
  </si>
  <si>
    <t>722189001VD</t>
  </si>
  <si>
    <t>Izolace potrubí rozvodu požární a technologické vody z min.vlny tl.25mm, včetně izolace tvarovek, povrchová úprava Al, lepící páska, dodávka a montáž</t>
  </si>
  <si>
    <t xml:space="preserve">třída reakce na oheň A2L-s1,d0 : </t>
  </si>
  <si>
    <t xml:space="preserve">2+26+6+4 : </t>
  </si>
  <si>
    <t>38</t>
  </si>
  <si>
    <t>722180049VD</t>
  </si>
  <si>
    <t>Izolace potrubí z min.vlny včetně izolace tvarovek na d20/20mm, povrchová úprava Al, lepící páska, dodávka a montáž</t>
  </si>
  <si>
    <t>722180050VD</t>
  </si>
  <si>
    <t>Izolace potrubí z min.vlny včetně izolace tvarovek na d26/25mm, povrchová úprava Al, lepící páska, dodávka a montáž</t>
  </si>
  <si>
    <t>722180051VD</t>
  </si>
  <si>
    <t>Izolace potrubí z min.vlny včetně izolace tvarovek na d32/30mm, povrchová úprava Al, lepící páska, dodávka a montáž</t>
  </si>
  <si>
    <t>722180052VD</t>
  </si>
  <si>
    <t>Izolace potrubí z min.vlny včetně izolace tvarovek na d40/40mm, povrchová úprava Al, lepící páska, dodávka a montáž</t>
  </si>
  <si>
    <t>722180053VD</t>
  </si>
  <si>
    <t>Izolace potrubí z min.vlny včetně izolace tvarovek na d50/50mm, povrchová úprava Al, lepící páska, dodávka a montáž</t>
  </si>
  <si>
    <t>722180054VD</t>
  </si>
  <si>
    <t>Izolace potrubí z min.vlny včetně izolace tvarovek na d63/50mm, povrchová úprava Al, lepící páska, dodávka a montáž</t>
  </si>
  <si>
    <t>722190401R00</t>
  </si>
  <si>
    <t>Vyvedení a upevnění výpustek DN 15</t>
  </si>
  <si>
    <t xml:space="preserve">1*110   součet viz D1.01.04a-202 : </t>
  </si>
  <si>
    <t>110</t>
  </si>
  <si>
    <t>722190403R00</t>
  </si>
  <si>
    <t>Vyvedení a upevnění výpustek DN 25</t>
  </si>
  <si>
    <t xml:space="preserve">1*2   součet viz D1.01.04a-202 : </t>
  </si>
  <si>
    <t>722190405R00</t>
  </si>
  <si>
    <t>Vyvedení a upevnění výpustek DN 50</t>
  </si>
  <si>
    <t>72242239871VD</t>
  </si>
  <si>
    <t>Pračkový rohový ventil se zpětnou klapkou, G1/2"xG3/4", dodávka a montáž</t>
  </si>
  <si>
    <t xml:space="preserve">1*1   KA, součet viz D1.01.04a-202 : </t>
  </si>
  <si>
    <t xml:space="preserve">1*4   MPM, součet viz D1.01.04a-202 : </t>
  </si>
  <si>
    <t xml:space="preserve">1*2   M, součet viz D1.01.04a-202 : </t>
  </si>
  <si>
    <t>72242239060VD</t>
  </si>
  <si>
    <t>Rohový ventil se zpětnou klapkou G1/2", dodávka a montáž</t>
  </si>
  <si>
    <t xml:space="preserve">1*2   SP, součet viz D1.01.04a-202 : </t>
  </si>
  <si>
    <t xml:space="preserve">1*1   D3, součet viz D1.01.04a-202 : </t>
  </si>
  <si>
    <t>72242239059VD</t>
  </si>
  <si>
    <t>Rohový ventil G1/2"-G3/8", pro stojánkovou baterii, dodávka a montáž</t>
  </si>
  <si>
    <t xml:space="preserve">1*2   VYL1, součet viz D1.01.04a-202 : </t>
  </si>
  <si>
    <t>722009021VD</t>
  </si>
  <si>
    <t>Oddělovač potrubních systémů typ BA DN15, dodávka a montáž, napojení na kanalizaci - volné hrdlo</t>
  </si>
  <si>
    <t xml:space="preserve">1*4   součet viz D1.01.04a-202 : </t>
  </si>
  <si>
    <t>722009031VD</t>
  </si>
  <si>
    <t>Zpětná klapka, kontrolovatelná zpětná armatura, pro ochranu pitné vody, typ EA, G1/2", dodávka a montáž</t>
  </si>
  <si>
    <t xml:space="preserve">1*1   součet viz D1.01.04a-202 : </t>
  </si>
  <si>
    <t>72223851VRV1</t>
  </si>
  <si>
    <t>Trubkový filtr s vložkou 5µ, vnitřní-vnitřní závit DN 20, dodávka a montáž</t>
  </si>
  <si>
    <t>722238511R00</t>
  </si>
  <si>
    <t>Filtr do potrubí, velikost oka 0,4mm, vnitřní závity, DN 15, dodávka a montáž</t>
  </si>
  <si>
    <t>722238512R00</t>
  </si>
  <si>
    <t>Filtr do potrubí, velikost oka 0,4mm, vnitřní závity, DN 20, dodávka a montáž</t>
  </si>
  <si>
    <t>72242239090VD</t>
  </si>
  <si>
    <t>Odvzdušňovací ventil G1/2" - předřadit uzávěr G1/2", dodávka a montáž</t>
  </si>
  <si>
    <t xml:space="preserve">1*8   součet viz D1.01.04a-202 : </t>
  </si>
  <si>
    <t>722238312R00</t>
  </si>
  <si>
    <t>Ventil uzavírací přímý, 2x vnitří závit, DN 15, dodávka a montáž, např.: K-83T</t>
  </si>
  <si>
    <t xml:space="preserve">1*56   součet viz D1.01.04a-202 : </t>
  </si>
  <si>
    <t>56</t>
  </si>
  <si>
    <t>722238313R00</t>
  </si>
  <si>
    <t>Ventil uzavírací přímý, 2x vnitří závit, DN 20, dodávka a montáž, např.: K-83T</t>
  </si>
  <si>
    <t xml:space="preserve">1*36   součet viz D1.01.04a-202 : </t>
  </si>
  <si>
    <t>36</t>
  </si>
  <si>
    <t>722238314R00</t>
  </si>
  <si>
    <t>Ventil uzavírací přímý, 2x vnitří závit, DN 25, dodávka a montáž, např.: K-83T</t>
  </si>
  <si>
    <t xml:space="preserve">1*3   součet viz D1.01.04a-202 : </t>
  </si>
  <si>
    <t>722238331R00</t>
  </si>
  <si>
    <t>Ventil uzavírací přímý, s vypouštěním, 2x vnitří závit, DN 15, dodávka a montáž</t>
  </si>
  <si>
    <t>722238332R00</t>
  </si>
  <si>
    <t>722238333R00</t>
  </si>
  <si>
    <t>Ventil uzavírací přímý, s vypouštěním, 2x vnitří závit, DN 25, dodávka a montáž</t>
  </si>
  <si>
    <t>722009001VD</t>
  </si>
  <si>
    <t>Ventil regulační/vyvažovací pro systém cirkulace teplé vody G1/2", dodávka a montáž</t>
  </si>
  <si>
    <t xml:space="preserve">funkce uzávěru : </t>
  </si>
  <si>
    <t>722009015VD</t>
  </si>
  <si>
    <t>Vyregulování soustavy teplé vody a cirkulace</t>
  </si>
  <si>
    <t>armat</t>
  </si>
  <si>
    <t xml:space="preserve">3+5 : </t>
  </si>
  <si>
    <t>722000011VD</t>
  </si>
  <si>
    <t>Orientační štítky,popisové tabulky</t>
  </si>
  <si>
    <t xml:space="preserve">1*25 : </t>
  </si>
  <si>
    <t>722280108R00</t>
  </si>
  <si>
    <t>Tlaková zkouška vodovodního potrubí DN 50</t>
  </si>
  <si>
    <t xml:space="preserve">2+26+6+4+535+140+65+75+20+10 : </t>
  </si>
  <si>
    <t>883</t>
  </si>
  <si>
    <t>722290234R00</t>
  </si>
  <si>
    <t>Proplach a dezinfekce vodovod.potrubí DN 80</t>
  </si>
  <si>
    <t>725001000VD</t>
  </si>
  <si>
    <t>Demontáž stávajících zařizovacích předmětů včetně přesunu hmot a ekologické likvidace odpadu</t>
  </si>
  <si>
    <t>725019101R00</t>
  </si>
  <si>
    <t>Výlevka stojící keramická bílá s plastovou mřížkou, dodávka a montáž</t>
  </si>
  <si>
    <t xml:space="preserve">1*2   VYL, součet viz D1.01.04a-201-2 : </t>
  </si>
  <si>
    <t>725119001VD</t>
  </si>
  <si>
    <t>Nádržka vysoko položená, bílý plast, rohový ventil G1/2", splachovací trubka vedená ve stěně, připojovací hadička, dodávka a montáž</t>
  </si>
  <si>
    <t xml:space="preserve">1*2   NAD, součet viz D1.01.04a-201-2 : </t>
  </si>
  <si>
    <t>725825114RT1</t>
  </si>
  <si>
    <t>Baterie dřezová nástěnná ruční chrom, keramická kartuše, usměrňovač toku, bez perlátoru, dodávka a montáž</t>
  </si>
  <si>
    <t xml:space="preserve">1*8   DZ, součet viz D1.01.04a-201-2 : </t>
  </si>
  <si>
    <t>725860202R00</t>
  </si>
  <si>
    <t>Sifon dřezový, D 40, 50 mm, 6/4", plastový, dodávka a montáž</t>
  </si>
  <si>
    <t>725014131RT1</t>
  </si>
  <si>
    <t>Klozet závěsný keramický bílý, sedátko bílé duraplast, dodávka a montáž</t>
  </si>
  <si>
    <t xml:space="preserve">1*12   WC, součet viz D1.01.04a-201-2 : </t>
  </si>
  <si>
    <t>12</t>
  </si>
  <si>
    <t>725014141R00</t>
  </si>
  <si>
    <t>Klozet závěsný keramický bílý, pro tělesně postižené, sedátko duraplast, oddálené pleumatické splachování, dodávka a montáž</t>
  </si>
  <si>
    <t xml:space="preserve">1*1   WC1, součet viz D1.01.04a-201-2 : </t>
  </si>
  <si>
    <t>725110300VD</t>
  </si>
  <si>
    <t>Montážní prvek pro závěsné WC samonosný do lehkých konstrukcí, včetně nádržky, montážní sady a příslušenství, ovládací deska zepředu bílá</t>
  </si>
  <si>
    <t>13</t>
  </si>
  <si>
    <t>725860213R00</t>
  </si>
  <si>
    <t>Sifon umyvadlový, D 32, 40 mm, plastový, dodávka a montáž</t>
  </si>
  <si>
    <t xml:space="preserve">1*1   U-KÚČOCH, součet viz D1.01.04a-201-2 : </t>
  </si>
  <si>
    <t xml:space="preserve">1*16   U, součet viz D1.01.04a-201-2 : </t>
  </si>
  <si>
    <t xml:space="preserve">1*2   UZ, součet viz D1.01.04a-201-2 : </t>
  </si>
  <si>
    <t xml:space="preserve">1*2   Um, součet viz D1.01.04a-201-2 : </t>
  </si>
  <si>
    <t xml:space="preserve">1*3   UZB, součet viz D1.01.04a-201-2 : </t>
  </si>
  <si>
    <t xml:space="preserve">1*8   UB, součet viz D1.01.04a-201-2 : </t>
  </si>
  <si>
    <t>32</t>
  </si>
  <si>
    <t>725860212RT1</t>
  </si>
  <si>
    <t>Sifon umyvadlový pod omítku, dodávka a montáž</t>
  </si>
  <si>
    <t xml:space="preserve">výjimatelná vložka, připoj D 40, 50 mm : </t>
  </si>
  <si>
    <t xml:space="preserve">1*1   U1, součet viz D1.01.04a-201-2 : </t>
  </si>
  <si>
    <t>725017122R00</t>
  </si>
  <si>
    <t>Umyvadlo keramické, bílé, 55cm, dodávka a montáž</t>
  </si>
  <si>
    <t>725017321R00</t>
  </si>
  <si>
    <t>Umývátko keramické, bílé, 45cm, dodávka a montáž</t>
  </si>
  <si>
    <t>725017153R00</t>
  </si>
  <si>
    <t>Umyvadlo keramické invalidní, bílé, dodávka a montáž</t>
  </si>
  <si>
    <t>725825111RT1</t>
  </si>
  <si>
    <t>Baterie umyvadlová nástěnná ruční chrom, keramická kartuše, usměrňovač toku, bez perlátoru, dodávka a montáž</t>
  </si>
  <si>
    <t xml:space="preserve">1*1   U1, součet viz D1.01.04a-201-2, prodloužená ovládací páka : </t>
  </si>
  <si>
    <t>22</t>
  </si>
  <si>
    <t>725825112RTV</t>
  </si>
  <si>
    <t>Baterie umyvadlová nástěnná ruční chrom, keramická kartuše, loketní páka, loketní ovládání, usměrňovač toku, bez perlátoru, dodávka a montáž</t>
  </si>
  <si>
    <t>725845111RT2</t>
  </si>
  <si>
    <t>Baterie sprchová nástěnná páková ruční, keramická kartuše, držák ruční sprchy - sprchová tyč, ruční sprcha, sprchová hadice, dodávka a montáž</t>
  </si>
  <si>
    <t xml:space="preserve">1*10   S, součet viz D1.01.04a-201-2 : </t>
  </si>
  <si>
    <t>767995101R00</t>
  </si>
  <si>
    <t>Systémové uložení potrubí</t>
  </si>
  <si>
    <t xml:space="preserve">0,5*(544+883)   0,5kg/1,0m potrubí vodovodu a kanalizace, viz výkresy kanalizace a vodovodu : </t>
  </si>
  <si>
    <t>713,5</t>
  </si>
  <si>
    <t>974031154R00</t>
  </si>
  <si>
    <t>Vysekání drážek a otvorů pro vodovodní a kanalizační potrubí ve zdivu, zpětné zapravení</t>
  </si>
  <si>
    <t xml:space="preserve">0,3*(2+32+4+115)+0,2*(883)   30% připoj. potrubí kanalizace a 20% potrubí vodovodu : </t>
  </si>
  <si>
    <t>222,5</t>
  </si>
  <si>
    <t>998721106R00</t>
  </si>
  <si>
    <t>Přesun hmot pro vnitřní kanalizaci, výšky do 60 m</t>
  </si>
  <si>
    <t>998721192R00</t>
  </si>
  <si>
    <t>Příplatek zvětš. přesun, vnitřní kanaliz. do 100 m</t>
  </si>
  <si>
    <t>998722106R00</t>
  </si>
  <si>
    <t>Přesun hmot pro vnitřní vodovod, výšky do 60 m</t>
  </si>
  <si>
    <t>998722192R00</t>
  </si>
  <si>
    <t>Příplatek zvětš. přesun, vnitřní vodovod do 100 m</t>
  </si>
  <si>
    <t>998725106R00</t>
  </si>
  <si>
    <t>Přesun hmot pro zařizovací předměty, výšky do 60 m</t>
  </si>
  <si>
    <t>998725192R00</t>
  </si>
  <si>
    <t>Příplatek zvětš. přesun, zařiz. předměty do 100 m</t>
  </si>
  <si>
    <t>998767106R00</t>
  </si>
  <si>
    <t>Přesun hmot pro zámečnické konstr., výšky do 60 m</t>
  </si>
  <si>
    <t>998767192R00</t>
  </si>
  <si>
    <t>Příplatek zvětš. přesun, zámeč. konstr. do 100 m</t>
  </si>
  <si>
    <t>713410831</t>
  </si>
  <si>
    <t>Odstranění izolace tepelné potrubí pásy nebo rohožemi s AL fólií staženými drátem tl do 50 mm</t>
  </si>
  <si>
    <t xml:space="preserve">"17.NP"80 : : </t>
  </si>
  <si>
    <t xml:space="preserve">80 : </t>
  </si>
  <si>
    <t>80</t>
  </si>
  <si>
    <t>733110803R00</t>
  </si>
  <si>
    <t>Demontáž potrubí ocelového závitového do DN 15</t>
  </si>
  <si>
    <t xml:space="preserve">"Potrubí 17. nP"80 : : </t>
  </si>
  <si>
    <t xml:space="preserve">"Potrubí 18. NP"5 : : </t>
  </si>
  <si>
    <t xml:space="preserve">85 : </t>
  </si>
  <si>
    <t>85</t>
  </si>
  <si>
    <t>733191913R00</t>
  </si>
  <si>
    <t>Zaslepení potrubí zkováním a zavařením DN 15</t>
  </si>
  <si>
    <t xml:space="preserve">"17.NP"22 : : </t>
  </si>
  <si>
    <t xml:space="preserve">"18.NP"2 : : </t>
  </si>
  <si>
    <t xml:space="preserve">24 : </t>
  </si>
  <si>
    <t>24</t>
  </si>
  <si>
    <t>733989001</t>
  </si>
  <si>
    <t>Zamrazení potrubí pro demontáž registru</t>
  </si>
  <si>
    <t xml:space="preserve">2 : </t>
  </si>
  <si>
    <t>733890803R00</t>
  </si>
  <si>
    <t>Přemístění vybouraných hmot - potrubí, H 6 - 24 m</t>
  </si>
  <si>
    <t>734200821R00</t>
  </si>
  <si>
    <t>Demontáž armatur se 2závity do G 1/2</t>
  </si>
  <si>
    <t xml:space="preserve">"17.NP"44 : : </t>
  </si>
  <si>
    <t xml:space="preserve">46 : </t>
  </si>
  <si>
    <t>734890803R00</t>
  </si>
  <si>
    <t>Přemístění demontovaných hmot - armatur, H 6- 24 m</t>
  </si>
  <si>
    <t>735211812R00</t>
  </si>
  <si>
    <t>Demontáž regist.žebr.76x3/156 do 3 m,2pramen.</t>
  </si>
  <si>
    <t xml:space="preserve">"18.NP"1 : : </t>
  </si>
  <si>
    <t xml:space="preserve">1 : </t>
  </si>
  <si>
    <t>735291800R00</t>
  </si>
  <si>
    <t>Demontáž konzol otopných těles do odpadu</t>
  </si>
  <si>
    <t xml:space="preserve">"18.NP"4 : : </t>
  </si>
  <si>
    <t xml:space="preserve">4 : </t>
  </si>
  <si>
    <t>735890803R00</t>
  </si>
  <si>
    <t>Přemístění demont. hmot - otop. těles, H 12 - 24 m</t>
  </si>
  <si>
    <t>OST001001</t>
  </si>
  <si>
    <t>Vypuštění, odvzdušnění a zpětné napuštění větve radiéry (17., 18. NP)</t>
  </si>
  <si>
    <t>OST001002</t>
  </si>
  <si>
    <t>Vypuštění, odvzdušnění a zpětné napuštění větve VZT (18. NP)</t>
  </si>
  <si>
    <t>OST001003</t>
  </si>
  <si>
    <t>Zapravení nápojného bodu cca 1m délky (nátěr + izolace z minerální vlny tl. 20 mm)</t>
  </si>
  <si>
    <t>OST001004</t>
  </si>
  <si>
    <t>Likvidace a odvoz demontovaného materiálu (izolací) na skládku vč. poplatku</t>
  </si>
  <si>
    <t>tun</t>
  </si>
  <si>
    <t>713001003</t>
  </si>
  <si>
    <t>Tepelná izolace z minerální vlny s Al fólií tl. 30 mm, DN 15, lmb = 0,036 W/m2K</t>
  </si>
  <si>
    <t xml:space="preserve">"17.NP"94 : : </t>
  </si>
  <si>
    <t xml:space="preserve">94 : </t>
  </si>
  <si>
    <t>713001004</t>
  </si>
  <si>
    <t>Tepelná izolace z minerální vlny s Al fólií tl. 30 mm, DN 20, lmb = 0,036 W/m2K</t>
  </si>
  <si>
    <t xml:space="preserve">"17.NP"62 : : </t>
  </si>
  <si>
    <t xml:space="preserve">62 : </t>
  </si>
  <si>
    <t>62</t>
  </si>
  <si>
    <t>713001005</t>
  </si>
  <si>
    <t>Tepelná izolace z minerální vlny s Al fólií tl. 30 mm, DN 25, lmb = 0,036 W/m2K</t>
  </si>
  <si>
    <t xml:space="preserve">"17.NP"34 : : </t>
  </si>
  <si>
    <t xml:space="preserve">34 : </t>
  </si>
  <si>
    <t>34</t>
  </si>
  <si>
    <t>713001001</t>
  </si>
  <si>
    <t>Tepelná izolace z minerální vlny s Al fólií tl. 40 mm, DN 32, lmb = 0,036 W/m2K</t>
  </si>
  <si>
    <t xml:space="preserve">"17.NP"29 : : </t>
  </si>
  <si>
    <t xml:space="preserve">"18.NP"58 : : </t>
  </si>
  <si>
    <t xml:space="preserve">87 : </t>
  </si>
  <si>
    <t>87</t>
  </si>
  <si>
    <t>713001002</t>
  </si>
  <si>
    <t>Tepelná izolace z minerální vlny s Al fólií tl. 40 mm, DN 40, lmb = 0,036 W/m2K</t>
  </si>
  <si>
    <t xml:space="preserve">"18.NP"3 : : </t>
  </si>
  <si>
    <t xml:space="preserve">3 : </t>
  </si>
  <si>
    <t>713002001</t>
  </si>
  <si>
    <t>Termoizolační trubice z pěnového polyetylenu s uzavřenou buněčnou strukturou DN 15 tl. 20 mm</t>
  </si>
  <si>
    <t xml:space="preserve">"17.NP"50 : : </t>
  </si>
  <si>
    <t xml:space="preserve">50 : </t>
  </si>
  <si>
    <t>50</t>
  </si>
  <si>
    <t>713767201</t>
  </si>
  <si>
    <t>Izolace armatur, čerpadel D+M</t>
  </si>
  <si>
    <t xml:space="preserve">"17.NP"100 : : </t>
  </si>
  <si>
    <t xml:space="preserve">"18.NP"22 : : </t>
  </si>
  <si>
    <t xml:space="preserve">122 : </t>
  </si>
  <si>
    <t>122</t>
  </si>
  <si>
    <t>713909001</t>
  </si>
  <si>
    <t>Montáž tepelné izolace z minerální vlny s Al fólií vč. Al pásky</t>
  </si>
  <si>
    <t xml:space="preserve">94+62+34+87+3 : : </t>
  </si>
  <si>
    <t xml:space="preserve">280 : </t>
  </si>
  <si>
    <t>280</t>
  </si>
  <si>
    <t>713909002</t>
  </si>
  <si>
    <t>Montáž termoizolační trubice z pěnového polyetylenu s uzavřenou buněčnou strukturou vč. sponek</t>
  </si>
  <si>
    <t xml:space="preserve">50 : : </t>
  </si>
  <si>
    <t>998713203R00</t>
  </si>
  <si>
    <t>Přesun hmot pro izolace tepelné, výšky do 24 m</t>
  </si>
  <si>
    <t>732001001</t>
  </si>
  <si>
    <t>Oběhové čerpadlo s plynulou regulací otáček Q=1,2 m3/h, H=25 kPa, Rp 5/4", 1x230 V, 0,04 kW, 0,35 A</t>
  </si>
  <si>
    <t>732001002</t>
  </si>
  <si>
    <t>Oběhové čerpadlo s plynulou regulací otáček Q=0,8 m3/h, H=40 kPa, Rp 5/4", 1x230 V, 0,13 kW, 1,10 A</t>
  </si>
  <si>
    <t>732429223</t>
  </si>
  <si>
    <t>Montáž čerpadla oběhového mokroběžného přírubového DN 40 jednodílné</t>
  </si>
  <si>
    <t xml:space="preserve">2 : : </t>
  </si>
  <si>
    <t>998732202R00</t>
  </si>
  <si>
    <t>Přesun hmot pro strojovny, výšky do 12 m</t>
  </si>
  <si>
    <t>733111103R00</t>
  </si>
  <si>
    <t>Potrubí závitové bezešvé běžné nízkotlaké DN 15</t>
  </si>
  <si>
    <t xml:space="preserve">"17.NP"144 : : </t>
  </si>
  <si>
    <t xml:space="preserve">144 : </t>
  </si>
  <si>
    <t>144</t>
  </si>
  <si>
    <t>733111104R00</t>
  </si>
  <si>
    <t>Potrubí závitové bezešvé běžné nízkotlaké DN 20</t>
  </si>
  <si>
    <t>733111105R00</t>
  </si>
  <si>
    <t>Potrubí závitové bezešvé běžné nízkotlaké DN 25</t>
  </si>
  <si>
    <t>733111106R00</t>
  </si>
  <si>
    <t>Potrubí závitové bezešvé běžné nízkotlaké DN 32</t>
  </si>
  <si>
    <t xml:space="preserve">29 : </t>
  </si>
  <si>
    <t>29</t>
  </si>
  <si>
    <t>733111116R00</t>
  </si>
  <si>
    <t>Potrubí závit. bezešvé běžné v kotelnách DN 32</t>
  </si>
  <si>
    <t xml:space="preserve">58 : </t>
  </si>
  <si>
    <t>58</t>
  </si>
  <si>
    <t>733111117R00</t>
  </si>
  <si>
    <t>Potrubí závit. bezešvé běžné v kotelnách DN 40</t>
  </si>
  <si>
    <t>733113113R00</t>
  </si>
  <si>
    <t>Příplatek za zhotovení přípojky DN 15</t>
  </si>
  <si>
    <t xml:space="preserve">"17.NP - připojení FCU jednotek"28 : : </t>
  </si>
  <si>
    <t xml:space="preserve">28 : </t>
  </si>
  <si>
    <t>28</t>
  </si>
  <si>
    <t>733113117R00</t>
  </si>
  <si>
    <t>Příplatek za zhotovení přípojky DN 40</t>
  </si>
  <si>
    <t xml:space="preserve">"18.NP - napojení na stávající rozvody"2 : : </t>
  </si>
  <si>
    <t>733190107R00</t>
  </si>
  <si>
    <t>Tlaková zkouška potrubí  DN 40</t>
  </si>
  <si>
    <t xml:space="preserve">144+62+34+29+58+3 : : </t>
  </si>
  <si>
    <t xml:space="preserve">330 : </t>
  </si>
  <si>
    <t>330</t>
  </si>
  <si>
    <t>998733203R00</t>
  </si>
  <si>
    <t>Přesun hmot pro rozvody potrubí, výšky do 24 m</t>
  </si>
  <si>
    <t>734001001</t>
  </si>
  <si>
    <t>Kulový kohout DN 15</t>
  </si>
  <si>
    <t xml:space="preserve">36 : </t>
  </si>
  <si>
    <t>734001002</t>
  </si>
  <si>
    <t>Kulový kohout DN 20</t>
  </si>
  <si>
    <t xml:space="preserve">"17.NP"2 : : </t>
  </si>
  <si>
    <t>734001003</t>
  </si>
  <si>
    <t>Kulový kohout DN 25</t>
  </si>
  <si>
    <t>734001004</t>
  </si>
  <si>
    <t>Kulový kohout DN 32</t>
  </si>
  <si>
    <t>734001005</t>
  </si>
  <si>
    <t>Kulový kohout DN 40</t>
  </si>
  <si>
    <t>734001006</t>
  </si>
  <si>
    <t>Vypouštěcí kulový kohout DN 15</t>
  </si>
  <si>
    <t xml:space="preserve">"17.NP"16 : : </t>
  </si>
  <si>
    <t xml:space="preserve">19 : </t>
  </si>
  <si>
    <t>734001007</t>
  </si>
  <si>
    <t>Automatický odvzdušňovací ventil DN 15</t>
  </si>
  <si>
    <t xml:space="preserve">"17.NP"6 : : </t>
  </si>
  <si>
    <t xml:space="preserve">8 : </t>
  </si>
  <si>
    <t>734001008</t>
  </si>
  <si>
    <t>Filtr DN 15</t>
  </si>
  <si>
    <t xml:space="preserve">"17.NP"14 : : </t>
  </si>
  <si>
    <t xml:space="preserve">14 : </t>
  </si>
  <si>
    <t>734001009</t>
  </si>
  <si>
    <t>Filtr DN 32</t>
  </si>
  <si>
    <t>734001010</t>
  </si>
  <si>
    <t>Pancéřová hadice délky 500 mm, DN 15</t>
  </si>
  <si>
    <t xml:space="preserve">"17.NP"28 : : </t>
  </si>
  <si>
    <t>734001011</t>
  </si>
  <si>
    <t>Pancéřová hadice délky 500 mm, DN 25</t>
  </si>
  <si>
    <t>734001012</t>
  </si>
  <si>
    <t>Regulační ventil s odlehčenou kuželkou s možností měření průtoku, tlaku a teploty média DN 15</t>
  </si>
  <si>
    <t>734001013</t>
  </si>
  <si>
    <t>Regulační ventil s odlehčenou kuželkou s možností měření průtoku, tlaku a teploty média DN 25</t>
  </si>
  <si>
    <t xml:space="preserve">"17.NP"3 : : </t>
  </si>
  <si>
    <t>734001014</t>
  </si>
  <si>
    <t>Regulační ventil s odlehčenou kuželkou s možností měření průtoku, tlaku a teploty média DN 40</t>
  </si>
  <si>
    <t>734001015</t>
  </si>
  <si>
    <t>Trojcestný směšovací ventil s elektropohonem DN 15 + pohon - DODÁVKA MaR</t>
  </si>
  <si>
    <t xml:space="preserve">"18.NP - ventil V1"1 : : </t>
  </si>
  <si>
    <t>734001016</t>
  </si>
  <si>
    <t>Dvoucestný regulační tlakově nezávislý ventil s elektropohonem DN 15 + pohon - DODÁVKA MaR</t>
  </si>
  <si>
    <t xml:space="preserve">"17.NP - ventil V1a"7 : : </t>
  </si>
  <si>
    <t xml:space="preserve">"17.NP - ventil V1b"1 : : </t>
  </si>
  <si>
    <t xml:space="preserve">"17.NP - ventil V2"6 : : </t>
  </si>
  <si>
    <t>734001017</t>
  </si>
  <si>
    <t xml:space="preserve">"18.NP - ventil V3"1 : : </t>
  </si>
  <si>
    <t>734209103R00</t>
  </si>
  <si>
    <t>Montáž armatur závitových,s 1závitem, G 1/2</t>
  </si>
  <si>
    <t xml:space="preserve">19+8 : : </t>
  </si>
  <si>
    <t xml:space="preserve">27 : </t>
  </si>
  <si>
    <t>27</t>
  </si>
  <si>
    <t>734209113R00</t>
  </si>
  <si>
    <t>Montáž armatur závitových,se 2závity, G 1/2</t>
  </si>
  <si>
    <t xml:space="preserve">36+14+28+1+14 : : </t>
  </si>
  <si>
    <t xml:space="preserve">93 : </t>
  </si>
  <si>
    <t>93</t>
  </si>
  <si>
    <t>734209114R00</t>
  </si>
  <si>
    <t>Montáž armatur závitových,se 2závity, G 3/4</t>
  </si>
  <si>
    <t>734209115R00</t>
  </si>
  <si>
    <t>Montáž armatur závitových,se 2závity, G 1</t>
  </si>
  <si>
    <t xml:space="preserve">2+4+3 : : </t>
  </si>
  <si>
    <t xml:space="preserve">9 : </t>
  </si>
  <si>
    <t>734209116R00</t>
  </si>
  <si>
    <t>Montáž armatur závitových,se 2závity, G 5/4</t>
  </si>
  <si>
    <t xml:space="preserve">4+2 : : </t>
  </si>
  <si>
    <t xml:space="preserve">6 : </t>
  </si>
  <si>
    <t>734209117R00</t>
  </si>
  <si>
    <t>Montáž armatur závitových,se 2závity, G 6/4</t>
  </si>
  <si>
    <t xml:space="preserve">1+1 : : </t>
  </si>
  <si>
    <t>734209123R00</t>
  </si>
  <si>
    <t>Montáž armatur závitových,se 3závity, G 1/2</t>
  </si>
  <si>
    <t>734411101</t>
  </si>
  <si>
    <t>Teploměr technický s pevným stonkem a jímkou zadní připojení průměr 63 mm délky 50 mm</t>
  </si>
  <si>
    <t>734421101</t>
  </si>
  <si>
    <t>Tlakoměr s pevným stonkem a zpětnou klapkou tlak 0-16 bar průměr 50 mm spodní připojení</t>
  </si>
  <si>
    <t>998734203R00</t>
  </si>
  <si>
    <t>Přesun hmot pro armatury, výšky do 24 m</t>
  </si>
  <si>
    <t>735001001</t>
  </si>
  <si>
    <t>Žebříkové elektrické trubkové ocelové těleso 1220.600 (h=1220 mm, l=600 mm) s integrovaným, regulátorem teploty, s teplotním spínačem a omezovačem teploty, těleso je naplněno nemrznoucí směsí</t>
  </si>
  <si>
    <t xml:space="preserve">"17.NP"1 : : </t>
  </si>
  <si>
    <t>735164511</t>
  </si>
  <si>
    <t>Montáž otopného tělesa trubkového na stěnu výšky tělesa do 1500 mm</t>
  </si>
  <si>
    <t xml:space="preserve">1 : : </t>
  </si>
  <si>
    <t>998735203R00</t>
  </si>
  <si>
    <t>Přesun hmot pro otopná tělesa, výšky do 24 m</t>
  </si>
  <si>
    <t>767001001</t>
  </si>
  <si>
    <t>Dodávka KDK</t>
  </si>
  <si>
    <t xml:space="preserve">330/3 : : </t>
  </si>
  <si>
    <t xml:space="preserve">110 : </t>
  </si>
  <si>
    <t>767995111</t>
  </si>
  <si>
    <t>Montáž atypických zámečnických konstrukcí hmotnosti do 5 kg</t>
  </si>
  <si>
    <t xml:space="preserve">110 : : </t>
  </si>
  <si>
    <t>998767203R00</t>
  </si>
  <si>
    <t>Přesun hmot pro zámečnické konstr., výšky do 24 m</t>
  </si>
  <si>
    <t>783614651</t>
  </si>
  <si>
    <t>Základní antikorozní jednonásobný syntetický potrubí DN do 50 mm</t>
  </si>
  <si>
    <t xml:space="preserve">"První nátěr"330 : : </t>
  </si>
  <si>
    <t xml:space="preserve">"Druhý nátěr"330 : : </t>
  </si>
  <si>
    <t xml:space="preserve">660 : </t>
  </si>
  <si>
    <t>660</t>
  </si>
  <si>
    <t>OST0010011</t>
  </si>
  <si>
    <t>Topná a provozní zkouška</t>
  </si>
  <si>
    <t>OST0010021</t>
  </si>
  <si>
    <t>Napuštění, proplach a odvzdušnění systémů</t>
  </si>
  <si>
    <t>OST0010031</t>
  </si>
  <si>
    <t>Mechanizace (lešení, žebříky)</t>
  </si>
  <si>
    <t>Požární ucpávky</t>
  </si>
  <si>
    <t>OST001005</t>
  </si>
  <si>
    <t>Protokol o zaregulování otopné soustavy</t>
  </si>
  <si>
    <t>733110806R00</t>
  </si>
  <si>
    <t>Demontáž potrubí ocelového závitového do DN 15-32</t>
  </si>
  <si>
    <t xml:space="preserve">22 : </t>
  </si>
  <si>
    <t>734200822R00</t>
  </si>
  <si>
    <t>Demontáž armatur se 2závity do G 1</t>
  </si>
  <si>
    <t xml:space="preserve">44 : </t>
  </si>
  <si>
    <t>44</t>
  </si>
  <si>
    <t>713460811</t>
  </si>
  <si>
    <t>Odstranění izolace tepelné potrubí a ohybů skružemi na tmel tl do 50 mm</t>
  </si>
  <si>
    <t>71300101</t>
  </si>
  <si>
    <t>Tepelná izolace kaučuková pro potrubí DN 20 tl. 25 mm (mí &gt; 7000, lb. = 0,040 W/mK) třída reakce na, oheň B-s1,d0</t>
  </si>
  <si>
    <t xml:space="preserve">"17.NP"66 : : </t>
  </si>
  <si>
    <t xml:space="preserve">66 : </t>
  </si>
  <si>
    <t>66</t>
  </si>
  <si>
    <t>71300102</t>
  </si>
  <si>
    <t>Tepelná izolace kaučuková pro potrubí DN 25 tl. 25 mm (mí &gt; 7000, lb. = 0,040 W/mK) třída reakce na, oheň B-s1,d0</t>
  </si>
  <si>
    <t xml:space="preserve">"17.NP"89 : : </t>
  </si>
  <si>
    <t xml:space="preserve">89 : </t>
  </si>
  <si>
    <t>89</t>
  </si>
  <si>
    <t>71300103</t>
  </si>
  <si>
    <t>Tepelná izolace kaučuková pro potrubí DN 32 tl. 25 mm (mí &gt; 7000, lb. = 0,040 W/mK) třída reakce na, oheň B-s1,d0</t>
  </si>
  <si>
    <t>71300104</t>
  </si>
  <si>
    <t>Tepelná izolace kaučuková pro potrubí DN 40 tl. 25 mm (mí &gt; 7000, lb. = 0,040 W/mK) třída reakce na, oheň B-s1,d0</t>
  </si>
  <si>
    <t xml:space="preserve">"17.NP"43 : : </t>
  </si>
  <si>
    <t xml:space="preserve">43 : </t>
  </si>
  <si>
    <t>71300205</t>
  </si>
  <si>
    <t>Tepelná izolace kaučuková pro potrubí DN 50 tl. 25 mm (mí &gt; 7000, lb. = 0,040 W/mK) třída reakce na, oheň B-s1,d0</t>
  </si>
  <si>
    <t>71300105</t>
  </si>
  <si>
    <t>Tepelná izolace kaučuková pro potrubí DN 50 tl. 39 mm (mí &gt; 10000, lb. = 0,033 W/mK)</t>
  </si>
  <si>
    <t xml:space="preserve">"18.NP"20 : : </t>
  </si>
  <si>
    <t xml:space="preserve">20 : </t>
  </si>
  <si>
    <t>71300106</t>
  </si>
  <si>
    <t>Tepelná izolace kaučuková pro potrubí DN 65 tl. 40 mm (mí &gt; 10000, lb. = 0,033 W/mK)</t>
  </si>
  <si>
    <t xml:space="preserve">"18.NP"40 : : </t>
  </si>
  <si>
    <t xml:space="preserve">40 : </t>
  </si>
  <si>
    <t>71300107</t>
  </si>
  <si>
    <t>Závěsný systém pro kaučukovou izolaci DN 20/25 mm</t>
  </si>
  <si>
    <t xml:space="preserve">22 : : </t>
  </si>
  <si>
    <t>71300108</t>
  </si>
  <si>
    <t>Závěsný systém pro kaučukovou izolaci DN 25/32 mm</t>
  </si>
  <si>
    <t xml:space="preserve">30 : : </t>
  </si>
  <si>
    <t xml:space="preserve">30 : </t>
  </si>
  <si>
    <t>30</t>
  </si>
  <si>
    <t>71300109</t>
  </si>
  <si>
    <t>Závěsný systém pro kaučukovou izolaci DN 32/32 mm</t>
  </si>
  <si>
    <t xml:space="preserve">12 : : </t>
  </si>
  <si>
    <t xml:space="preserve">12 : </t>
  </si>
  <si>
    <t>71300110</t>
  </si>
  <si>
    <t>Závěsný systém pro kaučukovou izolaci DN 40/32 mm</t>
  </si>
  <si>
    <t xml:space="preserve">14 : : </t>
  </si>
  <si>
    <t>71300111</t>
  </si>
  <si>
    <t>Závěsný systém pro kaučukovou izolaci DN 50/32 mm</t>
  </si>
  <si>
    <t xml:space="preserve">24 : : </t>
  </si>
  <si>
    <t>71300112</t>
  </si>
  <si>
    <t>Závěsný systém pro kaučukovou izolaci DN 65/40 mm</t>
  </si>
  <si>
    <t>734909001</t>
  </si>
  <si>
    <t>Montáž kaučukové izolace vč. závěsného sýstém, lepidla a pásky</t>
  </si>
  <si>
    <t xml:space="preserve">66+89+34+43+50+20+40 : : </t>
  </si>
  <si>
    <t xml:space="preserve">342 : </t>
  </si>
  <si>
    <t>342</t>
  </si>
  <si>
    <t>734909002</t>
  </si>
  <si>
    <t xml:space="preserve">108 : : </t>
  </si>
  <si>
    <t xml:space="preserve">108 : </t>
  </si>
  <si>
    <t>108</t>
  </si>
  <si>
    <t>Oběhové čerpadlo s plynulou regulací otáček Q=4,3 m3/h, H=40 kPa, Rp 6/4", 1x230 V, 0,13 kW, 1,10 A</t>
  </si>
  <si>
    <t>Oběhové čerpadlo s plynulou regulací otáček Q=3,6 m3/h, H=55 kPa, Rp 6/4", 1x230 V, 0,19 kW, 1,30 A</t>
  </si>
  <si>
    <t>733111107R00</t>
  </si>
  <si>
    <t>Potrubí závitové bezešvé běžné nízkotlaké DN 40</t>
  </si>
  <si>
    <t>733111108R00</t>
  </si>
  <si>
    <t>Potrubí závitové bezešvé běžné nízkotlaké DN 50</t>
  </si>
  <si>
    <t>733111118R00</t>
  </si>
  <si>
    <t>Potrubí závit. bezešvé běžné v kotelnách DN 50</t>
  </si>
  <si>
    <t>733113114R00</t>
  </si>
  <si>
    <t>Příplatek za zhotovení přípojky DN 20</t>
  </si>
  <si>
    <t xml:space="preserve">"17.NP - připojení FCU jednotek"32 : : </t>
  </si>
  <si>
    <t xml:space="preserve">32 : </t>
  </si>
  <si>
    <t>733121224R00</t>
  </si>
  <si>
    <t>Potrubí hladké bezešvé v kotelnách D 76 x 3,6 mm</t>
  </si>
  <si>
    <t>733123122R00</t>
  </si>
  <si>
    <t>Příplatek za zhotovení přípojek D 76 x 3,6 mm</t>
  </si>
  <si>
    <t xml:space="preserve">66+89+34+43 : : </t>
  </si>
  <si>
    <t xml:space="preserve">232 : </t>
  </si>
  <si>
    <t>232</t>
  </si>
  <si>
    <t>733190108R00</t>
  </si>
  <si>
    <t>Tlaková zkouška potrubí  DN 50</t>
  </si>
  <si>
    <t xml:space="preserve">50+20 : : </t>
  </si>
  <si>
    <t xml:space="preserve">70 : </t>
  </si>
  <si>
    <t>70</t>
  </si>
  <si>
    <t>733190225R00</t>
  </si>
  <si>
    <t>Tlaková zkouška ocelového hladkého potrubí D 89</t>
  </si>
  <si>
    <t xml:space="preserve">40 : : </t>
  </si>
  <si>
    <t xml:space="preserve">"17.NP"32 : : </t>
  </si>
  <si>
    <t>734002005</t>
  </si>
  <si>
    <t>Kulový kohout DN 50</t>
  </si>
  <si>
    <t xml:space="preserve">"17.NP"18 : : </t>
  </si>
  <si>
    <t xml:space="preserve">21 : </t>
  </si>
  <si>
    <t>21</t>
  </si>
  <si>
    <t>Filtr DN 20</t>
  </si>
  <si>
    <t xml:space="preserve">16 : </t>
  </si>
  <si>
    <t>16</t>
  </si>
  <si>
    <t>734002008</t>
  </si>
  <si>
    <t>Filtr DN 50</t>
  </si>
  <si>
    <t>Filtr DN 65</t>
  </si>
  <si>
    <t>Pancéřová hadice délky 500 mm, DN 20</t>
  </si>
  <si>
    <t>Pancéřová hadice délky 500 mm, DN 40</t>
  </si>
  <si>
    <t>Uzavírací klapka mezipřírubová DN 65</t>
  </si>
  <si>
    <t>Regulační ventil s odlehčenou kuželkou s možností měření průtoku, tlaku a teploty média DN 50</t>
  </si>
  <si>
    <t>Regulační ventil s odlehčenou kuželkou s možností měření průtoku, tlaku a teploty média DN 65</t>
  </si>
  <si>
    <t>Trojcestný směšovací ventil s elektropohonem DN 32 + pohon - DODÁVKA MaR</t>
  </si>
  <si>
    <t xml:space="preserve">"18.NP - ventil V11"1 : : </t>
  </si>
  <si>
    <t xml:space="preserve">"17.NP - ventil V11a"7 : : </t>
  </si>
  <si>
    <t xml:space="preserve">"17.NP - ventil V12"6 : : </t>
  </si>
  <si>
    <t xml:space="preserve">"17.NP - ventil V13"2 : : </t>
  </si>
  <si>
    <t>Trojcestný směšovací ventil s elektropohonem DN 25 + pohon - DODÁVKA MaR</t>
  </si>
  <si>
    <t xml:space="preserve">"18.NP - ventil V14"1 : : </t>
  </si>
  <si>
    <t>734109215R00</t>
  </si>
  <si>
    <t>Montáž přírub. armatur, 2 příruby, PN 1,6, DN 65</t>
  </si>
  <si>
    <t xml:space="preserve">1+2+1 : : </t>
  </si>
  <si>
    <t xml:space="preserve">21+8 : : </t>
  </si>
  <si>
    <t xml:space="preserve">8 : : </t>
  </si>
  <si>
    <t xml:space="preserve">32+16+32 : : </t>
  </si>
  <si>
    <t xml:space="preserve">2+2 : : </t>
  </si>
  <si>
    <t>734209118R00</t>
  </si>
  <si>
    <t>Montáž armatur závitových,se 2závity, G 2</t>
  </si>
  <si>
    <t xml:space="preserve">3+1+4 : : </t>
  </si>
  <si>
    <t>734209125R00</t>
  </si>
  <si>
    <t>Montáž armatur závitových,se 3závity, G 1</t>
  </si>
  <si>
    <t>734209126R00</t>
  </si>
  <si>
    <t>Montáž armatur závitových,se 3závity, G 5/4</t>
  </si>
  <si>
    <t xml:space="preserve">"18.NP"6 : : </t>
  </si>
  <si>
    <t xml:space="preserve">342/3 : : </t>
  </si>
  <si>
    <t xml:space="preserve">114 : </t>
  </si>
  <si>
    <t>114</t>
  </si>
  <si>
    <t xml:space="preserve">114 : : </t>
  </si>
  <si>
    <t xml:space="preserve">"První nátěr"302 : : </t>
  </si>
  <si>
    <t xml:space="preserve">"Druhý nátěr"302 : : </t>
  </si>
  <si>
    <t xml:space="preserve">604 : </t>
  </si>
  <si>
    <t>604</t>
  </si>
  <si>
    <t>783614661</t>
  </si>
  <si>
    <t>Základní antikorozní jednonásobný syntetický potrubí DN do 100 mm</t>
  </si>
  <si>
    <t xml:space="preserve">"První nátěr"40 : : </t>
  </si>
  <si>
    <t xml:space="preserve">"Druhý nátěr"40 : : </t>
  </si>
  <si>
    <t>Provozní chladící zkouška</t>
  </si>
  <si>
    <t>Pol__1</t>
  </si>
  <si>
    <t>Rozvaděč RIP17.2, v.č.D1.01.04c-105</t>
  </si>
  <si>
    <t>Pol__2</t>
  </si>
  <si>
    <t>Rozvaděč RPV1, v.č.D1.01.04c-106</t>
  </si>
  <si>
    <t>210010301R00</t>
  </si>
  <si>
    <t>KRABICE PŘÍSTROJOVÁ  D68 do zdi bez zapojení</t>
  </si>
  <si>
    <t xml:space="preserve">Výkres D1.01.04c-101 : </t>
  </si>
  <si>
    <t>35</t>
  </si>
  <si>
    <t>KRABICE PŘÍSTROJOVÁ D68 do SDK bez zapojení</t>
  </si>
  <si>
    <t>83</t>
  </si>
  <si>
    <t>210010321R00</t>
  </si>
  <si>
    <t>KRABICE ODBOČNÁ D68 do zdi se svorkovnicí</t>
  </si>
  <si>
    <t>48</t>
  </si>
  <si>
    <t>Pol__6</t>
  </si>
  <si>
    <t>KRABICE ODBOČNÁ D68 do SDK se svorkovnicí</t>
  </si>
  <si>
    <t>Pol__7</t>
  </si>
  <si>
    <t>KRABICE INSTALAČNÍ, IP40, se svorkovnicí</t>
  </si>
  <si>
    <t>Pol__8</t>
  </si>
  <si>
    <t>KRABICE INSTALAČNÍ, 8135 PO, IP54, se svorkovnicí</t>
  </si>
  <si>
    <t>210110041R00</t>
  </si>
  <si>
    <t>Přístroj spínače, řazení 1</t>
  </si>
  <si>
    <t>69</t>
  </si>
  <si>
    <t>210110045R00</t>
  </si>
  <si>
    <t>Přístroj spínače, řazení 5</t>
  </si>
  <si>
    <t>210110046R00</t>
  </si>
  <si>
    <t>Přístroj spínače, řazení 6</t>
  </si>
  <si>
    <t>Přístroj tlačítkového ovládače, řazení 1/So</t>
  </si>
  <si>
    <t>Pol__13</t>
  </si>
  <si>
    <t>Doutnavka orientační</t>
  </si>
  <si>
    <t>Pol__14</t>
  </si>
  <si>
    <t>Jednoduchý</t>
  </si>
  <si>
    <t>91</t>
  </si>
  <si>
    <t>Pol__15</t>
  </si>
  <si>
    <t>Dělený s přídržnou deskou</t>
  </si>
  <si>
    <t>Pol__16</t>
  </si>
  <si>
    <t>Jednoduchý s průzorem</t>
  </si>
  <si>
    <t>Pol__17</t>
  </si>
  <si>
    <t>Jednonásobný, bílý</t>
  </si>
  <si>
    <t>74</t>
  </si>
  <si>
    <t>Pol__18</t>
  </si>
  <si>
    <t>Dvojnásobný, bílý</t>
  </si>
  <si>
    <t>Pol__19</t>
  </si>
  <si>
    <t>Trojnásobný, bílý, svislý</t>
  </si>
  <si>
    <t>210810045R00</t>
  </si>
  <si>
    <t>CYKY-O 3x1.5 mm2, pevně</t>
  </si>
  <si>
    <t>CYKY-J 3x1.5 mm2, pevně</t>
  </si>
  <si>
    <t>Pol__22</t>
  </si>
  <si>
    <t>CXKH-R-O 3x1.5 mm2, pevně</t>
  </si>
  <si>
    <t>640</t>
  </si>
  <si>
    <t>Pol__23</t>
  </si>
  <si>
    <t>CXKH-R-J 3x1.5 mm2, pevně</t>
  </si>
  <si>
    <t>1980</t>
  </si>
  <si>
    <t>Pol__24</t>
  </si>
  <si>
    <t>CXKH-R-J 5x1.5 mm2, pevně</t>
  </si>
  <si>
    <t>295</t>
  </si>
  <si>
    <t>Pol__25</t>
  </si>
  <si>
    <t>CXKH-V-J 3x1.5 mm2, P60, pevně (pro NOO)</t>
  </si>
  <si>
    <t>145</t>
  </si>
  <si>
    <t>Pol__26</t>
  </si>
  <si>
    <t>Skupínový držák kabelů GRIP M</t>
  </si>
  <si>
    <t>150</t>
  </si>
  <si>
    <t>Pol__27</t>
  </si>
  <si>
    <t>Hmoždinka kovová M6 vč. vrutu (požárně odolná</t>
  </si>
  <si>
    <t>Pol__28</t>
  </si>
  <si>
    <t>Třmenová příchytka BBS M3/28</t>
  </si>
  <si>
    <t>Pol__29</t>
  </si>
  <si>
    <t>Svítidlo LED 19W,     ozn. D</t>
  </si>
  <si>
    <t>Pol__30</t>
  </si>
  <si>
    <t>Svítidlo LED 20,4W,     ozn. E</t>
  </si>
  <si>
    <t>33</t>
  </si>
  <si>
    <t>Pol__31</t>
  </si>
  <si>
    <t>Svítidlo LED 20,4W,     ozn. ES</t>
  </si>
  <si>
    <t>Pol__32</t>
  </si>
  <si>
    <t>Svítidlo LED 20,4W,     ozn. F</t>
  </si>
  <si>
    <t>Pol__33</t>
  </si>
  <si>
    <t>Svítidlo LED 12W,     ozn. H</t>
  </si>
  <si>
    <t>Pol__34</t>
  </si>
  <si>
    <t>Svítidlo LED 21W,     ozn. L</t>
  </si>
  <si>
    <t>18</t>
  </si>
  <si>
    <t>Pol__35</t>
  </si>
  <si>
    <t>Svítidlo LED 21W,     ozn. M</t>
  </si>
  <si>
    <t>Pol__36</t>
  </si>
  <si>
    <t>Svítidlo 1x13W, vč.zdroje,    ozn. K1</t>
  </si>
  <si>
    <t>Pol__37</t>
  </si>
  <si>
    <t>Svítidlo nouzové, vč.zdroje    ozn. NP1</t>
  </si>
  <si>
    <t>Pol__38</t>
  </si>
  <si>
    <t>Svítidlo nouzové, vč.zdroje    ozn. NB1</t>
  </si>
  <si>
    <t>Pol__39</t>
  </si>
  <si>
    <t>Recyklační poplatek za svítidlo</t>
  </si>
  <si>
    <t>136</t>
  </si>
  <si>
    <t>Pol__40</t>
  </si>
  <si>
    <t>Zapojení světelných obvodů na svorkovnici ramp</t>
  </si>
  <si>
    <t>210100251R00</t>
  </si>
  <si>
    <t>Ukončení kabelů do 4x10  mm2</t>
  </si>
  <si>
    <t xml:space="preserve">Výkres D1.01.04c-102 : </t>
  </si>
  <si>
    <t>72</t>
  </si>
  <si>
    <t>Pol__45</t>
  </si>
  <si>
    <t>45</t>
  </si>
  <si>
    <t>Pol__46</t>
  </si>
  <si>
    <t>105</t>
  </si>
  <si>
    <t>210010002R00</t>
  </si>
  <si>
    <t>TRUBKA OHEBNÁ MONOFLEX D16</t>
  </si>
  <si>
    <t xml:space="preserve">(pro ovládače pohonu dveří) : </t>
  </si>
  <si>
    <t>Pol__49</t>
  </si>
  <si>
    <t>LH 40X40 LIŠTA VKLÁDACÍ</t>
  </si>
  <si>
    <t>211010002R00</t>
  </si>
  <si>
    <t>HM 8 HMOŽDINKA 8</t>
  </si>
  <si>
    <t>49</t>
  </si>
  <si>
    <t>Pol__51</t>
  </si>
  <si>
    <t>Svorka Wago 3x2,5-6</t>
  </si>
  <si>
    <t>210111011R00</t>
  </si>
  <si>
    <t>Zásuvka bílá s ochran. clonkami</t>
  </si>
  <si>
    <t>173</t>
  </si>
  <si>
    <t>Pol__53</t>
  </si>
  <si>
    <t>Zásuvka zelená s ochran. clonkami</t>
  </si>
  <si>
    <t>Pol__54</t>
  </si>
  <si>
    <t>Zásuvka zelená s přepěťovou ochranou</t>
  </si>
  <si>
    <t>Pol__55</t>
  </si>
  <si>
    <t>Zásuvka zelená se signalizací stavu(pro obvod U1)</t>
  </si>
  <si>
    <t>Pol__56</t>
  </si>
  <si>
    <t>Přístroj žaluziového ovládače, kolébkový, 1+1, řazení 1/0</t>
  </si>
  <si>
    <t>Pol__57</t>
  </si>
  <si>
    <t>Žaluziový, dělený, s potiskem</t>
  </si>
  <si>
    <t>Pol__58</t>
  </si>
  <si>
    <t>Pol__59</t>
  </si>
  <si>
    <t>78</t>
  </si>
  <si>
    <t>Pol__60</t>
  </si>
  <si>
    <t>42</t>
  </si>
  <si>
    <t>Pol__61</t>
  </si>
  <si>
    <t>Trojnásobný, bílý</t>
  </si>
  <si>
    <t>Pol__62</t>
  </si>
  <si>
    <t>Čtyřnásobný, bílý</t>
  </si>
  <si>
    <t>Pol__63</t>
  </si>
  <si>
    <t>Zásuvka 230V/16A, s víčkem, L+N+PE, IP44</t>
  </si>
  <si>
    <t>Pol__64</t>
  </si>
  <si>
    <t>Panel pro dálkovou signalizaci ZIS (MK2430-11)</t>
  </si>
  <si>
    <t>210170003R00</t>
  </si>
  <si>
    <t>Trafo ZIS oddělovací, typ GL, 230/230V, 6,3kVA, IP00</t>
  </si>
  <si>
    <t>Pol__66</t>
  </si>
  <si>
    <t>Skříňka dvouotvorová, XAP A 1502</t>
  </si>
  <si>
    <t>Pol__67</t>
  </si>
  <si>
    <t>Signálka HIS 95-230-W-bílá</t>
  </si>
  <si>
    <t>Pol__68</t>
  </si>
  <si>
    <t>Signálka HBS 95-230-Y-žlutá (blikající)</t>
  </si>
  <si>
    <t>Pol__69</t>
  </si>
  <si>
    <t>Zapojení fancoilů a pohonů žaluzií</t>
  </si>
  <si>
    <t>210020921R00</t>
  </si>
  <si>
    <t>Ucpávka protipožární, průchod stčnou tl.15</t>
  </si>
  <si>
    <t>0,5</t>
  </si>
  <si>
    <t>Pol__371</t>
  </si>
  <si>
    <t>Žlab drátový 50/50 bez víka (délka ks 2m)</t>
  </si>
  <si>
    <t xml:space="preserve">Výkres D1.01.04c-107 : </t>
  </si>
  <si>
    <t>Pol__71</t>
  </si>
  <si>
    <t>Žlab drátový 100 /50 bez víka (délka ks 2m)</t>
  </si>
  <si>
    <t>Pol__72</t>
  </si>
  <si>
    <t>Žlab drátový 150 /100 bez víka (délka ks 2m)</t>
  </si>
  <si>
    <t>Pol__73</t>
  </si>
  <si>
    <t>Žlab drátový 150 /100 bez víka (požárně odolný)</t>
  </si>
  <si>
    <t>Pol__74</t>
  </si>
  <si>
    <t>Nosník 100</t>
  </si>
  <si>
    <t>Pol__75</t>
  </si>
  <si>
    <t>Nosník 150</t>
  </si>
  <si>
    <t>Pol__76</t>
  </si>
  <si>
    <t>Nosník 150 NZM</t>
  </si>
  <si>
    <t>Pol__77</t>
  </si>
  <si>
    <t>Podpěra  150</t>
  </si>
  <si>
    <t>Pol__377</t>
  </si>
  <si>
    <t>Podpěra  100</t>
  </si>
  <si>
    <t>Pol__78</t>
  </si>
  <si>
    <t>Držák závitových tyčí</t>
  </si>
  <si>
    <t>Pol__79</t>
  </si>
  <si>
    <t>Závitová tyč 2m, d=6mm</t>
  </si>
  <si>
    <t>Pol__80</t>
  </si>
  <si>
    <t>Držák krabic (pro světla+zásuvky)</t>
  </si>
  <si>
    <t>163</t>
  </si>
  <si>
    <t>Pol__81</t>
  </si>
  <si>
    <t>Spojka žlabů</t>
  </si>
  <si>
    <t>116</t>
  </si>
  <si>
    <t>Pol__82</t>
  </si>
  <si>
    <t>Hmožd. kovová M8/30 (2 ks na nosník a držák)</t>
  </si>
  <si>
    <t>184</t>
  </si>
  <si>
    <t>Pol__83</t>
  </si>
  <si>
    <t>HO7RN-F -O 3x1.5 mm2, pevně</t>
  </si>
  <si>
    <t>Pol__84</t>
  </si>
  <si>
    <t>HO7RN-F -J 5x1.5 mm2, pevně</t>
  </si>
  <si>
    <t>Pol__85</t>
  </si>
  <si>
    <t>HO7RN-F -J 3x6 mm2, pevně</t>
  </si>
  <si>
    <t>210802456R00</t>
  </si>
  <si>
    <t>HO7RN-F -J 3x16 mm2, pevně</t>
  </si>
  <si>
    <t>210802472R00</t>
  </si>
  <si>
    <t>HO7RN-F -J 5x16 mm2, pevně</t>
  </si>
  <si>
    <t>955</t>
  </si>
  <si>
    <t>210800046R00</t>
  </si>
  <si>
    <t>CXKH-R-J 3x2.5 mm2, pevně</t>
  </si>
  <si>
    <t>2845</t>
  </si>
  <si>
    <t>210800047R00</t>
  </si>
  <si>
    <t>CXKH-R-J 3x6 mm2, pevně(ZIS)</t>
  </si>
  <si>
    <t>120</t>
  </si>
  <si>
    <t>Pol__90</t>
  </si>
  <si>
    <t>Pol__91</t>
  </si>
  <si>
    <t>CXKH-R-J 5x16 mm2, pevně (RIP17.2)</t>
  </si>
  <si>
    <t>60</t>
  </si>
  <si>
    <t>Pol__92</t>
  </si>
  <si>
    <t>CXKH-R-J 5x35 mm2, pevně(RIP17.2)</t>
  </si>
  <si>
    <t>55</t>
  </si>
  <si>
    <t>Pol__93</t>
  </si>
  <si>
    <t>CXKH-V-J 3x1.5 mm2, P60, pevně (pro PK)</t>
  </si>
  <si>
    <t>Pol__94</t>
  </si>
  <si>
    <t>CXKH-V-J 3x10 mm2, pevně(RIP17.2)</t>
  </si>
  <si>
    <t>Pol__95</t>
  </si>
  <si>
    <t>Pol__96</t>
  </si>
  <si>
    <t>Pol__97</t>
  </si>
  <si>
    <t>J-H(St)H 2x2x0,8, volně</t>
  </si>
  <si>
    <t>Pol__98</t>
  </si>
  <si>
    <t>J-H(St)H 5x2x0,8, volně</t>
  </si>
  <si>
    <t>Ucpávka protipožární, průchod stěnou tl.15</t>
  </si>
  <si>
    <t>0,3</t>
  </si>
  <si>
    <t>210190003R00</t>
  </si>
  <si>
    <t>Oceloplechových do 50 kg</t>
  </si>
  <si>
    <t>210190004R00</t>
  </si>
  <si>
    <t>Oceloplechových do 150 kg</t>
  </si>
  <si>
    <t xml:space="preserve">(2xRRIP17.2) : </t>
  </si>
  <si>
    <t>210100252R00</t>
  </si>
  <si>
    <t>Ukončení kabelů do 4x25  mm2</t>
  </si>
  <si>
    <t>210100253R00</t>
  </si>
  <si>
    <t>Ukončení kabelů do 4x50  mm2</t>
  </si>
  <si>
    <t>Pol__105</t>
  </si>
  <si>
    <t>Zapojení obvodů na svorkovnici instalačních komplexů</t>
  </si>
  <si>
    <t>210120101R00</t>
  </si>
  <si>
    <t>E33, 50A</t>
  </si>
  <si>
    <t>Pol__107</t>
  </si>
  <si>
    <t>Pojistkový odpojovač VLC22-3P</t>
  </si>
  <si>
    <t>Pol__108</t>
  </si>
  <si>
    <t>Pojistka 22x58, 100A</t>
  </si>
  <si>
    <t>Pol__109</t>
  </si>
  <si>
    <t>Pojistka 14x51, 40A</t>
  </si>
  <si>
    <t>Pol__409</t>
  </si>
  <si>
    <t>Pojistka 22x58, 32A</t>
  </si>
  <si>
    <t>Pol__410</t>
  </si>
  <si>
    <t>Pojistka 22x58, 63A</t>
  </si>
  <si>
    <t>Pol__411</t>
  </si>
  <si>
    <t>Pojistka 22x58, 80A</t>
  </si>
  <si>
    <t xml:space="preserve">(pro zásuvky U) : </t>
  </si>
  <si>
    <t xml:space="preserve">Výkres D1.01.04c-103 : </t>
  </si>
  <si>
    <t>210010323R00</t>
  </si>
  <si>
    <t>KO 125 KRABICE ODBOČNÁ - označeno MX</t>
  </si>
  <si>
    <t>Pol__112</t>
  </si>
  <si>
    <t>Svorkovnicový pásek do MX- PE15</t>
  </si>
  <si>
    <t>Pol__113</t>
  </si>
  <si>
    <t>KT 250 KRABICE ODBOČNÁ - označeno MX</t>
  </si>
  <si>
    <t>Pol__114</t>
  </si>
  <si>
    <t>210010311R00</t>
  </si>
  <si>
    <t>KRABICE odbočná  D68 bez zapojení</t>
  </si>
  <si>
    <t xml:space="preserve">(pro uzemnění elstat. podlahy) : </t>
  </si>
  <si>
    <t>Pol__117</t>
  </si>
  <si>
    <t>Svorka pro vyrovnání potenciálů (ozn.U)</t>
  </si>
  <si>
    <t>Pol__118</t>
  </si>
  <si>
    <t>Rámeček jednonásobný, bílý, s popisným polem</t>
  </si>
  <si>
    <t>210220321R00</t>
  </si>
  <si>
    <t>Svorka uzemňovací na potrubí vč. Cu pásku</t>
  </si>
  <si>
    <t>Pol__120</t>
  </si>
  <si>
    <t>Svorka ochran. pospojování</t>
  </si>
  <si>
    <t>68</t>
  </si>
  <si>
    <t>Pol__121</t>
  </si>
  <si>
    <t>Svorka RSA 4mm2 (do krabic elstat.podlahy)</t>
  </si>
  <si>
    <t xml:space="preserve">VODIČ JEDNOŽILOVÝ, IZOLACE PVC : </t>
  </si>
  <si>
    <t>210800546R00</t>
  </si>
  <si>
    <t>CY 2,5 mm2,ZZ, pevně</t>
  </si>
  <si>
    <t>210800547R00</t>
  </si>
  <si>
    <t>CY 4 mm2,ZZ, pevně</t>
  </si>
  <si>
    <t>1850</t>
  </si>
  <si>
    <t>210800550R00</t>
  </si>
  <si>
    <t>CY16/ZZ, pevně</t>
  </si>
  <si>
    <t>465</t>
  </si>
  <si>
    <t>210100003R00</t>
  </si>
  <si>
    <t>Ukončení vodičů do 6  mm2</t>
  </si>
  <si>
    <t>Ukončení vodičů do 16  mm2</t>
  </si>
  <si>
    <t>Pol__127</t>
  </si>
  <si>
    <t>Zapojení vodičů na svorkovnici instalačních komplexů</t>
  </si>
  <si>
    <t>Jednopolový spínač, IP44</t>
  </si>
  <si>
    <t xml:space="preserve">Výkres D1.01.04c-104 : </t>
  </si>
  <si>
    <t>Pol__131</t>
  </si>
  <si>
    <t>CYKY-J 5x1.5 mm2, pevně</t>
  </si>
  <si>
    <t>Pol__132</t>
  </si>
  <si>
    <t>CYKY-J 5x16 mm2, pevně</t>
  </si>
  <si>
    <t>210800047RX1</t>
  </si>
  <si>
    <t>CYKY-J 3x6 mm2,pevně</t>
  </si>
  <si>
    <t>210810109R00</t>
  </si>
  <si>
    <t>CYKY-J 5x25 mm2, pevně</t>
  </si>
  <si>
    <t>Pol__332</t>
  </si>
  <si>
    <t>Kabelová spojka 3x4-6 mm2</t>
  </si>
  <si>
    <t>Pol__133</t>
  </si>
  <si>
    <t>Svítidlo zářivkové 2x28W,     ozn. R</t>
  </si>
  <si>
    <t>Pol__134</t>
  </si>
  <si>
    <t>Zářivka HO28/840</t>
  </si>
  <si>
    <t>Pol__135</t>
  </si>
  <si>
    <t>210020307R00</t>
  </si>
  <si>
    <t>Pol__137</t>
  </si>
  <si>
    <t>Pol__138</t>
  </si>
  <si>
    <t>Pol__139</t>
  </si>
  <si>
    <t>Pojistkový odpojovač VLC14-1P</t>
  </si>
  <si>
    <t>Pol__140</t>
  </si>
  <si>
    <t>Pojistka 14x51, 10A</t>
  </si>
  <si>
    <t>Pol__141</t>
  </si>
  <si>
    <t>Pol__142</t>
  </si>
  <si>
    <t>210240501R00</t>
  </si>
  <si>
    <t>Baterie 65Ah, 12V</t>
  </si>
  <si>
    <t>RTS 18/ I</t>
  </si>
  <si>
    <t>Pol__145</t>
  </si>
  <si>
    <t>Úprava polí rozvaděčů v patrové rozvodně 17.NP</t>
  </si>
  <si>
    <t>Pol__146</t>
  </si>
  <si>
    <t>Úprava polí rozvaděčů v rozvodně 18.NP</t>
  </si>
  <si>
    <t>Pol__147</t>
  </si>
  <si>
    <t>Demontáž svítidel v sesterně</t>
  </si>
  <si>
    <t>Pol__148</t>
  </si>
  <si>
    <t>Demontáž stávající elektroinstalace v 17.NP</t>
  </si>
  <si>
    <t>Pol__149</t>
  </si>
  <si>
    <t>Demontáž stávající elektroinstalace v 18.NP</t>
  </si>
  <si>
    <t>Pol__150</t>
  </si>
  <si>
    <t>Kontrola a přepojení funkčních rozvodů</t>
  </si>
  <si>
    <t>Pol__151</t>
  </si>
  <si>
    <t>Koordinace a spolupráce s dalšími profesemi</t>
  </si>
  <si>
    <t>Pol__152</t>
  </si>
  <si>
    <t>Přepojení elektroinstalace přerušené při demontážích</t>
  </si>
  <si>
    <t>Pol__153</t>
  </si>
  <si>
    <t>Provedení popisů a označení zásuvek</t>
  </si>
  <si>
    <t>Pol__154</t>
  </si>
  <si>
    <t>Zajištění trasy kabelů NOO v chodbě 17.NP</t>
  </si>
  <si>
    <t>Pol__155</t>
  </si>
  <si>
    <t>Zatěsnění instalačních krabic silikonem na lůžk.pokojích</t>
  </si>
  <si>
    <t>Pol__156</t>
  </si>
  <si>
    <t>Nastavení CEAG pro vývod 17.02 odbornou firmou</t>
  </si>
  <si>
    <t>Pol__157</t>
  </si>
  <si>
    <t>Nastavení soustav ZIS odbornou firmou</t>
  </si>
  <si>
    <t xml:space="preserve">3% z ceny zařízení pro ZIS : </t>
  </si>
  <si>
    <t xml:space="preserve">(přístroje PH01,PH02,PH03,PH04,NF01,QM01,QM02) : </t>
  </si>
  <si>
    <t xml:space="preserve">pro rozvaděč RIP17.2 : </t>
  </si>
  <si>
    <t>0,03</t>
  </si>
  <si>
    <t>Pol__545</t>
  </si>
  <si>
    <t>Napojení nového DAT rozvaděče u ambulance 2</t>
  </si>
  <si>
    <t>Pol__546</t>
  </si>
  <si>
    <t>Úprava pole 1 rozvaděče v patrové rozvodně 12.NP</t>
  </si>
  <si>
    <t>Pol__547</t>
  </si>
  <si>
    <t>Úprava  rozvaděče R-UPS12 v rozvodně 12.NP</t>
  </si>
  <si>
    <t>Pol__548</t>
  </si>
  <si>
    <t>Úprava  rozvaděče RL13 v rozvodně 13.NP</t>
  </si>
  <si>
    <t>Pol__549</t>
  </si>
  <si>
    <t>Demontáž stávající elektroinstalace v 12.NP</t>
  </si>
  <si>
    <t>Pol__550</t>
  </si>
  <si>
    <t>Kontrola  přepojení funkčních rozvodů</t>
  </si>
  <si>
    <t>Pol__551</t>
  </si>
  <si>
    <t>Výměna baterií pro UPS</t>
  </si>
  <si>
    <t>Pol__552</t>
  </si>
  <si>
    <t>Nastavení UPS odbornou firmou</t>
  </si>
  <si>
    <t>Pol__158</t>
  </si>
  <si>
    <t>Revizni technik</t>
  </si>
  <si>
    <t>Pol__159</t>
  </si>
  <si>
    <t>Spoluprace s reviz.technikem</t>
  </si>
  <si>
    <t>ONX001</t>
  </si>
  <si>
    <t>Doprava 3,40%, Přesun 1,00% z dodávky</t>
  </si>
  <si>
    <t>VRN</t>
  </si>
  <si>
    <t>POL99_8</t>
  </si>
  <si>
    <t>ONX002</t>
  </si>
  <si>
    <t>Kontrola TIČR</t>
  </si>
  <si>
    <t>102</t>
  </si>
  <si>
    <t>RACK Conteg RDF 42U 800x800, kompletní, aktivní větrání, termostat, unikátní zámek pro podporu GDPR, podpora Ramos - Ultra, plechové dveře, kartáčové prostupy.</t>
  </si>
  <si>
    <t>103</t>
  </si>
  <si>
    <t>Ventilační jednotka do horního dílu s termostatem (0°C - 60°C), 4x ventilátor, napětí 230V/50Hz, příkon max 60W  dodavka a montáž</t>
  </si>
  <si>
    <t>104</t>
  </si>
  <si>
    <t>1U patch panel 24 x RJ45 CAT6A, černý, přímý s vyvazovací lištou, modulární, se zemnícím drátem. Systémová záruka min. 15let u výrobce.</t>
  </si>
  <si>
    <t>Keystone CAT6A, RJ45 do patch panelu, černý. Systémová záruka min. 15let u výrobce.</t>
  </si>
  <si>
    <t>106</t>
  </si>
  <si>
    <t>Zakončení kabelu</t>
  </si>
  <si>
    <t>107</t>
  </si>
  <si>
    <t>1U vyvazovací panel plastový, černý</t>
  </si>
  <si>
    <t>2U vyvazovací panel plastový, černý</t>
  </si>
  <si>
    <t>109</t>
  </si>
  <si>
    <t>Vertikální vyvazovací panel plastový 42U, černý, hřeben dvouřadý, výklopný, odnímatelný kryt</t>
  </si>
  <si>
    <t>Napájecí kabel ventilační jednotky, kabel síťový 230V k počítači 3m</t>
  </si>
  <si>
    <t>111</t>
  </si>
  <si>
    <t>Kabel síťový 230V k počítači 3m 90stupňů</t>
  </si>
  <si>
    <t>112</t>
  </si>
  <si>
    <t>Kabel síťový 230V pro UPS a PC 3m</t>
  </si>
  <si>
    <t>113</t>
  </si>
  <si>
    <t>Napájecí panel 1U do 19“ racku, 8x230V, 16A, 2m kabel, vypínač s přepěťovou ochranou</t>
  </si>
  <si>
    <t>Redukce do UPS, prodlužovací přívod sEURO konektorem (např. Premium Cord ppu1-01)</t>
  </si>
  <si>
    <t>115</t>
  </si>
  <si>
    <t>Rack montážní sada šroub M6, matka, podložka, sada 50ks</t>
  </si>
  <si>
    <t>118</t>
  </si>
  <si>
    <t>Optická vana 1U, kovová, vč. masky s24 pozicemi (pro 48 vláken skonektory LC duplex), kazetami a příslušenstvím, možnost zakončit víc optických kabelů. Systémová záruka min. 15let u výrobce.</t>
  </si>
  <si>
    <t>119</t>
  </si>
  <si>
    <t>LC/PC duplexni spojka (adaptér) pro 9/125 (pro páteřní kabel), modrý</t>
  </si>
  <si>
    <t>LC/PC pigtail pro 9/125 (pro páteřní kabel), modrý</t>
  </si>
  <si>
    <t>121</t>
  </si>
  <si>
    <t>Opticky kabel SMF 12 vláken 9/125 charakteristiky G.652.D a lepší, v provedení LSZH (LS0H), (metry). Systémová záruka min. 15let u výrobce.</t>
  </si>
  <si>
    <t>Chráničky, příchytky, HDPE trubky, záslepky</t>
  </si>
  <si>
    <t>123</t>
  </si>
  <si>
    <t>Práce - vaření optického kabelu</t>
  </si>
  <si>
    <t>124</t>
  </si>
  <si>
    <t>Optický patch cord 9/125µm LC/PC – LC/PC duplex, 2m, modrý</t>
  </si>
  <si>
    <t>125</t>
  </si>
  <si>
    <t>Štítek označovací, vana, kabel</t>
  </si>
  <si>
    <t>126</t>
  </si>
  <si>
    <t>Měření optického vlákna metodou OTDR  + protokol</t>
  </si>
  <si>
    <t>127</t>
  </si>
  <si>
    <t>Držák rezervy optických kabelů - pro bezpečné uchycení rezervy optických kabelů</t>
  </si>
  <si>
    <t>128</t>
  </si>
  <si>
    <t>Drobný a spotřební materiál</t>
  </si>
  <si>
    <t>130</t>
  </si>
  <si>
    <t>Switch Cisco C9300-48UXM-E (Catalyst 9300 48-port(12 mGig&amp;36 2.5Gbps) Network Essentials)</t>
  </si>
  <si>
    <t>131</t>
  </si>
  <si>
    <t>PWR-C1-1100WAC (1100W AC Config 1 Power Supply)</t>
  </si>
  <si>
    <t>132</t>
  </si>
  <si>
    <t>PWR-C1-1100WAC/2 (1100W AC Config 1 Secondary Power Supply)</t>
  </si>
  <si>
    <t>133</t>
  </si>
  <si>
    <t>C9300-NM-8X (Catalyst 9300 8 x 10GE Network Module)</t>
  </si>
  <si>
    <t>134</t>
  </si>
  <si>
    <t>CAB-TA-EU (Europe AC Type A Power Cable)</t>
  </si>
  <si>
    <t>135</t>
  </si>
  <si>
    <t>STACK-T1-50CM (50CM Type 1 Stacking Cable)</t>
  </si>
  <si>
    <t>CAB-SPWR-30CM (Catalyst Stack Power Cable 30 CM)</t>
  </si>
  <si>
    <t>137</t>
  </si>
  <si>
    <t>C9300-DNA-E-48 (C9300 DNA Essentials, 48-Port Term Licenses)</t>
  </si>
  <si>
    <t>138</t>
  </si>
  <si>
    <t>C9300-DNA-E-48-5Y (C9300 DNA Essentials, 48-Port, 5 Year Term License)</t>
  </si>
  <si>
    <t>CON-SNT-C93E048X (SNTC-8X5XNBD Catalyst 9300 48-port(12 mGig36 2.5Gbps)</t>
  </si>
  <si>
    <t>C9300-NW-E-48 C9300 (Network Essentials, 48-port license)</t>
  </si>
  <si>
    <t>141</t>
  </si>
  <si>
    <t>S9300UK9-168 UNIVERSAL</t>
  </si>
  <si>
    <t>SFP modul Cisco PN: GLC-LH-SMD, 1000BASE-LX/LH SFP transceiver module, MMF/SMF, 1310nm, DOM</t>
  </si>
  <si>
    <t>143</t>
  </si>
  <si>
    <t>SFP modul Cisco PN: GLC-T, 1000BASE-T SFP transceiver module for Category 5 copper wire, RJ-45 connector</t>
  </si>
  <si>
    <t>SFP modul Cisco PN: SFP-10G-LR, 10GBASE-LR SFP+ Module for SMF</t>
  </si>
  <si>
    <t>147</t>
  </si>
  <si>
    <t>Cisco AP - Cisco Aironet 2800i Access Point, AIR-AP2802I-E-K9</t>
  </si>
  <si>
    <t>148</t>
  </si>
  <si>
    <t>Proměření umístění CISCO WiFi AP certifikovaným měřícím přístrojem Ekahau. Výstup měřící protokol kvality pokrytí prostoru WiFi signálem.</t>
  </si>
  <si>
    <t>149</t>
  </si>
  <si>
    <t>Instalační a konfigurační práce, implemetace do WLC, implementace map a umístění AP do systému Cisco Prime</t>
  </si>
  <si>
    <t>Štíteky označovací na zásuvky, patch panel</t>
  </si>
  <si>
    <t>151</t>
  </si>
  <si>
    <t>L-MGMT3X-3K-K9 - licence sw c9300 do systému Cisco Prime Infrastructure - nutno ověřit</t>
  </si>
  <si>
    <t>154</t>
  </si>
  <si>
    <t>L-MGMT3X-AP-K9 - licence Cisco AP do systému Cisco Prime Infrastructure</t>
  </si>
  <si>
    <t>155</t>
  </si>
  <si>
    <t>LIC-CT5520-1A  - licence Cisco AP do systému WLC (Wireless LAN Controller)</t>
  </si>
  <si>
    <t>156</t>
  </si>
  <si>
    <t>Implementace licencí</t>
  </si>
  <si>
    <t>158</t>
  </si>
  <si>
    <t>UPS APC Smart-UPS 1500VA 2U LCD RM 230V, PN: SMT1500RMI2U</t>
  </si>
  <si>
    <t>159</t>
  </si>
  <si>
    <t>APC - síťová karta pro správu UPS 2 se sledováním prostředí, P/N: AP9631</t>
  </si>
  <si>
    <t>160</t>
  </si>
  <si>
    <t>Prodloužená záruka  APC Smart - 3 roky (1 zařízení)</t>
  </si>
  <si>
    <t>161</t>
  </si>
  <si>
    <t>Kabel STP CAT6A v provedení LZSZH (LS0H), drát, s certifikací do zdravotnických zařízení. Systémová záruka min. 15let u výrobce.</t>
  </si>
  <si>
    <t>164</t>
  </si>
  <si>
    <t>Kabel 6A montáž</t>
  </si>
  <si>
    <t>Zásuvka datová 2xRJ45 CAT6A</t>
  </si>
  <si>
    <t>166</t>
  </si>
  <si>
    <t>Zásuvka montáž včetně ukončení kabelů</t>
  </si>
  <si>
    <t>167</t>
  </si>
  <si>
    <t>Patch kabel RJ45, CAT6A, v provedení LSZH (LS0H), šedý 1m</t>
  </si>
  <si>
    <t>168</t>
  </si>
  <si>
    <t>Patch kabel RJ45, CAT6A, v provedení LSZH (LS0H), šedý 2m</t>
  </si>
  <si>
    <t>169</t>
  </si>
  <si>
    <t>Patch kabel RJ45, CAT6A, v provedení LSZH (LS0H), šedý 3m</t>
  </si>
  <si>
    <t>170</t>
  </si>
  <si>
    <t>Patch kabel RJ45, CAT6A, v provedení LSZH (LS0H), šedý 5m</t>
  </si>
  <si>
    <t>171</t>
  </si>
  <si>
    <t>Patch kabel RJ45, CAT6A, v provedení LSZH (LS0H), šedý 7m</t>
  </si>
  <si>
    <t>172</t>
  </si>
  <si>
    <t>Patch kabel RJ45, CAT6A, v provedení LSZH (LS0H), šedý 10m</t>
  </si>
  <si>
    <t>Patch kabel RJ45, CAT6A, v provedení LSZH (LS0H), červený 1m</t>
  </si>
  <si>
    <t>174</t>
  </si>
  <si>
    <t>Patch kabel RJ45, CAT6A, v provedení LSZH (LS0H), červený 2m</t>
  </si>
  <si>
    <t>175</t>
  </si>
  <si>
    <t>Patch kabel RJ45, CAT6A, v provedení LSZH (LS0H), modrý 1m</t>
  </si>
  <si>
    <t>176</t>
  </si>
  <si>
    <t>Patch kabel RJ45, CAT6A, v provedení LSZH (LS0H), modrý 2m</t>
  </si>
  <si>
    <t>177</t>
  </si>
  <si>
    <t>Patch kabel RJ45, CAT6A, v provedení LSZH (LS0H), žlutý 1m</t>
  </si>
  <si>
    <t>178</t>
  </si>
  <si>
    <t>Patch kabel RJ45, CAT6A, v provedení LSZH (LS0H), žlutý 2m</t>
  </si>
  <si>
    <t>179</t>
  </si>
  <si>
    <t>Patch kabel RJ45, CAT6A, v provedení LSZH (LS0H), zelený 1m</t>
  </si>
  <si>
    <t>180</t>
  </si>
  <si>
    <t>Patch kabel RJ45, CAT6A, v provedení LSZH (LS0H), zelený 2m</t>
  </si>
  <si>
    <t>181</t>
  </si>
  <si>
    <t>Patch kabel RJ45, CAT6A, v provedení LSZH (LS0H), zelený 3m</t>
  </si>
  <si>
    <t>182</t>
  </si>
  <si>
    <t>Patch kabel RJ45, CAT6A, v provedení LSZH (LS0H), černý 1m</t>
  </si>
  <si>
    <t>183</t>
  </si>
  <si>
    <t>Patch kabel RJ45, CAT6A, v provedení LSZH (LS0H), černý 2m</t>
  </si>
  <si>
    <t>Certifikační měčení strukturované kabeláže certifikovaným měřákem</t>
  </si>
  <si>
    <t>185</t>
  </si>
  <si>
    <t>Štítek označovací na zásuvku, patch panel</t>
  </si>
  <si>
    <t>186</t>
  </si>
  <si>
    <t>Žlab pro kabely v chodbe, 250/100</t>
  </si>
  <si>
    <t>187</t>
  </si>
  <si>
    <t>Požární ucpávka do 100x100</t>
  </si>
  <si>
    <t>188</t>
  </si>
  <si>
    <t>Krabice instalační</t>
  </si>
  <si>
    <t>189</t>
  </si>
  <si>
    <t>Vyhledání vývodu, krabice</t>
  </si>
  <si>
    <t>190</t>
  </si>
  <si>
    <t>Trubka pod omítkou, nad podhled 16-29 mm</t>
  </si>
  <si>
    <t>191</t>
  </si>
  <si>
    <t>Vodič v trubkovodu AY 2,5</t>
  </si>
  <si>
    <t>192</t>
  </si>
  <si>
    <t>AY 2,5 B</t>
  </si>
  <si>
    <t>193</t>
  </si>
  <si>
    <t>194</t>
  </si>
  <si>
    <t>Přesun a nové ukončení stávající kabeláže: 1U patch panel 24 x RJ45 CAT5e, černý, přímý s vyvazovací lištou, modulární, se zemnícím drátem. Systémová záruka min. 15let u výrobce. D+M</t>
  </si>
  <si>
    <t>195</t>
  </si>
  <si>
    <t>Keystone CAT5e, RJ45 do patch panelu, černý. Systémová záruka min. 15let u výrobce.</t>
  </si>
  <si>
    <t>196</t>
  </si>
  <si>
    <t>Přesun kabeláže - nové zakončení kabelů</t>
  </si>
  <si>
    <t>201</t>
  </si>
  <si>
    <t>1U patch panel telefonní ISDN, cat3, 50xRJ45 portů, zakončeno na PINy 4,5, černý nebo žlutý (telefon), např. Solarix SX50-ISDN-BK</t>
  </si>
  <si>
    <t>202</t>
  </si>
  <si>
    <t>Kabel telefonní SYKFY 50x2x0,5 dodávka</t>
  </si>
  <si>
    <t>203</t>
  </si>
  <si>
    <t>Kabel SYKFY montáž</t>
  </si>
  <si>
    <t>204</t>
  </si>
  <si>
    <t>Svorkovnice LSA PLUS 10 párů nerozpojovací</t>
  </si>
  <si>
    <t>205</t>
  </si>
  <si>
    <t>Držák svorkovnice LSA</t>
  </si>
  <si>
    <t>206</t>
  </si>
  <si>
    <t>Přístroj systémový digitální Alcatel Lucent 8029</t>
  </si>
  <si>
    <t>207</t>
  </si>
  <si>
    <t>Přístroj systémový IP Alcatel Lucent 8028</t>
  </si>
  <si>
    <t>208</t>
  </si>
  <si>
    <t>Alcatel-Lucent 4760 Configuration additional software licence for 100 extensions 3BA09634AA</t>
  </si>
  <si>
    <t>209</t>
  </si>
  <si>
    <t>VoIP access board INT-IP3 board including one 10/100/1000 BT connecting card 3BA00759AA</t>
  </si>
  <si>
    <t>210</t>
  </si>
  <si>
    <t>IP Premium license - 1 user</t>
  </si>
  <si>
    <t>211</t>
  </si>
  <si>
    <t>OmniPCX Enterprise High Availability – 1 Business Telephony user license 3BA09912JA</t>
  </si>
  <si>
    <t>212</t>
  </si>
  <si>
    <t>Ranžárování, číslovací plán</t>
  </si>
  <si>
    <t>213</t>
  </si>
  <si>
    <t>301</t>
  </si>
  <si>
    <t>IP kamera -2 Mpx Full HD kamera Mini IP dome D/N barevná s mechanickým IR filtrem IR LED dosvit 30m.</t>
  </si>
  <si>
    <t>302</t>
  </si>
  <si>
    <t>Implementace do systému Avigilon</t>
  </si>
  <si>
    <t>303</t>
  </si>
  <si>
    <t>401</t>
  </si>
  <si>
    <t>Dodávka a montáž účast.zásuvky</t>
  </si>
  <si>
    <t>402</t>
  </si>
  <si>
    <t>Závěrečné měření na účastnické zásuvce všechny kanály</t>
  </si>
  <si>
    <t>403</t>
  </si>
  <si>
    <t>Montáž koaxiálního kabelu do trubky, lišty</t>
  </si>
  <si>
    <t>404</t>
  </si>
  <si>
    <t>75 ohm koax.kabel-6,8mm H125 LSZH</t>
  </si>
  <si>
    <t>405</t>
  </si>
  <si>
    <t>ŠP zesilovač domovní, značkový, včetně zdroje a montáže do podhledu</t>
  </si>
  <si>
    <t>406</t>
  </si>
  <si>
    <t>Závěrečné měření hlavní stanice</t>
  </si>
  <si>
    <t>407</t>
  </si>
  <si>
    <t>2-násobný rozbočovač</t>
  </si>
  <si>
    <t>408</t>
  </si>
  <si>
    <t>8-násobný rozbočovač</t>
  </si>
  <si>
    <t>409</t>
  </si>
  <si>
    <t>Montáž rozbočovače do krabice</t>
  </si>
  <si>
    <t>410</t>
  </si>
  <si>
    <t>Krabice pro zásuvku</t>
  </si>
  <si>
    <t>411</t>
  </si>
  <si>
    <t>412</t>
  </si>
  <si>
    <t>413</t>
  </si>
  <si>
    <t>414</t>
  </si>
  <si>
    <t>415</t>
  </si>
  <si>
    <t>501</t>
  </si>
  <si>
    <t>hlavní sesterský terminál</t>
  </si>
  <si>
    <t>502</t>
  </si>
  <si>
    <t>orientační svítidlo nad dveře jednotlivých pokojů, minimálně 3 barvy</t>
  </si>
  <si>
    <t>503</t>
  </si>
  <si>
    <t>pokojová kontrolní skříňka - pokojový terminál možností hovoru</t>
  </si>
  <si>
    <t>504</t>
  </si>
  <si>
    <t>zásuvka pacienta s reproduktorem</t>
  </si>
  <si>
    <t>505</t>
  </si>
  <si>
    <t>terminál pacienta včetně odkládacího závěsu a přívodní šňůry</t>
  </si>
  <si>
    <t>506</t>
  </si>
  <si>
    <t>tlačítko nouzového volání</t>
  </si>
  <si>
    <t>507</t>
  </si>
  <si>
    <t>táhlo nouzového volání</t>
  </si>
  <si>
    <t>508</t>
  </si>
  <si>
    <t>aktivní prvek- dle konkrétního dodavatele včetně rozvaděče rack</t>
  </si>
  <si>
    <t>509</t>
  </si>
  <si>
    <t>zdroj pro zařízení nezálohovaný</t>
  </si>
  <si>
    <t>510</t>
  </si>
  <si>
    <t>zřízení přívodu 230V pro zdroj(e) pro napájení dorozumívacího zařízení</t>
  </si>
  <si>
    <t xml:space="preserve">vše dodat včetně potřebných licencí, včetně SW i HW komponentů pro možnost plné funkce a správy zařízení, včetně přístupu do databáze událostí : </t>
  </si>
  <si>
    <t>512</t>
  </si>
  <si>
    <t>Bezdrátová základna pro přenosné telefony pro vykrytí podlaží, včetně zřízení napájení</t>
  </si>
  <si>
    <t>513</t>
  </si>
  <si>
    <t>Bedrátový telefon- přenosný telefon s displejem,  integrovaný do systému, s nabíjecím dokem</t>
  </si>
  <si>
    <t>514</t>
  </si>
  <si>
    <t>Dveřní interkom, integrovaný do systému, pro vstupní dveře</t>
  </si>
  <si>
    <t>515</t>
  </si>
  <si>
    <t>Hlasitý duplexní interkom, s možností dohovoru přes sklo, s možností dohovoru z lůžka.</t>
  </si>
  <si>
    <t>516</t>
  </si>
  <si>
    <t>Elektromotorický zámek pro vstupní dveře, dělený čtyřhran, paniková funkce, včetně napájení, D+M včetně prostupu z křídla dveří do zárubně.</t>
  </si>
  <si>
    <t>517</t>
  </si>
  <si>
    <t>Demontáž stávajícího dorozumívacího zařízení, včetně ekologické likvidace, včetně demontáže nepotřebných kabelů z podhledů</t>
  </si>
  <si>
    <t>518</t>
  </si>
  <si>
    <t>519</t>
  </si>
  <si>
    <t>520</t>
  </si>
  <si>
    <t>521</t>
  </si>
  <si>
    <t>HW centrála pro zařízení, včetně racku a PoE switche</t>
  </si>
  <si>
    <t>522</t>
  </si>
  <si>
    <t>523</t>
  </si>
  <si>
    <t>kabeláž LSOH - dle konkrétně nabízeného zařízení</t>
  </si>
  <si>
    <t xml:space="preserve">Typy kabelů, typy aktivních prvků, potřebné SW vybavení je nutno nabízet dle potřeby navrhované technologie : </t>
  </si>
  <si>
    <t xml:space="preserve">Veškerá kabeláž bude dodána v LSOH provedení : </t>
  </si>
  <si>
    <t>601</t>
  </si>
  <si>
    <t>Zahrnuto do části EPS</t>
  </si>
  <si>
    <t>701</t>
  </si>
  <si>
    <t>Podružné hodiny jednotného času, digitální zobrazení času (hh:mm), číslice 57mm, dvostranné, IP, provedení, včetně stropní konzoly</t>
  </si>
  <si>
    <t>702</t>
  </si>
  <si>
    <t>Podružné hodiny jednotného času montáž</t>
  </si>
  <si>
    <t>801</t>
  </si>
  <si>
    <t>Dle aktuálního projektu není požadavek na žádné propojení pro profesi mediplyny.</t>
  </si>
  <si>
    <t>D+M Trubka Cu průměr 8x1</t>
  </si>
  <si>
    <t>D+M Trubka Cu průměr 12x1</t>
  </si>
  <si>
    <t>D+M Trubka Cu průměr 18x1</t>
  </si>
  <si>
    <t>D+M Trubka Cu průměr 22x1</t>
  </si>
  <si>
    <t>D+M Trubka Cu pruměr 28x1</t>
  </si>
  <si>
    <t>D+M Tvarovky Cu pr. 8</t>
  </si>
  <si>
    <t>D+M Tvarovky Cu pr. 12</t>
  </si>
  <si>
    <t>D+M Tvarovky Cu pr. 18</t>
  </si>
  <si>
    <t>D+M Tvarovky Cu pr. 22</t>
  </si>
  <si>
    <t>D+M Tvarovky Cu pr. 28</t>
  </si>
  <si>
    <t>D+M Pájka Ag 45 + pasta</t>
  </si>
  <si>
    <t>D+M Ocelový chránič 22x2.3- tr. svař.1/2", pr.12</t>
  </si>
  <si>
    <t>D+M Ocelový chránič 38x2,6- tr. svař.1", pr.22</t>
  </si>
  <si>
    <t>D+M Ocelový chránič 44x3,2- tr. svař.5/4", pr.28</t>
  </si>
  <si>
    <t>D+M Konzola trubek (2-3 trubky, závěs 0,5m)</t>
  </si>
  <si>
    <t>D+M Ventilová skříň pro 2 plyny se signalizací - pod omítku</t>
  </si>
  <si>
    <t xml:space="preserve">integrovaná klinická signalizace ve ventilové skříni : </t>
  </si>
  <si>
    <t>D+M Kohout kulový R 253 3/4" vč.šr.</t>
  </si>
  <si>
    <t>D+M Kohout kulový R 253 1" vč.šr.</t>
  </si>
  <si>
    <t>Napojení na stávající rozvody</t>
  </si>
  <si>
    <t>Zaslepení rozvodů, demontáž stávajících manometrových panelů</t>
  </si>
  <si>
    <t>Ochranný plyn pro pájení Cu dle ČSN EN ISO 7396 (na bm potrubí)</t>
  </si>
  <si>
    <t>Propláchnutí rozvodu dusíkem (na bm potrubí)</t>
  </si>
  <si>
    <t>23</t>
  </si>
  <si>
    <t>Značení potrubních rozvodů (na bm potrubí)</t>
  </si>
  <si>
    <t>Tlaková zkouška úseková</t>
  </si>
  <si>
    <t>Tlaková zkouška závěrečná</t>
  </si>
  <si>
    <t>Vedení montážních prací</t>
  </si>
  <si>
    <t>Předání, proškolení obsluhy</t>
  </si>
  <si>
    <t>Výchozí revize rozvodů MP</t>
  </si>
  <si>
    <t>Výchozí revize elektro</t>
  </si>
  <si>
    <t>D+M Protipožární ucpávky</t>
  </si>
  <si>
    <t>31</t>
  </si>
  <si>
    <t>Prostupy příčkami</t>
  </si>
  <si>
    <t>Drážkování pro lůžkové rampy a ventilovou skříň</t>
  </si>
  <si>
    <t xml:space="preserve">v ceně není zahrnuto zapravení : </t>
  </si>
  <si>
    <t>Dohled pro svářecích pracích - ZAJIŠŤUJE GENERÁLNÍ DODAVATEL STAVBY</t>
  </si>
  <si>
    <t>Dopravné</t>
  </si>
  <si>
    <t>D+M Lůžková rampa pro jedno lůžko</t>
  </si>
  <si>
    <t xml:space="preserve">vybavení rampy dle přílohy technické zprávy medicinální plyny : </t>
  </si>
  <si>
    <t>D+M Lůžková rampa pro dvě lůžka</t>
  </si>
  <si>
    <t>Centrální VZT jednotka:</t>
  </si>
  <si>
    <t xml:space="preserve">vnitřní hygienické provedení, základový rám, rámová modulová konstrukce s hliníkovými profily, mech.stabilita D1, : </t>
  </si>
  <si>
    <t xml:space="preserve">vzduchotěsnost skříně třídy L1 (EN 1886), koeficient prostupu tepla T2, faktor tepelných mostů TB2, : </t>
  </si>
  <si>
    <t xml:space="preserve">jednotka musí splňovat požadavky Ekodesign ErP 2018 : </t>
  </si>
  <si>
    <t xml:space="preserve">Technické parametry opláštění a komponentů jednotky (v souladu s ČSN EN 1886) musí být potvrzeny certifikací EUROVENT : </t>
  </si>
  <si>
    <t xml:space="preserve">vývody na čele jednotky a horní straně jednotky, opláštění zhotoveno z dvojitých sendvičových panelů plech-PU-plech, vodotěsně uzavřeno : </t>
  </si>
  <si>
    <t xml:space="preserve">panely opláštění uvnitř zcela hladké bez řezných hran, tloušťka izolace panelu 35 mm, pružné podložení jednotky : </t>
  </si>
  <si>
    <t xml:space="preserve">motory řízeny frekvenčními měniči (měniče dodávka MaR), : </t>
  </si>
  <si>
    <t xml:space="preserve">ventilátory s volným oběžným kolem, vodní ohřívač, vodní chladič, komora pro vlhčení parou, elektrický dohřívač, filtrace M6 a F9 na přívodu, G4 na odvodu : </t>
  </si>
  <si>
    <t xml:space="preserve">výměník ZZT s minimální suchou účinností 83%, tlumící vložky, sifony, ochranné termistory, hadičky pro snímání tlaku včetně napojení : </t>
  </si>
  <si>
    <t xml:space="preserve">na dýzu a vyvedení na plášť jednotky, servisní vypínače : </t>
  </si>
  <si>
    <t xml:space="preserve">Jednotka bude do strojovny dodána po jednotlivých částech a bude provedena místní montáž : </t>
  </si>
  <si>
    <t xml:space="preserve">převodník snímání průtoku vzduchu - dodávka MaR, vybavení jednotky prvky MaR - dodávka MaR : </t>
  </si>
  <si>
    <t xml:space="preserve">všechny technické parametry-viz tabulka "Přehled výkonů po zařízeních"; Standard zařízení je popsán v Technické zprávě PD profese VZT : </t>
  </si>
  <si>
    <t xml:space="preserve">před objednáním jednotky ověřit strany a připojení médii : </t>
  </si>
  <si>
    <t xml:space="preserve">Viz výkres číslo: D.1.01.4f-102 : </t>
  </si>
  <si>
    <t>Elektrický odporový vyvíječ páry (40 kg/h páry) - 1 jednotka</t>
  </si>
  <si>
    <t xml:space="preserve">- včetně regulace, relé, kondenzační hadice, parní hadice, distribuční trubice pro jednotku dané šířky, filtru 5mikronů : </t>
  </si>
  <si>
    <t xml:space="preserve">nosné konstrukce pro osazení vyvíječe ve strojovně VZT, příslušenství pro vychlazování horkého kondenzátu : </t>
  </si>
  <si>
    <t xml:space="preserve">Vybavení prvky MaR - dodávka MaR : </t>
  </si>
  <si>
    <t>1A01</t>
  </si>
  <si>
    <t>Cirkulační VZT jednotka:</t>
  </si>
  <si>
    <t xml:space="preserve">vnitřní hygienické podstropní provedení, rámová modulová konstrukce s hliníkovými profily, mech.stabilita D1, : </t>
  </si>
  <si>
    <t xml:space="preserve">vývody na čele jednotky, opláštění zhotoveno z dvojitých sendvičových panelů plech-PU-plech, vodotěsně uzavřeno : </t>
  </si>
  <si>
    <t xml:space="preserve">panely opláštění uvnitř zcela hladké bez řezných hran, tloušťka izolace panelu 35 mm, pružné zavěšení jednotky : </t>
  </si>
  <si>
    <t xml:space="preserve">EC motor, ventilátor s volným oběžným kolem, vodní ohřívač, vodní chladič, filtrace F9 : </t>
  </si>
  <si>
    <t xml:space="preserve">čerpadlo kondenzátu, tlumící vložky, sifony, ochranné termistory, hadičky pro snímání tlaku včetně napojení : </t>
  </si>
  <si>
    <t xml:space="preserve">na dýzu a vyvedení na plášť jednotky, servisní vypínač : </t>
  </si>
  <si>
    <t xml:space="preserve">Jednotka bude dodána a montována pod strop v celku : </t>
  </si>
  <si>
    <t xml:space="preserve">Viz výkres číslo: D.1.01.4f-101 : </t>
  </si>
  <si>
    <t xml:space="preserve">7 : </t>
  </si>
  <si>
    <t>1B01</t>
  </si>
  <si>
    <t xml:space="preserve">Popis VZT jednotky je uveden v technické zprávě PD : </t>
  </si>
  <si>
    <t xml:space="preserve">Technické parametry jsou uvedené v Tabulce výkonů, která je součástí technické zprávy : </t>
  </si>
  <si>
    <t>Ochranné síto 710 x 560</t>
  </si>
  <si>
    <t xml:space="preserve">Viz výkres číslo: D.1.01.4f-103 : </t>
  </si>
  <si>
    <t>Tlumič hluku buňkový 200 x 500 x 1000 v hygienickém provedení, vč. děrovaného plechu</t>
  </si>
  <si>
    <t xml:space="preserve">Viz výkres číslo: D.1.01.4f-101, D.1.01.4f-102 : </t>
  </si>
  <si>
    <t xml:space="preserve">92 : </t>
  </si>
  <si>
    <t>92</t>
  </si>
  <si>
    <t>Regulační klapka těsná ovl. ruční 450 x 200</t>
  </si>
  <si>
    <t>Regulační klapka těsná ovl. ruční 200 x 200</t>
  </si>
  <si>
    <t>Regulační klapka těsná ovl. ruční 450 x 280</t>
  </si>
  <si>
    <t>Regulační klapka těsná ovl. ruční 315 x 200</t>
  </si>
  <si>
    <t>Regulační klapka těsná ovl. ruční 560 x 280</t>
  </si>
  <si>
    <t>Regulační klapka těsná ovl. ruční 355 x 280</t>
  </si>
  <si>
    <t>Regulační klapka těsná ovl. ruční 100 x 200</t>
  </si>
  <si>
    <t xml:space="preserve">5 : </t>
  </si>
  <si>
    <t>Regulační klapka těsná ovl. ruční 225 x 200</t>
  </si>
  <si>
    <t>112a</t>
  </si>
  <si>
    <t>Regulační klapka těsná čistitelná s bajonetem T-kusová, ovl. ruční D100</t>
  </si>
  <si>
    <t>112b</t>
  </si>
  <si>
    <t>Regulační klapka těsná čistitelná s bajonetem T-kusová ovl. ruční D200</t>
  </si>
  <si>
    <t>112c</t>
  </si>
  <si>
    <t>Regulační klapka těsná ovl. ruční 500 x 100, Atyp.</t>
  </si>
  <si>
    <t>112d</t>
  </si>
  <si>
    <t>Regulační klapka těsná ovl. ruční 355 x 200</t>
  </si>
  <si>
    <t>Laminární pole 570x1770x300 mm, 3x ULPA filtr U15 s počáteční tlakovou ztrátou 150 Pa při průtoku 525 m3/h</t>
  </si>
  <si>
    <t xml:space="preserve">s laminarizátorem, bez osvětlení, 3x čtyřhranný nástavec 500x100 mm : </t>
  </si>
  <si>
    <t xml:space="preserve">s ochrannou mřížkou na výstupu, lišta po obvodu pole, velikost filtru 575/575/78 : </t>
  </si>
  <si>
    <t xml:space="preserve">tělo skříně je tvořené lehkou tvarovanou hliníkovou konstrukcí opatřenou práškovou barvou v odstínu RAL 9010 : </t>
  </si>
  <si>
    <t xml:space="preserve">Na čtyřhranném nástavci přechod rozměru na d200, na rozvodu VZT 3ks nástavců, každý s těsnou regulační klapkou d200 čistitelná s bajonetem T-kusová : </t>
  </si>
  <si>
    <t xml:space="preserve">15 : </t>
  </si>
  <si>
    <t>Čistý nástavec velikost 587, ULPA filtr U 15 575/575/78 s počáteční tlakovou ztrátou 150 Pa při 500m3/h,</t>
  </si>
  <si>
    <t xml:space="preserve">Provedení vyústky: vířivá, nastavitelné lamely, odstín RAL 9010 : </t>
  </si>
  <si>
    <t xml:space="preserve">Čtyřhranné připojení s uzavírací těsnou klapkou, přechod na rozměr d250, na rozvodu VZT na připojovacím nástavci : </t>
  </si>
  <si>
    <t xml:space="preserve">osazena regulační těsná klapka d250 čistitelná s bajonetem T-kusová : </t>
  </si>
  <si>
    <t xml:space="preserve">Těsnění na filtru ve tvaru "U" na vstupu s ochrannou mřížkou na výstupu, dodávku obvodové lišty ověřit v koordinaci s podhledovým rastrem : </t>
  </si>
  <si>
    <t>Čistý nástavec velikost 587, ULPA filtr U 15 575/575/78 s počáteční tlakovou ztrátou 150 Pa při 400m3/h,</t>
  </si>
  <si>
    <t xml:space="preserve">Čtyřhranné připojení s uzavírací těsnou klapkou, přechod na rozměr d200, na rozvodu VZT na připojovacím nástavci : </t>
  </si>
  <si>
    <t xml:space="preserve">osazena regulační těsná klapka d200 čistitelná s bajonetem T-kusová : </t>
  </si>
  <si>
    <t>Čistý nástavec velikost 470, ULPA filtr U 15 457/457/78 s počáteční tlakovou ztrátou 150 Pa při 300m3/h,</t>
  </si>
  <si>
    <t>Čistý nástavec velikost 470, ULPA filtr U 15 457/457/78 s počáteční tlakovou ztrátou 150 Pa při 250m3/h,</t>
  </si>
  <si>
    <t>Čistý nástavec velikost 318, ULPA filtr U 15 305/305/78 s počáteční tlakovou ztrátou 150 Pa při 100m3/h,</t>
  </si>
  <si>
    <t xml:space="preserve">Čtyřhranné připojení s uzavírací těsnou klapkou, přechod na rozměr d125, na rozvodu VZT na připojovacím nástavci : </t>
  </si>
  <si>
    <t xml:space="preserve">osazena regulační těsná klapka d125 čistitelná s bajonetem T-kusová : </t>
  </si>
  <si>
    <t>Vířivá vyústka čtvercová čelní deska, odvod, připojení horizontální d250, regulace, 600 x 32, připojovací krabice 566x566 mm</t>
  </si>
  <si>
    <t xml:space="preserve">včetně regulační těsné klapky čistitelné s bajonetem T-kusové daného průměru na nástavci potrubí : </t>
  </si>
  <si>
    <t xml:space="preserve">18 : </t>
  </si>
  <si>
    <t>Vířivá vyústka čtvercová čelní deska, odvod, připojení horizontální d200, regulace, 600 x 24, připojovací krabice</t>
  </si>
  <si>
    <t>Vířivá vyústka čtvercová čelní deska, odvod, připojení horizontální d200, regulace, 400 x 16, připojovací krabice</t>
  </si>
  <si>
    <t>Vířivá vyústka čtvercová čelní deska, odvod, připojení horizontální d160, regulace, 300 x 8, připojovací krabice</t>
  </si>
  <si>
    <t>Talířový ventil kovový 160 odvodní + rámeček, včetně regulační klapky čistitelné s</t>
  </si>
  <si>
    <t xml:space="preserve">bajonetem T-kusové daného průměru na nástavci VZT potrubí : </t>
  </si>
  <si>
    <t>Talířový ventil kovový 125 odvodní + rámeček, včetně regulační klapky čistitelné s</t>
  </si>
  <si>
    <t>Stěnová mřížka rozestupy lamel 20 - 300 x 100</t>
  </si>
  <si>
    <t>Stěnová mřížka rozestupy lamel 20 - 200 x 100</t>
  </si>
  <si>
    <t>Ohebná hadice zvukově izolační zpevněná d = 254</t>
  </si>
  <si>
    <t>bm</t>
  </si>
  <si>
    <t xml:space="preserve">31 : </t>
  </si>
  <si>
    <t>Ohebná hadice zvukově izolační zpevněná d = 203</t>
  </si>
  <si>
    <t>Ohebná hadice zvukově izolační zpevněná d = 160</t>
  </si>
  <si>
    <t>Ohebná hadice zvukově izolační zpevněná d = 127</t>
  </si>
  <si>
    <t xml:space="preserve">86 : </t>
  </si>
  <si>
    <t>86</t>
  </si>
  <si>
    <t>Čtyřhranné ocel. potrubí sk. I třídy těsnosti C</t>
  </si>
  <si>
    <t xml:space="preserve">939 : </t>
  </si>
  <si>
    <t>939</t>
  </si>
  <si>
    <t>Kruhové ocel. potrubí sk. I třídy těsnosti C</t>
  </si>
  <si>
    <t>Tvrzená, nenasákavá tepelná izolace tl. 4 cm - iz. deskami nebo pásy</t>
  </si>
  <si>
    <t xml:space="preserve">s Al. polepem přip. na trny, přelepení spojů Al. páskou : </t>
  </si>
  <si>
    <t xml:space="preserve">477 : </t>
  </si>
  <si>
    <t>477</t>
  </si>
  <si>
    <t>Tvrzená, nenasákavá protihluková izolace tl. 6 cm - iz. deskami anebo pásy</t>
  </si>
  <si>
    <t xml:space="preserve">s Al. polepem příp. na trně, přelepení spojů Al. páskou : </t>
  </si>
  <si>
    <t xml:space="preserve">437 : </t>
  </si>
  <si>
    <t>437</t>
  </si>
  <si>
    <t xml:space="preserve">s Al. polepem příp. na trně, přelepení spojů Al. Páskou, oplechování pozink.plechem : </t>
  </si>
  <si>
    <t>Protipožární izolace s atestem - odolnost 45 minut</t>
  </si>
  <si>
    <t xml:space="preserve">včetně provedení protipožárních ucpávek : </t>
  </si>
  <si>
    <t xml:space="preserve">Neobsazeno : </t>
  </si>
  <si>
    <t>1101</t>
  </si>
  <si>
    <t>Požární klapka d100 s atestem, odolnost 90 min, spouštění teplotní a z EPS, servopohon 24V a koncový spínač</t>
  </si>
  <si>
    <t xml:space="preserve">servopohon neustále pod napětím,při přerušení proudu uzavře, automatické otevření klapky po odeznění požáru z EPS, : </t>
  </si>
  <si>
    <t xml:space="preserve">včetně příslušenství pro montáž dle montážního návodu výrobce a požární ucpávky : </t>
  </si>
  <si>
    <t>1102</t>
  </si>
  <si>
    <t>Požární klapka 710x355 s atestem, odolnost 90 min, spouštění teplotní a z EPS, servopohon 24V a koncový spínač</t>
  </si>
  <si>
    <t>1103</t>
  </si>
  <si>
    <t>1104</t>
  </si>
  <si>
    <t>Požární klapka (stěnový uzávěr) 200x300 s atestem, odolnost 90 min, spouštění teplotní a z EPS, servopohon 24V</t>
  </si>
  <si>
    <t xml:space="preserve">se signalizací polohy, servopohon neustále pod napětím,při přerušení proudu uzavře, automatické otevření klapky po odeznění požáru z EPS, : </t>
  </si>
  <si>
    <t xml:space="preserve">včetně 2 ks krycích mřížek, příslušenství pro montáž dle montážního návodu výrobce a požární ucpávky : </t>
  </si>
  <si>
    <t>1105</t>
  </si>
  <si>
    <t>Požární klapka (stěnový uzávěr) 200x300 s atestem, odolnost 90 min, spouštění teplotní a z EPS, servopohon 24V se signalizací polohy</t>
  </si>
  <si>
    <t>1106</t>
  </si>
  <si>
    <t>Požární klapka d160 s atestem, odolnost 90 min, spouštění teplotní a z EPS, servopohon 24V a koncový spínač</t>
  </si>
  <si>
    <t>1200</t>
  </si>
  <si>
    <t>Montážní materiál</t>
  </si>
  <si>
    <t>1201</t>
  </si>
  <si>
    <t>Zaregulování, koordinace s MaR</t>
  </si>
  <si>
    <t>Dopravné (% z ceny materiálu)</t>
  </si>
  <si>
    <t>Pol__52</t>
  </si>
  <si>
    <t>Přesun hmot (% z ceny montáže)</t>
  </si>
  <si>
    <t>Inženýrská koordinační činnost</t>
  </si>
  <si>
    <t>Komplexní zkoušky, uvedení do provozu</t>
  </si>
  <si>
    <t>Zaškolení obsluhy</t>
  </si>
  <si>
    <t>Autorizované měření hluku vnitřního prostoru včetně vypracování protokolu</t>
  </si>
  <si>
    <t>měření</t>
  </si>
  <si>
    <t>Čistění a desinfekce VZT zařízení</t>
  </si>
  <si>
    <t>Čištění a desinfekce čistých prostor-cena za 1 prostor</t>
  </si>
  <si>
    <t>prostor</t>
  </si>
  <si>
    <t>Validace čistých prostor podle požadavku KHS uvedeném ve vyjádření k SP-cena za 1 prostor</t>
  </si>
  <si>
    <t>Vypracování PD skutečného provedení</t>
  </si>
  <si>
    <t>Vypracování provozního řádu</t>
  </si>
  <si>
    <t>Parapetní jednotka Fancoil Qch/t=1,50/1,8 kW s EC ventilátorem, vč.čerpadla kond., ventilové vybavení dodávka MaR, 4-trubka</t>
  </si>
  <si>
    <t xml:space="preserve">provoz na min.otáčky Qch/t=0,5/0,8k W, ak. výkon 17,2 dB(A) : </t>
  </si>
  <si>
    <t xml:space="preserve">provoz na běžné otáčky Qch=1,2/1,5 kW, ak. Výkon 42,1 dB(A) : </t>
  </si>
  <si>
    <t xml:space="preserve">provoz na max.otáčky Qch=1,5/1,8 kW, ak. výkon 50,0 dB(A) : </t>
  </si>
  <si>
    <t xml:space="preserve">včetně krabice pro osazení pod parapet a demontovatelné čelní desky s nasávacím a výfukovým otvorem, ovládání MaR 0-10V : </t>
  </si>
  <si>
    <t xml:space="preserve">Viz.popis v technické zprávě : </t>
  </si>
  <si>
    <t>2200</t>
  </si>
  <si>
    <t>2201</t>
  </si>
  <si>
    <t>Pol__65</t>
  </si>
  <si>
    <t>Pol__70</t>
  </si>
  <si>
    <t>Kazetová jednotka Fancoil Qch=1,5kW s EC ventilátorem, kazeta vč.čerpadla kond., ventilové vybavení dodávka MaR, 2-trubka</t>
  </si>
  <si>
    <t xml:space="preserve">provoz na min.otáčky Qch=0,64 kW, ak. Výkon 32,8 dB(A) : </t>
  </si>
  <si>
    <t xml:space="preserve">provoz na běžné otáčky Qch=1,5 kW, ak. Tlak v 0,5 m 40,5 dB(A) : </t>
  </si>
  <si>
    <t xml:space="preserve">provoz na max.otáčky Qch=1,8 kW, ak. Tlak v 0,5 m 56,0 dB(A) : </t>
  </si>
  <si>
    <t xml:space="preserve">včetně čelní desky, ovládání MaR 0-10V : </t>
  </si>
  <si>
    <t>3200</t>
  </si>
  <si>
    <t>3201</t>
  </si>
  <si>
    <t>Regulační klapka těsná uzavírací ovl.servopohonem 315 x 125, včetně servopohonu na 230V s havarijní funkcí</t>
  </si>
  <si>
    <t>Regulační klapka těsná uzavírací ovl.servopohonem 400 x 125, včetně servopohonu na 230V s havarijní funkcí</t>
  </si>
  <si>
    <t>Vířivá vyústka čtvercová čelní deska, přívod, nast.lamely, připojení horizontální d200, regulace, 400 x 16, připojovací krabice</t>
  </si>
  <si>
    <t xml:space="preserve">včetně regulační těsné klapky daného průměru na nástavci potrubí : </t>
  </si>
  <si>
    <t>Vyústka do čtyřhranného potrubí dvouřadá-přívodní, regulace, 425 x 225</t>
  </si>
  <si>
    <t>Vyústka do čtyřhranného potrubí jednořadá-odvodní, regulace, 425 x 225</t>
  </si>
  <si>
    <t>Talířový ventil kovový 160 odvodní + rámeček, včetně regulační klapky daného průměru na nástavci VZT potrubí</t>
  </si>
  <si>
    <t>Stěnová mřížka rozestupy lamel 20 - 400 x 200</t>
  </si>
  <si>
    <t>Čtyřhranné ocel. potrubí sk. I třídy těsnosti B</t>
  </si>
  <si>
    <t xml:space="preserve">35 : </t>
  </si>
  <si>
    <t>Kruhové ocel. potrubí sk. I třídy těsnosti B</t>
  </si>
  <si>
    <t>416</t>
  </si>
  <si>
    <t>Demontáže stávajících rozvodů VZT včetně izolací, koncových elementů, hadic, klapek apod.</t>
  </si>
  <si>
    <t xml:space="preserve">včetně zaslepení a ekologické likvidace : </t>
  </si>
  <si>
    <t xml:space="preserve">Viz výkres číslo: D.1.01.4f-106 : </t>
  </si>
  <si>
    <t xml:space="preserve">309 : </t>
  </si>
  <si>
    <t>309</t>
  </si>
  <si>
    <t>417</t>
  </si>
  <si>
    <t>Demontáže stávajících jednotek Radiar včetně zaslepení napojení u stoupaček VZT potrubí</t>
  </si>
  <si>
    <t xml:space="preserve">včetně ekologické likvidace : </t>
  </si>
  <si>
    <t>418</t>
  </si>
  <si>
    <t>Posun stávající vyústky a její nové napojení ohebnou hadicí pro větrání RACKU v prostoru KÚČOCH</t>
  </si>
  <si>
    <t xml:space="preserve">není zakresleno ve výkresu VZT, viz stavební výkres : </t>
  </si>
  <si>
    <t>4194199</t>
  </si>
  <si>
    <t>Neobsazeno</t>
  </si>
  <si>
    <t>4200</t>
  </si>
  <si>
    <t>4201</t>
  </si>
  <si>
    <t>Přeměření průtoků dotčených stávajících VZT prvků a jejich nové zaregulování, koordinace s MaR</t>
  </si>
  <si>
    <t>Pol__110</t>
  </si>
  <si>
    <t>Pol__111</t>
  </si>
  <si>
    <t>Pol__115</t>
  </si>
  <si>
    <t>Pol__1_MaR</t>
  </si>
  <si>
    <t>Frekvenční měnič 2.2kW, filtr třídy B, IP55, bez BOP panelu</t>
  </si>
  <si>
    <t xml:space="preserve">Viz dokument D1.01.4g-003,D1.01.4g-004 - pol.9.1 : </t>
  </si>
  <si>
    <t>Pol__2_MaR</t>
  </si>
  <si>
    <t>Frekvenční měnič, 3kW, filtr třídy A, IP55, bez BOP panelu</t>
  </si>
  <si>
    <t>Pol__3_MaR</t>
  </si>
  <si>
    <t>BOP (basic operation panel) k frekvenčnímu měniči</t>
  </si>
  <si>
    <t>Pol__4_MaR</t>
  </si>
  <si>
    <t>Klapkový pohon 24V, toč. 2-bod, 18 Nm, havar. fce</t>
  </si>
  <si>
    <t xml:space="preserve">Viz dokument D1.01.4g-003,D1.01.4g-004 - pol.8.1 : </t>
  </si>
  <si>
    <t>Pol__5_MaR</t>
  </si>
  <si>
    <t>Klapkový pohon 24V, 0-10V, 15Nm</t>
  </si>
  <si>
    <t xml:space="preserve">Viz dokument D1.01.4g-003,D1.01.4g-004 - pol.8.2 : </t>
  </si>
  <si>
    <t>Pol__6_MaR</t>
  </si>
  <si>
    <t>Klapkový pohon AC/DC 24 V, toč. 2-bod, 2 Nm, BHF</t>
  </si>
  <si>
    <t xml:space="preserve">Viz dokument D1.01.4g-003,D1.01.4g-004 - pol.8.3 : </t>
  </si>
  <si>
    <t>Pol__7_MaR</t>
  </si>
  <si>
    <t>Prost.tepl.čidlo s kor.žád.hodnoty</t>
  </si>
  <si>
    <t xml:space="preserve">Viz dokument D1.01.4g-003,D1.01.4g-004 - pol.1.1 : </t>
  </si>
  <si>
    <t>Pol__8_MaR</t>
  </si>
  <si>
    <t>Příložné teplotní čidlo</t>
  </si>
  <si>
    <t xml:space="preserve">Viz dokument D1.01.4g-003,D1.01.4g-004 - pol.1.3 : </t>
  </si>
  <si>
    <t>Pol__9_MaR</t>
  </si>
  <si>
    <t>Ponorné teplotní čidlo Ni1000 - s jímkou 100mm, -30…+130°C</t>
  </si>
  <si>
    <t xml:space="preserve">Viz dokument D1.01.4g-003,D1.01.4g-004 - pol.1.2 : </t>
  </si>
  <si>
    <t>Pol__10_MaR</t>
  </si>
  <si>
    <t>Protizámraz. termostat -5..+15°C, kapilára 6m</t>
  </si>
  <si>
    <t xml:space="preserve">Viz dokument D1.01.4g-003,D1.01.4g-004 - pol.2.1 : </t>
  </si>
  <si>
    <t>Pol__11_MaR</t>
  </si>
  <si>
    <t>Termostat 20...110°C</t>
  </si>
  <si>
    <t xml:space="preserve">Viz dokument D1.01.4g-003,D1.01.4g-004 - pol.2.2 : </t>
  </si>
  <si>
    <t>Pol__12_MaR</t>
  </si>
  <si>
    <t>Kanálové teplotní čidlo  0,4m, -50…+80°C</t>
  </si>
  <si>
    <t xml:space="preserve">Viz dokument D1.01.4g-003,D1.01.4g-004 - pol.1.4 : </t>
  </si>
  <si>
    <t>Pol__13_MaR</t>
  </si>
  <si>
    <t>Čidlo dp pro vzduch, 0...1000 Pa, 0…10 V DC. Lineární nebo odmocninová charakteristika.</t>
  </si>
  <si>
    <t xml:space="preserve">Viz dokument D1.01.4g-003,D1.01.4g-004 - pol.1.6 : </t>
  </si>
  <si>
    <t xml:space="preserve">10 : </t>
  </si>
  <si>
    <t>Pol__14_MaR</t>
  </si>
  <si>
    <t>Diferenční tlakový spínač 20...300 Pa</t>
  </si>
  <si>
    <t xml:space="preserve">Viz dokument D1.01.4g-003,D1.01.4g-004 - pol.4.1 : </t>
  </si>
  <si>
    <t>Pol__15_MaR</t>
  </si>
  <si>
    <t>Diferenční tlakový spínač 50...500 Pa</t>
  </si>
  <si>
    <t>Pol__16_MaR</t>
  </si>
  <si>
    <t>Kanálové čidlo rel. vlhkosti a teploty 2x 0-10V</t>
  </si>
  <si>
    <t xml:space="preserve">Viz dokument D1.01.4g-003,D1.01.4g-004 - pol.1.5 : </t>
  </si>
  <si>
    <t>Pol__17_MaR</t>
  </si>
  <si>
    <t>Kanálový hygrostat 15..95% rv, nastav. uvnitř</t>
  </si>
  <si>
    <t xml:space="preserve">Viz dokument D1.01.4g-003,D1.01.4g-004 - pol.3.1 : </t>
  </si>
  <si>
    <t>Pol__18_MaR</t>
  </si>
  <si>
    <t>Relé - hlídání hladiny</t>
  </si>
  <si>
    <t xml:space="preserve">Viz dokument D1.01.4g-003,D1.01.4g-004 - pol.5.1 : </t>
  </si>
  <si>
    <t>Pol__19_MaR</t>
  </si>
  <si>
    <t>Sonda S1 pro zaplavení</t>
  </si>
  <si>
    <t>Pol__20_MaR</t>
  </si>
  <si>
    <t>Pohon AC/DC 24V, 400N, DC 0…10V, 4…20mA, 30s, 5,5mm, teplota média 1 až 130 °C, ruční ovládání</t>
  </si>
  <si>
    <t xml:space="preserve">Viz dokument D1.01.4g-003,D1.01.4g-004 - pol.7.1 : </t>
  </si>
  <si>
    <t>Pol__21_MaR</t>
  </si>
  <si>
    <t>Servopohon ventilu AC/DC 24V, &gt;100N, 2,5mm, 0-10 V, 34s, kabel 1,5m</t>
  </si>
  <si>
    <t>Pol__22_MaR</t>
  </si>
  <si>
    <t>Termoelektrický pohon, 100N, AC 24V AC, 4,5mm, kabel 1m, 270s.</t>
  </si>
  <si>
    <t>Pol__23_MaR</t>
  </si>
  <si>
    <t>Kombiventil pro prostorovou a zónovou regulaci s P/T přípojkami, PN25, DN15, vnitřní závit Rp=1/2", zdvih 2,5mm, V100=200l/h</t>
  </si>
  <si>
    <t xml:space="preserve">Viz dokument D1.01.4g-003,D1.01.4g-004 - pol.6.2 : </t>
  </si>
  <si>
    <t>Pol__24_MaR</t>
  </si>
  <si>
    <t>Kombiventil pro prostorovou a zónovou regulaci s P/T přípojkami, PN25, DN15, vnitřní závit Rp=1/2", zdvih 2,5mm, V100=575l/h</t>
  </si>
  <si>
    <t>Pol__25_MaR</t>
  </si>
  <si>
    <t>Kombiventil pro prostorovou a zónovou regulaci s P/T přípojkami, PN25, DN20, vnitřní závit Rp3/4", zdvih 4,5/5,5mm, V100=1330l/h</t>
  </si>
  <si>
    <t>Pol__26_MaR</t>
  </si>
  <si>
    <t>3-cestný ventil, DN15, kv=2.5</t>
  </si>
  <si>
    <t xml:space="preserve">Viz dokument D1.01.4g-003,D1.01.4g-004 - pol.6.1 : </t>
  </si>
  <si>
    <t>Pol__27_MaR</t>
  </si>
  <si>
    <t>3-cestný ventil, DN15, kv=4</t>
  </si>
  <si>
    <t>Pol__28_MaR</t>
  </si>
  <si>
    <t>3-cestný ventil, DN25, kv=10</t>
  </si>
  <si>
    <t>Pol__29_MaR</t>
  </si>
  <si>
    <t>3-cestný ventil, DN32, kv=16</t>
  </si>
  <si>
    <t>Pol__30_MaR</t>
  </si>
  <si>
    <t>Krytky svorek IRC regulátoru</t>
  </si>
  <si>
    <t xml:space="preserve">Viz dokument D1.01.4g-003,D1.01.4g-004 - pol.11.1 : </t>
  </si>
  <si>
    <t>Pol__31_MaR</t>
  </si>
  <si>
    <t>Kompaktní podstanice pro místnosti, BACnet/IP, 9 I/O, 230V</t>
  </si>
  <si>
    <t>Pol__32_MaR</t>
  </si>
  <si>
    <t>Kompaktní podstanice pro místnosti, BACnet/IP, 18 I/O, 24V</t>
  </si>
  <si>
    <t>Pol__33_MaR</t>
  </si>
  <si>
    <t>Ovladač pro montáž na zeď, čidlo T, LCD displej, KNX</t>
  </si>
  <si>
    <t xml:space="preserve">Viz dokument D1.01.4g-003,D1.01.4g-004 - pol.11.2 : </t>
  </si>
  <si>
    <t>Pol__34_MaR</t>
  </si>
  <si>
    <t>Systémový regulátor (pro integrace), bez vnitřní datové komuniknace, BACnet/IP</t>
  </si>
  <si>
    <t xml:space="preserve">Viz dokument D1.01.4g-003,D1.01.4g-004 - pol.10.1 : </t>
  </si>
  <si>
    <t>Pol__35_MaR</t>
  </si>
  <si>
    <t>Podstanice 350 I/O, Island bus, BACnet/LON</t>
  </si>
  <si>
    <t>Pol__36_MaR</t>
  </si>
  <si>
    <t>BACnet IP router pro BACnet/LON</t>
  </si>
  <si>
    <t>Pol__37_MaR</t>
  </si>
  <si>
    <t>Ukončovač sběrnice</t>
  </si>
  <si>
    <t>Pol__38_MaR</t>
  </si>
  <si>
    <t>Napájecí modul 1.2 A,  pojistka 10A</t>
  </si>
  <si>
    <t>Pol__39_MaR</t>
  </si>
  <si>
    <t>Univerzální modul, 8 I/O</t>
  </si>
  <si>
    <t xml:space="preserve">13 : </t>
  </si>
  <si>
    <t>Pol__40_MaR</t>
  </si>
  <si>
    <t>Rozšířený univerzální modul, 8 I/O</t>
  </si>
  <si>
    <t>Pol__41_MaR</t>
  </si>
  <si>
    <t>Modul digitálních výstupů, 6 I/O</t>
  </si>
  <si>
    <t>Pol__42_MaR</t>
  </si>
  <si>
    <t>Pol__43_MaR</t>
  </si>
  <si>
    <t>Pol__44_MaR</t>
  </si>
  <si>
    <t>Popisné štítky, A4</t>
  </si>
  <si>
    <t>Pol__45_MaR</t>
  </si>
  <si>
    <t>SW licence pro rozšíření SW SCADA centrálního velínu</t>
  </si>
  <si>
    <t xml:space="preserve">Viz dokument D1.01.4g-003,D1.01.4g-004 - pol.12.1 : </t>
  </si>
  <si>
    <t>Pol__46_MaR</t>
  </si>
  <si>
    <t>Rozvaděč MaR RA13, ovládá, napájí VZT 1.01, 7, 7ks cirkulačních VZT1A.01, 1ks cirkulační VZT1.B, příprava topné a chladicí vody pro cirkulační VZT v 17.NP rozvaděč je osazen ve strojovně VZT 18.NP</t>
  </si>
  <si>
    <t xml:space="preserve">Viz dokument  D1.01.4g-005,D2.01.03-004 - pol.14.1 : </t>
  </si>
  <si>
    <t>Pol__47_MaR</t>
  </si>
  <si>
    <t>Kovový žlab 250/100 + příslušenství</t>
  </si>
  <si>
    <t xml:space="preserve">Viz dokument D1.01.4g-101,D1.01.4g-102, D1.01.4g-103 : </t>
  </si>
  <si>
    <t xml:space="preserve">25 : </t>
  </si>
  <si>
    <t>Pol__48_MaR</t>
  </si>
  <si>
    <t>Kovový žlab 250/50 + příslušenství</t>
  </si>
  <si>
    <t xml:space="preserve">120 : </t>
  </si>
  <si>
    <t>Pol__49_MaR</t>
  </si>
  <si>
    <t>Kovový žlab 125/100 + příslušenství</t>
  </si>
  <si>
    <t>Pol__50_MaR</t>
  </si>
  <si>
    <t>Kovový žlab 125/50 + příslušenství</t>
  </si>
  <si>
    <t xml:space="preserve">125 : </t>
  </si>
  <si>
    <t>Pol__51_MaR</t>
  </si>
  <si>
    <t>Kovový žlab 62/50 + příslušenství</t>
  </si>
  <si>
    <t>Pol__52_MaR</t>
  </si>
  <si>
    <t>Kovový žlab 40/20 + příslušenství</t>
  </si>
  <si>
    <t>Pol__53_MaR</t>
  </si>
  <si>
    <t>Trubka upevněná na povrchu f16 + příslušenství</t>
  </si>
  <si>
    <t>Pol__54_MaR</t>
  </si>
  <si>
    <t>Trubka upevněná na povrchu f50 + příslušenství</t>
  </si>
  <si>
    <t>Pol__55_MaR</t>
  </si>
  <si>
    <t>CYA 6mm</t>
  </si>
  <si>
    <t>Pol__56_MaR</t>
  </si>
  <si>
    <t>Kabel CYKY-J 3x1,5</t>
  </si>
  <si>
    <t xml:space="preserve">Viz dokument D1.01.4g-003,D1.01.4g-004 - pol.13.2 : </t>
  </si>
  <si>
    <t xml:space="preserve">100 : </t>
  </si>
  <si>
    <t>100</t>
  </si>
  <si>
    <t>Pol__57_MaR</t>
  </si>
  <si>
    <t>Kabel CYKY-J 4x1,5</t>
  </si>
  <si>
    <t>Pol__58_MaR</t>
  </si>
  <si>
    <t>Kabel CYKY-J 4x10</t>
  </si>
  <si>
    <t>Pol__59_MaR</t>
  </si>
  <si>
    <t>Kabel stíněný  CYKFY-J 4x1,5</t>
  </si>
  <si>
    <t xml:space="preserve">Viz dokument D1.01.4g-003,D1.01.4g-004 - pol.13.3 : </t>
  </si>
  <si>
    <t>Pol__60_MaR</t>
  </si>
  <si>
    <t>Kabel  stíněný JYTY-O 2x1</t>
  </si>
  <si>
    <t xml:space="preserve">Viz dokument D1.01.4g-003,D1.01.4g-004 - pol.13.4 : </t>
  </si>
  <si>
    <t xml:space="preserve">605 : </t>
  </si>
  <si>
    <t>605</t>
  </si>
  <si>
    <t>Pol__61_MaR</t>
  </si>
  <si>
    <t>Kabel  stíněný JYTY-O 4x1</t>
  </si>
  <si>
    <t xml:space="preserve">425 : </t>
  </si>
  <si>
    <t>425</t>
  </si>
  <si>
    <t>Pol__62_MaR</t>
  </si>
  <si>
    <t>Kabel  stíněný JYTY-J 7x1</t>
  </si>
  <si>
    <t>Pol__63_MaR</t>
  </si>
  <si>
    <t>Kabel PRAFlaSafe X-J 3x1,5</t>
  </si>
  <si>
    <t xml:space="preserve">Viz dokument D1.01.4g-003,D1.01.4g-004 - pol.13.1 : </t>
  </si>
  <si>
    <t xml:space="preserve">515 : </t>
  </si>
  <si>
    <t>Pol__64_MaR</t>
  </si>
  <si>
    <t>Kabel PRAFlaSafe X-J 4x1,5</t>
  </si>
  <si>
    <t xml:space="preserve">415 : </t>
  </si>
  <si>
    <t>Pol__65_MaR</t>
  </si>
  <si>
    <t>Kabel PRAFlaCom F 1x2x0,8</t>
  </si>
  <si>
    <t xml:space="preserve">Viz dokument D1.01.4g-003,D1.01.4g-004 - pol.13.5 : </t>
  </si>
  <si>
    <t xml:space="preserve">2325 : </t>
  </si>
  <si>
    <t>2325</t>
  </si>
  <si>
    <t>Pol__66_MaR</t>
  </si>
  <si>
    <t>Kabel PRAFlaCom F 2x2x0,8</t>
  </si>
  <si>
    <t xml:space="preserve">2190 : </t>
  </si>
  <si>
    <t>2190</t>
  </si>
  <si>
    <t>Pol__67_MaR</t>
  </si>
  <si>
    <t>Kabel PRAFlaCom F 3x2x0,8</t>
  </si>
  <si>
    <t>Pol__68_MaR</t>
  </si>
  <si>
    <t>Kabel J-H(St)H 2x2x0.8</t>
  </si>
  <si>
    <t>Pol__69_MaR</t>
  </si>
  <si>
    <t>Kabel BELDEN 8205</t>
  </si>
  <si>
    <t xml:space="preserve">Viz dokument D1.01.4g-003,D1.01.4g-004 - pol.13.6 : </t>
  </si>
  <si>
    <t xml:space="preserve">285 : </t>
  </si>
  <si>
    <t>285</t>
  </si>
  <si>
    <t>Pol__70_MaR</t>
  </si>
  <si>
    <t>Drobný materiál</t>
  </si>
  <si>
    <t>Pol__71_MaR</t>
  </si>
  <si>
    <t>Demontáž periferií a čidel na rušených VZT zařízeních, popř. jiných technologiích rušených vdané etapě, odpojení a rušení odpovídající stávající kabeláže.  Samotná odpovídající stávající regulace</t>
  </si>
  <si>
    <t xml:space="preserve">Viz dokument D2.01.03-001 : </t>
  </si>
  <si>
    <t>Pol__72_MaR</t>
  </si>
  <si>
    <t>Montáž periferií</t>
  </si>
  <si>
    <t>Pol__73_MaR</t>
  </si>
  <si>
    <t>Montáž rozvaděče skříň.,1 pole dělených do 200 kg</t>
  </si>
  <si>
    <t>Pol__74_MaR</t>
  </si>
  <si>
    <t>Montáž kabelové trasy</t>
  </si>
  <si>
    <t>Pol__75_MaR</t>
  </si>
  <si>
    <t>Položení kabelů pevně uložených</t>
  </si>
  <si>
    <t>Pol__76_MaR</t>
  </si>
  <si>
    <t>Ukončení vodičů v rozvaděči + zapojení do 2,5 mm2</t>
  </si>
  <si>
    <t>Pol__77_MaR</t>
  </si>
  <si>
    <t>Ucpávka protipožární, průchod stropem, tl. 20 cm</t>
  </si>
  <si>
    <t>Pol__78_MaR</t>
  </si>
  <si>
    <t>Montážní, těsnící (vč.dotěsnění tmelem s požární odolností) a spojovací material</t>
  </si>
  <si>
    <t>Pol__79_MaR</t>
  </si>
  <si>
    <t>SW  datových bodů</t>
  </si>
  <si>
    <t>Pol__80_MaR</t>
  </si>
  <si>
    <t>Vizualizace - úprava stávající</t>
  </si>
  <si>
    <t>Pol__81_MaR</t>
  </si>
  <si>
    <t>Vizualizace - nová</t>
  </si>
  <si>
    <t>Pol__82_MaR</t>
  </si>
  <si>
    <t>Uvedení do provozu MaR</t>
  </si>
  <si>
    <t>Pol__83_MaR</t>
  </si>
  <si>
    <t>Zpracování svorkových schemat zapojení rozvaděčů MaR</t>
  </si>
  <si>
    <t>Pol__84_MaR</t>
  </si>
  <si>
    <t>Zpracování návodů pro obsluhu</t>
  </si>
  <si>
    <t>Pol__85_MaR</t>
  </si>
  <si>
    <t>Komplexní vyzkoušení</t>
  </si>
  <si>
    <t>Pol__86_MaR</t>
  </si>
  <si>
    <t>Zaregulování  zařízení</t>
  </si>
  <si>
    <t>Pol__87_MaR</t>
  </si>
  <si>
    <t>Pol__88_MaR</t>
  </si>
  <si>
    <t>Výchozí revize</t>
  </si>
  <si>
    <t>Provedení oznámení o zahájení montáže dle vyhlášky č. 73/2010 Sb. a žádosti o vydání odborného a závazného stanoviska dle vyhlášky č. 73/2010 Sb, vč.souvisejicích nákladů TIČR</t>
  </si>
  <si>
    <t>Požární hlásič kouře, individuálně adresovatelný - montáž, včetně montáže patice</t>
  </si>
  <si>
    <t>Demontáž stávajícího hlásiče včetně patice, repase k dalšímu použití (míra využití stávajících hlásičů bude vyjasněna po demontáži)</t>
  </si>
  <si>
    <t>Dodávka OT hlásiče včetně patice</t>
  </si>
  <si>
    <t>Montáž papalelního svítidla LED EPS</t>
  </si>
  <si>
    <t>Demontáž papalelního svítidla LED EPS (míra využití stávajících bude vyjasněna po demontáži)</t>
  </si>
  <si>
    <t>Dodávka paralelního LED svítidla</t>
  </si>
  <si>
    <t>Požární hlásič manuální - vnitřní, individuálně adresovatelný -  demontáž</t>
  </si>
  <si>
    <t>Požární hlásič manuální - vnitřní, individuálně adresovatelný -  montáž</t>
  </si>
  <si>
    <t>Požární hlásič manuální - vnitřní, dodávka</t>
  </si>
  <si>
    <t>Provizorní zpropvoznění EPS po částečné demontáži, úprava SW EPS</t>
  </si>
  <si>
    <t>Definitivní oživení EPS, úprava SW EPS</t>
  </si>
  <si>
    <t>Kabel JYSTY (2x0,8) - dodávka, montáž (propojení hlásičů)</t>
  </si>
  <si>
    <t>Lišta 20x20 pro vedení kabelů k čidlům nad podhledem - komplet včetně hmoždinek</t>
  </si>
  <si>
    <t>Pro ovládaná zařízení - kabel se zaručenou funkčností při požáru, 2x2x1, D+M, včetně ohniodolných příchytek. Funkční integrita 45 minut.</t>
  </si>
  <si>
    <t>Připojení požární klapku (servo+koncový spínač)</t>
  </si>
  <si>
    <t>Svorkovací krabice P45</t>
  </si>
  <si>
    <t>Koppler 4/2 včetně krabice, D+M</t>
  </si>
  <si>
    <t>Koppler 12 rel včetně krabice, D+M</t>
  </si>
  <si>
    <t>Pomocný zdroj systémový 24V/5A, D+M</t>
  </si>
  <si>
    <t>Zavedení nového půdorysu patra do grafické nadstavby</t>
  </si>
  <si>
    <t>Doplnění adresného bodu do grafické nadstavby</t>
  </si>
  <si>
    <t>Ekologická likvidace ionizačního hlásiče</t>
  </si>
  <si>
    <t>Vyhledání bodů napojení (navazuje na stávající instalaci)</t>
  </si>
  <si>
    <t>Doplnění SW v ústředně EPS pro ovládání nových dveří, klapek)</t>
  </si>
  <si>
    <t>Skříň pro zařízení s funkční odolností 30 minut, 750x750x250m, D+M</t>
  </si>
  <si>
    <t>Doplění ústředny EPS (HW doplnění  mikromodul linkový, D+M rezerva)</t>
  </si>
  <si>
    <t>Pro kruhovou linku - dopředný směr. Kabel se zaručenou funkčností při požáru, 2x2x0,8, D+M, včetně ohniodolných příchytek. Funkční integrita 45 minut.</t>
  </si>
  <si>
    <t>Pro kruhovou linku kopplerovou - zpětný směr.Kabel JYSTY (2x2x0,8) - dodávka, montáž. Dle stavu v 15.NP</t>
  </si>
  <si>
    <t>Popis čidla, dodávka štítku pro komponent EPS</t>
  </si>
  <si>
    <t>Žlab pro kabely s funkční schopností, 50/50, D+M</t>
  </si>
  <si>
    <t>Reproduktor EVAC 100V, do 2x6W do podhledu, do SDK příčky, včetně krytu, EN54. Použít dvousystémový reproduktor (dva elektricky oddělené okruhy v jednom reproduktoru). Zapojit na 1W (dle akustických</t>
  </si>
  <si>
    <t>Reproduktor 100V , pro čisté prostory speciální například DNH BK-560CRT</t>
  </si>
  <si>
    <t>Montáž reproduktoru, kordinace s ostatními součástmi podhledu</t>
  </si>
  <si>
    <t>Demontáž reproduktoru, ekologická likvidace</t>
  </si>
  <si>
    <t>Pro repro - kabel se zaručenou funkčností při požáru 45 minut, B2ca, S1, D0 4x1,5, D+M, včetně ohniodolných příchytek.</t>
  </si>
  <si>
    <t>Svorkovací krabice P45 min.</t>
  </si>
  <si>
    <t>Nastavení správné akustické hladiny na reproduktoru - akustická zkouška za přítomnosti uživatele</t>
  </si>
  <si>
    <t>Kontrola stávajícího zatížení reproduktorové linky dle skutečnosti</t>
  </si>
  <si>
    <t>Měření hlasitosti před předáním zákazníkovi</t>
  </si>
  <si>
    <t>Měření srozumitelnosti před předáním zákazníkovi</t>
  </si>
  <si>
    <t>214</t>
  </si>
  <si>
    <t>Pomocný a spotřební montážní materiál</t>
  </si>
  <si>
    <t>Únikový terminál ČSN 73 0810 a ČSN EN 13637, D+M, offline, zelená RAL6232</t>
  </si>
  <si>
    <t>Elektromechanický zámek D+M, s panikovým kováním, protikusem,. S prostupem z křídla dveří, D+M</t>
  </si>
  <si>
    <t>302a</t>
  </si>
  <si>
    <t>Elektromotorický zámek pro automatické dveře pro vstup na oddělení,příslušná ústředna,zdroj,konektor D+M</t>
  </si>
  <si>
    <t>Přídržný magnet , 100 kg, miontáž na střih, D+M</t>
  </si>
  <si>
    <t>304</t>
  </si>
  <si>
    <t>Koncový spínač, mechanický, pro monitorování polohy dveří, stavitelný, robustní, D+M, kladka, přepínací kontakt</t>
  </si>
  <si>
    <t>305</t>
  </si>
  <si>
    <t>Kabel JYTY2x1, D+M</t>
  </si>
  <si>
    <t>306</t>
  </si>
  <si>
    <t>Zdroj pro magnety dveří a pro inverzní zámky nezálohovaný, 10A, box, D+M</t>
  </si>
  <si>
    <t>307</t>
  </si>
  <si>
    <t>308</t>
  </si>
  <si>
    <t>Oživení, nastavení, proškolení obsluhy</t>
  </si>
  <si>
    <t>310</t>
  </si>
  <si>
    <t>312</t>
  </si>
  <si>
    <t>Signální LED svítidlo, integrovaná akustická signalizace, D+M, na podhled, hlasitost je možné stupňovitě regulovat (conrad)</t>
  </si>
  <si>
    <t>313</t>
  </si>
  <si>
    <t>314</t>
  </si>
  <si>
    <t>Zdroj zálohovaný, 5A, BOX, baterie, D+M</t>
  </si>
  <si>
    <t>315</t>
  </si>
  <si>
    <t>316</t>
  </si>
  <si>
    <t>317</t>
  </si>
  <si>
    <t>318</t>
  </si>
  <si>
    <t>319</t>
  </si>
  <si>
    <t>320</t>
  </si>
  <si>
    <t>Půlvložka FAB pro elektromotorický či elektromechanický zámek, se systémem generílního klíče, D+M</t>
  </si>
  <si>
    <t>Čtečka - kompatibilní se stávajícím systémem ANET</t>
  </si>
  <si>
    <t>Kontrolér pro 1 dveře, s IP rozhraním</t>
  </si>
  <si>
    <t>Zdroj pro IP kontrolér, zálohovaný, 5A, BOX, baterie, D+M</t>
  </si>
  <si>
    <t>montáž čtečky, montáž uni apas</t>
  </si>
  <si>
    <t>kabel 2x1,5 licna</t>
  </si>
  <si>
    <t>konfigurace systému</t>
  </si>
  <si>
    <t>Průběžná nemocniční stanice</t>
  </si>
  <si>
    <t xml:space="preserve">(RFID – čipová technologie, možnost připojení externí čtečky čárových kódů, Uzavřený vzduchový okruh, Ovládání stanice – barevný multifunkční dotykový displej, Kovový kryt stanice, USB připojení) : </t>
  </si>
  <si>
    <t>Demontáž stávající průběžné nemocniční stanice s příslušenstvím</t>
  </si>
  <si>
    <t>Elektronický obvod RFID pro stanice potrubní pošty, pro čtení čipů v pouzdrech</t>
  </si>
  <si>
    <t>Záchytný koš s polstrováním pro stanici</t>
  </si>
  <si>
    <t>Komplet pro odvod vzduchu pro koncové stanice mimo prostor stanice</t>
  </si>
  <si>
    <t>Opticko-akustická signalizace včetně kabelu a kabelové lišty do vzdálenosti 10 m od stanice</t>
  </si>
  <si>
    <t>Nástěnný držák 5ks přepravních pouzder</t>
  </si>
  <si>
    <t>Montážní a instalační materiál pro kotvení stanic a příslušenství</t>
  </si>
  <si>
    <t>Značení komponentů</t>
  </si>
  <si>
    <t>Přepravní pouzdro standardní krátké (vnitřní délka 230 mm x O 80mm, včetně 2 čipů)</t>
  </si>
  <si>
    <t>Přepravní pouzdro - programování obou čipů, označení pouzdra, zavedení do databáze systému potrubní pošty, nastavení systému automatické údržby</t>
  </si>
  <si>
    <t>Sáčky pro přepravu biologického materiálu - biohazard</t>
  </si>
  <si>
    <t>Třícestná elektronická výhybka 110mm - systémová, kovová</t>
  </si>
  <si>
    <t>Montážní a instalační materiál pro kotvení výhybek</t>
  </si>
  <si>
    <t>Systémový kabel bezhalogenový, pro napájení systému a přenos dat, stíněný</t>
  </si>
  <si>
    <t>Kovová chránička pro systémový kabel bezhalogenový</t>
  </si>
  <si>
    <t>Montážní a instalační materiál pro kotvení kabelů</t>
  </si>
  <si>
    <t>Jízdní potrubí plastové - vnější průměr 110 mm, tloušťka stěny 2.3 mm, včetně spojek, šedé</t>
  </si>
  <si>
    <t>Jízdní potrubí kovové - vnější průměr  110 mm</t>
  </si>
  <si>
    <t>Jízdní oblouky kovové - vnější průměr 110 mm, poloměr oblouku min. 650 mm,  včetně spojek kovových</t>
  </si>
  <si>
    <t>Spojky na potrubí, kovové - chromované, k napojení stanic</t>
  </si>
  <si>
    <t>Značení tras potrubí dle linek a označením "POZOR POTRUBNÍ POŠTA" - nálepka o rozměrech min. 10x4 cm (každých 10 m trasy potrubí)</t>
  </si>
  <si>
    <t>Funkční zkouška průjezdnosti a těsnosti tras jízdního potrubí</t>
  </si>
  <si>
    <t>Montážní a instalační materiál pro kotvení a montáž trasy potrubí (objímky, lepidlo, závitové tyče, čističe, rozpouštědla) dle požadavků konkrétní instalované technologie</t>
  </si>
  <si>
    <t>Protipožární manžety EI 120</t>
  </si>
  <si>
    <t>Protipožární zajištění prostupu potrubí ze strany manžety (150 ml protipožární tmel, 1 dm3 vata, 1x ID štítek)</t>
  </si>
  <si>
    <t>Protipožární zajištění prostupů kabelů ze strany manžety (30 ml protipožární tmel, 0,2 dm3 vata, 1x ID štítek)</t>
  </si>
  <si>
    <t>Dokumentace protipožárních prostupů (soupis, označení, fotodokumentace)</t>
  </si>
  <si>
    <t>OPN</t>
  </si>
  <si>
    <t>POL13_0</t>
  </si>
  <si>
    <t>Montážní a instalační materiál pro kotvení protipožárního systému</t>
  </si>
  <si>
    <t>Posilující impulsní napájecí zdroj</t>
  </si>
  <si>
    <t>Montážní a instalační materiál k uchycení komponentů</t>
  </si>
  <si>
    <t>Parametrování a spuštění systému, naprogramování dle požadavků zákazníka</t>
  </si>
  <si>
    <t>Individuální zkoušky včetně provádění potřebných měření, zajištění atestů a revizí za účelem prokázání kvality a funkčnosti díla. Provádění a výsledek zkoušek bude denně zachycován v zápisech.</t>
  </si>
  <si>
    <t>Dočasné odstavení tras a systému v průběhu rekonstrukce, přeprogramování</t>
  </si>
  <si>
    <t>37</t>
  </si>
  <si>
    <t>Školení obsluhy - uživatelů (včetně požadované dokumentace)</t>
  </si>
  <si>
    <t>Doprava materiálu a zařízení staveniště, nářadí, nástrojů včetně nakládky a vykládky</t>
  </si>
  <si>
    <t>39</t>
  </si>
  <si>
    <t>Doprava a ubytování techniků/montážníků</t>
  </si>
  <si>
    <t>Ekologická likvidace a odvoz odpadů</t>
  </si>
  <si>
    <t>41</t>
  </si>
  <si>
    <t>Projektová dokumentace - skutečného provedení v tištěné i digitální podobě na CD</t>
  </si>
  <si>
    <t>paré</t>
  </si>
  <si>
    <t>N1106</t>
  </si>
  <si>
    <t>skříňka závěsná s posuvnými dvířky - NR, 600/350/600 mm</t>
  </si>
  <si>
    <t xml:space="preserve">ks    </t>
  </si>
  <si>
    <t xml:space="preserve">povrch nerezového materiálu musí být upraven tak, aby na něm nedocházelo : </t>
  </si>
  <si>
    <t xml:space="preserve">při čištění k ulpívání čistících materiálů, dvířka  posuvná, celonerezové provedení, : </t>
  </si>
  <si>
    <t xml:space="preserve">tl. nerezového plechu 1,5 mm, včetně kotevního materiálu : </t>
  </si>
  <si>
    <t xml:space="preserve">vyrobeny z austenitické nerezavějící oceli 18Cr/10Ni  jakosti dle ČSN 17240,17241, : </t>
  </si>
  <si>
    <t xml:space="preserve">DIN W.Nr.1.4301, ASTM AISI304 : </t>
  </si>
  <si>
    <t>N1107</t>
  </si>
  <si>
    <t>skříňka závěsná s posuvnými dvířky - NR, 700/350/600 mm</t>
  </si>
  <si>
    <t>N1108</t>
  </si>
  <si>
    <t>skříňka závěsná s posuvnými dvířky - NR, 800/350/600 mm</t>
  </si>
  <si>
    <t>N1109</t>
  </si>
  <si>
    <t>skříňka závěsná s posuvnými dvířky - NR, 900/350/600 mm</t>
  </si>
  <si>
    <t>N1110</t>
  </si>
  <si>
    <t>skříňka závěsná s posuvnými dvířky - NR, 1000/350/600 mm</t>
  </si>
  <si>
    <t>NP0418</t>
  </si>
  <si>
    <t>linka kuchyňská, 1-dřez, umyvadlo, skříňky spodní + horní, prostor pro podstavnou chladničku délka 1850 mm</t>
  </si>
  <si>
    <t xml:space="preserve">použitý materiál snadno omyvatelný, dezinfikovatelný, ekologický, tepelně, chemicky a mechanicky odolný : </t>
  </si>
  <si>
    <t xml:space="preserve">vyhovující příslušným normám o škodlivinách, pracovní plocha se speciální otěruvzdornou strukturu : </t>
  </si>
  <si>
    <t xml:space="preserve">s tepelnou odolností, dřez nerezový, vestavěné umyvadlo bílé keramické, olepení namáhaných hran : </t>
  </si>
  <si>
    <t xml:space="preserve">ABS hranou, 1x spodní skříňka výsuvná s košem, 1x spodní skříňka s dvířky, prostor pro podstavnou chlad., : </t>
  </si>
  <si>
    <t xml:space="preserve">horní skříňky s dvířky  (prosklené), skříňky s dvířky vybaveny policemi, : </t>
  </si>
  <si>
    <t xml:space="preserve">barevné provedení a upřesnění viz dokumentace "Barevné řešení" : </t>
  </si>
  <si>
    <t>NP0420</t>
  </si>
  <si>
    <t>linka pracovní, vestavěný dřez, umyvadlo, skříňky horní + dolní, prostor pro podstavnou chladničku, délka 2050 mm</t>
  </si>
  <si>
    <t xml:space="preserve">ABS hranou, 1x spodní skříňka výsuvná s košem, 1x spodní skříňka s dvířky, prostor pro podstavnou : </t>
  </si>
  <si>
    <t xml:space="preserve">chaldničku, horní skříňky s dvířky  (prosklené), skříňky s dvířky vybaveny policemi, : </t>
  </si>
  <si>
    <t>NP0421</t>
  </si>
  <si>
    <t>linka pracovní, umyvadlo, skříňky spodní (hluboké zásuvky) + horní otevřené, délka 2050 mm</t>
  </si>
  <si>
    <t xml:space="preserve">s tepelnou odolností, vestavěné umyvadlo bílé keramické, olepení namáhaných hran ABS hranou, : </t>
  </si>
  <si>
    <t xml:space="preserve">1x spodní skříňka výsuvná s košem, 1x spodní skříňka se zásuvkami, horní skříňky s dvířky  (prosklené), : </t>
  </si>
  <si>
    <t xml:space="preserve">skříňky s dvířky vybaveny policemi, : </t>
  </si>
  <si>
    <t>NP0422</t>
  </si>
  <si>
    <t>linka kuchyňská, 1-dřez, umyvadlo, skříňky spodní + horní, prostor pro podstav. myčku a chladničku</t>
  </si>
  <si>
    <t xml:space="preserve">ABS hranou, 1x spodní skříňka se šuplíky, 1x spodní skříňka výsuvná s košem, 1x spodní skříňka s dvířky, : </t>
  </si>
  <si>
    <t xml:space="preserve">prostor pro umístění podstavené myčky šířky 600 mm, prostor pro podstavnou chaldničku, horní skříňky : </t>
  </si>
  <si>
    <t xml:space="preserve">s dvířky  (prosklené), skříňky s dvířky vybaveny policemi, na pracovní ploše umístěna druhá chladnička : </t>
  </si>
  <si>
    <t xml:space="preserve">(dle chaldničky vynechání horních skříněk o šířce cca 600 mm). : </t>
  </si>
  <si>
    <t>NP0435</t>
  </si>
  <si>
    <t>linka pracovní, skříňky spodní + horní, délka 4200 mm</t>
  </si>
  <si>
    <t xml:space="preserve">s tepelnou odolností, olepení namáhaných hran ABS hranou, 3x spodní skříňka se šuplíky, : </t>
  </si>
  <si>
    <t xml:space="preserve">4x spodní skříňka s dvířky,  4x horní skříňky s dvířky (prosklené) a 3x otevřené, skříňky vybaveny policemi : </t>
  </si>
  <si>
    <t>NP1106</t>
  </si>
  <si>
    <t>stůl pracovní - nerez, 600/600/850 mm</t>
  </si>
  <si>
    <t xml:space="preserve">povrch nerezového materiálu musí být upraven tak, aby na něm nedocházelo při čištění k ulpívání : </t>
  </si>
  <si>
    <t xml:space="preserve">čistících materiálů, možnost výškově přenastavit nohy až o 20 mm, zadní límec, : </t>
  </si>
  <si>
    <t xml:space="preserve">celonerezové provedení, tl. nerezového plechu 1,5 mm, pod stolem prostor pro možné : </t>
  </si>
  <si>
    <t xml:space="preserve">umístění chladničky, vyrobeny z austenitické nerezavějící oceli 18Cr/10Ni  jakosti dle ČSN 17240,17241, : </t>
  </si>
  <si>
    <t>NP1115</t>
  </si>
  <si>
    <t>stůl mycí - 1-dřez, skříňový, zadní límec - NR, 1500/600/850 mm</t>
  </si>
  <si>
    <t xml:space="preserve">lisovaný 1-dřez, povrch nerezového materiálu musí být upraven tak, aby na něm nedocházelo : </t>
  </si>
  <si>
    <t xml:space="preserve">při čištění k ulpívání čistících materiálů, možnost výškově přenastavit nohy až o 20 mm, : </t>
  </si>
  <si>
    <t xml:space="preserve">zadní límec, dvířka stolu posuvná, celonerezové provedení, tl. nerezového plechu 1,5 mm, : </t>
  </si>
  <si>
    <t xml:space="preserve">rádiusové provedení dřezů, vevaření dřezu musí být provedeno s vybroušeným : </t>
  </si>
  <si>
    <t xml:space="preserve">bezespárovým napojením bez vizuální možnosti zjištění místa tohoto napojení : </t>
  </si>
  <si>
    <t>NP1119</t>
  </si>
  <si>
    <t>stůl mycí - 1-dřez, skříňový, zadní límec - NR, 1900/600/850 mm</t>
  </si>
  <si>
    <t>T9002</t>
  </si>
  <si>
    <t>dávkovač dezinfekce pákový</t>
  </si>
  <si>
    <t xml:space="preserve">objem min. 500 ml, nerezové provedení, vč. zásobníkové láhve, průhle pro kontrulu naplnění, : </t>
  </si>
  <si>
    <t xml:space="preserve">nastavitelná dávka 0,5 -1,0 -1,5 ml, možné dolévání z kanystru : </t>
  </si>
  <si>
    <t>T9003</t>
  </si>
  <si>
    <t>dávkovač mýdla</t>
  </si>
  <si>
    <t xml:space="preserve">objem min. 500 ml, vysoce odolný ABS plast, pumpa plastová, vč. zásobníkové láhve : </t>
  </si>
  <si>
    <t xml:space="preserve">průhled pro kontrolu naplnění, možné dolévání z kanystru, s použití příslušné : </t>
  </si>
  <si>
    <t xml:space="preserve">pumpičky možnost dávkování mýdla klasicky nebo ve formě spreje či pěny : </t>
  </si>
  <si>
    <t>T9004</t>
  </si>
  <si>
    <t>dávkovač mýdla pákový</t>
  </si>
  <si>
    <t>T9005</t>
  </si>
  <si>
    <t>koš na dámskou hygienu</t>
  </si>
  <si>
    <t xml:space="preserve">stabilní provedení, vnitřní objem cca 8 litrů, vnitřní vyjímatelná nádoba, : </t>
  </si>
  <si>
    <t xml:space="preserve">povrch dezinfikovatelný, otevírání koše - nášlapný, plastové provedení : </t>
  </si>
  <si>
    <t>T9006</t>
  </si>
  <si>
    <t>koš odpadkový, nášlapný</t>
  </si>
  <si>
    <t xml:space="preserve">stabilní provedení, vnitřní objem min. 25 litrů, vnitřní vyjímatelná nádoba s uchem, : </t>
  </si>
  <si>
    <t xml:space="preserve">povrch dezinfikovatelný, otevírání koše - nášlapný, kovové provedení : </t>
  </si>
  <si>
    <t>T9008</t>
  </si>
  <si>
    <t>zásobník hygienických sáčků</t>
  </si>
  <si>
    <t xml:space="preserve">nerezové provedení, náplň min. 50 ks PE sáčků : </t>
  </si>
  <si>
    <t>T9009</t>
  </si>
  <si>
    <t>zásobník papírových ručníků</t>
  </si>
  <si>
    <t xml:space="preserve">zásobník papírových ručníků, nerezové provedení, náplň min. 400 ks, : </t>
  </si>
  <si>
    <t xml:space="preserve">průhled pro kontrolu naplnění, uzamykatelný : </t>
  </si>
  <si>
    <t>T9010</t>
  </si>
  <si>
    <t>zásobník toaletního papíru</t>
  </si>
  <si>
    <t xml:space="preserve">zásobník toaletního papíru, nerezové provedení, trn průměr cca 40mm, : </t>
  </si>
  <si>
    <t xml:space="preserve">náplň 1 role papíru průměru 28cm, průhled pro kontrolu naplnění, uzamykatelný : </t>
  </si>
  <si>
    <t>T9012</t>
  </si>
  <si>
    <t>WC set</t>
  </si>
  <si>
    <t xml:space="preserve">WC štětka s plastovou nádobkou, nástěnné provedení, včetně kotevních šroubů : </t>
  </si>
  <si>
    <t>NP0426</t>
  </si>
  <si>
    <t>linka kuchyňská, 1-dřez, umyvadlo, skříňky spodní + horní, prostor pro podstavnou myčku nádobí délka 2600 mm</t>
  </si>
  <si>
    <t xml:space="preserve">prostor pro umístění podstavené myčky šířky 600 mm,  horní skříňky s dvířky  (prosklené), skříňky : </t>
  </si>
  <si>
    <t xml:space="preserve">s dvířky vybaveny policemi : </t>
  </si>
  <si>
    <t>N1111</t>
  </si>
  <si>
    <t>skříňka závěsná s posuvnými dvířky - NR, 1100/350/600 mm</t>
  </si>
  <si>
    <t>NP1121</t>
  </si>
  <si>
    <t>stůl mycí - 1-dřez, zadní límec - NR, 2100/600/850 mm</t>
  </si>
  <si>
    <t xml:space="preserve">zadní límec, nerezová police pod pracovní plochou, celonerezové provedení, tl. nerezového plechu 1,5 mm, : </t>
  </si>
  <si>
    <t>TP1203</t>
  </si>
  <si>
    <t>výlevka s umyvadle - nerezový komplet</t>
  </si>
  <si>
    <t xml:space="preserve">samostatně stojící celonerezová kombinovaná výlevka s umyvadlem : </t>
  </si>
  <si>
    <t xml:space="preserve">včetně vodovodní baterie u umyvadla, opdad výlevky průměru 100 mm : </t>
  </si>
  <si>
    <t>005121010R</t>
  </si>
  <si>
    <t>Vybudování zařízení staveniště</t>
  </si>
  <si>
    <t>Soubor</t>
  </si>
  <si>
    <t>POL3_9</t>
  </si>
  <si>
    <t>005121020R</t>
  </si>
  <si>
    <t>Provoz zařízení staveniště</t>
  </si>
  <si>
    <t>005121030R</t>
  </si>
  <si>
    <t>Odstranění zařízení staveniště</t>
  </si>
  <si>
    <t>005124010R</t>
  </si>
  <si>
    <t>Zajištění kompletační a koordinační činnosti spojených s realizací stavby a následným dáním do užívání</t>
  </si>
  <si>
    <t>Zajištění a projednání všech nezbytných administrativních úkonů spojených s realizací stavby</t>
  </si>
  <si>
    <t>005122R</t>
  </si>
  <si>
    <t>Provozní vlivy, dočasná dopravní opatření</t>
  </si>
  <si>
    <t>Dopravní opatření - dopravní a informační značení na komunikacích pro motorová a nemotorová vozidla, a pro pěší</t>
  </si>
  <si>
    <t>Provedení dočasné úpravy vjezdu a areálových komunikací pro potřebu realizace díla</t>
  </si>
  <si>
    <t>Uvedení pozemků a všech povrchů dotčených stavbou do původního stavu , zapravení, úklidy</t>
  </si>
  <si>
    <t>Zajištění ostrahy majetku a osob v průběhu realizace stavby</t>
  </si>
  <si>
    <t>Zabezpečení staveniště, vnější stavby a ploch dotčených stavbou</t>
  </si>
  <si>
    <t>Provedení veškerých měření a zkoušek, revizních zpráv apod. dle platné legislativy a dle SoD -, zkoušky v rámci montáže, topná zkouška, výchozí revize, uvedení do provozu, termovizní měření EL</t>
  </si>
  <si>
    <t>005211010R</t>
  </si>
  <si>
    <t>Předání a převzetí staveniště</t>
  </si>
  <si>
    <t>005211080R</t>
  </si>
  <si>
    <t>Bezpečnostní, hygienická a protiprašná opatření na staveništi</t>
  </si>
  <si>
    <t>Plán organizace výstavby</t>
  </si>
  <si>
    <t>Projednání celého projektu na TIČR dle vyhl. č. 73/2010 Sb.</t>
  </si>
  <si>
    <t>Zaškolení obsluhy a investorem pověřených osob, provozní řády, návody k použití</t>
  </si>
  <si>
    <t>Fotodokumentace průběhu výstavby</t>
  </si>
  <si>
    <t>Zpracování harmonogramu stavby a ZOV</t>
  </si>
  <si>
    <t>Bezpečnostní opatření na ochranu osob a majetku</t>
  </si>
  <si>
    <t>Bezpečnostní hrazení a oplocení</t>
  </si>
  <si>
    <t>Náklady na pojištění stavby a bankovní garance</t>
  </si>
  <si>
    <t>Dokumentace skutečného provedení celé stavby včetně všch profesí dle standartu objednatele</t>
  </si>
  <si>
    <t xml:space="preserve">dle standartu objednatele : </t>
  </si>
  <si>
    <t xml:space="preserve">Náklady na vyhotovení dokumentace skutečného provedení stavby a její předání objednateli v požadované formě a požadovadém počtu ( 3* grafická podoba s 1* autorizaci, 3* digitálně ve všech podobách ) : </t>
  </si>
  <si>
    <t>Náklady na financování zakázky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</si>
</sst>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2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21"/>
      <name val="Arial CE"/>
      <family val="2"/>
      <charset val="238"/>
    </font>
    <font>
      <sz val="8"/>
      <color rgb="FFDE3801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3" xfId="0" applyBorder="1" applyAlignment="1">
      <alignment horizontal="left" vertical="center" indent="1"/>
    </xf>
    <xf numFmtId="49" fontId="0" fillId="0" borderId="14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3" xfId="0" applyBorder="1" applyAlignment="1">
      <alignment horizontal="left" indent="1"/>
    </xf>
    <xf numFmtId="0" fontId="0" fillId="0" borderId="15" xfId="0" applyBorder="1" applyAlignment="1">
      <alignment horizontal="left" vertical="top" indent="1"/>
    </xf>
    <xf numFmtId="0" fontId="8" fillId="0" borderId="16" xfId="0" applyFont="1" applyBorder="1" applyAlignment="1">
      <alignment vertical="center"/>
    </xf>
    <xf numFmtId="0" fontId="0" fillId="0" borderId="16" xfId="0" applyBorder="1" applyAlignment="1">
      <alignment horizontal="right" vertical="center"/>
    </xf>
    <xf numFmtId="0" fontId="0" fillId="0" borderId="17" xfId="0" applyBorder="1"/>
    <xf numFmtId="0" fontId="0" fillId="0" borderId="18" xfId="0" applyBorder="1"/>
    <xf numFmtId="0" fontId="8" fillId="0" borderId="13" xfId="0" applyFont="1" applyBorder="1" applyAlignment="1">
      <alignment horizontal="left" vertical="center" inden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6" xfId="0" applyBorder="1" applyAlignment="1">
      <alignment vertical="top" wrapText="1"/>
    </xf>
    <xf numFmtId="0" fontId="8" fillId="0" borderId="16" xfId="0" applyFont="1" applyBorder="1" applyAlignment="1">
      <alignment horizontal="left" vertical="top" wrapText="1"/>
    </xf>
    <xf numFmtId="0" fontId="8" fillId="0" borderId="16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3" fontId="0" fillId="0" borderId="0" xfId="0" applyNumberFormat="1"/>
    <xf numFmtId="4" fontId="0" fillId="0" borderId="22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0" fillId="3" borderId="29" xfId="0" applyNumberFormat="1" applyFill="1" applyBorder="1" applyAlignment="1">
      <alignment vertical="center" wrapText="1" shrinkToFit="1"/>
    </xf>
    <xf numFmtId="4" fontId="0" fillId="3" borderId="29" xfId="0" applyNumberFormat="1" applyFill="1" applyBorder="1" applyAlignment="1">
      <alignment vertical="center" shrinkToFit="1"/>
    </xf>
    <xf numFmtId="3" fontId="0" fillId="3" borderId="2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2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2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4" fillId="0" borderId="0" xfId="0" applyFont="1"/>
    <xf numFmtId="49" fontId="0" fillId="0" borderId="0" xfId="0" applyNumberFormat="1"/>
    <xf numFmtId="0" fontId="16" fillId="0" borderId="22" xfId="0" applyFont="1" applyBorder="1" applyAlignment="1">
      <alignment horizontal="center" vertical="center" wrapText="1"/>
    </xf>
    <xf numFmtId="0" fontId="3" fillId="0" borderId="22" xfId="0" applyFont="1" applyBorder="1" applyAlignment="1">
      <alignment vertical="center"/>
    </xf>
    <xf numFmtId="0" fontId="3" fillId="0" borderId="22" xfId="0" applyFont="1" applyBorder="1"/>
    <xf numFmtId="0" fontId="3" fillId="3" borderId="26" xfId="0" applyFont="1" applyFill="1" applyBorder="1" applyAlignment="1">
      <alignment vertical="center"/>
    </xf>
    <xf numFmtId="0" fontId="3" fillId="3" borderId="26" xfId="0" applyFont="1" applyFill="1" applyBorder="1" applyAlignment="1">
      <alignment vertical="center" wrapText="1"/>
    </xf>
    <xf numFmtId="0" fontId="3" fillId="3" borderId="27" xfId="0" applyFont="1" applyFill="1" applyBorder="1" applyAlignment="1">
      <alignment vertical="center" wrapText="1"/>
    </xf>
    <xf numFmtId="3" fontId="3" fillId="3" borderId="29" xfId="0" applyNumberFormat="1" applyFont="1" applyFill="1" applyBorder="1" applyAlignment="1">
      <alignment vertical="center"/>
    </xf>
    <xf numFmtId="4" fontId="3" fillId="3" borderId="29" xfId="0" applyNumberFormat="1" applyFont="1" applyFill="1" applyBorder="1" applyAlignment="1">
      <alignment horizontal="center" vertical="center"/>
    </xf>
    <xf numFmtId="4" fontId="3" fillId="3" borderId="2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17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4" fontId="17" fillId="0" borderId="0" xfId="0" applyNumberFormat="1" applyFont="1" applyBorder="1" applyAlignment="1">
      <alignment vertical="top" shrinkToFit="1"/>
    </xf>
    <xf numFmtId="164" fontId="18" fillId="0" borderId="0" xfId="0" applyNumberFormat="1" applyFont="1" applyBorder="1" applyAlignment="1">
      <alignment horizontal="center" vertical="top" wrapText="1" shrinkToFit="1"/>
    </xf>
    <xf numFmtId="164" fontId="18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5" xfId="0" applyFont="1" applyFill="1" applyBorder="1" applyAlignment="1">
      <alignment vertical="top"/>
    </xf>
    <xf numFmtId="49" fontId="5" fillId="3" borderId="16" xfId="0" applyNumberFormat="1" applyFont="1" applyFill="1" applyBorder="1" applyAlignment="1">
      <alignment vertical="top"/>
    </xf>
    <xf numFmtId="0" fontId="5" fillId="3" borderId="16" xfId="0" applyFont="1" applyFill="1" applyBorder="1" applyAlignment="1">
      <alignment horizontal="center" vertical="top" shrinkToFit="1"/>
    </xf>
    <xf numFmtId="164" fontId="5" fillId="3" borderId="16" xfId="0" applyNumberFormat="1" applyFont="1" applyFill="1" applyBorder="1" applyAlignment="1">
      <alignment vertical="top" shrinkToFit="1"/>
    </xf>
    <xf numFmtId="4" fontId="5" fillId="3" borderId="16" xfId="0" applyNumberFormat="1" applyFont="1" applyFill="1" applyBorder="1" applyAlignment="1">
      <alignment vertical="top" shrinkToFit="1"/>
    </xf>
    <xf numFmtId="4" fontId="5" fillId="3" borderId="30" xfId="0" applyNumberFormat="1" applyFont="1" applyFill="1" applyBorder="1" applyAlignment="1">
      <alignment vertical="top" shrinkToFit="1"/>
    </xf>
    <xf numFmtId="0" fontId="17" fillId="0" borderId="31" xfId="0" applyFont="1" applyBorder="1" applyAlignment="1">
      <alignment vertical="top"/>
    </xf>
    <xf numFmtId="49" fontId="17" fillId="0" borderId="32" xfId="0" applyNumberFormat="1" applyFont="1" applyBorder="1" applyAlignment="1">
      <alignment vertical="top"/>
    </xf>
    <xf numFmtId="0" fontId="17" fillId="0" borderId="32" xfId="0" applyFont="1" applyBorder="1" applyAlignment="1">
      <alignment horizontal="center" vertical="top" shrinkToFit="1"/>
    </xf>
    <xf numFmtId="164" fontId="17" fillId="0" borderId="32" xfId="0" applyNumberFormat="1" applyFont="1" applyBorder="1" applyAlignment="1">
      <alignment vertical="top" shrinkToFit="1"/>
    </xf>
    <xf numFmtId="4" fontId="17" fillId="4" borderId="32" xfId="0" applyNumberFormat="1" applyFont="1" applyFill="1" applyBorder="1" applyAlignment="1" applyProtection="1">
      <alignment vertical="top" shrinkToFit="1"/>
      <protection locked="0"/>
    </xf>
    <xf numFmtId="4" fontId="17" fillId="0" borderId="32" xfId="0" applyNumberFormat="1" applyFont="1" applyBorder="1" applyAlignment="1">
      <alignment vertical="top" shrinkToFit="1"/>
    </xf>
    <xf numFmtId="4" fontId="17" fillId="0" borderId="33" xfId="0" applyNumberFormat="1" applyFont="1" applyBorder="1" applyAlignment="1">
      <alignment vertical="top" shrinkToFit="1"/>
    </xf>
    <xf numFmtId="0" fontId="17" fillId="0" borderId="34" xfId="0" applyFont="1" applyBorder="1" applyAlignment="1">
      <alignment vertical="top"/>
    </xf>
    <xf numFmtId="49" fontId="17" fillId="0" borderId="35" xfId="0" applyNumberFormat="1" applyFont="1" applyBorder="1" applyAlignment="1">
      <alignment vertical="top"/>
    </xf>
    <xf numFmtId="0" fontId="17" fillId="0" borderId="35" xfId="0" applyFont="1" applyBorder="1" applyAlignment="1">
      <alignment horizontal="center" vertical="top" shrinkToFit="1"/>
    </xf>
    <xf numFmtId="164" fontId="17" fillId="0" borderId="35" xfId="0" applyNumberFormat="1" applyFont="1" applyBorder="1" applyAlignment="1">
      <alignment vertical="top" shrinkToFit="1"/>
    </xf>
    <xf numFmtId="4" fontId="17" fillId="4" borderId="35" xfId="0" applyNumberFormat="1" applyFont="1" applyFill="1" applyBorder="1" applyAlignment="1" applyProtection="1">
      <alignment vertical="top" shrinkToFit="1"/>
      <protection locked="0"/>
    </xf>
    <xf numFmtId="4" fontId="17" fillId="0" borderId="35" xfId="0" applyNumberFormat="1" applyFont="1" applyBorder="1" applyAlignment="1">
      <alignment vertical="top" shrinkToFit="1"/>
    </xf>
    <xf numFmtId="4" fontId="17" fillId="0" borderId="36" xfId="0" applyNumberFormat="1" applyFont="1" applyBorder="1" applyAlignment="1">
      <alignment vertical="top" shrinkToFit="1"/>
    </xf>
    <xf numFmtId="49" fontId="5" fillId="3" borderId="16" xfId="0" applyNumberFormat="1" applyFont="1" applyFill="1" applyBorder="1" applyAlignment="1">
      <alignment horizontal="left" vertical="top" wrapText="1"/>
    </xf>
    <xf numFmtId="49" fontId="17" fillId="0" borderId="32" xfId="0" applyNumberFormat="1" applyFont="1" applyBorder="1" applyAlignment="1">
      <alignment horizontal="left" vertical="top" wrapText="1"/>
    </xf>
    <xf numFmtId="164" fontId="18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49" fontId="17" fillId="0" borderId="35" xfId="0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0" xfId="0" applyAlignment="1">
      <alignment vertical="top"/>
    </xf>
    <xf numFmtId="0" fontId="0" fillId="0" borderId="27" xfId="0" applyBorder="1" applyAlignment="1">
      <alignment horizontal="left" vertical="center" wrapText="1"/>
    </xf>
    <xf numFmtId="0" fontId="0" fillId="0" borderId="27" xfId="0" applyBorder="1" applyAlignment="1">
      <alignment wrapText="1"/>
    </xf>
    <xf numFmtId="0" fontId="8" fillId="0" borderId="27" xfId="0" applyFont="1" applyBorder="1" applyAlignment="1">
      <alignment horizontal="left" vertical="center" wrapText="1"/>
    </xf>
    <xf numFmtId="0" fontId="8" fillId="0" borderId="27" xfId="0" applyFont="1" applyBorder="1" applyAlignment="1">
      <alignment wrapText="1"/>
    </xf>
    <xf numFmtId="1" fontId="8" fillId="0" borderId="27" xfId="0" applyNumberFormat="1" applyFont="1" applyBorder="1" applyAlignment="1">
      <alignment horizontal="right" vertical="center" wrapText="1"/>
    </xf>
    <xf numFmtId="0" fontId="0" fillId="0" borderId="27" xfId="0" applyBorder="1" applyAlignment="1">
      <alignment horizontal="left" vertical="center" indent="1"/>
    </xf>
    <xf numFmtId="0" fontId="8" fillId="0" borderId="27" xfId="0" applyFont="1" applyBorder="1" applyAlignment="1">
      <alignment vertical="center"/>
    </xf>
    <xf numFmtId="1" fontId="8" fillId="0" borderId="26" xfId="0" applyNumberFormat="1" applyFont="1" applyBorder="1" applyAlignment="1">
      <alignment horizontal="right" vertical="center" wrapText="1"/>
    </xf>
    <xf numFmtId="4" fontId="7" fillId="5" borderId="26" xfId="0" applyNumberFormat="1" applyFont="1" applyFill="1" applyBorder="1" applyAlignment="1">
      <alignment vertical="center"/>
    </xf>
    <xf numFmtId="4" fontId="7" fillId="5" borderId="27" xfId="0" applyNumberFormat="1" applyFont="1" applyFill="1" applyBorder="1" applyAlignment="1">
      <alignment vertical="center" wrapText="1"/>
    </xf>
    <xf numFmtId="4" fontId="10" fillId="5" borderId="29" xfId="0" applyNumberFormat="1" applyFont="1" applyFill="1" applyBorder="1" applyAlignment="1">
      <alignment horizontal="center" vertical="center" wrapText="1" shrinkToFit="1"/>
    </xf>
    <xf numFmtId="4" fontId="7" fillId="5" borderId="29" xfId="0" applyNumberFormat="1" applyFont="1" applyFill="1" applyBorder="1" applyAlignment="1">
      <alignment horizontal="center" vertical="center" wrapText="1" shrinkToFit="1"/>
    </xf>
    <xf numFmtId="3" fontId="7" fillId="5" borderId="29" xfId="0" applyNumberFormat="1" applyFont="1" applyFill="1" applyBorder="1" applyAlignment="1">
      <alignment horizontal="center" vertical="center" wrapText="1"/>
    </xf>
    <xf numFmtId="4" fontId="0" fillId="0" borderId="26" xfId="0" applyNumberFormat="1" applyBorder="1" applyAlignment="1">
      <alignment vertical="center"/>
    </xf>
    <xf numFmtId="4" fontId="3" fillId="0" borderId="29" xfId="0" applyNumberFormat="1" applyFont="1" applyBorder="1" applyAlignment="1">
      <alignment horizontal="right" vertical="center" wrapText="1" shrinkToFit="1"/>
    </xf>
    <xf numFmtId="4" fontId="3" fillId="0" borderId="29" xfId="0" applyNumberFormat="1" applyFont="1" applyBorder="1" applyAlignment="1">
      <alignment horizontal="right" vertical="center" shrinkToFit="1"/>
    </xf>
    <xf numFmtId="4" fontId="0" fillId="0" borderId="29" xfId="0" applyNumberFormat="1" applyBorder="1" applyAlignment="1">
      <alignment vertical="center" shrinkToFit="1"/>
    </xf>
    <xf numFmtId="3" fontId="0" fillId="0" borderId="29" xfId="0" applyNumberFormat="1" applyBorder="1" applyAlignment="1">
      <alignment vertical="center"/>
    </xf>
    <xf numFmtId="4" fontId="5" fillId="0" borderId="26" xfId="0" applyNumberFormat="1" applyFont="1" applyBorder="1" applyAlignment="1">
      <alignment vertical="center"/>
    </xf>
    <xf numFmtId="4" fontId="5" fillId="0" borderId="29" xfId="0" applyNumberFormat="1" applyFont="1" applyBorder="1" applyAlignment="1">
      <alignment vertical="center" wrapText="1" shrinkToFit="1"/>
    </xf>
    <xf numFmtId="4" fontId="5" fillId="0" borderId="29" xfId="0" applyNumberFormat="1" applyFont="1" applyBorder="1" applyAlignment="1">
      <alignment vertical="center" shrinkToFit="1"/>
    </xf>
    <xf numFmtId="3" fontId="5" fillId="0" borderId="29" xfId="0" applyNumberFormat="1" applyFont="1" applyBorder="1" applyAlignment="1">
      <alignment vertical="center"/>
    </xf>
    <xf numFmtId="4" fontId="0" fillId="0" borderId="26" xfId="0" applyNumberFormat="1" applyBorder="1" applyAlignment="1">
      <alignment horizontal="left" vertical="center"/>
    </xf>
    <xf numFmtId="4" fontId="0" fillId="0" borderId="29" xfId="0" applyNumberFormat="1" applyBorder="1" applyAlignment="1">
      <alignment vertical="center" wrapText="1" shrinkToFit="1"/>
    </xf>
    <xf numFmtId="0" fontId="16" fillId="5" borderId="26" xfId="0" applyFont="1" applyFill="1" applyBorder="1" applyAlignment="1">
      <alignment horizontal="center" vertical="center" wrapText="1"/>
    </xf>
    <xf numFmtId="0" fontId="16" fillId="5" borderId="27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49" fontId="3" fillId="0" borderId="26" xfId="0" applyNumberFormat="1" applyFont="1" applyBorder="1" applyAlignment="1">
      <alignment vertical="center"/>
    </xf>
    <xf numFmtId="4" fontId="3" fillId="0" borderId="29" xfId="0" applyNumberFormat="1" applyFont="1" applyBorder="1" applyAlignment="1">
      <alignment horizontal="center" vertical="center"/>
    </xf>
    <xf numFmtId="4" fontId="3" fillId="0" borderId="29" xfId="0" applyNumberFormat="1" applyFont="1" applyBorder="1" applyAlignment="1">
      <alignment vertical="center"/>
    </xf>
    <xf numFmtId="3" fontId="3" fillId="0" borderId="29" xfId="0" applyNumberFormat="1" applyFont="1" applyBorder="1" applyAlignment="1">
      <alignment vertical="center"/>
    </xf>
    <xf numFmtId="0" fontId="0" fillId="0" borderId="29" xfId="0" applyBorder="1" applyAlignment="1">
      <alignment vertical="center"/>
    </xf>
    <xf numFmtId="0" fontId="1" fillId="0" borderId="29" xfId="0" applyFont="1" applyBorder="1" applyAlignment="1">
      <alignment vertical="center"/>
    </xf>
    <xf numFmtId="49" fontId="0" fillId="0" borderId="27" xfId="0" applyNumberFormat="1" applyBorder="1" applyAlignment="1">
      <alignment vertical="center"/>
    </xf>
    <xf numFmtId="0" fontId="1" fillId="3" borderId="29" xfId="0" applyFont="1" applyFill="1" applyBorder="1" applyAlignment="1">
      <alignment vertical="center"/>
    </xf>
    <xf numFmtId="49" fontId="0" fillId="3" borderId="27" xfId="0" applyNumberFormat="1" applyFill="1" applyBorder="1" applyAlignment="1">
      <alignment vertical="center"/>
    </xf>
    <xf numFmtId="0" fontId="0" fillId="5" borderId="29" xfId="0" applyFill="1" applyBorder="1"/>
    <xf numFmtId="49" fontId="0" fillId="5" borderId="29" xfId="0" applyNumberFormat="1" applyFill="1" applyBorder="1"/>
    <xf numFmtId="0" fontId="0" fillId="5" borderId="29" xfId="0" applyFill="1" applyBorder="1" applyAlignment="1">
      <alignment horizontal="center"/>
    </xf>
    <xf numFmtId="0" fontId="0" fillId="5" borderId="26" xfId="0" applyFill="1" applyBorder="1"/>
    <xf numFmtId="0" fontId="0" fillId="5" borderId="29" xfId="0" applyFill="1" applyBorder="1" applyAlignment="1">
      <alignment wrapText="1"/>
    </xf>
    <xf numFmtId="0" fontId="5" fillId="3" borderId="26" xfId="0" applyFont="1" applyFill="1" applyBorder="1" applyAlignment="1">
      <alignment vertical="top"/>
    </xf>
    <xf numFmtId="49" fontId="5" fillId="3" borderId="27" xfId="0" applyNumberFormat="1" applyFont="1" applyFill="1" applyBorder="1" applyAlignment="1">
      <alignment vertical="top"/>
    </xf>
    <xf numFmtId="49" fontId="5" fillId="3" borderId="27" xfId="0" applyNumberFormat="1" applyFont="1" applyFill="1" applyBorder="1" applyAlignment="1">
      <alignment horizontal="left" vertical="top" wrapText="1"/>
    </xf>
    <xf numFmtId="0" fontId="5" fillId="3" borderId="27" xfId="0" applyFont="1" applyFill="1" applyBorder="1" applyAlignment="1">
      <alignment horizontal="center" vertical="top"/>
    </xf>
    <xf numFmtId="0" fontId="5" fillId="3" borderId="27" xfId="0" applyFont="1" applyFill="1" applyBorder="1" applyAlignment="1">
      <alignment vertical="top"/>
    </xf>
    <xf numFmtId="4" fontId="5" fillId="3" borderId="28" xfId="0" applyNumberFormat="1" applyFont="1" applyFill="1" applyBorder="1" applyAlignment="1">
      <alignment vertical="top"/>
    </xf>
    <xf numFmtId="0" fontId="3" fillId="2" borderId="0" xfId="0" applyFont="1" applyFill="1" applyAlignment="1">
      <alignment horizontal="left" wrapText="1"/>
    </xf>
    <xf numFmtId="49" fontId="3" fillId="0" borderId="26" xfId="0" applyNumberFormat="1" applyFont="1" applyBorder="1" applyAlignment="1">
      <alignment vertical="center" wrapText="1"/>
    </xf>
    <xf numFmtId="49" fontId="3" fillId="0" borderId="27" xfId="0" applyNumberFormat="1" applyFont="1" applyBorder="1" applyAlignment="1">
      <alignment vertical="center" wrapText="1"/>
    </xf>
    <xf numFmtId="0" fontId="0" fillId="0" borderId="0" xfId="0" applyNumberFormat="1" applyAlignment="1">
      <alignment wrapText="1"/>
    </xf>
    <xf numFmtId="4" fontId="0" fillId="3" borderId="26" xfId="0" applyNumberFormat="1" applyFill="1" applyBorder="1" applyAlignment="1">
      <alignment vertical="center"/>
    </xf>
    <xf numFmtId="4" fontId="0" fillId="3" borderId="27" xfId="0" applyNumberFormat="1" applyFill="1" applyBorder="1" applyAlignment="1">
      <alignment vertical="center"/>
    </xf>
    <xf numFmtId="4" fontId="0" fillId="3" borderId="28" xfId="0" applyNumberFormat="1" applyFill="1" applyBorder="1" applyAlignment="1">
      <alignment vertical="center"/>
    </xf>
    <xf numFmtId="4" fontId="0" fillId="0" borderId="27" xfId="0" applyNumberFormat="1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4" fontId="5" fillId="0" borderId="27" xfId="0" applyNumberFormat="1" applyFont="1" applyBorder="1" applyAlignment="1">
      <alignment vertical="center" wrapText="1"/>
    </xf>
    <xf numFmtId="0" fontId="0" fillId="0" borderId="16" xfId="0" applyBorder="1" applyAlignment="1">
      <alignment horizontal="center" wrapText="1"/>
    </xf>
    <xf numFmtId="4" fontId="11" fillId="0" borderId="26" xfId="0" applyNumberFormat="1" applyFont="1" applyBorder="1" applyAlignment="1">
      <alignment horizontal="right" vertical="center"/>
    </xf>
    <xf numFmtId="4" fontId="11" fillId="0" borderId="27" xfId="0" applyNumberFormat="1" applyFont="1" applyBorder="1" applyAlignment="1">
      <alignment horizontal="right" vertical="center"/>
    </xf>
    <xf numFmtId="4" fontId="11" fillId="0" borderId="26" xfId="0" applyNumberFormat="1" applyFont="1" applyBorder="1" applyAlignment="1">
      <alignment vertical="center"/>
    </xf>
    <xf numFmtId="4" fontId="11" fillId="0" borderId="27" xfId="0" applyNumberFormat="1" applyFont="1" applyBorder="1" applyAlignment="1">
      <alignment vertical="center"/>
    </xf>
    <xf numFmtId="4" fontId="13" fillId="0" borderId="26" xfId="0" applyNumberFormat="1" applyFont="1" applyBorder="1" applyAlignment="1">
      <alignment horizontal="right" vertical="center" indent="1"/>
    </xf>
    <xf numFmtId="4" fontId="13" fillId="0" borderId="28" xfId="0" applyNumberFormat="1" applyFont="1" applyBorder="1" applyAlignment="1">
      <alignment horizontal="right" vertical="center" indent="1"/>
    </xf>
    <xf numFmtId="4" fontId="13" fillId="0" borderId="14" xfId="0" applyNumberFormat="1" applyFont="1" applyBorder="1" applyAlignment="1">
      <alignment horizontal="right" vertical="center" indent="1"/>
    </xf>
    <xf numFmtId="4" fontId="11" fillId="0" borderId="26" xfId="0" applyNumberFormat="1" applyFont="1" applyBorder="1" applyAlignment="1">
      <alignment horizontal="right" vertical="center" indent="1"/>
    </xf>
    <xf numFmtId="4" fontId="11" fillId="0" borderId="14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6" xfId="0" applyNumberFormat="1" applyFont="1" applyBorder="1" applyAlignment="1">
      <alignment horizontal="right" vertical="center"/>
    </xf>
    <xf numFmtId="49" fontId="6" fillId="3" borderId="16" xfId="0" applyNumberFormat="1" applyFont="1" applyFill="1" applyBorder="1" applyAlignment="1">
      <alignment horizontal="left" vertical="center" wrapText="1"/>
    </xf>
    <xf numFmtId="0" fontId="0" fillId="3" borderId="16" xfId="0" applyFill="1" applyBorder="1" applyAlignment="1">
      <alignment wrapText="1"/>
    </xf>
    <xf numFmtId="0" fontId="0" fillId="3" borderId="17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6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8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0" borderId="16" xfId="0" applyFont="1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27" xfId="0" applyNumberFormat="1" applyBorder="1" applyAlignment="1">
      <alignment vertical="center" shrinkToFit="1"/>
    </xf>
    <xf numFmtId="49" fontId="0" fillId="0" borderId="28" xfId="0" applyNumberFormat="1" applyBorder="1" applyAlignment="1">
      <alignment vertical="center" shrinkToFit="1"/>
    </xf>
    <xf numFmtId="0" fontId="0" fillId="4" borderId="25" xfId="0" applyFill="1" applyBorder="1" applyAlignment="1" applyProtection="1">
      <alignment vertical="top" wrapText="1"/>
      <protection locked="0"/>
    </xf>
    <xf numFmtId="0" fontId="0" fillId="4" borderId="16" xfId="0" applyFill="1" applyBorder="1" applyAlignment="1" applyProtection="1">
      <alignment vertical="top" wrapText="1"/>
      <protection locked="0"/>
    </xf>
    <xf numFmtId="0" fontId="0" fillId="4" borderId="16" xfId="0" applyFill="1" applyBorder="1" applyAlignment="1" applyProtection="1">
      <alignment horizontal="left" vertical="top" wrapText="1"/>
      <protection locked="0"/>
    </xf>
    <xf numFmtId="0" fontId="0" fillId="4" borderId="30" xfId="0" applyFill="1" applyBorder="1" applyAlignment="1" applyProtection="1">
      <alignment vertical="top" wrapText="1"/>
      <protection locked="0"/>
    </xf>
    <xf numFmtId="0" fontId="0" fillId="4" borderId="22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23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4" xfId="0" applyFill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/>
    </xf>
    <xf numFmtId="49" fontId="0" fillId="0" borderId="27" xfId="0" applyNumberForma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49" fontId="0" fillId="3" borderId="27" xfId="0" applyNumberFormat="1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3" borderId="28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/>
  <sheetData>
    <row r="1" spans="1:7">
      <c r="A1" s="21" t="s">
        <v>0</v>
      </c>
    </row>
    <row r="2" spans="1:7" ht="57.75" customHeight="1">
      <c r="A2" s="200" t="s">
        <v>1</v>
      </c>
      <c r="B2" s="200"/>
      <c r="C2" s="200"/>
      <c r="D2" s="200"/>
      <c r="E2" s="200"/>
      <c r="F2" s="200"/>
      <c r="G2" s="200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56</v>
      </c>
      <c r="C4" s="273" t="s">
        <v>57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194</v>
      </c>
      <c r="C8" s="136" t="s">
        <v>195</v>
      </c>
      <c r="D8" s="118"/>
      <c r="E8" s="119"/>
      <c r="F8" s="120"/>
      <c r="G8" s="120">
        <f>SUMIF(AG9:AG46,"&lt;&gt;NOR",G9:G46)</f>
        <v>0</v>
      </c>
      <c r="H8" s="120"/>
      <c r="I8" s="120">
        <f>SUM(I9:I46)</f>
        <v>0</v>
      </c>
      <c r="J8" s="120"/>
      <c r="K8" s="120">
        <f>SUM(K9:K46)</f>
        <v>0</v>
      </c>
      <c r="L8" s="120"/>
      <c r="M8" s="120">
        <f>SUM(M9:M46)</f>
        <v>0</v>
      </c>
      <c r="N8" s="120"/>
      <c r="O8" s="120">
        <f>SUM(O9:O46)</f>
        <v>0</v>
      </c>
      <c r="P8" s="120"/>
      <c r="Q8" s="120">
        <f>SUM(Q9:Q46)</f>
        <v>0</v>
      </c>
      <c r="R8" s="120"/>
      <c r="S8" s="120"/>
      <c r="T8" s="121"/>
      <c r="U8" s="115"/>
      <c r="V8" s="115">
        <f>SUM(V9:V46)</f>
        <v>0</v>
      </c>
      <c r="W8" s="115"/>
      <c r="X8" s="115"/>
      <c r="AG8" t="s">
        <v>356</v>
      </c>
    </row>
    <row r="9" spans="1:60" outlineLevel="1">
      <c r="A9" s="129">
        <v>1</v>
      </c>
      <c r="B9" s="130" t="s">
        <v>43</v>
      </c>
      <c r="C9" s="140" t="s">
        <v>3138</v>
      </c>
      <c r="D9" s="131" t="s">
        <v>525</v>
      </c>
      <c r="E9" s="132">
        <v>190</v>
      </c>
      <c r="F9" s="133"/>
      <c r="G9" s="134">
        <f t="shared" ref="G9:G24" si="0">ROUND(E9*F9,2)</f>
        <v>0</v>
      </c>
      <c r="H9" s="133"/>
      <c r="I9" s="134">
        <f t="shared" ref="I9:I24" si="1">ROUND(E9*H9,2)</f>
        <v>0</v>
      </c>
      <c r="J9" s="133"/>
      <c r="K9" s="134">
        <f t="shared" ref="K9:K24" si="2">ROUND(E9*J9,2)</f>
        <v>0</v>
      </c>
      <c r="L9" s="134">
        <v>21</v>
      </c>
      <c r="M9" s="134">
        <f t="shared" ref="M9:M24" si="3">G9*(1+L9/100)</f>
        <v>0</v>
      </c>
      <c r="N9" s="134">
        <v>0</v>
      </c>
      <c r="O9" s="134">
        <f t="shared" ref="O9:O24" si="4">ROUND(E9*N9,2)</f>
        <v>0</v>
      </c>
      <c r="P9" s="134">
        <v>0</v>
      </c>
      <c r="Q9" s="134">
        <f t="shared" ref="Q9:Q24" si="5">ROUND(E9*P9,2)</f>
        <v>0</v>
      </c>
      <c r="R9" s="134"/>
      <c r="S9" s="134" t="s">
        <v>392</v>
      </c>
      <c r="T9" s="135" t="s">
        <v>393</v>
      </c>
      <c r="U9" s="106">
        <v>0</v>
      </c>
      <c r="V9" s="106">
        <f t="shared" ref="V9:V24" si="6">ROUND(E9*U9,2)</f>
        <v>0</v>
      </c>
      <c r="W9" s="106"/>
      <c r="X9" s="106" t="s">
        <v>362</v>
      </c>
      <c r="Y9" s="101"/>
      <c r="Z9" s="101"/>
      <c r="AA9" s="101"/>
      <c r="AB9" s="101"/>
      <c r="AC9" s="101"/>
      <c r="AD9" s="101"/>
      <c r="AE9" s="101"/>
      <c r="AF9" s="101"/>
      <c r="AG9" s="101" t="s">
        <v>550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outlineLevel="1">
      <c r="A10" s="129">
        <v>2</v>
      </c>
      <c r="B10" s="130" t="s">
        <v>299</v>
      </c>
      <c r="C10" s="140" t="s">
        <v>3139</v>
      </c>
      <c r="D10" s="131" t="s">
        <v>525</v>
      </c>
      <c r="E10" s="132">
        <v>115</v>
      </c>
      <c r="F10" s="133"/>
      <c r="G10" s="134">
        <f t="shared" si="0"/>
        <v>0</v>
      </c>
      <c r="H10" s="133"/>
      <c r="I10" s="134">
        <f t="shared" si="1"/>
        <v>0</v>
      </c>
      <c r="J10" s="133"/>
      <c r="K10" s="134">
        <f t="shared" si="2"/>
        <v>0</v>
      </c>
      <c r="L10" s="134">
        <v>21</v>
      </c>
      <c r="M10" s="134">
        <f t="shared" si="3"/>
        <v>0</v>
      </c>
      <c r="N10" s="134">
        <v>0</v>
      </c>
      <c r="O10" s="134">
        <f t="shared" si="4"/>
        <v>0</v>
      </c>
      <c r="P10" s="134">
        <v>0</v>
      </c>
      <c r="Q10" s="134">
        <f t="shared" si="5"/>
        <v>0</v>
      </c>
      <c r="R10" s="134"/>
      <c r="S10" s="134" t="s">
        <v>392</v>
      </c>
      <c r="T10" s="135" t="s">
        <v>393</v>
      </c>
      <c r="U10" s="106">
        <v>0</v>
      </c>
      <c r="V10" s="106">
        <f t="shared" si="6"/>
        <v>0</v>
      </c>
      <c r="W10" s="106"/>
      <c r="X10" s="106" t="s">
        <v>362</v>
      </c>
      <c r="Y10" s="101"/>
      <c r="Z10" s="101"/>
      <c r="AA10" s="101"/>
      <c r="AB10" s="101"/>
      <c r="AC10" s="101"/>
      <c r="AD10" s="101"/>
      <c r="AE10" s="101"/>
      <c r="AF10" s="101"/>
      <c r="AG10" s="101" t="s">
        <v>550</v>
      </c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outlineLevel="1">
      <c r="A11" s="129">
        <v>3</v>
      </c>
      <c r="B11" s="130" t="s">
        <v>127</v>
      </c>
      <c r="C11" s="140" t="s">
        <v>3140</v>
      </c>
      <c r="D11" s="131" t="s">
        <v>525</v>
      </c>
      <c r="E11" s="132">
        <v>70</v>
      </c>
      <c r="F11" s="133"/>
      <c r="G11" s="134">
        <f t="shared" si="0"/>
        <v>0</v>
      </c>
      <c r="H11" s="133"/>
      <c r="I11" s="134">
        <f t="shared" si="1"/>
        <v>0</v>
      </c>
      <c r="J11" s="133"/>
      <c r="K11" s="134">
        <f t="shared" si="2"/>
        <v>0</v>
      </c>
      <c r="L11" s="134">
        <v>21</v>
      </c>
      <c r="M11" s="134">
        <f t="shared" si="3"/>
        <v>0</v>
      </c>
      <c r="N11" s="134">
        <v>0</v>
      </c>
      <c r="O11" s="134">
        <f t="shared" si="4"/>
        <v>0</v>
      </c>
      <c r="P11" s="134">
        <v>0</v>
      </c>
      <c r="Q11" s="134">
        <f t="shared" si="5"/>
        <v>0</v>
      </c>
      <c r="R11" s="134"/>
      <c r="S11" s="134" t="s">
        <v>392</v>
      </c>
      <c r="T11" s="135" t="s">
        <v>393</v>
      </c>
      <c r="U11" s="106">
        <v>0</v>
      </c>
      <c r="V11" s="106">
        <f t="shared" si="6"/>
        <v>0</v>
      </c>
      <c r="W11" s="106"/>
      <c r="X11" s="106" t="s">
        <v>362</v>
      </c>
      <c r="Y11" s="101"/>
      <c r="Z11" s="101"/>
      <c r="AA11" s="101"/>
      <c r="AB11" s="101"/>
      <c r="AC11" s="101"/>
      <c r="AD11" s="101"/>
      <c r="AE11" s="101"/>
      <c r="AF11" s="101"/>
      <c r="AG11" s="101" t="s">
        <v>550</v>
      </c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outlineLevel="1">
      <c r="A12" s="129">
        <v>4</v>
      </c>
      <c r="B12" s="130" t="s">
        <v>129</v>
      </c>
      <c r="C12" s="140" t="s">
        <v>3141</v>
      </c>
      <c r="D12" s="131" t="s">
        <v>525</v>
      </c>
      <c r="E12" s="132">
        <v>50</v>
      </c>
      <c r="F12" s="133"/>
      <c r="G12" s="134">
        <f t="shared" si="0"/>
        <v>0</v>
      </c>
      <c r="H12" s="133"/>
      <c r="I12" s="134">
        <f t="shared" si="1"/>
        <v>0</v>
      </c>
      <c r="J12" s="133"/>
      <c r="K12" s="134">
        <f t="shared" si="2"/>
        <v>0</v>
      </c>
      <c r="L12" s="134">
        <v>21</v>
      </c>
      <c r="M12" s="134">
        <f t="shared" si="3"/>
        <v>0</v>
      </c>
      <c r="N12" s="134">
        <v>0</v>
      </c>
      <c r="O12" s="134">
        <f t="shared" si="4"/>
        <v>0</v>
      </c>
      <c r="P12" s="134">
        <v>0</v>
      </c>
      <c r="Q12" s="134">
        <f t="shared" si="5"/>
        <v>0</v>
      </c>
      <c r="R12" s="134"/>
      <c r="S12" s="134" t="s">
        <v>392</v>
      </c>
      <c r="T12" s="135" t="s">
        <v>393</v>
      </c>
      <c r="U12" s="106">
        <v>0</v>
      </c>
      <c r="V12" s="106">
        <f t="shared" si="6"/>
        <v>0</v>
      </c>
      <c r="W12" s="106"/>
      <c r="X12" s="106" t="s">
        <v>362</v>
      </c>
      <c r="Y12" s="101"/>
      <c r="Z12" s="101"/>
      <c r="AA12" s="101"/>
      <c r="AB12" s="101"/>
      <c r="AC12" s="101"/>
      <c r="AD12" s="101"/>
      <c r="AE12" s="101"/>
      <c r="AF12" s="101"/>
      <c r="AG12" s="101" t="s">
        <v>550</v>
      </c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outlineLevel="1">
      <c r="A13" s="129">
        <v>5</v>
      </c>
      <c r="B13" s="130" t="s">
        <v>305</v>
      </c>
      <c r="C13" s="140" t="s">
        <v>3142</v>
      </c>
      <c r="D13" s="131" t="s">
        <v>525</v>
      </c>
      <c r="E13" s="132">
        <v>12</v>
      </c>
      <c r="F13" s="133"/>
      <c r="G13" s="134">
        <f t="shared" si="0"/>
        <v>0</v>
      </c>
      <c r="H13" s="133"/>
      <c r="I13" s="134">
        <f t="shared" si="1"/>
        <v>0</v>
      </c>
      <c r="J13" s="133"/>
      <c r="K13" s="134">
        <f t="shared" si="2"/>
        <v>0</v>
      </c>
      <c r="L13" s="134">
        <v>21</v>
      </c>
      <c r="M13" s="134">
        <f t="shared" si="3"/>
        <v>0</v>
      </c>
      <c r="N13" s="134">
        <v>0</v>
      </c>
      <c r="O13" s="134">
        <f t="shared" si="4"/>
        <v>0</v>
      </c>
      <c r="P13" s="134">
        <v>0</v>
      </c>
      <c r="Q13" s="134">
        <f t="shared" si="5"/>
        <v>0</v>
      </c>
      <c r="R13" s="134"/>
      <c r="S13" s="134" t="s">
        <v>392</v>
      </c>
      <c r="T13" s="135" t="s">
        <v>393</v>
      </c>
      <c r="U13" s="106">
        <v>0</v>
      </c>
      <c r="V13" s="106">
        <f t="shared" si="6"/>
        <v>0</v>
      </c>
      <c r="W13" s="106"/>
      <c r="X13" s="106" t="s">
        <v>362</v>
      </c>
      <c r="Y13" s="101"/>
      <c r="Z13" s="101"/>
      <c r="AA13" s="101"/>
      <c r="AB13" s="101"/>
      <c r="AC13" s="101"/>
      <c r="AD13" s="101"/>
      <c r="AE13" s="101"/>
      <c r="AF13" s="101"/>
      <c r="AG13" s="101" t="s">
        <v>550</v>
      </c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29">
        <v>6</v>
      </c>
      <c r="B14" s="130" t="s">
        <v>307</v>
      </c>
      <c r="C14" s="140" t="s">
        <v>3143</v>
      </c>
      <c r="D14" s="131" t="s">
        <v>1128</v>
      </c>
      <c r="E14" s="132">
        <v>143</v>
      </c>
      <c r="F14" s="133"/>
      <c r="G14" s="134">
        <f t="shared" si="0"/>
        <v>0</v>
      </c>
      <c r="H14" s="133"/>
      <c r="I14" s="134">
        <f t="shared" si="1"/>
        <v>0</v>
      </c>
      <c r="J14" s="133"/>
      <c r="K14" s="134">
        <f t="shared" si="2"/>
        <v>0</v>
      </c>
      <c r="L14" s="134">
        <v>21</v>
      </c>
      <c r="M14" s="134">
        <f t="shared" si="3"/>
        <v>0</v>
      </c>
      <c r="N14" s="134">
        <v>0</v>
      </c>
      <c r="O14" s="134">
        <f t="shared" si="4"/>
        <v>0</v>
      </c>
      <c r="P14" s="134">
        <v>0</v>
      </c>
      <c r="Q14" s="134">
        <f t="shared" si="5"/>
        <v>0</v>
      </c>
      <c r="R14" s="134"/>
      <c r="S14" s="134" t="s">
        <v>392</v>
      </c>
      <c r="T14" s="135" t="s">
        <v>393</v>
      </c>
      <c r="U14" s="106">
        <v>0</v>
      </c>
      <c r="V14" s="106">
        <f t="shared" si="6"/>
        <v>0</v>
      </c>
      <c r="W14" s="106"/>
      <c r="X14" s="106" t="s">
        <v>362</v>
      </c>
      <c r="Y14" s="101"/>
      <c r="Z14" s="101"/>
      <c r="AA14" s="101"/>
      <c r="AB14" s="101"/>
      <c r="AC14" s="101"/>
      <c r="AD14" s="101"/>
      <c r="AE14" s="101"/>
      <c r="AF14" s="101"/>
      <c r="AG14" s="101" t="s">
        <v>550</v>
      </c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outlineLevel="1">
      <c r="A15" s="129">
        <v>7</v>
      </c>
      <c r="B15" s="130" t="s">
        <v>309</v>
      </c>
      <c r="C15" s="140" t="s">
        <v>3144</v>
      </c>
      <c r="D15" s="131" t="s">
        <v>1128</v>
      </c>
      <c r="E15" s="132">
        <v>73</v>
      </c>
      <c r="F15" s="133"/>
      <c r="G15" s="134">
        <f t="shared" si="0"/>
        <v>0</v>
      </c>
      <c r="H15" s="133"/>
      <c r="I15" s="134">
        <f t="shared" si="1"/>
        <v>0</v>
      </c>
      <c r="J15" s="133"/>
      <c r="K15" s="134">
        <f t="shared" si="2"/>
        <v>0</v>
      </c>
      <c r="L15" s="134">
        <v>21</v>
      </c>
      <c r="M15" s="134">
        <f t="shared" si="3"/>
        <v>0</v>
      </c>
      <c r="N15" s="134">
        <v>0</v>
      </c>
      <c r="O15" s="134">
        <f t="shared" si="4"/>
        <v>0</v>
      </c>
      <c r="P15" s="134">
        <v>0</v>
      </c>
      <c r="Q15" s="134">
        <f t="shared" si="5"/>
        <v>0</v>
      </c>
      <c r="R15" s="134"/>
      <c r="S15" s="134" t="s">
        <v>392</v>
      </c>
      <c r="T15" s="135" t="s">
        <v>393</v>
      </c>
      <c r="U15" s="106">
        <v>0</v>
      </c>
      <c r="V15" s="106">
        <f t="shared" si="6"/>
        <v>0</v>
      </c>
      <c r="W15" s="106"/>
      <c r="X15" s="106" t="s">
        <v>362</v>
      </c>
      <c r="Y15" s="101"/>
      <c r="Z15" s="101"/>
      <c r="AA15" s="101"/>
      <c r="AB15" s="101"/>
      <c r="AC15" s="101"/>
      <c r="AD15" s="101"/>
      <c r="AE15" s="101"/>
      <c r="AF15" s="101"/>
      <c r="AG15" s="101" t="s">
        <v>550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outlineLevel="1">
      <c r="A16" s="129">
        <v>8</v>
      </c>
      <c r="B16" s="130" t="s">
        <v>311</v>
      </c>
      <c r="C16" s="140" t="s">
        <v>3145</v>
      </c>
      <c r="D16" s="131" t="s">
        <v>1128</v>
      </c>
      <c r="E16" s="132">
        <v>37</v>
      </c>
      <c r="F16" s="133"/>
      <c r="G16" s="134">
        <f t="shared" si="0"/>
        <v>0</v>
      </c>
      <c r="H16" s="133"/>
      <c r="I16" s="134">
        <f t="shared" si="1"/>
        <v>0</v>
      </c>
      <c r="J16" s="133"/>
      <c r="K16" s="134">
        <f t="shared" si="2"/>
        <v>0</v>
      </c>
      <c r="L16" s="134">
        <v>21</v>
      </c>
      <c r="M16" s="134">
        <f t="shared" si="3"/>
        <v>0</v>
      </c>
      <c r="N16" s="134">
        <v>0</v>
      </c>
      <c r="O16" s="134">
        <f t="shared" si="4"/>
        <v>0</v>
      </c>
      <c r="P16" s="134">
        <v>0</v>
      </c>
      <c r="Q16" s="134">
        <f t="shared" si="5"/>
        <v>0</v>
      </c>
      <c r="R16" s="134"/>
      <c r="S16" s="134" t="s">
        <v>392</v>
      </c>
      <c r="T16" s="135" t="s">
        <v>393</v>
      </c>
      <c r="U16" s="106">
        <v>0</v>
      </c>
      <c r="V16" s="106">
        <f t="shared" si="6"/>
        <v>0</v>
      </c>
      <c r="W16" s="106"/>
      <c r="X16" s="106" t="s">
        <v>362</v>
      </c>
      <c r="Y16" s="101"/>
      <c r="Z16" s="101"/>
      <c r="AA16" s="101"/>
      <c r="AB16" s="101"/>
      <c r="AC16" s="101"/>
      <c r="AD16" s="101"/>
      <c r="AE16" s="101"/>
      <c r="AF16" s="101"/>
      <c r="AG16" s="101" t="s">
        <v>550</v>
      </c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outlineLevel="1">
      <c r="A17" s="129">
        <v>9</v>
      </c>
      <c r="B17" s="130" t="s">
        <v>135</v>
      </c>
      <c r="C17" s="140" t="s">
        <v>3146</v>
      </c>
      <c r="D17" s="131" t="s">
        <v>1128</v>
      </c>
      <c r="E17" s="132">
        <v>29</v>
      </c>
      <c r="F17" s="133"/>
      <c r="G17" s="134">
        <f t="shared" si="0"/>
        <v>0</v>
      </c>
      <c r="H17" s="133"/>
      <c r="I17" s="134">
        <f t="shared" si="1"/>
        <v>0</v>
      </c>
      <c r="J17" s="133"/>
      <c r="K17" s="134">
        <f t="shared" si="2"/>
        <v>0</v>
      </c>
      <c r="L17" s="134">
        <v>21</v>
      </c>
      <c r="M17" s="134">
        <f t="shared" si="3"/>
        <v>0</v>
      </c>
      <c r="N17" s="134">
        <v>0</v>
      </c>
      <c r="O17" s="134">
        <f t="shared" si="4"/>
        <v>0</v>
      </c>
      <c r="P17" s="134">
        <v>0</v>
      </c>
      <c r="Q17" s="134">
        <f t="shared" si="5"/>
        <v>0</v>
      </c>
      <c r="R17" s="134"/>
      <c r="S17" s="134" t="s">
        <v>392</v>
      </c>
      <c r="T17" s="135" t="s">
        <v>393</v>
      </c>
      <c r="U17" s="106">
        <v>0</v>
      </c>
      <c r="V17" s="106">
        <f t="shared" si="6"/>
        <v>0</v>
      </c>
      <c r="W17" s="106"/>
      <c r="X17" s="106" t="s">
        <v>362</v>
      </c>
      <c r="Y17" s="101"/>
      <c r="Z17" s="101"/>
      <c r="AA17" s="101"/>
      <c r="AB17" s="101"/>
      <c r="AC17" s="101"/>
      <c r="AD17" s="101"/>
      <c r="AE17" s="101"/>
      <c r="AF17" s="101"/>
      <c r="AG17" s="101" t="s">
        <v>550</v>
      </c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outlineLevel="1">
      <c r="A18" s="129">
        <v>10</v>
      </c>
      <c r="B18" s="130" t="s">
        <v>1434</v>
      </c>
      <c r="C18" s="140" t="s">
        <v>3147</v>
      </c>
      <c r="D18" s="131" t="s">
        <v>1128</v>
      </c>
      <c r="E18" s="132">
        <v>8</v>
      </c>
      <c r="F18" s="133"/>
      <c r="G18" s="134">
        <f t="shared" si="0"/>
        <v>0</v>
      </c>
      <c r="H18" s="133"/>
      <c r="I18" s="134">
        <f t="shared" si="1"/>
        <v>0</v>
      </c>
      <c r="J18" s="133"/>
      <c r="K18" s="134">
        <f t="shared" si="2"/>
        <v>0</v>
      </c>
      <c r="L18" s="134">
        <v>21</v>
      </c>
      <c r="M18" s="134">
        <f t="shared" si="3"/>
        <v>0</v>
      </c>
      <c r="N18" s="134">
        <v>0</v>
      </c>
      <c r="O18" s="134">
        <f t="shared" si="4"/>
        <v>0</v>
      </c>
      <c r="P18" s="134">
        <v>0</v>
      </c>
      <c r="Q18" s="134">
        <f t="shared" si="5"/>
        <v>0</v>
      </c>
      <c r="R18" s="134"/>
      <c r="S18" s="134" t="s">
        <v>392</v>
      </c>
      <c r="T18" s="135" t="s">
        <v>393</v>
      </c>
      <c r="U18" s="106">
        <v>0</v>
      </c>
      <c r="V18" s="106">
        <f t="shared" si="6"/>
        <v>0</v>
      </c>
      <c r="W18" s="106"/>
      <c r="X18" s="106" t="s">
        <v>362</v>
      </c>
      <c r="Y18" s="101"/>
      <c r="Z18" s="101"/>
      <c r="AA18" s="101"/>
      <c r="AB18" s="101"/>
      <c r="AC18" s="101"/>
      <c r="AD18" s="101"/>
      <c r="AE18" s="101"/>
      <c r="AF18" s="101"/>
      <c r="AG18" s="101" t="s">
        <v>550</v>
      </c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outlineLevel="1">
      <c r="A19" s="129">
        <v>11</v>
      </c>
      <c r="B19" s="130" t="s">
        <v>725</v>
      </c>
      <c r="C19" s="140" t="s">
        <v>3148</v>
      </c>
      <c r="D19" s="131" t="s">
        <v>938</v>
      </c>
      <c r="E19" s="132">
        <v>5</v>
      </c>
      <c r="F19" s="133"/>
      <c r="G19" s="134">
        <f t="shared" si="0"/>
        <v>0</v>
      </c>
      <c r="H19" s="133"/>
      <c r="I19" s="134">
        <f t="shared" si="1"/>
        <v>0</v>
      </c>
      <c r="J19" s="133"/>
      <c r="K19" s="134">
        <f t="shared" si="2"/>
        <v>0</v>
      </c>
      <c r="L19" s="134">
        <v>21</v>
      </c>
      <c r="M19" s="134">
        <f t="shared" si="3"/>
        <v>0</v>
      </c>
      <c r="N19" s="134">
        <v>0</v>
      </c>
      <c r="O19" s="134">
        <f t="shared" si="4"/>
        <v>0</v>
      </c>
      <c r="P19" s="134">
        <v>0</v>
      </c>
      <c r="Q19" s="134">
        <f t="shared" si="5"/>
        <v>0</v>
      </c>
      <c r="R19" s="134"/>
      <c r="S19" s="134" t="s">
        <v>392</v>
      </c>
      <c r="T19" s="135" t="s">
        <v>393</v>
      </c>
      <c r="U19" s="106">
        <v>0</v>
      </c>
      <c r="V19" s="106">
        <f t="shared" si="6"/>
        <v>0</v>
      </c>
      <c r="W19" s="106"/>
      <c r="X19" s="106" t="s">
        <v>1066</v>
      </c>
      <c r="Y19" s="101"/>
      <c r="Z19" s="101"/>
      <c r="AA19" s="101"/>
      <c r="AB19" s="101"/>
      <c r="AC19" s="101"/>
      <c r="AD19" s="101"/>
      <c r="AE19" s="101"/>
      <c r="AF19" s="101"/>
      <c r="AG19" s="101" t="s">
        <v>1795</v>
      </c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outlineLevel="1">
      <c r="A20" s="129">
        <v>12</v>
      </c>
      <c r="B20" s="130" t="s">
        <v>2066</v>
      </c>
      <c r="C20" s="140" t="s">
        <v>3149</v>
      </c>
      <c r="D20" s="131" t="s">
        <v>525</v>
      </c>
      <c r="E20" s="132">
        <v>12</v>
      </c>
      <c r="F20" s="133"/>
      <c r="G20" s="134">
        <f t="shared" si="0"/>
        <v>0</v>
      </c>
      <c r="H20" s="133"/>
      <c r="I20" s="134">
        <f t="shared" si="1"/>
        <v>0</v>
      </c>
      <c r="J20" s="133"/>
      <c r="K20" s="134">
        <f t="shared" si="2"/>
        <v>0</v>
      </c>
      <c r="L20" s="134">
        <v>21</v>
      </c>
      <c r="M20" s="134">
        <f t="shared" si="3"/>
        <v>0</v>
      </c>
      <c r="N20" s="134">
        <v>0</v>
      </c>
      <c r="O20" s="134">
        <f t="shared" si="4"/>
        <v>0</v>
      </c>
      <c r="P20" s="134">
        <v>0</v>
      </c>
      <c r="Q20" s="134">
        <f t="shared" si="5"/>
        <v>0</v>
      </c>
      <c r="R20" s="134"/>
      <c r="S20" s="134" t="s">
        <v>392</v>
      </c>
      <c r="T20" s="135" t="s">
        <v>393</v>
      </c>
      <c r="U20" s="106">
        <v>0</v>
      </c>
      <c r="V20" s="106">
        <f t="shared" si="6"/>
        <v>0</v>
      </c>
      <c r="W20" s="106"/>
      <c r="X20" s="106" t="s">
        <v>362</v>
      </c>
      <c r="Y20" s="101"/>
      <c r="Z20" s="101"/>
      <c r="AA20" s="101"/>
      <c r="AB20" s="101"/>
      <c r="AC20" s="101"/>
      <c r="AD20" s="101"/>
      <c r="AE20" s="101"/>
      <c r="AF20" s="101"/>
      <c r="AG20" s="101" t="s">
        <v>550</v>
      </c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outlineLevel="1">
      <c r="A21" s="129">
        <v>13</v>
      </c>
      <c r="B21" s="130" t="s">
        <v>2072</v>
      </c>
      <c r="C21" s="140" t="s">
        <v>3150</v>
      </c>
      <c r="D21" s="131" t="s">
        <v>525</v>
      </c>
      <c r="E21" s="132">
        <v>1</v>
      </c>
      <c r="F21" s="133"/>
      <c r="G21" s="134">
        <f t="shared" si="0"/>
        <v>0</v>
      </c>
      <c r="H21" s="133"/>
      <c r="I21" s="134">
        <f t="shared" si="1"/>
        <v>0</v>
      </c>
      <c r="J21" s="133"/>
      <c r="K21" s="134">
        <f t="shared" si="2"/>
        <v>0</v>
      </c>
      <c r="L21" s="134">
        <v>21</v>
      </c>
      <c r="M21" s="134">
        <f t="shared" si="3"/>
        <v>0</v>
      </c>
      <c r="N21" s="134">
        <v>0</v>
      </c>
      <c r="O21" s="134">
        <f t="shared" si="4"/>
        <v>0</v>
      </c>
      <c r="P21" s="134">
        <v>0</v>
      </c>
      <c r="Q21" s="134">
        <f t="shared" si="5"/>
        <v>0</v>
      </c>
      <c r="R21" s="134"/>
      <c r="S21" s="134" t="s">
        <v>392</v>
      </c>
      <c r="T21" s="135" t="s">
        <v>393</v>
      </c>
      <c r="U21" s="106">
        <v>0</v>
      </c>
      <c r="V21" s="106">
        <f t="shared" si="6"/>
        <v>0</v>
      </c>
      <c r="W21" s="106"/>
      <c r="X21" s="106" t="s">
        <v>362</v>
      </c>
      <c r="Y21" s="101"/>
      <c r="Z21" s="101"/>
      <c r="AA21" s="101"/>
      <c r="AB21" s="101"/>
      <c r="AC21" s="101"/>
      <c r="AD21" s="101"/>
      <c r="AE21" s="101"/>
      <c r="AF21" s="101"/>
      <c r="AG21" s="101" t="s">
        <v>550</v>
      </c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outlineLevel="1">
      <c r="A22" s="129">
        <v>14</v>
      </c>
      <c r="B22" s="130" t="s">
        <v>1407</v>
      </c>
      <c r="C22" s="140" t="s">
        <v>3151</v>
      </c>
      <c r="D22" s="131" t="s">
        <v>525</v>
      </c>
      <c r="E22" s="132">
        <v>0.5</v>
      </c>
      <c r="F22" s="133"/>
      <c r="G22" s="134">
        <f t="shared" si="0"/>
        <v>0</v>
      </c>
      <c r="H22" s="133"/>
      <c r="I22" s="134">
        <f t="shared" si="1"/>
        <v>0</v>
      </c>
      <c r="J22" s="133"/>
      <c r="K22" s="134">
        <f t="shared" si="2"/>
        <v>0</v>
      </c>
      <c r="L22" s="134">
        <v>21</v>
      </c>
      <c r="M22" s="134">
        <f t="shared" si="3"/>
        <v>0</v>
      </c>
      <c r="N22" s="134">
        <v>0</v>
      </c>
      <c r="O22" s="134">
        <f t="shared" si="4"/>
        <v>0</v>
      </c>
      <c r="P22" s="134">
        <v>0</v>
      </c>
      <c r="Q22" s="134">
        <f t="shared" si="5"/>
        <v>0</v>
      </c>
      <c r="R22" s="134"/>
      <c r="S22" s="134" t="s">
        <v>392</v>
      </c>
      <c r="T22" s="135" t="s">
        <v>393</v>
      </c>
      <c r="U22" s="106">
        <v>0</v>
      </c>
      <c r="V22" s="106">
        <f t="shared" si="6"/>
        <v>0</v>
      </c>
      <c r="W22" s="106"/>
      <c r="X22" s="106" t="s">
        <v>362</v>
      </c>
      <c r="Y22" s="101"/>
      <c r="Z22" s="101"/>
      <c r="AA22" s="101"/>
      <c r="AB22" s="101"/>
      <c r="AC22" s="101"/>
      <c r="AD22" s="101"/>
      <c r="AE22" s="101"/>
      <c r="AF22" s="101"/>
      <c r="AG22" s="101" t="s">
        <v>550</v>
      </c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outlineLevel="1">
      <c r="A23" s="129">
        <v>15</v>
      </c>
      <c r="B23" s="130" t="s">
        <v>1841</v>
      </c>
      <c r="C23" s="140" t="s">
        <v>3152</v>
      </c>
      <c r="D23" s="131" t="s">
        <v>1128</v>
      </c>
      <c r="E23" s="132">
        <v>202</v>
      </c>
      <c r="F23" s="133"/>
      <c r="G23" s="134">
        <f t="shared" si="0"/>
        <v>0</v>
      </c>
      <c r="H23" s="133"/>
      <c r="I23" s="134">
        <f t="shared" si="1"/>
        <v>0</v>
      </c>
      <c r="J23" s="133"/>
      <c r="K23" s="134">
        <f t="shared" si="2"/>
        <v>0</v>
      </c>
      <c r="L23" s="134">
        <v>21</v>
      </c>
      <c r="M23" s="134">
        <f t="shared" si="3"/>
        <v>0</v>
      </c>
      <c r="N23" s="134">
        <v>0</v>
      </c>
      <c r="O23" s="134">
        <f t="shared" si="4"/>
        <v>0</v>
      </c>
      <c r="P23" s="134">
        <v>0</v>
      </c>
      <c r="Q23" s="134">
        <f t="shared" si="5"/>
        <v>0</v>
      </c>
      <c r="R23" s="134"/>
      <c r="S23" s="134" t="s">
        <v>392</v>
      </c>
      <c r="T23" s="135" t="s">
        <v>393</v>
      </c>
      <c r="U23" s="106">
        <v>0</v>
      </c>
      <c r="V23" s="106">
        <f t="shared" si="6"/>
        <v>0</v>
      </c>
      <c r="W23" s="106"/>
      <c r="X23" s="106" t="s">
        <v>362</v>
      </c>
      <c r="Y23" s="101"/>
      <c r="Z23" s="101"/>
      <c r="AA23" s="101"/>
      <c r="AB23" s="101"/>
      <c r="AC23" s="101"/>
      <c r="AD23" s="101"/>
      <c r="AE23" s="101"/>
      <c r="AF23" s="101"/>
      <c r="AG23" s="101" t="s">
        <v>550</v>
      </c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ht="22.5" outlineLevel="1">
      <c r="A24" s="122">
        <v>16</v>
      </c>
      <c r="B24" s="123" t="s">
        <v>2470</v>
      </c>
      <c r="C24" s="137" t="s">
        <v>3153</v>
      </c>
      <c r="D24" s="124" t="s">
        <v>1128</v>
      </c>
      <c r="E24" s="125">
        <v>1</v>
      </c>
      <c r="F24" s="126"/>
      <c r="G24" s="127">
        <f t="shared" si="0"/>
        <v>0</v>
      </c>
      <c r="H24" s="126"/>
      <c r="I24" s="127">
        <f t="shared" si="1"/>
        <v>0</v>
      </c>
      <c r="J24" s="126"/>
      <c r="K24" s="127">
        <f t="shared" si="2"/>
        <v>0</v>
      </c>
      <c r="L24" s="127">
        <v>21</v>
      </c>
      <c r="M24" s="127">
        <f t="shared" si="3"/>
        <v>0</v>
      </c>
      <c r="N24" s="127">
        <v>0</v>
      </c>
      <c r="O24" s="127">
        <f t="shared" si="4"/>
        <v>0</v>
      </c>
      <c r="P24" s="127">
        <v>0</v>
      </c>
      <c r="Q24" s="127">
        <f t="shared" si="5"/>
        <v>0</v>
      </c>
      <c r="R24" s="127"/>
      <c r="S24" s="127" t="s">
        <v>392</v>
      </c>
      <c r="T24" s="128" t="s">
        <v>393</v>
      </c>
      <c r="U24" s="106">
        <v>0</v>
      </c>
      <c r="V24" s="106">
        <f t="shared" si="6"/>
        <v>0</v>
      </c>
      <c r="W24" s="106"/>
      <c r="X24" s="106" t="s">
        <v>362</v>
      </c>
      <c r="Y24" s="101"/>
      <c r="Z24" s="101"/>
      <c r="AA24" s="101"/>
      <c r="AB24" s="101"/>
      <c r="AC24" s="101"/>
      <c r="AD24" s="101"/>
      <c r="AE24" s="101"/>
      <c r="AF24" s="101"/>
      <c r="AG24" s="101" t="s">
        <v>550</v>
      </c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outlineLevel="1">
      <c r="A25" s="104"/>
      <c r="B25" s="105"/>
      <c r="C25" s="138" t="s">
        <v>3154</v>
      </c>
      <c r="D25" s="107"/>
      <c r="E25" s="108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1"/>
      <c r="Z25" s="101"/>
      <c r="AA25" s="101"/>
      <c r="AB25" s="101"/>
      <c r="AC25" s="101"/>
      <c r="AD25" s="101"/>
      <c r="AE25" s="101"/>
      <c r="AF25" s="101"/>
      <c r="AG25" s="101" t="s">
        <v>365</v>
      </c>
      <c r="AH25" s="101">
        <v>0</v>
      </c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outlineLevel="1">
      <c r="A26" s="104"/>
      <c r="B26" s="105"/>
      <c r="C26" s="138" t="s">
        <v>43</v>
      </c>
      <c r="D26" s="107"/>
      <c r="E26" s="108">
        <v>1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1"/>
      <c r="Z26" s="101"/>
      <c r="AA26" s="101"/>
      <c r="AB26" s="101"/>
      <c r="AC26" s="101"/>
      <c r="AD26" s="101"/>
      <c r="AE26" s="101"/>
      <c r="AF26" s="101"/>
      <c r="AG26" s="101" t="s">
        <v>365</v>
      </c>
      <c r="AH26" s="101">
        <v>0</v>
      </c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29">
        <v>17</v>
      </c>
      <c r="B27" s="130" t="s">
        <v>1408</v>
      </c>
      <c r="C27" s="140" t="s">
        <v>3155</v>
      </c>
      <c r="D27" s="131" t="s">
        <v>1128</v>
      </c>
      <c r="E27" s="132">
        <v>2</v>
      </c>
      <c r="F27" s="133"/>
      <c r="G27" s="134">
        <f t="shared" ref="G27:G42" si="7">ROUND(E27*F27,2)</f>
        <v>0</v>
      </c>
      <c r="H27" s="133"/>
      <c r="I27" s="134">
        <f t="shared" ref="I27:I42" si="8">ROUND(E27*H27,2)</f>
        <v>0</v>
      </c>
      <c r="J27" s="133"/>
      <c r="K27" s="134">
        <f t="shared" ref="K27:K42" si="9">ROUND(E27*J27,2)</f>
        <v>0</v>
      </c>
      <c r="L27" s="134">
        <v>21</v>
      </c>
      <c r="M27" s="134">
        <f t="shared" ref="M27:M42" si="10">G27*(1+L27/100)</f>
        <v>0</v>
      </c>
      <c r="N27" s="134">
        <v>0</v>
      </c>
      <c r="O27" s="134">
        <f t="shared" ref="O27:O42" si="11">ROUND(E27*N27,2)</f>
        <v>0</v>
      </c>
      <c r="P27" s="134">
        <v>0</v>
      </c>
      <c r="Q27" s="134">
        <f t="shared" ref="Q27:Q42" si="12">ROUND(E27*P27,2)</f>
        <v>0</v>
      </c>
      <c r="R27" s="134"/>
      <c r="S27" s="134" t="s">
        <v>392</v>
      </c>
      <c r="T27" s="135" t="s">
        <v>393</v>
      </c>
      <c r="U27" s="106">
        <v>0</v>
      </c>
      <c r="V27" s="106">
        <f t="shared" ref="V27:V42" si="13">ROUND(E27*U27,2)</f>
        <v>0</v>
      </c>
      <c r="W27" s="106"/>
      <c r="X27" s="106" t="s">
        <v>362</v>
      </c>
      <c r="Y27" s="101"/>
      <c r="Z27" s="101"/>
      <c r="AA27" s="101"/>
      <c r="AB27" s="101"/>
      <c r="AC27" s="101"/>
      <c r="AD27" s="101"/>
      <c r="AE27" s="101"/>
      <c r="AF27" s="101"/>
      <c r="AG27" s="101" t="s">
        <v>550</v>
      </c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outlineLevel="1">
      <c r="A28" s="129">
        <v>18</v>
      </c>
      <c r="B28" s="130" t="s">
        <v>2592</v>
      </c>
      <c r="C28" s="140" t="s">
        <v>3156</v>
      </c>
      <c r="D28" s="131" t="s">
        <v>1128</v>
      </c>
      <c r="E28" s="132">
        <v>1</v>
      </c>
      <c r="F28" s="133"/>
      <c r="G28" s="134">
        <f t="shared" si="7"/>
        <v>0</v>
      </c>
      <c r="H28" s="133"/>
      <c r="I28" s="134">
        <f t="shared" si="8"/>
        <v>0</v>
      </c>
      <c r="J28" s="133"/>
      <c r="K28" s="134">
        <f t="shared" si="9"/>
        <v>0</v>
      </c>
      <c r="L28" s="134">
        <v>21</v>
      </c>
      <c r="M28" s="134">
        <f t="shared" si="10"/>
        <v>0</v>
      </c>
      <c r="N28" s="134">
        <v>0</v>
      </c>
      <c r="O28" s="134">
        <f t="shared" si="11"/>
        <v>0</v>
      </c>
      <c r="P28" s="134">
        <v>0</v>
      </c>
      <c r="Q28" s="134">
        <f t="shared" si="12"/>
        <v>0</v>
      </c>
      <c r="R28" s="134"/>
      <c r="S28" s="134" t="s">
        <v>392</v>
      </c>
      <c r="T28" s="135" t="s">
        <v>393</v>
      </c>
      <c r="U28" s="106">
        <v>0</v>
      </c>
      <c r="V28" s="106">
        <f t="shared" si="13"/>
        <v>0</v>
      </c>
      <c r="W28" s="106"/>
      <c r="X28" s="106" t="s">
        <v>362</v>
      </c>
      <c r="Y28" s="101"/>
      <c r="Z28" s="101"/>
      <c r="AA28" s="101"/>
      <c r="AB28" s="101"/>
      <c r="AC28" s="101"/>
      <c r="AD28" s="101"/>
      <c r="AE28" s="101"/>
      <c r="AF28" s="101"/>
      <c r="AG28" s="101" t="s">
        <v>550</v>
      </c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29">
        <v>19</v>
      </c>
      <c r="B29" s="130" t="s">
        <v>704</v>
      </c>
      <c r="C29" s="140" t="s">
        <v>3157</v>
      </c>
      <c r="D29" s="131" t="s">
        <v>942</v>
      </c>
      <c r="E29" s="132">
        <v>2</v>
      </c>
      <c r="F29" s="133"/>
      <c r="G29" s="134">
        <f t="shared" si="7"/>
        <v>0</v>
      </c>
      <c r="H29" s="133"/>
      <c r="I29" s="134">
        <f t="shared" si="8"/>
        <v>0</v>
      </c>
      <c r="J29" s="133"/>
      <c r="K29" s="134">
        <f t="shared" si="9"/>
        <v>0</v>
      </c>
      <c r="L29" s="134">
        <v>21</v>
      </c>
      <c r="M29" s="134">
        <f t="shared" si="10"/>
        <v>0</v>
      </c>
      <c r="N29" s="134">
        <v>0</v>
      </c>
      <c r="O29" s="134">
        <f t="shared" si="11"/>
        <v>0</v>
      </c>
      <c r="P29" s="134">
        <v>0</v>
      </c>
      <c r="Q29" s="134">
        <f t="shared" si="12"/>
        <v>0</v>
      </c>
      <c r="R29" s="134"/>
      <c r="S29" s="134" t="s">
        <v>392</v>
      </c>
      <c r="T29" s="135" t="s">
        <v>393</v>
      </c>
      <c r="U29" s="106">
        <v>0</v>
      </c>
      <c r="V29" s="106">
        <f t="shared" si="13"/>
        <v>0</v>
      </c>
      <c r="W29" s="106"/>
      <c r="X29" s="106" t="s">
        <v>362</v>
      </c>
      <c r="Y29" s="101"/>
      <c r="Z29" s="101"/>
      <c r="AA29" s="101"/>
      <c r="AB29" s="101"/>
      <c r="AC29" s="101"/>
      <c r="AD29" s="101"/>
      <c r="AE29" s="101"/>
      <c r="AF29" s="101"/>
      <c r="AG29" s="101" t="s">
        <v>550</v>
      </c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ht="22.5" outlineLevel="1">
      <c r="A30" s="129">
        <v>20</v>
      </c>
      <c r="B30" s="130" t="s">
        <v>1931</v>
      </c>
      <c r="C30" s="140" t="s">
        <v>3158</v>
      </c>
      <c r="D30" s="131" t="s">
        <v>942</v>
      </c>
      <c r="E30" s="132">
        <v>3</v>
      </c>
      <c r="F30" s="133"/>
      <c r="G30" s="134">
        <f t="shared" si="7"/>
        <v>0</v>
      </c>
      <c r="H30" s="133"/>
      <c r="I30" s="134">
        <f t="shared" si="8"/>
        <v>0</v>
      </c>
      <c r="J30" s="133"/>
      <c r="K30" s="134">
        <f t="shared" si="9"/>
        <v>0</v>
      </c>
      <c r="L30" s="134">
        <v>21</v>
      </c>
      <c r="M30" s="134">
        <f t="shared" si="10"/>
        <v>0</v>
      </c>
      <c r="N30" s="134">
        <v>0</v>
      </c>
      <c r="O30" s="134">
        <f t="shared" si="11"/>
        <v>0</v>
      </c>
      <c r="P30" s="134">
        <v>0</v>
      </c>
      <c r="Q30" s="134">
        <f t="shared" si="12"/>
        <v>0</v>
      </c>
      <c r="R30" s="134"/>
      <c r="S30" s="134" t="s">
        <v>392</v>
      </c>
      <c r="T30" s="135" t="s">
        <v>393</v>
      </c>
      <c r="U30" s="106">
        <v>0</v>
      </c>
      <c r="V30" s="106">
        <f t="shared" si="13"/>
        <v>0</v>
      </c>
      <c r="W30" s="106"/>
      <c r="X30" s="106" t="s">
        <v>362</v>
      </c>
      <c r="Y30" s="101"/>
      <c r="Z30" s="101"/>
      <c r="AA30" s="101"/>
      <c r="AB30" s="101"/>
      <c r="AC30" s="101"/>
      <c r="AD30" s="101"/>
      <c r="AE30" s="101"/>
      <c r="AF30" s="101"/>
      <c r="AG30" s="101" t="s">
        <v>550</v>
      </c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ht="22.5" outlineLevel="1">
      <c r="A31" s="129">
        <v>21</v>
      </c>
      <c r="B31" s="130" t="s">
        <v>2467</v>
      </c>
      <c r="C31" s="140" t="s">
        <v>3159</v>
      </c>
      <c r="D31" s="131" t="s">
        <v>525</v>
      </c>
      <c r="E31" s="132">
        <v>302</v>
      </c>
      <c r="F31" s="133"/>
      <c r="G31" s="134">
        <f t="shared" si="7"/>
        <v>0</v>
      </c>
      <c r="H31" s="133"/>
      <c r="I31" s="134">
        <f t="shared" si="8"/>
        <v>0</v>
      </c>
      <c r="J31" s="133"/>
      <c r="K31" s="134">
        <f t="shared" si="9"/>
        <v>0</v>
      </c>
      <c r="L31" s="134">
        <v>21</v>
      </c>
      <c r="M31" s="134">
        <f t="shared" si="10"/>
        <v>0</v>
      </c>
      <c r="N31" s="134">
        <v>0</v>
      </c>
      <c r="O31" s="134">
        <f t="shared" si="11"/>
        <v>0</v>
      </c>
      <c r="P31" s="134">
        <v>0</v>
      </c>
      <c r="Q31" s="134">
        <f t="shared" si="12"/>
        <v>0</v>
      </c>
      <c r="R31" s="134"/>
      <c r="S31" s="134" t="s">
        <v>392</v>
      </c>
      <c r="T31" s="135" t="s">
        <v>393</v>
      </c>
      <c r="U31" s="106">
        <v>0</v>
      </c>
      <c r="V31" s="106">
        <f t="shared" si="13"/>
        <v>0</v>
      </c>
      <c r="W31" s="106"/>
      <c r="X31" s="106" t="s">
        <v>362</v>
      </c>
      <c r="Y31" s="101"/>
      <c r="Z31" s="101"/>
      <c r="AA31" s="101"/>
      <c r="AB31" s="101"/>
      <c r="AC31" s="101"/>
      <c r="AD31" s="101"/>
      <c r="AE31" s="101"/>
      <c r="AF31" s="101"/>
      <c r="AG31" s="101" t="s">
        <v>550</v>
      </c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outlineLevel="1">
      <c r="A32" s="129">
        <v>22</v>
      </c>
      <c r="B32" s="130" t="s">
        <v>2095</v>
      </c>
      <c r="C32" s="140" t="s">
        <v>3160</v>
      </c>
      <c r="D32" s="131" t="s">
        <v>525</v>
      </c>
      <c r="E32" s="132">
        <v>302</v>
      </c>
      <c r="F32" s="133"/>
      <c r="G32" s="134">
        <f t="shared" si="7"/>
        <v>0</v>
      </c>
      <c r="H32" s="133"/>
      <c r="I32" s="134">
        <f t="shared" si="8"/>
        <v>0</v>
      </c>
      <c r="J32" s="133"/>
      <c r="K32" s="134">
        <f t="shared" si="9"/>
        <v>0</v>
      </c>
      <c r="L32" s="134">
        <v>21</v>
      </c>
      <c r="M32" s="134">
        <f t="shared" si="10"/>
        <v>0</v>
      </c>
      <c r="N32" s="134">
        <v>0</v>
      </c>
      <c r="O32" s="134">
        <f t="shared" si="11"/>
        <v>0</v>
      </c>
      <c r="P32" s="134">
        <v>0</v>
      </c>
      <c r="Q32" s="134">
        <f t="shared" si="12"/>
        <v>0</v>
      </c>
      <c r="R32" s="134"/>
      <c r="S32" s="134" t="s">
        <v>392</v>
      </c>
      <c r="T32" s="135" t="s">
        <v>393</v>
      </c>
      <c r="U32" s="106">
        <v>0</v>
      </c>
      <c r="V32" s="106">
        <f t="shared" si="13"/>
        <v>0</v>
      </c>
      <c r="W32" s="106"/>
      <c r="X32" s="106" t="s">
        <v>362</v>
      </c>
      <c r="Y32" s="101"/>
      <c r="Z32" s="101"/>
      <c r="AA32" s="101"/>
      <c r="AB32" s="101"/>
      <c r="AC32" s="101"/>
      <c r="AD32" s="101"/>
      <c r="AE32" s="101"/>
      <c r="AF32" s="101"/>
      <c r="AG32" s="101" t="s">
        <v>550</v>
      </c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29">
        <v>23</v>
      </c>
      <c r="B33" s="130" t="s">
        <v>3161</v>
      </c>
      <c r="C33" s="140" t="s">
        <v>3162</v>
      </c>
      <c r="D33" s="131" t="s">
        <v>525</v>
      </c>
      <c r="E33" s="132">
        <v>302</v>
      </c>
      <c r="F33" s="133"/>
      <c r="G33" s="134">
        <f t="shared" si="7"/>
        <v>0</v>
      </c>
      <c r="H33" s="133"/>
      <c r="I33" s="134">
        <f t="shared" si="8"/>
        <v>0</v>
      </c>
      <c r="J33" s="133"/>
      <c r="K33" s="134">
        <f t="shared" si="9"/>
        <v>0</v>
      </c>
      <c r="L33" s="134">
        <v>21</v>
      </c>
      <c r="M33" s="134">
        <f t="shared" si="10"/>
        <v>0</v>
      </c>
      <c r="N33" s="134">
        <v>0</v>
      </c>
      <c r="O33" s="134">
        <f t="shared" si="11"/>
        <v>0</v>
      </c>
      <c r="P33" s="134">
        <v>0</v>
      </c>
      <c r="Q33" s="134">
        <f t="shared" si="12"/>
        <v>0</v>
      </c>
      <c r="R33" s="134"/>
      <c r="S33" s="134" t="s">
        <v>392</v>
      </c>
      <c r="T33" s="135" t="s">
        <v>393</v>
      </c>
      <c r="U33" s="106">
        <v>0</v>
      </c>
      <c r="V33" s="106">
        <f t="shared" si="13"/>
        <v>0</v>
      </c>
      <c r="W33" s="106"/>
      <c r="X33" s="106" t="s">
        <v>362</v>
      </c>
      <c r="Y33" s="101"/>
      <c r="Z33" s="101"/>
      <c r="AA33" s="101"/>
      <c r="AB33" s="101"/>
      <c r="AC33" s="101"/>
      <c r="AD33" s="101"/>
      <c r="AE33" s="101"/>
      <c r="AF33" s="101"/>
      <c r="AG33" s="101" t="s">
        <v>550</v>
      </c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outlineLevel="1">
      <c r="A34" s="129">
        <v>24</v>
      </c>
      <c r="B34" s="130" t="s">
        <v>2141</v>
      </c>
      <c r="C34" s="140" t="s">
        <v>3163</v>
      </c>
      <c r="D34" s="131" t="s">
        <v>942</v>
      </c>
      <c r="E34" s="132">
        <v>3</v>
      </c>
      <c r="F34" s="133"/>
      <c r="G34" s="134">
        <f t="shared" si="7"/>
        <v>0</v>
      </c>
      <c r="H34" s="133"/>
      <c r="I34" s="134">
        <f t="shared" si="8"/>
        <v>0</v>
      </c>
      <c r="J34" s="133"/>
      <c r="K34" s="134">
        <f t="shared" si="9"/>
        <v>0</v>
      </c>
      <c r="L34" s="134">
        <v>21</v>
      </c>
      <c r="M34" s="134">
        <f t="shared" si="10"/>
        <v>0</v>
      </c>
      <c r="N34" s="134">
        <v>0</v>
      </c>
      <c r="O34" s="134">
        <f t="shared" si="11"/>
        <v>0</v>
      </c>
      <c r="P34" s="134">
        <v>0</v>
      </c>
      <c r="Q34" s="134">
        <f t="shared" si="12"/>
        <v>0</v>
      </c>
      <c r="R34" s="134"/>
      <c r="S34" s="134" t="s">
        <v>392</v>
      </c>
      <c r="T34" s="135" t="s">
        <v>393</v>
      </c>
      <c r="U34" s="106">
        <v>0</v>
      </c>
      <c r="V34" s="106">
        <f t="shared" si="13"/>
        <v>0</v>
      </c>
      <c r="W34" s="106"/>
      <c r="X34" s="106" t="s">
        <v>362</v>
      </c>
      <c r="Y34" s="101"/>
      <c r="Z34" s="101"/>
      <c r="AA34" s="101"/>
      <c r="AB34" s="101"/>
      <c r="AC34" s="101"/>
      <c r="AD34" s="101"/>
      <c r="AE34" s="101"/>
      <c r="AF34" s="101"/>
      <c r="AG34" s="101" t="s">
        <v>550</v>
      </c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29">
        <v>25</v>
      </c>
      <c r="B35" s="130" t="s">
        <v>1829</v>
      </c>
      <c r="C35" s="140" t="s">
        <v>3164</v>
      </c>
      <c r="D35" s="131" t="s">
        <v>942</v>
      </c>
      <c r="E35" s="132">
        <v>3</v>
      </c>
      <c r="F35" s="133"/>
      <c r="G35" s="134">
        <f t="shared" si="7"/>
        <v>0</v>
      </c>
      <c r="H35" s="133"/>
      <c r="I35" s="134">
        <f t="shared" si="8"/>
        <v>0</v>
      </c>
      <c r="J35" s="133"/>
      <c r="K35" s="134">
        <f t="shared" si="9"/>
        <v>0</v>
      </c>
      <c r="L35" s="134">
        <v>21</v>
      </c>
      <c r="M35" s="134">
        <f t="shared" si="10"/>
        <v>0</v>
      </c>
      <c r="N35" s="134">
        <v>0</v>
      </c>
      <c r="O35" s="134">
        <f t="shared" si="11"/>
        <v>0</v>
      </c>
      <c r="P35" s="134">
        <v>0</v>
      </c>
      <c r="Q35" s="134">
        <f t="shared" si="12"/>
        <v>0</v>
      </c>
      <c r="R35" s="134"/>
      <c r="S35" s="134" t="s">
        <v>392</v>
      </c>
      <c r="T35" s="135" t="s">
        <v>393</v>
      </c>
      <c r="U35" s="106">
        <v>0</v>
      </c>
      <c r="V35" s="106">
        <f t="shared" si="13"/>
        <v>0</v>
      </c>
      <c r="W35" s="106"/>
      <c r="X35" s="106" t="s">
        <v>362</v>
      </c>
      <c r="Y35" s="101"/>
      <c r="Z35" s="101"/>
      <c r="AA35" s="101"/>
      <c r="AB35" s="101"/>
      <c r="AC35" s="101"/>
      <c r="AD35" s="101"/>
      <c r="AE35" s="101"/>
      <c r="AF35" s="101"/>
      <c r="AG35" s="101" t="s">
        <v>550</v>
      </c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outlineLevel="1">
      <c r="A36" s="129">
        <v>26</v>
      </c>
      <c r="B36" s="130" t="s">
        <v>1938</v>
      </c>
      <c r="C36" s="140" t="s">
        <v>3165</v>
      </c>
      <c r="D36" s="131" t="s">
        <v>942</v>
      </c>
      <c r="E36" s="132">
        <v>1</v>
      </c>
      <c r="F36" s="133"/>
      <c r="G36" s="134">
        <f t="shared" si="7"/>
        <v>0</v>
      </c>
      <c r="H36" s="133"/>
      <c r="I36" s="134">
        <f t="shared" si="8"/>
        <v>0</v>
      </c>
      <c r="J36" s="133"/>
      <c r="K36" s="134">
        <f t="shared" si="9"/>
        <v>0</v>
      </c>
      <c r="L36" s="134">
        <v>21</v>
      </c>
      <c r="M36" s="134">
        <f t="shared" si="10"/>
        <v>0</v>
      </c>
      <c r="N36" s="134">
        <v>0</v>
      </c>
      <c r="O36" s="134">
        <f t="shared" si="11"/>
        <v>0</v>
      </c>
      <c r="P36" s="134">
        <v>0</v>
      </c>
      <c r="Q36" s="134">
        <f t="shared" si="12"/>
        <v>0</v>
      </c>
      <c r="R36" s="134"/>
      <c r="S36" s="134" t="s">
        <v>392</v>
      </c>
      <c r="T36" s="135" t="s">
        <v>393</v>
      </c>
      <c r="U36" s="106">
        <v>0</v>
      </c>
      <c r="V36" s="106">
        <f t="shared" si="13"/>
        <v>0</v>
      </c>
      <c r="W36" s="106"/>
      <c r="X36" s="106" t="s">
        <v>362</v>
      </c>
      <c r="Y36" s="101"/>
      <c r="Z36" s="101"/>
      <c r="AA36" s="101"/>
      <c r="AB36" s="101"/>
      <c r="AC36" s="101"/>
      <c r="AD36" s="101"/>
      <c r="AE36" s="101"/>
      <c r="AF36" s="101"/>
      <c r="AG36" s="101" t="s">
        <v>550</v>
      </c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outlineLevel="1">
      <c r="A37" s="129">
        <v>27</v>
      </c>
      <c r="B37" s="130" t="s">
        <v>2312</v>
      </c>
      <c r="C37" s="140" t="s">
        <v>3166</v>
      </c>
      <c r="D37" s="131" t="s">
        <v>942</v>
      </c>
      <c r="E37" s="132">
        <v>1</v>
      </c>
      <c r="F37" s="133"/>
      <c r="G37" s="134">
        <f t="shared" si="7"/>
        <v>0</v>
      </c>
      <c r="H37" s="133"/>
      <c r="I37" s="134">
        <f t="shared" si="8"/>
        <v>0</v>
      </c>
      <c r="J37" s="133"/>
      <c r="K37" s="134">
        <f t="shared" si="9"/>
        <v>0</v>
      </c>
      <c r="L37" s="134">
        <v>21</v>
      </c>
      <c r="M37" s="134">
        <f t="shared" si="10"/>
        <v>0</v>
      </c>
      <c r="N37" s="134">
        <v>0</v>
      </c>
      <c r="O37" s="134">
        <f t="shared" si="11"/>
        <v>0</v>
      </c>
      <c r="P37" s="134">
        <v>0</v>
      </c>
      <c r="Q37" s="134">
        <f t="shared" si="12"/>
        <v>0</v>
      </c>
      <c r="R37" s="134"/>
      <c r="S37" s="134" t="s">
        <v>392</v>
      </c>
      <c r="T37" s="135" t="s">
        <v>393</v>
      </c>
      <c r="U37" s="106">
        <v>0</v>
      </c>
      <c r="V37" s="106">
        <f t="shared" si="13"/>
        <v>0</v>
      </c>
      <c r="W37" s="106"/>
      <c r="X37" s="106" t="s">
        <v>362</v>
      </c>
      <c r="Y37" s="101"/>
      <c r="Z37" s="101"/>
      <c r="AA37" s="101"/>
      <c r="AB37" s="101"/>
      <c r="AC37" s="101"/>
      <c r="AD37" s="101"/>
      <c r="AE37" s="101"/>
      <c r="AF37" s="101"/>
      <c r="AG37" s="101" t="s">
        <v>550</v>
      </c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outlineLevel="1">
      <c r="A38" s="129">
        <v>28</v>
      </c>
      <c r="B38" s="130" t="s">
        <v>2249</v>
      </c>
      <c r="C38" s="140" t="s">
        <v>3167</v>
      </c>
      <c r="D38" s="131" t="s">
        <v>942</v>
      </c>
      <c r="E38" s="132">
        <v>1</v>
      </c>
      <c r="F38" s="133"/>
      <c r="G38" s="134">
        <f t="shared" si="7"/>
        <v>0</v>
      </c>
      <c r="H38" s="133"/>
      <c r="I38" s="134">
        <f t="shared" si="8"/>
        <v>0</v>
      </c>
      <c r="J38" s="133"/>
      <c r="K38" s="134">
        <f t="shared" si="9"/>
        <v>0</v>
      </c>
      <c r="L38" s="134">
        <v>21</v>
      </c>
      <c r="M38" s="134">
        <f t="shared" si="10"/>
        <v>0</v>
      </c>
      <c r="N38" s="134">
        <v>0</v>
      </c>
      <c r="O38" s="134">
        <f t="shared" si="11"/>
        <v>0</v>
      </c>
      <c r="P38" s="134">
        <v>0</v>
      </c>
      <c r="Q38" s="134">
        <f t="shared" si="12"/>
        <v>0</v>
      </c>
      <c r="R38" s="134"/>
      <c r="S38" s="134" t="s">
        <v>392</v>
      </c>
      <c r="T38" s="135" t="s">
        <v>393</v>
      </c>
      <c r="U38" s="106">
        <v>0</v>
      </c>
      <c r="V38" s="106">
        <f t="shared" si="13"/>
        <v>0</v>
      </c>
      <c r="W38" s="106"/>
      <c r="X38" s="106" t="s">
        <v>362</v>
      </c>
      <c r="Y38" s="101"/>
      <c r="Z38" s="101"/>
      <c r="AA38" s="101"/>
      <c r="AB38" s="101"/>
      <c r="AC38" s="101"/>
      <c r="AD38" s="101"/>
      <c r="AE38" s="101"/>
      <c r="AF38" s="101"/>
      <c r="AG38" s="101" t="s">
        <v>550</v>
      </c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outlineLevel="1">
      <c r="A39" s="129">
        <v>29</v>
      </c>
      <c r="B39" s="130" t="s">
        <v>2238</v>
      </c>
      <c r="C39" s="140" t="s">
        <v>3168</v>
      </c>
      <c r="D39" s="131" t="s">
        <v>942</v>
      </c>
      <c r="E39" s="132">
        <v>1</v>
      </c>
      <c r="F39" s="133"/>
      <c r="G39" s="134">
        <f t="shared" si="7"/>
        <v>0</v>
      </c>
      <c r="H39" s="133"/>
      <c r="I39" s="134">
        <f t="shared" si="8"/>
        <v>0</v>
      </c>
      <c r="J39" s="133"/>
      <c r="K39" s="134">
        <f t="shared" si="9"/>
        <v>0</v>
      </c>
      <c r="L39" s="134">
        <v>21</v>
      </c>
      <c r="M39" s="134">
        <f t="shared" si="10"/>
        <v>0</v>
      </c>
      <c r="N39" s="134">
        <v>0</v>
      </c>
      <c r="O39" s="134">
        <f t="shared" si="11"/>
        <v>0</v>
      </c>
      <c r="P39" s="134">
        <v>0</v>
      </c>
      <c r="Q39" s="134">
        <f t="shared" si="12"/>
        <v>0</v>
      </c>
      <c r="R39" s="134"/>
      <c r="S39" s="134" t="s">
        <v>392</v>
      </c>
      <c r="T39" s="135" t="s">
        <v>393</v>
      </c>
      <c r="U39" s="106">
        <v>0</v>
      </c>
      <c r="V39" s="106">
        <f t="shared" si="13"/>
        <v>0</v>
      </c>
      <c r="W39" s="106"/>
      <c r="X39" s="106" t="s">
        <v>362</v>
      </c>
      <c r="Y39" s="101"/>
      <c r="Z39" s="101"/>
      <c r="AA39" s="101"/>
      <c r="AB39" s="101"/>
      <c r="AC39" s="101"/>
      <c r="AD39" s="101"/>
      <c r="AE39" s="101"/>
      <c r="AF39" s="101"/>
      <c r="AG39" s="101" t="s">
        <v>550</v>
      </c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outlineLevel="1">
      <c r="A40" s="129">
        <v>30</v>
      </c>
      <c r="B40" s="130" t="s">
        <v>2413</v>
      </c>
      <c r="C40" s="140" t="s">
        <v>3169</v>
      </c>
      <c r="D40" s="131" t="s">
        <v>942</v>
      </c>
      <c r="E40" s="132">
        <v>3</v>
      </c>
      <c r="F40" s="133"/>
      <c r="G40" s="134">
        <f t="shared" si="7"/>
        <v>0</v>
      </c>
      <c r="H40" s="133"/>
      <c r="I40" s="134">
        <f t="shared" si="8"/>
        <v>0</v>
      </c>
      <c r="J40" s="133"/>
      <c r="K40" s="134">
        <f t="shared" si="9"/>
        <v>0</v>
      </c>
      <c r="L40" s="134">
        <v>21</v>
      </c>
      <c r="M40" s="134">
        <f t="shared" si="10"/>
        <v>0</v>
      </c>
      <c r="N40" s="134">
        <v>0</v>
      </c>
      <c r="O40" s="134">
        <f t="shared" si="11"/>
        <v>0</v>
      </c>
      <c r="P40" s="134">
        <v>0</v>
      </c>
      <c r="Q40" s="134">
        <f t="shared" si="12"/>
        <v>0</v>
      </c>
      <c r="R40" s="134"/>
      <c r="S40" s="134" t="s">
        <v>392</v>
      </c>
      <c r="T40" s="135" t="s">
        <v>393</v>
      </c>
      <c r="U40" s="106">
        <v>0</v>
      </c>
      <c r="V40" s="106">
        <f t="shared" si="13"/>
        <v>0</v>
      </c>
      <c r="W40" s="106"/>
      <c r="X40" s="106" t="s">
        <v>362</v>
      </c>
      <c r="Y40" s="101"/>
      <c r="Z40" s="101"/>
      <c r="AA40" s="101"/>
      <c r="AB40" s="101"/>
      <c r="AC40" s="101"/>
      <c r="AD40" s="101"/>
      <c r="AE40" s="101"/>
      <c r="AF40" s="101"/>
      <c r="AG40" s="101" t="s">
        <v>550</v>
      </c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outlineLevel="1">
      <c r="A41" s="129">
        <v>31</v>
      </c>
      <c r="B41" s="130" t="s">
        <v>3170</v>
      </c>
      <c r="C41" s="140" t="s">
        <v>3171</v>
      </c>
      <c r="D41" s="131" t="s">
        <v>942</v>
      </c>
      <c r="E41" s="132">
        <v>36</v>
      </c>
      <c r="F41" s="133"/>
      <c r="G41" s="134">
        <f t="shared" si="7"/>
        <v>0</v>
      </c>
      <c r="H41" s="133"/>
      <c r="I41" s="134">
        <f t="shared" si="8"/>
        <v>0</v>
      </c>
      <c r="J41" s="133"/>
      <c r="K41" s="134">
        <f t="shared" si="9"/>
        <v>0</v>
      </c>
      <c r="L41" s="134">
        <v>21</v>
      </c>
      <c r="M41" s="134">
        <f t="shared" si="10"/>
        <v>0</v>
      </c>
      <c r="N41" s="134">
        <v>0</v>
      </c>
      <c r="O41" s="134">
        <f t="shared" si="11"/>
        <v>0</v>
      </c>
      <c r="P41" s="134">
        <v>0</v>
      </c>
      <c r="Q41" s="134">
        <f t="shared" si="12"/>
        <v>0</v>
      </c>
      <c r="R41" s="134"/>
      <c r="S41" s="134" t="s">
        <v>392</v>
      </c>
      <c r="T41" s="135" t="s">
        <v>393</v>
      </c>
      <c r="U41" s="106">
        <v>0</v>
      </c>
      <c r="V41" s="106">
        <f t="shared" si="13"/>
        <v>0</v>
      </c>
      <c r="W41" s="106"/>
      <c r="X41" s="106" t="s">
        <v>362</v>
      </c>
      <c r="Y41" s="101"/>
      <c r="Z41" s="101"/>
      <c r="AA41" s="101"/>
      <c r="AB41" s="101"/>
      <c r="AC41" s="101"/>
      <c r="AD41" s="101"/>
      <c r="AE41" s="101"/>
      <c r="AF41" s="101"/>
      <c r="AG41" s="101" t="s">
        <v>550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outlineLevel="1">
      <c r="A42" s="122">
        <v>32</v>
      </c>
      <c r="B42" s="123" t="s">
        <v>2081</v>
      </c>
      <c r="C42" s="137" t="s">
        <v>3172</v>
      </c>
      <c r="D42" s="124" t="s">
        <v>942</v>
      </c>
      <c r="E42" s="125">
        <v>9</v>
      </c>
      <c r="F42" s="126"/>
      <c r="G42" s="127">
        <f t="shared" si="7"/>
        <v>0</v>
      </c>
      <c r="H42" s="126"/>
      <c r="I42" s="127">
        <f t="shared" si="8"/>
        <v>0</v>
      </c>
      <c r="J42" s="126"/>
      <c r="K42" s="127">
        <f t="shared" si="9"/>
        <v>0</v>
      </c>
      <c r="L42" s="127">
        <v>21</v>
      </c>
      <c r="M42" s="127">
        <f t="shared" si="10"/>
        <v>0</v>
      </c>
      <c r="N42" s="127">
        <v>0</v>
      </c>
      <c r="O42" s="127">
        <f t="shared" si="11"/>
        <v>0</v>
      </c>
      <c r="P42" s="127">
        <v>0</v>
      </c>
      <c r="Q42" s="127">
        <f t="shared" si="12"/>
        <v>0</v>
      </c>
      <c r="R42" s="127"/>
      <c r="S42" s="127" t="s">
        <v>392</v>
      </c>
      <c r="T42" s="128" t="s">
        <v>393</v>
      </c>
      <c r="U42" s="106">
        <v>0</v>
      </c>
      <c r="V42" s="106">
        <f t="shared" si="13"/>
        <v>0</v>
      </c>
      <c r="W42" s="106"/>
      <c r="X42" s="106" t="s">
        <v>362</v>
      </c>
      <c r="Y42" s="101"/>
      <c r="Z42" s="101"/>
      <c r="AA42" s="101"/>
      <c r="AB42" s="101"/>
      <c r="AC42" s="101"/>
      <c r="AD42" s="101"/>
      <c r="AE42" s="101"/>
      <c r="AF42" s="101"/>
      <c r="AG42" s="101" t="s">
        <v>550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outlineLevel="1">
      <c r="A43" s="104"/>
      <c r="B43" s="105"/>
      <c r="C43" s="138" t="s">
        <v>3173</v>
      </c>
      <c r="D43" s="107"/>
      <c r="E43" s="108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1"/>
      <c r="Z43" s="101"/>
      <c r="AA43" s="101"/>
      <c r="AB43" s="101"/>
      <c r="AC43" s="101"/>
      <c r="AD43" s="101"/>
      <c r="AE43" s="101"/>
      <c r="AF43" s="101"/>
      <c r="AG43" s="101" t="s">
        <v>365</v>
      </c>
      <c r="AH43" s="101">
        <v>0</v>
      </c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outlineLevel="1">
      <c r="A44" s="104"/>
      <c r="B44" s="105"/>
      <c r="C44" s="138" t="s">
        <v>135</v>
      </c>
      <c r="D44" s="107"/>
      <c r="E44" s="108">
        <v>9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1"/>
      <c r="Z44" s="101"/>
      <c r="AA44" s="101"/>
      <c r="AB44" s="101"/>
      <c r="AC44" s="101"/>
      <c r="AD44" s="101"/>
      <c r="AE44" s="101"/>
      <c r="AF44" s="101"/>
      <c r="AG44" s="101" t="s">
        <v>365</v>
      </c>
      <c r="AH44" s="101">
        <v>0</v>
      </c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ht="22.5" outlineLevel="1">
      <c r="A45" s="129">
        <v>33</v>
      </c>
      <c r="B45" s="130" t="s">
        <v>2583</v>
      </c>
      <c r="C45" s="140" t="s">
        <v>3174</v>
      </c>
      <c r="D45" s="131" t="s">
        <v>1128</v>
      </c>
      <c r="E45" s="132">
        <v>0</v>
      </c>
      <c r="F45" s="133"/>
      <c r="G45" s="134">
        <f>ROUND(E45*F45,2)</f>
        <v>0</v>
      </c>
      <c r="H45" s="133"/>
      <c r="I45" s="134">
        <f>ROUND(E45*H45,2)</f>
        <v>0</v>
      </c>
      <c r="J45" s="133"/>
      <c r="K45" s="134">
        <f>ROUND(E45*J45,2)</f>
        <v>0</v>
      </c>
      <c r="L45" s="134">
        <v>21</v>
      </c>
      <c r="M45" s="134">
        <f>G45*(1+L45/100)</f>
        <v>0</v>
      </c>
      <c r="N45" s="134">
        <v>0</v>
      </c>
      <c r="O45" s="134">
        <f>ROUND(E45*N45,2)</f>
        <v>0</v>
      </c>
      <c r="P45" s="134">
        <v>0</v>
      </c>
      <c r="Q45" s="134">
        <f>ROUND(E45*P45,2)</f>
        <v>0</v>
      </c>
      <c r="R45" s="134"/>
      <c r="S45" s="134" t="s">
        <v>392</v>
      </c>
      <c r="T45" s="135" t="s">
        <v>393</v>
      </c>
      <c r="U45" s="106">
        <v>0</v>
      </c>
      <c r="V45" s="106">
        <f>ROUND(E45*U45,2)</f>
        <v>0</v>
      </c>
      <c r="W45" s="106"/>
      <c r="X45" s="106" t="s">
        <v>1066</v>
      </c>
      <c r="Y45" s="101"/>
      <c r="Z45" s="101"/>
      <c r="AA45" s="101"/>
      <c r="AB45" s="101"/>
      <c r="AC45" s="101"/>
      <c r="AD45" s="101"/>
      <c r="AE45" s="101"/>
      <c r="AF45" s="101"/>
      <c r="AG45" s="101" t="s">
        <v>1795</v>
      </c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outlineLevel="1">
      <c r="A46" s="129">
        <v>34</v>
      </c>
      <c r="B46" s="130" t="s">
        <v>2185</v>
      </c>
      <c r="C46" s="140" t="s">
        <v>3175</v>
      </c>
      <c r="D46" s="131" t="s">
        <v>942</v>
      </c>
      <c r="E46" s="132">
        <v>1</v>
      </c>
      <c r="F46" s="133"/>
      <c r="G46" s="134">
        <f>ROUND(E46*F46,2)</f>
        <v>0</v>
      </c>
      <c r="H46" s="133"/>
      <c r="I46" s="134">
        <f>ROUND(E46*H46,2)</f>
        <v>0</v>
      </c>
      <c r="J46" s="133"/>
      <c r="K46" s="134">
        <f>ROUND(E46*J46,2)</f>
        <v>0</v>
      </c>
      <c r="L46" s="134">
        <v>21</v>
      </c>
      <c r="M46" s="134">
        <f>G46*(1+L46/100)</f>
        <v>0</v>
      </c>
      <c r="N46" s="134">
        <v>0</v>
      </c>
      <c r="O46" s="134">
        <f>ROUND(E46*N46,2)</f>
        <v>0</v>
      </c>
      <c r="P46" s="134">
        <v>0</v>
      </c>
      <c r="Q46" s="134">
        <f>ROUND(E46*P46,2)</f>
        <v>0</v>
      </c>
      <c r="R46" s="134"/>
      <c r="S46" s="134" t="s">
        <v>392</v>
      </c>
      <c r="T46" s="135" t="s">
        <v>393</v>
      </c>
      <c r="U46" s="106">
        <v>0</v>
      </c>
      <c r="V46" s="106">
        <f>ROUND(E46*U46,2)</f>
        <v>0</v>
      </c>
      <c r="W46" s="106"/>
      <c r="X46" s="106" t="s">
        <v>362</v>
      </c>
      <c r="Y46" s="101"/>
      <c r="Z46" s="101"/>
      <c r="AA46" s="101"/>
      <c r="AB46" s="101"/>
      <c r="AC46" s="101"/>
      <c r="AD46" s="101"/>
      <c r="AE46" s="101"/>
      <c r="AF46" s="101"/>
      <c r="AG46" s="101" t="s">
        <v>550</v>
      </c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>
      <c r="A47" s="116" t="s">
        <v>355</v>
      </c>
      <c r="B47" s="117" t="s">
        <v>196</v>
      </c>
      <c r="C47" s="136" t="s">
        <v>197</v>
      </c>
      <c r="D47" s="118"/>
      <c r="E47" s="119"/>
      <c r="F47" s="120"/>
      <c r="G47" s="120">
        <f>SUMIF(AG48:AG53,"&lt;&gt;NOR",G48:G53)</f>
        <v>0</v>
      </c>
      <c r="H47" s="120"/>
      <c r="I47" s="120">
        <f>SUM(I48:I53)</f>
        <v>0</v>
      </c>
      <c r="J47" s="120"/>
      <c r="K47" s="120">
        <f>SUM(K48:K53)</f>
        <v>0</v>
      </c>
      <c r="L47" s="120"/>
      <c r="M47" s="120">
        <f>SUM(M48:M53)</f>
        <v>0</v>
      </c>
      <c r="N47" s="120"/>
      <c r="O47" s="120">
        <f>SUM(O48:O53)</f>
        <v>0</v>
      </c>
      <c r="P47" s="120"/>
      <c r="Q47" s="120">
        <f>SUM(Q48:Q53)</f>
        <v>0</v>
      </c>
      <c r="R47" s="120"/>
      <c r="S47" s="120"/>
      <c r="T47" s="121"/>
      <c r="U47" s="115"/>
      <c r="V47" s="115">
        <f>SUM(V48:V53)</f>
        <v>0</v>
      </c>
      <c r="W47" s="115"/>
      <c r="X47" s="115"/>
      <c r="AG47" t="s">
        <v>356</v>
      </c>
    </row>
    <row r="48" spans="1:60" outlineLevel="1">
      <c r="A48" s="122">
        <v>35</v>
      </c>
      <c r="B48" s="123" t="s">
        <v>2521</v>
      </c>
      <c r="C48" s="137" t="s">
        <v>3176</v>
      </c>
      <c r="D48" s="124" t="s">
        <v>1128</v>
      </c>
      <c r="E48" s="125">
        <v>1</v>
      </c>
      <c r="F48" s="126"/>
      <c r="G48" s="127">
        <f>ROUND(E48*F48,2)</f>
        <v>0</v>
      </c>
      <c r="H48" s="126"/>
      <c r="I48" s="127">
        <f>ROUND(E48*H48,2)</f>
        <v>0</v>
      </c>
      <c r="J48" s="126"/>
      <c r="K48" s="127">
        <f>ROUND(E48*J48,2)</f>
        <v>0</v>
      </c>
      <c r="L48" s="127">
        <v>21</v>
      </c>
      <c r="M48" s="127">
        <f>G48*(1+L48/100)</f>
        <v>0</v>
      </c>
      <c r="N48" s="127">
        <v>0</v>
      </c>
      <c r="O48" s="127">
        <f>ROUND(E48*N48,2)</f>
        <v>0</v>
      </c>
      <c r="P48" s="127">
        <v>0</v>
      </c>
      <c r="Q48" s="127">
        <f>ROUND(E48*P48,2)</f>
        <v>0</v>
      </c>
      <c r="R48" s="127"/>
      <c r="S48" s="127" t="s">
        <v>392</v>
      </c>
      <c r="T48" s="128" t="s">
        <v>393</v>
      </c>
      <c r="U48" s="106">
        <v>0</v>
      </c>
      <c r="V48" s="106">
        <f>ROUND(E48*U48,2)</f>
        <v>0</v>
      </c>
      <c r="W48" s="106"/>
      <c r="X48" s="106" t="s">
        <v>362</v>
      </c>
      <c r="Y48" s="101"/>
      <c r="Z48" s="101"/>
      <c r="AA48" s="101"/>
      <c r="AB48" s="101"/>
      <c r="AC48" s="101"/>
      <c r="AD48" s="101"/>
      <c r="AE48" s="101"/>
      <c r="AF48" s="101"/>
      <c r="AG48" s="101" t="s">
        <v>550</v>
      </c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ht="22.5" outlineLevel="1">
      <c r="A49" s="104"/>
      <c r="B49" s="105"/>
      <c r="C49" s="138" t="s">
        <v>3177</v>
      </c>
      <c r="D49" s="107"/>
      <c r="E49" s="108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1"/>
      <c r="Z49" s="101"/>
      <c r="AA49" s="101"/>
      <c r="AB49" s="101"/>
      <c r="AC49" s="101"/>
      <c r="AD49" s="101"/>
      <c r="AE49" s="101"/>
      <c r="AF49" s="101"/>
      <c r="AG49" s="101" t="s">
        <v>365</v>
      </c>
      <c r="AH49" s="101">
        <v>0</v>
      </c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outlineLevel="1">
      <c r="A50" s="104"/>
      <c r="B50" s="105"/>
      <c r="C50" s="138" t="s">
        <v>43</v>
      </c>
      <c r="D50" s="107"/>
      <c r="E50" s="108">
        <v>1</v>
      </c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1"/>
      <c r="Z50" s="101"/>
      <c r="AA50" s="101"/>
      <c r="AB50" s="101"/>
      <c r="AC50" s="101"/>
      <c r="AD50" s="101"/>
      <c r="AE50" s="101"/>
      <c r="AF50" s="101"/>
      <c r="AG50" s="101" t="s">
        <v>365</v>
      </c>
      <c r="AH50" s="101">
        <v>0</v>
      </c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outlineLevel="1">
      <c r="A51" s="122">
        <v>36</v>
      </c>
      <c r="B51" s="123" t="s">
        <v>2025</v>
      </c>
      <c r="C51" s="137" t="s">
        <v>3178</v>
      </c>
      <c r="D51" s="124" t="s">
        <v>1128</v>
      </c>
      <c r="E51" s="125">
        <v>7</v>
      </c>
      <c r="F51" s="126"/>
      <c r="G51" s="127">
        <f>ROUND(E51*F51,2)</f>
        <v>0</v>
      </c>
      <c r="H51" s="126"/>
      <c r="I51" s="127">
        <f>ROUND(E51*H51,2)</f>
        <v>0</v>
      </c>
      <c r="J51" s="126"/>
      <c r="K51" s="127">
        <f>ROUND(E51*J51,2)</f>
        <v>0</v>
      </c>
      <c r="L51" s="127">
        <v>21</v>
      </c>
      <c r="M51" s="127">
        <f>G51*(1+L51/100)</f>
        <v>0</v>
      </c>
      <c r="N51" s="127">
        <v>0</v>
      </c>
      <c r="O51" s="127">
        <f>ROUND(E51*N51,2)</f>
        <v>0</v>
      </c>
      <c r="P51" s="127">
        <v>0</v>
      </c>
      <c r="Q51" s="127">
        <f>ROUND(E51*P51,2)</f>
        <v>0</v>
      </c>
      <c r="R51" s="127"/>
      <c r="S51" s="127" t="s">
        <v>392</v>
      </c>
      <c r="T51" s="128" t="s">
        <v>393</v>
      </c>
      <c r="U51" s="106">
        <v>0</v>
      </c>
      <c r="V51" s="106">
        <f>ROUND(E51*U51,2)</f>
        <v>0</v>
      </c>
      <c r="W51" s="106"/>
      <c r="X51" s="106" t="s">
        <v>362</v>
      </c>
      <c r="Y51" s="101"/>
      <c r="Z51" s="101"/>
      <c r="AA51" s="101"/>
      <c r="AB51" s="101"/>
      <c r="AC51" s="101"/>
      <c r="AD51" s="101"/>
      <c r="AE51" s="101"/>
      <c r="AF51" s="101"/>
      <c r="AG51" s="101" t="s">
        <v>550</v>
      </c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ht="22.5" outlineLevel="1">
      <c r="A52" s="104"/>
      <c r="B52" s="105"/>
      <c r="C52" s="138" t="s">
        <v>3177</v>
      </c>
      <c r="D52" s="107"/>
      <c r="E52" s="108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1"/>
      <c r="Z52" s="101"/>
      <c r="AA52" s="101"/>
      <c r="AB52" s="101"/>
      <c r="AC52" s="101"/>
      <c r="AD52" s="101"/>
      <c r="AE52" s="101"/>
      <c r="AF52" s="101"/>
      <c r="AG52" s="101" t="s">
        <v>365</v>
      </c>
      <c r="AH52" s="101">
        <v>0</v>
      </c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outlineLevel="1">
      <c r="A53" s="104"/>
      <c r="B53" s="105"/>
      <c r="C53" s="138" t="s">
        <v>309</v>
      </c>
      <c r="D53" s="107"/>
      <c r="E53" s="108">
        <v>7</v>
      </c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1"/>
      <c r="Z53" s="101"/>
      <c r="AA53" s="101"/>
      <c r="AB53" s="101"/>
      <c r="AC53" s="101"/>
      <c r="AD53" s="101"/>
      <c r="AE53" s="101"/>
      <c r="AF53" s="101"/>
      <c r="AG53" s="101" t="s">
        <v>365</v>
      </c>
      <c r="AH53" s="101">
        <v>0</v>
      </c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>
      <c r="A54" s="152"/>
      <c r="B54" s="4"/>
      <c r="C54" s="144"/>
      <c r="D54" s="6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AE54">
        <v>15</v>
      </c>
      <c r="AF54">
        <v>21</v>
      </c>
      <c r="AG54" t="s">
        <v>342</v>
      </c>
    </row>
    <row r="55" spans="1:60">
      <c r="A55" s="194"/>
      <c r="B55" s="195" t="s">
        <v>14</v>
      </c>
      <c r="C55" s="196"/>
      <c r="D55" s="197"/>
      <c r="E55" s="198"/>
      <c r="F55" s="198"/>
      <c r="G55" s="199">
        <f>G8+G47</f>
        <v>0</v>
      </c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AE55">
        <f>SUMIF(L7:L53,AE54,G7:G53)</f>
        <v>0</v>
      </c>
      <c r="AF55">
        <f>SUMIF(L7:L53,AF54,G7:G53)</f>
        <v>0</v>
      </c>
      <c r="AG55" t="s">
        <v>1782</v>
      </c>
    </row>
    <row r="56" spans="1:60">
      <c r="A56" s="152"/>
      <c r="B56" s="4"/>
      <c r="C56" s="144"/>
      <c r="D56" s="6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</row>
    <row r="57" spans="1:60">
      <c r="A57" s="152"/>
      <c r="B57" s="4"/>
      <c r="C57" s="144"/>
      <c r="D57" s="6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</row>
    <row r="58" spans="1:60">
      <c r="A58" s="276" t="s">
        <v>1783</v>
      </c>
      <c r="B58" s="276"/>
      <c r="C58" s="277"/>
      <c r="D58" s="6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</row>
    <row r="59" spans="1:60">
      <c r="A59" s="257"/>
      <c r="B59" s="258"/>
      <c r="C59" s="259"/>
      <c r="D59" s="258"/>
      <c r="E59" s="258"/>
      <c r="F59" s="258"/>
      <c r="G59" s="260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AG59" t="s">
        <v>1784</v>
      </c>
    </row>
    <row r="60" spans="1:60">
      <c r="A60" s="261"/>
      <c r="B60" s="262"/>
      <c r="C60" s="263"/>
      <c r="D60" s="262"/>
      <c r="E60" s="262"/>
      <c r="F60" s="262"/>
      <c r="G60" s="264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</row>
    <row r="61" spans="1:60">
      <c r="A61" s="261"/>
      <c r="B61" s="262"/>
      <c r="C61" s="263"/>
      <c r="D61" s="262"/>
      <c r="E61" s="262"/>
      <c r="F61" s="262"/>
      <c r="G61" s="264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</row>
    <row r="62" spans="1:60">
      <c r="A62" s="261"/>
      <c r="B62" s="262"/>
      <c r="C62" s="263"/>
      <c r="D62" s="262"/>
      <c r="E62" s="262"/>
      <c r="F62" s="262"/>
      <c r="G62" s="264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</row>
    <row r="63" spans="1:60">
      <c r="A63" s="265"/>
      <c r="B63" s="266"/>
      <c r="C63" s="267"/>
      <c r="D63" s="266"/>
      <c r="E63" s="266"/>
      <c r="F63" s="266"/>
      <c r="G63" s="268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</row>
    <row r="64" spans="1:60">
      <c r="A64" s="152"/>
      <c r="B64" s="4"/>
      <c r="C64" s="144"/>
      <c r="D64" s="6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</row>
    <row r="65" spans="3:33">
      <c r="C65" s="145"/>
      <c r="D65" s="10"/>
      <c r="AG65" t="s">
        <v>1785</v>
      </c>
    </row>
    <row r="66" spans="3:33">
      <c r="D66" s="10"/>
    </row>
    <row r="67" spans="3:33">
      <c r="D67" s="10"/>
    </row>
    <row r="68" spans="3:33">
      <c r="D68" s="10"/>
    </row>
    <row r="69" spans="3:33">
      <c r="D69" s="10"/>
    </row>
    <row r="70" spans="3:33">
      <c r="D70" s="10"/>
    </row>
    <row r="71" spans="3:33">
      <c r="D71" s="10"/>
    </row>
    <row r="72" spans="3:33">
      <c r="D72" s="10"/>
    </row>
    <row r="73" spans="3:33">
      <c r="D73" s="10"/>
    </row>
    <row r="74" spans="3:33">
      <c r="D74" s="10"/>
    </row>
    <row r="75" spans="3:33">
      <c r="D75" s="10"/>
    </row>
    <row r="76" spans="3:33">
      <c r="D76" s="10"/>
    </row>
    <row r="77" spans="3:33">
      <c r="D77" s="10"/>
    </row>
    <row r="78" spans="3:33">
      <c r="D78" s="10"/>
    </row>
    <row r="79" spans="3:33">
      <c r="D79" s="10"/>
    </row>
    <row r="80" spans="3:33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59:G63"/>
    <mergeCell ref="A1:G1"/>
    <mergeCell ref="C2:G2"/>
    <mergeCell ref="C3:G3"/>
    <mergeCell ref="C4:G4"/>
    <mergeCell ref="A58:C5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58</v>
      </c>
      <c r="C4" s="273" t="s">
        <v>59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198</v>
      </c>
      <c r="C8" s="136" t="s">
        <v>203</v>
      </c>
      <c r="D8" s="118"/>
      <c r="E8" s="119"/>
      <c r="F8" s="120"/>
      <c r="G8" s="120">
        <f>SUMIF(AG9:AG305,"&lt;&gt;NOR",G9:G305)</f>
        <v>0</v>
      </c>
      <c r="H8" s="120"/>
      <c r="I8" s="120">
        <f>SUM(I9:I305)</f>
        <v>0</v>
      </c>
      <c r="J8" s="120"/>
      <c r="K8" s="120">
        <f>SUM(K9:K305)</f>
        <v>0</v>
      </c>
      <c r="L8" s="120"/>
      <c r="M8" s="120">
        <f>SUM(M9:M305)</f>
        <v>0</v>
      </c>
      <c r="N8" s="120"/>
      <c r="O8" s="120">
        <f>SUM(O9:O305)</f>
        <v>0</v>
      </c>
      <c r="P8" s="120"/>
      <c r="Q8" s="120">
        <f>SUM(Q9:Q305)</f>
        <v>0</v>
      </c>
      <c r="R8" s="120"/>
      <c r="S8" s="120"/>
      <c r="T8" s="121"/>
      <c r="U8" s="115"/>
      <c r="V8" s="115">
        <f>SUM(V9:V305)</f>
        <v>0</v>
      </c>
      <c r="W8" s="115"/>
      <c r="X8" s="115"/>
      <c r="AG8" t="s">
        <v>356</v>
      </c>
    </row>
    <row r="9" spans="1:60" outlineLevel="1">
      <c r="A9" s="122">
        <v>1</v>
      </c>
      <c r="B9" s="123" t="s">
        <v>285</v>
      </c>
      <c r="C9" s="137" t="s">
        <v>3179</v>
      </c>
      <c r="D9" s="124" t="s">
        <v>1128</v>
      </c>
      <c r="E9" s="125">
        <v>1</v>
      </c>
      <c r="F9" s="126"/>
      <c r="G9" s="127">
        <f>ROUND(E9*F9,2)</f>
        <v>0</v>
      </c>
      <c r="H9" s="126"/>
      <c r="I9" s="127">
        <f>ROUND(E9*H9,2)</f>
        <v>0</v>
      </c>
      <c r="J9" s="126"/>
      <c r="K9" s="127">
        <f>ROUND(E9*J9,2)</f>
        <v>0</v>
      </c>
      <c r="L9" s="127">
        <v>21</v>
      </c>
      <c r="M9" s="127">
        <f>G9*(1+L9/100)</f>
        <v>0</v>
      </c>
      <c r="N9" s="127">
        <v>0</v>
      </c>
      <c r="O9" s="127">
        <f>ROUND(E9*N9,2)</f>
        <v>0</v>
      </c>
      <c r="P9" s="127">
        <v>0</v>
      </c>
      <c r="Q9" s="127">
        <f>ROUND(E9*P9,2)</f>
        <v>0</v>
      </c>
      <c r="R9" s="127"/>
      <c r="S9" s="127" t="s">
        <v>392</v>
      </c>
      <c r="T9" s="128" t="s">
        <v>393</v>
      </c>
      <c r="U9" s="106">
        <v>0</v>
      </c>
      <c r="V9" s="106">
        <f>ROUND(E9*U9,2)</f>
        <v>0</v>
      </c>
      <c r="W9" s="106"/>
      <c r="X9" s="106" t="s">
        <v>1066</v>
      </c>
      <c r="Y9" s="101"/>
      <c r="Z9" s="101"/>
      <c r="AA9" s="101"/>
      <c r="AB9" s="101"/>
      <c r="AC9" s="101"/>
      <c r="AD9" s="101"/>
      <c r="AE9" s="101"/>
      <c r="AF9" s="101"/>
      <c r="AG9" s="101" t="s">
        <v>1795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ht="33.75" outlineLevel="1">
      <c r="A10" s="104"/>
      <c r="B10" s="105"/>
      <c r="C10" s="138" t="s">
        <v>3180</v>
      </c>
      <c r="D10" s="107"/>
      <c r="E10" s="108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1"/>
      <c r="Z10" s="101"/>
      <c r="AA10" s="101"/>
      <c r="AB10" s="101"/>
      <c r="AC10" s="101"/>
      <c r="AD10" s="101"/>
      <c r="AE10" s="101"/>
      <c r="AF10" s="101"/>
      <c r="AG10" s="101" t="s">
        <v>365</v>
      </c>
      <c r="AH10" s="101">
        <v>0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ht="22.5" outlineLevel="1">
      <c r="A11" s="104"/>
      <c r="B11" s="105"/>
      <c r="C11" s="138" t="s">
        <v>3181</v>
      </c>
      <c r="D11" s="107"/>
      <c r="E11" s="108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1"/>
      <c r="Z11" s="101"/>
      <c r="AA11" s="101"/>
      <c r="AB11" s="101"/>
      <c r="AC11" s="101"/>
      <c r="AD11" s="101"/>
      <c r="AE11" s="101"/>
      <c r="AF11" s="101"/>
      <c r="AG11" s="101" t="s">
        <v>365</v>
      </c>
      <c r="AH11" s="101">
        <v>0</v>
      </c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ht="22.5" outlineLevel="1">
      <c r="A12" s="104"/>
      <c r="B12" s="105"/>
      <c r="C12" s="138" t="s">
        <v>3182</v>
      </c>
      <c r="D12" s="107"/>
      <c r="E12" s="108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1"/>
      <c r="Z12" s="101"/>
      <c r="AA12" s="101"/>
      <c r="AB12" s="101"/>
      <c r="AC12" s="101"/>
      <c r="AD12" s="101"/>
      <c r="AE12" s="101"/>
      <c r="AF12" s="101"/>
      <c r="AG12" s="101" t="s">
        <v>365</v>
      </c>
      <c r="AH12" s="101">
        <v>0</v>
      </c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ht="33.75" outlineLevel="1">
      <c r="A13" s="104"/>
      <c r="B13" s="105"/>
      <c r="C13" s="138" t="s">
        <v>3183</v>
      </c>
      <c r="D13" s="107"/>
      <c r="E13" s="108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1"/>
      <c r="Z13" s="101"/>
      <c r="AA13" s="101"/>
      <c r="AB13" s="101"/>
      <c r="AC13" s="101"/>
      <c r="AD13" s="101"/>
      <c r="AE13" s="101"/>
      <c r="AF13" s="101"/>
      <c r="AG13" s="101" t="s">
        <v>365</v>
      </c>
      <c r="AH13" s="101">
        <v>0</v>
      </c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ht="33.75" outlineLevel="1">
      <c r="A14" s="104"/>
      <c r="B14" s="105"/>
      <c r="C14" s="138" t="s">
        <v>3184</v>
      </c>
      <c r="D14" s="107"/>
      <c r="E14" s="108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1"/>
      <c r="Z14" s="101"/>
      <c r="AA14" s="101"/>
      <c r="AB14" s="101"/>
      <c r="AC14" s="101"/>
      <c r="AD14" s="101"/>
      <c r="AE14" s="101"/>
      <c r="AF14" s="101"/>
      <c r="AG14" s="101" t="s">
        <v>365</v>
      </c>
      <c r="AH14" s="101">
        <v>0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ht="33.75" outlineLevel="1">
      <c r="A15" s="104"/>
      <c r="B15" s="105"/>
      <c r="C15" s="138" t="s">
        <v>3185</v>
      </c>
      <c r="D15" s="107"/>
      <c r="E15" s="108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1"/>
      <c r="Z15" s="101"/>
      <c r="AA15" s="101"/>
      <c r="AB15" s="101"/>
      <c r="AC15" s="101"/>
      <c r="AD15" s="101"/>
      <c r="AE15" s="101"/>
      <c r="AF15" s="101"/>
      <c r="AG15" s="101" t="s">
        <v>365</v>
      </c>
      <c r="AH15" s="101">
        <v>0</v>
      </c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ht="22.5" outlineLevel="1">
      <c r="A16" s="104"/>
      <c r="B16" s="105"/>
      <c r="C16" s="138" t="s">
        <v>3186</v>
      </c>
      <c r="D16" s="107"/>
      <c r="E16" s="108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1"/>
      <c r="Z16" s="101"/>
      <c r="AA16" s="101"/>
      <c r="AB16" s="101"/>
      <c r="AC16" s="101"/>
      <c r="AD16" s="101"/>
      <c r="AE16" s="101"/>
      <c r="AF16" s="101"/>
      <c r="AG16" s="101" t="s">
        <v>365</v>
      </c>
      <c r="AH16" s="101">
        <v>0</v>
      </c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ht="45" outlineLevel="1">
      <c r="A17" s="104"/>
      <c r="B17" s="105"/>
      <c r="C17" s="138" t="s">
        <v>3187</v>
      </c>
      <c r="D17" s="107"/>
      <c r="E17" s="108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1"/>
      <c r="Z17" s="101"/>
      <c r="AA17" s="101"/>
      <c r="AB17" s="101"/>
      <c r="AC17" s="101"/>
      <c r="AD17" s="101"/>
      <c r="AE17" s="101"/>
      <c r="AF17" s="101"/>
      <c r="AG17" s="101" t="s">
        <v>365</v>
      </c>
      <c r="AH17" s="101">
        <v>0</v>
      </c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ht="33.75" outlineLevel="1">
      <c r="A18" s="104"/>
      <c r="B18" s="105"/>
      <c r="C18" s="138" t="s">
        <v>3188</v>
      </c>
      <c r="D18" s="107"/>
      <c r="E18" s="108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1"/>
      <c r="Z18" s="101"/>
      <c r="AA18" s="101"/>
      <c r="AB18" s="101"/>
      <c r="AC18" s="101"/>
      <c r="AD18" s="101"/>
      <c r="AE18" s="101"/>
      <c r="AF18" s="101"/>
      <c r="AG18" s="101" t="s">
        <v>365</v>
      </c>
      <c r="AH18" s="101">
        <v>0</v>
      </c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ht="22.5" outlineLevel="1">
      <c r="A19" s="104"/>
      <c r="B19" s="105"/>
      <c r="C19" s="138" t="s">
        <v>3189</v>
      </c>
      <c r="D19" s="107"/>
      <c r="E19" s="108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1"/>
      <c r="Z19" s="101"/>
      <c r="AA19" s="101"/>
      <c r="AB19" s="101"/>
      <c r="AC19" s="101"/>
      <c r="AD19" s="101"/>
      <c r="AE19" s="101"/>
      <c r="AF19" s="101"/>
      <c r="AG19" s="101" t="s">
        <v>365</v>
      </c>
      <c r="AH19" s="101">
        <v>0</v>
      </c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ht="22.5" outlineLevel="1">
      <c r="A20" s="104"/>
      <c r="B20" s="105"/>
      <c r="C20" s="138" t="s">
        <v>3190</v>
      </c>
      <c r="D20" s="107"/>
      <c r="E20" s="108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/>
      <c r="Z20" s="101"/>
      <c r="AA20" s="101"/>
      <c r="AB20" s="101"/>
      <c r="AC20" s="101"/>
      <c r="AD20" s="101"/>
      <c r="AE20" s="101"/>
      <c r="AF20" s="101"/>
      <c r="AG20" s="101" t="s">
        <v>365</v>
      </c>
      <c r="AH20" s="101">
        <v>0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ht="22.5" outlineLevel="1">
      <c r="A21" s="104"/>
      <c r="B21" s="105"/>
      <c r="C21" s="138" t="s">
        <v>3191</v>
      </c>
      <c r="D21" s="107"/>
      <c r="E21" s="108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1"/>
      <c r="Z21" s="101"/>
      <c r="AA21" s="101"/>
      <c r="AB21" s="101"/>
      <c r="AC21" s="101"/>
      <c r="AD21" s="101"/>
      <c r="AE21" s="101"/>
      <c r="AF21" s="101"/>
      <c r="AG21" s="101" t="s">
        <v>365</v>
      </c>
      <c r="AH21" s="101">
        <v>0</v>
      </c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ht="33.75" outlineLevel="1">
      <c r="A22" s="104"/>
      <c r="B22" s="105"/>
      <c r="C22" s="138" t="s">
        <v>3192</v>
      </c>
      <c r="D22" s="107"/>
      <c r="E22" s="108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1"/>
      <c r="Z22" s="101"/>
      <c r="AA22" s="101"/>
      <c r="AB22" s="101"/>
      <c r="AC22" s="101"/>
      <c r="AD22" s="101"/>
      <c r="AE22" s="101"/>
      <c r="AF22" s="101"/>
      <c r="AG22" s="101" t="s">
        <v>365</v>
      </c>
      <c r="AH22" s="101">
        <v>0</v>
      </c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ht="22.5" outlineLevel="1">
      <c r="A23" s="104"/>
      <c r="B23" s="105"/>
      <c r="C23" s="138" t="s">
        <v>3193</v>
      </c>
      <c r="D23" s="107"/>
      <c r="E23" s="108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1"/>
      <c r="Z23" s="101"/>
      <c r="AA23" s="101"/>
      <c r="AB23" s="101"/>
      <c r="AC23" s="101"/>
      <c r="AD23" s="101"/>
      <c r="AE23" s="101"/>
      <c r="AF23" s="101"/>
      <c r="AG23" s="101" t="s">
        <v>365</v>
      </c>
      <c r="AH23" s="101">
        <v>0</v>
      </c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outlineLevel="1">
      <c r="A24" s="104"/>
      <c r="B24" s="105"/>
      <c r="C24" s="138" t="s">
        <v>3194</v>
      </c>
      <c r="D24" s="107"/>
      <c r="E24" s="108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1"/>
      <c r="Z24" s="101"/>
      <c r="AA24" s="101"/>
      <c r="AB24" s="101"/>
      <c r="AC24" s="101"/>
      <c r="AD24" s="101"/>
      <c r="AE24" s="101"/>
      <c r="AF24" s="101"/>
      <c r="AG24" s="101" t="s">
        <v>365</v>
      </c>
      <c r="AH24" s="101">
        <v>0</v>
      </c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outlineLevel="1">
      <c r="A25" s="104"/>
      <c r="B25" s="105"/>
      <c r="C25" s="138" t="s">
        <v>2156</v>
      </c>
      <c r="D25" s="107"/>
      <c r="E25" s="108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1"/>
      <c r="Z25" s="101"/>
      <c r="AA25" s="101"/>
      <c r="AB25" s="101"/>
      <c r="AC25" s="101"/>
      <c r="AD25" s="101"/>
      <c r="AE25" s="101"/>
      <c r="AF25" s="101"/>
      <c r="AG25" s="101" t="s">
        <v>365</v>
      </c>
      <c r="AH25" s="101">
        <v>0</v>
      </c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outlineLevel="1">
      <c r="A26" s="104"/>
      <c r="B26" s="105"/>
      <c r="C26" s="138" t="s">
        <v>43</v>
      </c>
      <c r="D26" s="107"/>
      <c r="E26" s="108">
        <v>1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1"/>
      <c r="Z26" s="101"/>
      <c r="AA26" s="101"/>
      <c r="AB26" s="101"/>
      <c r="AC26" s="101"/>
      <c r="AD26" s="101"/>
      <c r="AE26" s="101"/>
      <c r="AF26" s="101"/>
      <c r="AG26" s="101" t="s">
        <v>365</v>
      </c>
      <c r="AH26" s="101">
        <v>0</v>
      </c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ht="22.5" outlineLevel="1">
      <c r="A27" s="122">
        <v>2</v>
      </c>
      <c r="B27" s="123" t="s">
        <v>2878</v>
      </c>
      <c r="C27" s="137" t="s">
        <v>3195</v>
      </c>
      <c r="D27" s="124" t="s">
        <v>1128</v>
      </c>
      <c r="E27" s="125">
        <v>1</v>
      </c>
      <c r="F27" s="126"/>
      <c r="G27" s="127">
        <f>ROUND(E27*F27,2)</f>
        <v>0</v>
      </c>
      <c r="H27" s="126"/>
      <c r="I27" s="127">
        <f>ROUND(E27*H27,2)</f>
        <v>0</v>
      </c>
      <c r="J27" s="126"/>
      <c r="K27" s="127">
        <f>ROUND(E27*J27,2)</f>
        <v>0</v>
      </c>
      <c r="L27" s="127">
        <v>21</v>
      </c>
      <c r="M27" s="127">
        <f>G27*(1+L27/100)</f>
        <v>0</v>
      </c>
      <c r="N27" s="127">
        <v>0</v>
      </c>
      <c r="O27" s="127">
        <f>ROUND(E27*N27,2)</f>
        <v>0</v>
      </c>
      <c r="P27" s="127">
        <v>0</v>
      </c>
      <c r="Q27" s="127">
        <f>ROUND(E27*P27,2)</f>
        <v>0</v>
      </c>
      <c r="R27" s="127"/>
      <c r="S27" s="127" t="s">
        <v>392</v>
      </c>
      <c r="T27" s="128" t="s">
        <v>393</v>
      </c>
      <c r="U27" s="106">
        <v>0</v>
      </c>
      <c r="V27" s="106">
        <f>ROUND(E27*U27,2)</f>
        <v>0</v>
      </c>
      <c r="W27" s="106"/>
      <c r="X27" s="106" t="s">
        <v>1066</v>
      </c>
      <c r="Y27" s="101"/>
      <c r="Z27" s="101"/>
      <c r="AA27" s="101"/>
      <c r="AB27" s="101"/>
      <c r="AC27" s="101"/>
      <c r="AD27" s="101"/>
      <c r="AE27" s="101"/>
      <c r="AF27" s="101"/>
      <c r="AG27" s="101" t="s">
        <v>1795</v>
      </c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ht="33.75" outlineLevel="1">
      <c r="A28" s="104"/>
      <c r="B28" s="105"/>
      <c r="C28" s="138" t="s">
        <v>3196</v>
      </c>
      <c r="D28" s="107"/>
      <c r="E28" s="108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1"/>
      <c r="Z28" s="101"/>
      <c r="AA28" s="101"/>
      <c r="AB28" s="101"/>
      <c r="AC28" s="101"/>
      <c r="AD28" s="101"/>
      <c r="AE28" s="101"/>
      <c r="AF28" s="101"/>
      <c r="AG28" s="101" t="s">
        <v>365</v>
      </c>
      <c r="AH28" s="101">
        <v>0</v>
      </c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ht="33.75" outlineLevel="1">
      <c r="A29" s="104"/>
      <c r="B29" s="105"/>
      <c r="C29" s="138" t="s">
        <v>3197</v>
      </c>
      <c r="D29" s="107"/>
      <c r="E29" s="108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1"/>
      <c r="Z29" s="101"/>
      <c r="AA29" s="101"/>
      <c r="AB29" s="101"/>
      <c r="AC29" s="101"/>
      <c r="AD29" s="101"/>
      <c r="AE29" s="101"/>
      <c r="AF29" s="101"/>
      <c r="AG29" s="101" t="s">
        <v>365</v>
      </c>
      <c r="AH29" s="101">
        <v>0</v>
      </c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outlineLevel="1">
      <c r="A30" s="104"/>
      <c r="B30" s="105"/>
      <c r="C30" s="138" t="s">
        <v>3198</v>
      </c>
      <c r="D30" s="107"/>
      <c r="E30" s="108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1"/>
      <c r="Z30" s="101"/>
      <c r="AA30" s="101"/>
      <c r="AB30" s="101"/>
      <c r="AC30" s="101"/>
      <c r="AD30" s="101"/>
      <c r="AE30" s="101"/>
      <c r="AF30" s="101"/>
      <c r="AG30" s="101" t="s">
        <v>365</v>
      </c>
      <c r="AH30" s="101">
        <v>0</v>
      </c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ht="33.75" outlineLevel="1">
      <c r="A31" s="104"/>
      <c r="B31" s="105"/>
      <c r="C31" s="138" t="s">
        <v>3192</v>
      </c>
      <c r="D31" s="107"/>
      <c r="E31" s="108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1"/>
      <c r="Z31" s="101"/>
      <c r="AA31" s="101"/>
      <c r="AB31" s="101"/>
      <c r="AC31" s="101"/>
      <c r="AD31" s="101"/>
      <c r="AE31" s="101"/>
      <c r="AF31" s="101"/>
      <c r="AG31" s="101" t="s">
        <v>365</v>
      </c>
      <c r="AH31" s="101">
        <v>0</v>
      </c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outlineLevel="1">
      <c r="A32" s="104"/>
      <c r="B32" s="105"/>
      <c r="C32" s="138" t="s">
        <v>3194</v>
      </c>
      <c r="D32" s="107"/>
      <c r="E32" s="108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1"/>
      <c r="Z32" s="101"/>
      <c r="AA32" s="101"/>
      <c r="AB32" s="101"/>
      <c r="AC32" s="101"/>
      <c r="AD32" s="101"/>
      <c r="AE32" s="101"/>
      <c r="AF32" s="101"/>
      <c r="AG32" s="101" t="s">
        <v>365</v>
      </c>
      <c r="AH32" s="101">
        <v>0</v>
      </c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04"/>
      <c r="B33" s="105"/>
      <c r="C33" s="138" t="s">
        <v>2156</v>
      </c>
      <c r="D33" s="107"/>
      <c r="E33" s="108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1"/>
      <c r="Z33" s="101"/>
      <c r="AA33" s="101"/>
      <c r="AB33" s="101"/>
      <c r="AC33" s="101"/>
      <c r="AD33" s="101"/>
      <c r="AE33" s="101"/>
      <c r="AF33" s="101"/>
      <c r="AG33" s="101" t="s">
        <v>365</v>
      </c>
      <c r="AH33" s="101">
        <v>0</v>
      </c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outlineLevel="1">
      <c r="A34" s="104"/>
      <c r="B34" s="105"/>
      <c r="C34" s="138" t="s">
        <v>43</v>
      </c>
      <c r="D34" s="107"/>
      <c r="E34" s="108">
        <v>1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1"/>
      <c r="Z34" s="101"/>
      <c r="AA34" s="101"/>
      <c r="AB34" s="101"/>
      <c r="AC34" s="101"/>
      <c r="AD34" s="101"/>
      <c r="AE34" s="101"/>
      <c r="AF34" s="101"/>
      <c r="AG34" s="101" t="s">
        <v>365</v>
      </c>
      <c r="AH34" s="101">
        <v>0</v>
      </c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22">
        <v>3</v>
      </c>
      <c r="B35" s="123" t="s">
        <v>3199</v>
      </c>
      <c r="C35" s="137" t="s">
        <v>3200</v>
      </c>
      <c r="D35" s="124" t="s">
        <v>1128</v>
      </c>
      <c r="E35" s="125">
        <v>7</v>
      </c>
      <c r="F35" s="126"/>
      <c r="G35" s="127">
        <f>ROUND(E35*F35,2)</f>
        <v>0</v>
      </c>
      <c r="H35" s="126"/>
      <c r="I35" s="127">
        <f>ROUND(E35*H35,2)</f>
        <v>0</v>
      </c>
      <c r="J35" s="126"/>
      <c r="K35" s="127">
        <f>ROUND(E35*J35,2)</f>
        <v>0</v>
      </c>
      <c r="L35" s="127">
        <v>21</v>
      </c>
      <c r="M35" s="127">
        <f>G35*(1+L35/100)</f>
        <v>0</v>
      </c>
      <c r="N35" s="127">
        <v>0</v>
      </c>
      <c r="O35" s="127">
        <f>ROUND(E35*N35,2)</f>
        <v>0</v>
      </c>
      <c r="P35" s="127">
        <v>0</v>
      </c>
      <c r="Q35" s="127">
        <f>ROUND(E35*P35,2)</f>
        <v>0</v>
      </c>
      <c r="R35" s="127"/>
      <c r="S35" s="127" t="s">
        <v>392</v>
      </c>
      <c r="T35" s="128" t="s">
        <v>393</v>
      </c>
      <c r="U35" s="106">
        <v>0</v>
      </c>
      <c r="V35" s="106">
        <f>ROUND(E35*U35,2)</f>
        <v>0</v>
      </c>
      <c r="W35" s="106"/>
      <c r="X35" s="106" t="s">
        <v>1066</v>
      </c>
      <c r="Y35" s="101"/>
      <c r="Z35" s="101"/>
      <c r="AA35" s="101"/>
      <c r="AB35" s="101"/>
      <c r="AC35" s="101"/>
      <c r="AD35" s="101"/>
      <c r="AE35" s="101"/>
      <c r="AF35" s="101"/>
      <c r="AG35" s="101" t="s">
        <v>1795</v>
      </c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ht="33.75" outlineLevel="1">
      <c r="A36" s="104"/>
      <c r="B36" s="105"/>
      <c r="C36" s="138" t="s">
        <v>3201</v>
      </c>
      <c r="D36" s="107"/>
      <c r="E36" s="108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1"/>
      <c r="Z36" s="101"/>
      <c r="AA36" s="101"/>
      <c r="AB36" s="101"/>
      <c r="AC36" s="101"/>
      <c r="AD36" s="101"/>
      <c r="AE36" s="101"/>
      <c r="AF36" s="101"/>
      <c r="AG36" s="101" t="s">
        <v>365</v>
      </c>
      <c r="AH36" s="101">
        <v>0</v>
      </c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ht="22.5" outlineLevel="1">
      <c r="A37" s="104"/>
      <c r="B37" s="105"/>
      <c r="C37" s="138" t="s">
        <v>3181</v>
      </c>
      <c r="D37" s="107"/>
      <c r="E37" s="108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1"/>
      <c r="Z37" s="101"/>
      <c r="AA37" s="101"/>
      <c r="AB37" s="101"/>
      <c r="AC37" s="101"/>
      <c r="AD37" s="101"/>
      <c r="AE37" s="101"/>
      <c r="AF37" s="101"/>
      <c r="AG37" s="101" t="s">
        <v>365</v>
      </c>
      <c r="AH37" s="101">
        <v>0</v>
      </c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ht="22.5" outlineLevel="1">
      <c r="A38" s="104"/>
      <c r="B38" s="105"/>
      <c r="C38" s="138" t="s">
        <v>3182</v>
      </c>
      <c r="D38" s="107"/>
      <c r="E38" s="108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1"/>
      <c r="Z38" s="101"/>
      <c r="AA38" s="101"/>
      <c r="AB38" s="101"/>
      <c r="AC38" s="101"/>
      <c r="AD38" s="101"/>
      <c r="AE38" s="101"/>
      <c r="AF38" s="101"/>
      <c r="AG38" s="101" t="s">
        <v>365</v>
      </c>
      <c r="AH38" s="101">
        <v>0</v>
      </c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ht="33.75" outlineLevel="1">
      <c r="A39" s="104"/>
      <c r="B39" s="105"/>
      <c r="C39" s="138" t="s">
        <v>3183</v>
      </c>
      <c r="D39" s="107"/>
      <c r="E39" s="108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1"/>
      <c r="Z39" s="101"/>
      <c r="AA39" s="101"/>
      <c r="AB39" s="101"/>
      <c r="AC39" s="101"/>
      <c r="AD39" s="101"/>
      <c r="AE39" s="101"/>
      <c r="AF39" s="101"/>
      <c r="AG39" s="101" t="s">
        <v>365</v>
      </c>
      <c r="AH39" s="101">
        <v>0</v>
      </c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ht="33.75" outlineLevel="1">
      <c r="A40" s="104"/>
      <c r="B40" s="105"/>
      <c r="C40" s="138" t="s">
        <v>3202</v>
      </c>
      <c r="D40" s="107"/>
      <c r="E40" s="108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1"/>
      <c r="Z40" s="101"/>
      <c r="AA40" s="101"/>
      <c r="AB40" s="101"/>
      <c r="AC40" s="101"/>
      <c r="AD40" s="101"/>
      <c r="AE40" s="101"/>
      <c r="AF40" s="101"/>
      <c r="AG40" s="101" t="s">
        <v>365</v>
      </c>
      <c r="AH40" s="101">
        <v>0</v>
      </c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ht="33.75" outlineLevel="1">
      <c r="A41" s="104"/>
      <c r="B41" s="105"/>
      <c r="C41" s="138" t="s">
        <v>3203</v>
      </c>
      <c r="D41" s="107"/>
      <c r="E41" s="108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1"/>
      <c r="Z41" s="101"/>
      <c r="AA41" s="101"/>
      <c r="AB41" s="101"/>
      <c r="AC41" s="101"/>
      <c r="AD41" s="101"/>
      <c r="AE41" s="101"/>
      <c r="AF41" s="101"/>
      <c r="AG41" s="101" t="s">
        <v>365</v>
      </c>
      <c r="AH41" s="101">
        <v>0</v>
      </c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ht="22.5" outlineLevel="1">
      <c r="A42" s="104"/>
      <c r="B42" s="105"/>
      <c r="C42" s="138" t="s">
        <v>3204</v>
      </c>
      <c r="D42" s="107"/>
      <c r="E42" s="108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1"/>
      <c r="Z42" s="101"/>
      <c r="AA42" s="101"/>
      <c r="AB42" s="101"/>
      <c r="AC42" s="101"/>
      <c r="AD42" s="101"/>
      <c r="AE42" s="101"/>
      <c r="AF42" s="101"/>
      <c r="AG42" s="101" t="s">
        <v>365</v>
      </c>
      <c r="AH42" s="101">
        <v>0</v>
      </c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ht="33.75" outlineLevel="1">
      <c r="A43" s="104"/>
      <c r="B43" s="105"/>
      <c r="C43" s="138" t="s">
        <v>3205</v>
      </c>
      <c r="D43" s="107"/>
      <c r="E43" s="108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1"/>
      <c r="Z43" s="101"/>
      <c r="AA43" s="101"/>
      <c r="AB43" s="101"/>
      <c r="AC43" s="101"/>
      <c r="AD43" s="101"/>
      <c r="AE43" s="101"/>
      <c r="AF43" s="101"/>
      <c r="AG43" s="101" t="s">
        <v>365</v>
      </c>
      <c r="AH43" s="101">
        <v>0</v>
      </c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ht="22.5" outlineLevel="1">
      <c r="A44" s="104"/>
      <c r="B44" s="105"/>
      <c r="C44" s="138" t="s">
        <v>3206</v>
      </c>
      <c r="D44" s="107"/>
      <c r="E44" s="108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1"/>
      <c r="Z44" s="101"/>
      <c r="AA44" s="101"/>
      <c r="AB44" s="101"/>
      <c r="AC44" s="101"/>
      <c r="AD44" s="101"/>
      <c r="AE44" s="101"/>
      <c r="AF44" s="101"/>
      <c r="AG44" s="101" t="s">
        <v>365</v>
      </c>
      <c r="AH44" s="101">
        <v>0</v>
      </c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ht="22.5" outlineLevel="1">
      <c r="A45" s="104"/>
      <c r="B45" s="105"/>
      <c r="C45" s="138" t="s">
        <v>3207</v>
      </c>
      <c r="D45" s="107"/>
      <c r="E45" s="10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1"/>
      <c r="Z45" s="101"/>
      <c r="AA45" s="101"/>
      <c r="AB45" s="101"/>
      <c r="AC45" s="101"/>
      <c r="AD45" s="101"/>
      <c r="AE45" s="101"/>
      <c r="AF45" s="101"/>
      <c r="AG45" s="101" t="s">
        <v>365</v>
      </c>
      <c r="AH45" s="101">
        <v>0</v>
      </c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ht="22.5" outlineLevel="1">
      <c r="A46" s="104"/>
      <c r="B46" s="105"/>
      <c r="C46" s="138" t="s">
        <v>3191</v>
      </c>
      <c r="D46" s="107"/>
      <c r="E46" s="108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1"/>
      <c r="Z46" s="101"/>
      <c r="AA46" s="101"/>
      <c r="AB46" s="101"/>
      <c r="AC46" s="101"/>
      <c r="AD46" s="101"/>
      <c r="AE46" s="101"/>
      <c r="AF46" s="101"/>
      <c r="AG46" s="101" t="s">
        <v>365</v>
      </c>
      <c r="AH46" s="101">
        <v>0</v>
      </c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 ht="33.75" outlineLevel="1">
      <c r="A47" s="104"/>
      <c r="B47" s="105"/>
      <c r="C47" s="138" t="s">
        <v>3192</v>
      </c>
      <c r="D47" s="107"/>
      <c r="E47" s="108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1"/>
      <c r="Z47" s="101"/>
      <c r="AA47" s="101"/>
      <c r="AB47" s="101"/>
      <c r="AC47" s="101"/>
      <c r="AD47" s="101"/>
      <c r="AE47" s="101"/>
      <c r="AF47" s="101"/>
      <c r="AG47" s="101" t="s">
        <v>365</v>
      </c>
      <c r="AH47" s="101">
        <v>0</v>
      </c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ht="22.5" outlineLevel="1">
      <c r="A48" s="104"/>
      <c r="B48" s="105"/>
      <c r="C48" s="138" t="s">
        <v>3193</v>
      </c>
      <c r="D48" s="107"/>
      <c r="E48" s="108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1"/>
      <c r="Z48" s="101"/>
      <c r="AA48" s="101"/>
      <c r="AB48" s="101"/>
      <c r="AC48" s="101"/>
      <c r="AD48" s="101"/>
      <c r="AE48" s="101"/>
      <c r="AF48" s="101"/>
      <c r="AG48" s="101" t="s">
        <v>365</v>
      </c>
      <c r="AH48" s="101">
        <v>0</v>
      </c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outlineLevel="1">
      <c r="A49" s="104"/>
      <c r="B49" s="105"/>
      <c r="C49" s="138" t="s">
        <v>3208</v>
      </c>
      <c r="D49" s="107"/>
      <c r="E49" s="108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1"/>
      <c r="Z49" s="101"/>
      <c r="AA49" s="101"/>
      <c r="AB49" s="101"/>
      <c r="AC49" s="101"/>
      <c r="AD49" s="101"/>
      <c r="AE49" s="101"/>
      <c r="AF49" s="101"/>
      <c r="AG49" s="101" t="s">
        <v>365</v>
      </c>
      <c r="AH49" s="101">
        <v>0</v>
      </c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outlineLevel="1">
      <c r="A50" s="104"/>
      <c r="B50" s="105"/>
      <c r="C50" s="138" t="s">
        <v>3209</v>
      </c>
      <c r="D50" s="107"/>
      <c r="E50" s="108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1"/>
      <c r="Z50" s="101"/>
      <c r="AA50" s="101"/>
      <c r="AB50" s="101"/>
      <c r="AC50" s="101"/>
      <c r="AD50" s="101"/>
      <c r="AE50" s="101"/>
      <c r="AF50" s="101"/>
      <c r="AG50" s="101" t="s">
        <v>365</v>
      </c>
      <c r="AH50" s="101">
        <v>0</v>
      </c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outlineLevel="1">
      <c r="A51" s="104"/>
      <c r="B51" s="105"/>
      <c r="C51" s="138" t="s">
        <v>309</v>
      </c>
      <c r="D51" s="107"/>
      <c r="E51" s="108">
        <v>7</v>
      </c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1"/>
      <c r="Z51" s="101"/>
      <c r="AA51" s="101"/>
      <c r="AB51" s="101"/>
      <c r="AC51" s="101"/>
      <c r="AD51" s="101"/>
      <c r="AE51" s="101"/>
      <c r="AF51" s="101"/>
      <c r="AG51" s="101" t="s">
        <v>365</v>
      </c>
      <c r="AH51" s="101">
        <v>0</v>
      </c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outlineLevel="1">
      <c r="A52" s="122">
        <v>4</v>
      </c>
      <c r="B52" s="123" t="s">
        <v>3210</v>
      </c>
      <c r="C52" s="137" t="s">
        <v>3200</v>
      </c>
      <c r="D52" s="124" t="s">
        <v>1128</v>
      </c>
      <c r="E52" s="125">
        <v>1</v>
      </c>
      <c r="F52" s="126"/>
      <c r="G52" s="127">
        <f>ROUND(E52*F52,2)</f>
        <v>0</v>
      </c>
      <c r="H52" s="126"/>
      <c r="I52" s="127">
        <f>ROUND(E52*H52,2)</f>
        <v>0</v>
      </c>
      <c r="J52" s="126"/>
      <c r="K52" s="127">
        <f>ROUND(E52*J52,2)</f>
        <v>0</v>
      </c>
      <c r="L52" s="127">
        <v>21</v>
      </c>
      <c r="M52" s="127">
        <f>G52*(1+L52/100)</f>
        <v>0</v>
      </c>
      <c r="N52" s="127">
        <v>0</v>
      </c>
      <c r="O52" s="127">
        <f>ROUND(E52*N52,2)</f>
        <v>0</v>
      </c>
      <c r="P52" s="127">
        <v>0</v>
      </c>
      <c r="Q52" s="127">
        <f>ROUND(E52*P52,2)</f>
        <v>0</v>
      </c>
      <c r="R52" s="127"/>
      <c r="S52" s="127" t="s">
        <v>392</v>
      </c>
      <c r="T52" s="128" t="s">
        <v>393</v>
      </c>
      <c r="U52" s="106">
        <v>0</v>
      </c>
      <c r="V52" s="106">
        <f>ROUND(E52*U52,2)</f>
        <v>0</v>
      </c>
      <c r="W52" s="106"/>
      <c r="X52" s="106" t="s">
        <v>1066</v>
      </c>
      <c r="Y52" s="101"/>
      <c r="Z52" s="101"/>
      <c r="AA52" s="101"/>
      <c r="AB52" s="101"/>
      <c r="AC52" s="101"/>
      <c r="AD52" s="101"/>
      <c r="AE52" s="101"/>
      <c r="AF52" s="101"/>
      <c r="AG52" s="101" t="s">
        <v>1795</v>
      </c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ht="33.75" outlineLevel="1">
      <c r="A53" s="104"/>
      <c r="B53" s="105"/>
      <c r="C53" s="138" t="s">
        <v>3201</v>
      </c>
      <c r="D53" s="107"/>
      <c r="E53" s="108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1"/>
      <c r="Z53" s="101"/>
      <c r="AA53" s="101"/>
      <c r="AB53" s="101"/>
      <c r="AC53" s="101"/>
      <c r="AD53" s="101"/>
      <c r="AE53" s="101"/>
      <c r="AF53" s="101"/>
      <c r="AG53" s="101" t="s">
        <v>365</v>
      </c>
      <c r="AH53" s="101">
        <v>0</v>
      </c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 ht="22.5" outlineLevel="1">
      <c r="A54" s="104"/>
      <c r="B54" s="105"/>
      <c r="C54" s="138" t="s">
        <v>3181</v>
      </c>
      <c r="D54" s="107"/>
      <c r="E54" s="108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1"/>
      <c r="Z54" s="101"/>
      <c r="AA54" s="101"/>
      <c r="AB54" s="101"/>
      <c r="AC54" s="101"/>
      <c r="AD54" s="101"/>
      <c r="AE54" s="101"/>
      <c r="AF54" s="101"/>
      <c r="AG54" s="101" t="s">
        <v>365</v>
      </c>
      <c r="AH54" s="101">
        <v>0</v>
      </c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 ht="22.5" outlineLevel="1">
      <c r="A55" s="104"/>
      <c r="B55" s="105"/>
      <c r="C55" s="138" t="s">
        <v>3182</v>
      </c>
      <c r="D55" s="107"/>
      <c r="E55" s="108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1"/>
      <c r="Z55" s="101"/>
      <c r="AA55" s="101"/>
      <c r="AB55" s="101"/>
      <c r="AC55" s="101"/>
      <c r="AD55" s="101"/>
      <c r="AE55" s="101"/>
      <c r="AF55" s="101"/>
      <c r="AG55" s="101" t="s">
        <v>365</v>
      </c>
      <c r="AH55" s="101">
        <v>0</v>
      </c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ht="33.75" outlineLevel="1">
      <c r="A56" s="104"/>
      <c r="B56" s="105"/>
      <c r="C56" s="138" t="s">
        <v>3183</v>
      </c>
      <c r="D56" s="107"/>
      <c r="E56" s="108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1"/>
      <c r="Z56" s="101"/>
      <c r="AA56" s="101"/>
      <c r="AB56" s="101"/>
      <c r="AC56" s="101"/>
      <c r="AD56" s="101"/>
      <c r="AE56" s="101"/>
      <c r="AF56" s="101"/>
      <c r="AG56" s="101" t="s">
        <v>365</v>
      </c>
      <c r="AH56" s="101">
        <v>0</v>
      </c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ht="33.75" outlineLevel="1">
      <c r="A57" s="104"/>
      <c r="B57" s="105"/>
      <c r="C57" s="138" t="s">
        <v>3202</v>
      </c>
      <c r="D57" s="107"/>
      <c r="E57" s="108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1"/>
      <c r="Z57" s="101"/>
      <c r="AA57" s="101"/>
      <c r="AB57" s="101"/>
      <c r="AC57" s="101"/>
      <c r="AD57" s="101"/>
      <c r="AE57" s="101"/>
      <c r="AF57" s="101"/>
      <c r="AG57" s="101" t="s">
        <v>365</v>
      </c>
      <c r="AH57" s="101">
        <v>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ht="33.75" outlineLevel="1">
      <c r="A58" s="104"/>
      <c r="B58" s="105"/>
      <c r="C58" s="138" t="s">
        <v>3203</v>
      </c>
      <c r="D58" s="107"/>
      <c r="E58" s="108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1"/>
      <c r="Z58" s="101"/>
      <c r="AA58" s="101"/>
      <c r="AB58" s="101"/>
      <c r="AC58" s="101"/>
      <c r="AD58" s="101"/>
      <c r="AE58" s="101"/>
      <c r="AF58" s="101"/>
      <c r="AG58" s="101" t="s">
        <v>365</v>
      </c>
      <c r="AH58" s="101">
        <v>0</v>
      </c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 ht="22.5" outlineLevel="1">
      <c r="A59" s="104"/>
      <c r="B59" s="105"/>
      <c r="C59" s="138" t="s">
        <v>3204</v>
      </c>
      <c r="D59" s="107"/>
      <c r="E59" s="108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1"/>
      <c r="Z59" s="101"/>
      <c r="AA59" s="101"/>
      <c r="AB59" s="101"/>
      <c r="AC59" s="101"/>
      <c r="AD59" s="101"/>
      <c r="AE59" s="101"/>
      <c r="AF59" s="101"/>
      <c r="AG59" s="101" t="s">
        <v>365</v>
      </c>
      <c r="AH59" s="101">
        <v>0</v>
      </c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</row>
    <row r="60" spans="1:60" ht="33.75" outlineLevel="1">
      <c r="A60" s="104"/>
      <c r="B60" s="105"/>
      <c r="C60" s="138" t="s">
        <v>3205</v>
      </c>
      <c r="D60" s="107"/>
      <c r="E60" s="108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1"/>
      <c r="Z60" s="101"/>
      <c r="AA60" s="101"/>
      <c r="AB60" s="101"/>
      <c r="AC60" s="101"/>
      <c r="AD60" s="101"/>
      <c r="AE60" s="101"/>
      <c r="AF60" s="101"/>
      <c r="AG60" s="101" t="s">
        <v>365</v>
      </c>
      <c r="AH60" s="101">
        <v>0</v>
      </c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ht="22.5" outlineLevel="1">
      <c r="A61" s="104"/>
      <c r="B61" s="105"/>
      <c r="C61" s="138" t="s">
        <v>3206</v>
      </c>
      <c r="D61" s="107"/>
      <c r="E61" s="108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1"/>
      <c r="Z61" s="101"/>
      <c r="AA61" s="101"/>
      <c r="AB61" s="101"/>
      <c r="AC61" s="101"/>
      <c r="AD61" s="101"/>
      <c r="AE61" s="101"/>
      <c r="AF61" s="101"/>
      <c r="AG61" s="101" t="s">
        <v>365</v>
      </c>
      <c r="AH61" s="101">
        <v>0</v>
      </c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ht="22.5" outlineLevel="1">
      <c r="A62" s="104"/>
      <c r="B62" s="105"/>
      <c r="C62" s="138" t="s">
        <v>3207</v>
      </c>
      <c r="D62" s="107"/>
      <c r="E62" s="108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1"/>
      <c r="Z62" s="101"/>
      <c r="AA62" s="101"/>
      <c r="AB62" s="101"/>
      <c r="AC62" s="101"/>
      <c r="AD62" s="101"/>
      <c r="AE62" s="101"/>
      <c r="AF62" s="101"/>
      <c r="AG62" s="101" t="s">
        <v>365</v>
      </c>
      <c r="AH62" s="101">
        <v>0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ht="22.5" outlineLevel="1">
      <c r="A63" s="104"/>
      <c r="B63" s="105"/>
      <c r="C63" s="138" t="s">
        <v>3211</v>
      </c>
      <c r="D63" s="107"/>
      <c r="E63" s="108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1"/>
      <c r="Z63" s="101"/>
      <c r="AA63" s="101"/>
      <c r="AB63" s="101"/>
      <c r="AC63" s="101"/>
      <c r="AD63" s="101"/>
      <c r="AE63" s="101"/>
      <c r="AF63" s="101"/>
      <c r="AG63" s="101" t="s">
        <v>365</v>
      </c>
      <c r="AH63" s="101">
        <v>0</v>
      </c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 ht="22.5" outlineLevel="1">
      <c r="A64" s="104"/>
      <c r="B64" s="105"/>
      <c r="C64" s="138" t="s">
        <v>3212</v>
      </c>
      <c r="D64" s="107"/>
      <c r="E64" s="108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1"/>
      <c r="Z64" s="101"/>
      <c r="AA64" s="101"/>
      <c r="AB64" s="101"/>
      <c r="AC64" s="101"/>
      <c r="AD64" s="101"/>
      <c r="AE64" s="101"/>
      <c r="AF64" s="101"/>
      <c r="AG64" s="101" t="s">
        <v>365</v>
      </c>
      <c r="AH64" s="101">
        <v>0</v>
      </c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</row>
    <row r="65" spans="1:60" ht="22.5" outlineLevel="1">
      <c r="A65" s="104"/>
      <c r="B65" s="105"/>
      <c r="C65" s="138" t="s">
        <v>3193</v>
      </c>
      <c r="D65" s="107"/>
      <c r="E65" s="108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1"/>
      <c r="Z65" s="101"/>
      <c r="AA65" s="101"/>
      <c r="AB65" s="101"/>
      <c r="AC65" s="101"/>
      <c r="AD65" s="101"/>
      <c r="AE65" s="101"/>
      <c r="AF65" s="101"/>
      <c r="AG65" s="101" t="s">
        <v>365</v>
      </c>
      <c r="AH65" s="101">
        <v>0</v>
      </c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outlineLevel="1">
      <c r="A66" s="104"/>
      <c r="B66" s="105"/>
      <c r="C66" s="138" t="s">
        <v>3208</v>
      </c>
      <c r="D66" s="107"/>
      <c r="E66" s="108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1"/>
      <c r="Z66" s="101"/>
      <c r="AA66" s="101"/>
      <c r="AB66" s="101"/>
      <c r="AC66" s="101"/>
      <c r="AD66" s="101"/>
      <c r="AE66" s="101"/>
      <c r="AF66" s="101"/>
      <c r="AG66" s="101" t="s">
        <v>365</v>
      </c>
      <c r="AH66" s="101">
        <v>0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outlineLevel="1">
      <c r="A67" s="104"/>
      <c r="B67" s="105"/>
      <c r="C67" s="138" t="s">
        <v>2156</v>
      </c>
      <c r="D67" s="107"/>
      <c r="E67" s="108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1"/>
      <c r="Z67" s="101"/>
      <c r="AA67" s="101"/>
      <c r="AB67" s="101"/>
      <c r="AC67" s="101"/>
      <c r="AD67" s="101"/>
      <c r="AE67" s="101"/>
      <c r="AF67" s="101"/>
      <c r="AG67" s="101" t="s">
        <v>365</v>
      </c>
      <c r="AH67" s="101">
        <v>0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</row>
    <row r="68" spans="1:60" outlineLevel="1">
      <c r="A68" s="104"/>
      <c r="B68" s="105"/>
      <c r="C68" s="138" t="s">
        <v>43</v>
      </c>
      <c r="D68" s="107"/>
      <c r="E68" s="108">
        <v>1</v>
      </c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1"/>
      <c r="Z68" s="101"/>
      <c r="AA68" s="101"/>
      <c r="AB68" s="101"/>
      <c r="AC68" s="101"/>
      <c r="AD68" s="101"/>
      <c r="AE68" s="101"/>
      <c r="AF68" s="101"/>
      <c r="AG68" s="101" t="s">
        <v>365</v>
      </c>
      <c r="AH68" s="101">
        <v>0</v>
      </c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 outlineLevel="1">
      <c r="A69" s="122">
        <v>5</v>
      </c>
      <c r="B69" s="123" t="s">
        <v>2880</v>
      </c>
      <c r="C69" s="137" t="s">
        <v>3213</v>
      </c>
      <c r="D69" s="124" t="s">
        <v>1128</v>
      </c>
      <c r="E69" s="125">
        <v>2</v>
      </c>
      <c r="F69" s="126"/>
      <c r="G69" s="127">
        <f>ROUND(E69*F69,2)</f>
        <v>0</v>
      </c>
      <c r="H69" s="126"/>
      <c r="I69" s="127">
        <f>ROUND(E69*H69,2)</f>
        <v>0</v>
      </c>
      <c r="J69" s="126"/>
      <c r="K69" s="127">
        <f>ROUND(E69*J69,2)</f>
        <v>0</v>
      </c>
      <c r="L69" s="127">
        <v>21</v>
      </c>
      <c r="M69" s="127">
        <f>G69*(1+L69/100)</f>
        <v>0</v>
      </c>
      <c r="N69" s="127">
        <v>0</v>
      </c>
      <c r="O69" s="127">
        <f>ROUND(E69*N69,2)</f>
        <v>0</v>
      </c>
      <c r="P69" s="127">
        <v>0</v>
      </c>
      <c r="Q69" s="127">
        <f>ROUND(E69*P69,2)</f>
        <v>0</v>
      </c>
      <c r="R69" s="127"/>
      <c r="S69" s="127" t="s">
        <v>392</v>
      </c>
      <c r="T69" s="128" t="s">
        <v>393</v>
      </c>
      <c r="U69" s="106">
        <v>0</v>
      </c>
      <c r="V69" s="106">
        <f>ROUND(E69*U69,2)</f>
        <v>0</v>
      </c>
      <c r="W69" s="106"/>
      <c r="X69" s="106" t="s">
        <v>1066</v>
      </c>
      <c r="Y69" s="101"/>
      <c r="Z69" s="101"/>
      <c r="AA69" s="101"/>
      <c r="AB69" s="101"/>
      <c r="AC69" s="101"/>
      <c r="AD69" s="101"/>
      <c r="AE69" s="101"/>
      <c r="AF69" s="101"/>
      <c r="AG69" s="101" t="s">
        <v>1795</v>
      </c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</row>
    <row r="70" spans="1:60" outlineLevel="1">
      <c r="A70" s="104"/>
      <c r="B70" s="105"/>
      <c r="C70" s="138" t="s">
        <v>3214</v>
      </c>
      <c r="D70" s="107"/>
      <c r="E70" s="108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1"/>
      <c r="Z70" s="101"/>
      <c r="AA70" s="101"/>
      <c r="AB70" s="101"/>
      <c r="AC70" s="101"/>
      <c r="AD70" s="101"/>
      <c r="AE70" s="101"/>
      <c r="AF70" s="101"/>
      <c r="AG70" s="101" t="s">
        <v>365</v>
      </c>
      <c r="AH70" s="101">
        <v>0</v>
      </c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outlineLevel="1">
      <c r="A71" s="104"/>
      <c r="B71" s="105"/>
      <c r="C71" s="138" t="s">
        <v>2144</v>
      </c>
      <c r="D71" s="107"/>
      <c r="E71" s="108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1"/>
      <c r="Z71" s="101"/>
      <c r="AA71" s="101"/>
      <c r="AB71" s="101"/>
      <c r="AC71" s="101"/>
      <c r="AD71" s="101"/>
      <c r="AE71" s="101"/>
      <c r="AF71" s="101"/>
      <c r="AG71" s="101" t="s">
        <v>365</v>
      </c>
      <c r="AH71" s="101">
        <v>0</v>
      </c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</row>
    <row r="72" spans="1:60" outlineLevel="1">
      <c r="A72" s="104"/>
      <c r="B72" s="105"/>
      <c r="C72" s="138" t="s">
        <v>299</v>
      </c>
      <c r="D72" s="107"/>
      <c r="E72" s="108">
        <v>2</v>
      </c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1"/>
      <c r="Z72" s="101"/>
      <c r="AA72" s="101"/>
      <c r="AB72" s="101"/>
      <c r="AC72" s="101"/>
      <c r="AD72" s="101"/>
      <c r="AE72" s="101"/>
      <c r="AF72" s="101"/>
      <c r="AG72" s="101" t="s">
        <v>365</v>
      </c>
      <c r="AH72" s="101">
        <v>0</v>
      </c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ht="22.5" outlineLevel="1">
      <c r="A73" s="122">
        <v>6</v>
      </c>
      <c r="B73" s="123" t="s">
        <v>2882</v>
      </c>
      <c r="C73" s="137" t="s">
        <v>3215</v>
      </c>
      <c r="D73" s="124" t="s">
        <v>1128</v>
      </c>
      <c r="E73" s="125">
        <v>92</v>
      </c>
      <c r="F73" s="126"/>
      <c r="G73" s="127">
        <f>ROUND(E73*F73,2)</f>
        <v>0</v>
      </c>
      <c r="H73" s="126"/>
      <c r="I73" s="127">
        <f>ROUND(E73*H73,2)</f>
        <v>0</v>
      </c>
      <c r="J73" s="126"/>
      <c r="K73" s="127">
        <f>ROUND(E73*J73,2)</f>
        <v>0</v>
      </c>
      <c r="L73" s="127">
        <v>21</v>
      </c>
      <c r="M73" s="127">
        <f>G73*(1+L73/100)</f>
        <v>0</v>
      </c>
      <c r="N73" s="127">
        <v>0</v>
      </c>
      <c r="O73" s="127">
        <f>ROUND(E73*N73,2)</f>
        <v>0</v>
      </c>
      <c r="P73" s="127">
        <v>0</v>
      </c>
      <c r="Q73" s="127">
        <f>ROUND(E73*P73,2)</f>
        <v>0</v>
      </c>
      <c r="R73" s="127"/>
      <c r="S73" s="127" t="s">
        <v>392</v>
      </c>
      <c r="T73" s="128" t="s">
        <v>393</v>
      </c>
      <c r="U73" s="106">
        <v>0</v>
      </c>
      <c r="V73" s="106">
        <f>ROUND(E73*U73,2)</f>
        <v>0</v>
      </c>
      <c r="W73" s="106"/>
      <c r="X73" s="106" t="s">
        <v>1066</v>
      </c>
      <c r="Y73" s="101"/>
      <c r="Z73" s="101"/>
      <c r="AA73" s="101"/>
      <c r="AB73" s="101"/>
      <c r="AC73" s="101"/>
      <c r="AD73" s="101"/>
      <c r="AE73" s="101"/>
      <c r="AF73" s="101"/>
      <c r="AG73" s="101" t="s">
        <v>1795</v>
      </c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outlineLevel="1">
      <c r="A74" s="104"/>
      <c r="B74" s="105"/>
      <c r="C74" s="138" t="s">
        <v>3216</v>
      </c>
      <c r="D74" s="107"/>
      <c r="E74" s="108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1"/>
      <c r="Z74" s="101"/>
      <c r="AA74" s="101"/>
      <c r="AB74" s="101"/>
      <c r="AC74" s="101"/>
      <c r="AD74" s="101"/>
      <c r="AE74" s="101"/>
      <c r="AF74" s="101"/>
      <c r="AG74" s="101" t="s">
        <v>365</v>
      </c>
      <c r="AH74" s="101">
        <v>0</v>
      </c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outlineLevel="1">
      <c r="A75" s="104"/>
      <c r="B75" s="105"/>
      <c r="C75" s="138" t="s">
        <v>3217</v>
      </c>
      <c r="D75" s="107"/>
      <c r="E75" s="108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1"/>
      <c r="Z75" s="101"/>
      <c r="AA75" s="101"/>
      <c r="AB75" s="101"/>
      <c r="AC75" s="101"/>
      <c r="AD75" s="101"/>
      <c r="AE75" s="101"/>
      <c r="AF75" s="101"/>
      <c r="AG75" s="101" t="s">
        <v>365</v>
      </c>
      <c r="AH75" s="101">
        <v>0</v>
      </c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outlineLevel="1">
      <c r="A76" s="104"/>
      <c r="B76" s="105"/>
      <c r="C76" s="138" t="s">
        <v>3218</v>
      </c>
      <c r="D76" s="107"/>
      <c r="E76" s="108">
        <v>92</v>
      </c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1"/>
      <c r="Z76" s="101"/>
      <c r="AA76" s="101"/>
      <c r="AB76" s="101"/>
      <c r="AC76" s="101"/>
      <c r="AD76" s="101"/>
      <c r="AE76" s="101"/>
      <c r="AF76" s="101"/>
      <c r="AG76" s="101" t="s">
        <v>365</v>
      </c>
      <c r="AH76" s="101">
        <v>0</v>
      </c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 outlineLevel="1">
      <c r="A77" s="122">
        <v>7</v>
      </c>
      <c r="B77" s="123" t="s">
        <v>2613</v>
      </c>
      <c r="C77" s="137" t="s">
        <v>3219</v>
      </c>
      <c r="D77" s="124" t="s">
        <v>1128</v>
      </c>
      <c r="E77" s="125">
        <v>1</v>
      </c>
      <c r="F77" s="126"/>
      <c r="G77" s="127">
        <f>ROUND(E77*F77,2)</f>
        <v>0</v>
      </c>
      <c r="H77" s="126"/>
      <c r="I77" s="127">
        <f>ROUND(E77*H77,2)</f>
        <v>0</v>
      </c>
      <c r="J77" s="126"/>
      <c r="K77" s="127">
        <f>ROUND(E77*J77,2)</f>
        <v>0</v>
      </c>
      <c r="L77" s="127">
        <v>21</v>
      </c>
      <c r="M77" s="127">
        <f>G77*(1+L77/100)</f>
        <v>0</v>
      </c>
      <c r="N77" s="127">
        <v>0</v>
      </c>
      <c r="O77" s="127">
        <f>ROUND(E77*N77,2)</f>
        <v>0</v>
      </c>
      <c r="P77" s="127">
        <v>0</v>
      </c>
      <c r="Q77" s="127">
        <f>ROUND(E77*P77,2)</f>
        <v>0</v>
      </c>
      <c r="R77" s="127"/>
      <c r="S77" s="127" t="s">
        <v>392</v>
      </c>
      <c r="T77" s="128" t="s">
        <v>393</v>
      </c>
      <c r="U77" s="106">
        <v>0</v>
      </c>
      <c r="V77" s="106">
        <f>ROUND(E77*U77,2)</f>
        <v>0</v>
      </c>
      <c r="W77" s="106"/>
      <c r="X77" s="106" t="s">
        <v>1066</v>
      </c>
      <c r="Y77" s="101"/>
      <c r="Z77" s="101"/>
      <c r="AA77" s="101"/>
      <c r="AB77" s="101"/>
      <c r="AC77" s="101"/>
      <c r="AD77" s="101"/>
      <c r="AE77" s="101"/>
      <c r="AF77" s="101"/>
      <c r="AG77" s="101" t="s">
        <v>1795</v>
      </c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</row>
    <row r="78" spans="1:60" outlineLevel="1">
      <c r="A78" s="104"/>
      <c r="B78" s="105"/>
      <c r="C78" s="138" t="s">
        <v>3208</v>
      </c>
      <c r="D78" s="107"/>
      <c r="E78" s="108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1"/>
      <c r="Z78" s="101"/>
      <c r="AA78" s="101"/>
      <c r="AB78" s="101"/>
      <c r="AC78" s="101"/>
      <c r="AD78" s="101"/>
      <c r="AE78" s="101"/>
      <c r="AF78" s="101"/>
      <c r="AG78" s="101" t="s">
        <v>365</v>
      </c>
      <c r="AH78" s="101">
        <v>0</v>
      </c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outlineLevel="1">
      <c r="A79" s="104"/>
      <c r="B79" s="105"/>
      <c r="C79" s="138" t="s">
        <v>2156</v>
      </c>
      <c r="D79" s="107"/>
      <c r="E79" s="108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1"/>
      <c r="Z79" s="101"/>
      <c r="AA79" s="101"/>
      <c r="AB79" s="101"/>
      <c r="AC79" s="101"/>
      <c r="AD79" s="101"/>
      <c r="AE79" s="101"/>
      <c r="AF79" s="101"/>
      <c r="AG79" s="101" t="s">
        <v>365</v>
      </c>
      <c r="AH79" s="101">
        <v>0</v>
      </c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outlineLevel="1">
      <c r="A80" s="104"/>
      <c r="B80" s="105"/>
      <c r="C80" s="138" t="s">
        <v>43</v>
      </c>
      <c r="D80" s="107"/>
      <c r="E80" s="108">
        <v>1</v>
      </c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1"/>
      <c r="Z80" s="101"/>
      <c r="AA80" s="101"/>
      <c r="AB80" s="101"/>
      <c r="AC80" s="101"/>
      <c r="AD80" s="101"/>
      <c r="AE80" s="101"/>
      <c r="AF80" s="101"/>
      <c r="AG80" s="101" t="s">
        <v>365</v>
      </c>
      <c r="AH80" s="101">
        <v>0</v>
      </c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outlineLevel="1">
      <c r="A81" s="122">
        <v>8</v>
      </c>
      <c r="B81" s="123" t="s">
        <v>2885</v>
      </c>
      <c r="C81" s="137" t="s">
        <v>3220</v>
      </c>
      <c r="D81" s="124" t="s">
        <v>1128</v>
      </c>
      <c r="E81" s="125">
        <v>24</v>
      </c>
      <c r="F81" s="126"/>
      <c r="G81" s="127">
        <f>ROUND(E81*F81,2)</f>
        <v>0</v>
      </c>
      <c r="H81" s="126"/>
      <c r="I81" s="127">
        <f>ROUND(E81*H81,2)</f>
        <v>0</v>
      </c>
      <c r="J81" s="126"/>
      <c r="K81" s="127">
        <f>ROUND(E81*J81,2)</f>
        <v>0</v>
      </c>
      <c r="L81" s="127">
        <v>21</v>
      </c>
      <c r="M81" s="127">
        <f>G81*(1+L81/100)</f>
        <v>0</v>
      </c>
      <c r="N81" s="127">
        <v>0</v>
      </c>
      <c r="O81" s="127">
        <f>ROUND(E81*N81,2)</f>
        <v>0</v>
      </c>
      <c r="P81" s="127">
        <v>0</v>
      </c>
      <c r="Q81" s="127">
        <f>ROUND(E81*P81,2)</f>
        <v>0</v>
      </c>
      <c r="R81" s="127"/>
      <c r="S81" s="127" t="s">
        <v>392</v>
      </c>
      <c r="T81" s="128" t="s">
        <v>393</v>
      </c>
      <c r="U81" s="106">
        <v>0</v>
      </c>
      <c r="V81" s="106">
        <f>ROUND(E81*U81,2)</f>
        <v>0</v>
      </c>
      <c r="W81" s="106"/>
      <c r="X81" s="106" t="s">
        <v>1066</v>
      </c>
      <c r="Y81" s="101"/>
      <c r="Z81" s="101"/>
      <c r="AA81" s="101"/>
      <c r="AB81" s="101"/>
      <c r="AC81" s="101"/>
      <c r="AD81" s="101"/>
      <c r="AE81" s="101"/>
      <c r="AF81" s="101"/>
      <c r="AG81" s="101" t="s">
        <v>1795</v>
      </c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</row>
    <row r="82" spans="1:60" outlineLevel="1">
      <c r="A82" s="104"/>
      <c r="B82" s="105"/>
      <c r="C82" s="138" t="s">
        <v>3208</v>
      </c>
      <c r="D82" s="107"/>
      <c r="E82" s="108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1"/>
      <c r="Z82" s="101"/>
      <c r="AA82" s="101"/>
      <c r="AB82" s="101"/>
      <c r="AC82" s="101"/>
      <c r="AD82" s="101"/>
      <c r="AE82" s="101"/>
      <c r="AF82" s="101"/>
      <c r="AG82" s="101" t="s">
        <v>365</v>
      </c>
      <c r="AH82" s="101">
        <v>0</v>
      </c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outlineLevel="1">
      <c r="A83" s="104"/>
      <c r="B83" s="105"/>
      <c r="C83" s="138" t="s">
        <v>2140</v>
      </c>
      <c r="D83" s="107"/>
      <c r="E83" s="108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1"/>
      <c r="Z83" s="101"/>
      <c r="AA83" s="101"/>
      <c r="AB83" s="101"/>
      <c r="AC83" s="101"/>
      <c r="AD83" s="101"/>
      <c r="AE83" s="101"/>
      <c r="AF83" s="101"/>
      <c r="AG83" s="101" t="s">
        <v>365</v>
      </c>
      <c r="AH83" s="101">
        <v>0</v>
      </c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outlineLevel="1">
      <c r="A84" s="104"/>
      <c r="B84" s="105"/>
      <c r="C84" s="138" t="s">
        <v>2141</v>
      </c>
      <c r="D84" s="107"/>
      <c r="E84" s="108">
        <v>24</v>
      </c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1"/>
      <c r="Z84" s="101"/>
      <c r="AA84" s="101"/>
      <c r="AB84" s="101"/>
      <c r="AC84" s="101"/>
      <c r="AD84" s="101"/>
      <c r="AE84" s="101"/>
      <c r="AF84" s="101"/>
      <c r="AG84" s="101" t="s">
        <v>365</v>
      </c>
      <c r="AH84" s="101">
        <v>0</v>
      </c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 outlineLevel="1">
      <c r="A85" s="122">
        <v>9</v>
      </c>
      <c r="B85" s="123" t="s">
        <v>2887</v>
      </c>
      <c r="C85" s="137" t="s">
        <v>3221</v>
      </c>
      <c r="D85" s="124" t="s">
        <v>1128</v>
      </c>
      <c r="E85" s="125">
        <v>1</v>
      </c>
      <c r="F85" s="126"/>
      <c r="G85" s="127">
        <f>ROUND(E85*F85,2)</f>
        <v>0</v>
      </c>
      <c r="H85" s="126"/>
      <c r="I85" s="127">
        <f>ROUND(E85*H85,2)</f>
        <v>0</v>
      </c>
      <c r="J85" s="126"/>
      <c r="K85" s="127">
        <f>ROUND(E85*J85,2)</f>
        <v>0</v>
      </c>
      <c r="L85" s="127">
        <v>21</v>
      </c>
      <c r="M85" s="127">
        <f>G85*(1+L85/100)</f>
        <v>0</v>
      </c>
      <c r="N85" s="127">
        <v>0</v>
      </c>
      <c r="O85" s="127">
        <f>ROUND(E85*N85,2)</f>
        <v>0</v>
      </c>
      <c r="P85" s="127">
        <v>0</v>
      </c>
      <c r="Q85" s="127">
        <f>ROUND(E85*P85,2)</f>
        <v>0</v>
      </c>
      <c r="R85" s="127"/>
      <c r="S85" s="127" t="s">
        <v>392</v>
      </c>
      <c r="T85" s="128" t="s">
        <v>393</v>
      </c>
      <c r="U85" s="106">
        <v>0</v>
      </c>
      <c r="V85" s="106">
        <f>ROUND(E85*U85,2)</f>
        <v>0</v>
      </c>
      <c r="W85" s="106"/>
      <c r="X85" s="106" t="s">
        <v>1066</v>
      </c>
      <c r="Y85" s="101"/>
      <c r="Z85" s="101"/>
      <c r="AA85" s="101"/>
      <c r="AB85" s="101"/>
      <c r="AC85" s="101"/>
      <c r="AD85" s="101"/>
      <c r="AE85" s="101"/>
      <c r="AF85" s="101"/>
      <c r="AG85" s="101" t="s">
        <v>1795</v>
      </c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</row>
    <row r="86" spans="1:60" outlineLevel="1">
      <c r="A86" s="104"/>
      <c r="B86" s="105"/>
      <c r="C86" s="138" t="s">
        <v>3208</v>
      </c>
      <c r="D86" s="107"/>
      <c r="E86" s="108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1"/>
      <c r="Z86" s="101"/>
      <c r="AA86" s="101"/>
      <c r="AB86" s="101"/>
      <c r="AC86" s="101"/>
      <c r="AD86" s="101"/>
      <c r="AE86" s="101"/>
      <c r="AF86" s="101"/>
      <c r="AG86" s="101" t="s">
        <v>365</v>
      </c>
      <c r="AH86" s="101">
        <v>0</v>
      </c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 outlineLevel="1">
      <c r="A87" s="104"/>
      <c r="B87" s="105"/>
      <c r="C87" s="138" t="s">
        <v>2156</v>
      </c>
      <c r="D87" s="107"/>
      <c r="E87" s="108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1"/>
      <c r="Z87" s="101"/>
      <c r="AA87" s="101"/>
      <c r="AB87" s="101"/>
      <c r="AC87" s="101"/>
      <c r="AD87" s="101"/>
      <c r="AE87" s="101"/>
      <c r="AF87" s="101"/>
      <c r="AG87" s="101" t="s">
        <v>365</v>
      </c>
      <c r="AH87" s="101">
        <v>0</v>
      </c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</row>
    <row r="88" spans="1:60" outlineLevel="1">
      <c r="A88" s="104"/>
      <c r="B88" s="105"/>
      <c r="C88" s="138" t="s">
        <v>43</v>
      </c>
      <c r="D88" s="107"/>
      <c r="E88" s="108">
        <v>1</v>
      </c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1"/>
      <c r="Z88" s="101"/>
      <c r="AA88" s="101"/>
      <c r="AB88" s="101"/>
      <c r="AC88" s="101"/>
      <c r="AD88" s="101"/>
      <c r="AE88" s="101"/>
      <c r="AF88" s="101"/>
      <c r="AG88" s="101" t="s">
        <v>365</v>
      </c>
      <c r="AH88" s="101">
        <v>0</v>
      </c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60" outlineLevel="1">
      <c r="A89" s="122">
        <v>10</v>
      </c>
      <c r="B89" s="123" t="s">
        <v>2434</v>
      </c>
      <c r="C89" s="137" t="s">
        <v>3222</v>
      </c>
      <c r="D89" s="124" t="s">
        <v>1128</v>
      </c>
      <c r="E89" s="125">
        <v>1</v>
      </c>
      <c r="F89" s="126"/>
      <c r="G89" s="127">
        <f>ROUND(E89*F89,2)</f>
        <v>0</v>
      </c>
      <c r="H89" s="126"/>
      <c r="I89" s="127">
        <f>ROUND(E89*H89,2)</f>
        <v>0</v>
      </c>
      <c r="J89" s="126"/>
      <c r="K89" s="127">
        <f>ROUND(E89*J89,2)</f>
        <v>0</v>
      </c>
      <c r="L89" s="127">
        <v>21</v>
      </c>
      <c r="M89" s="127">
        <f>G89*(1+L89/100)</f>
        <v>0</v>
      </c>
      <c r="N89" s="127">
        <v>0</v>
      </c>
      <c r="O89" s="127">
        <f>ROUND(E89*N89,2)</f>
        <v>0</v>
      </c>
      <c r="P89" s="127">
        <v>0</v>
      </c>
      <c r="Q89" s="127">
        <f>ROUND(E89*P89,2)</f>
        <v>0</v>
      </c>
      <c r="R89" s="127"/>
      <c r="S89" s="127" t="s">
        <v>392</v>
      </c>
      <c r="T89" s="128" t="s">
        <v>393</v>
      </c>
      <c r="U89" s="106">
        <v>0</v>
      </c>
      <c r="V89" s="106">
        <f>ROUND(E89*U89,2)</f>
        <v>0</v>
      </c>
      <c r="W89" s="106"/>
      <c r="X89" s="106" t="s">
        <v>1066</v>
      </c>
      <c r="Y89" s="101"/>
      <c r="Z89" s="101"/>
      <c r="AA89" s="101"/>
      <c r="AB89" s="101"/>
      <c r="AC89" s="101"/>
      <c r="AD89" s="101"/>
      <c r="AE89" s="101"/>
      <c r="AF89" s="101"/>
      <c r="AG89" s="101" t="s">
        <v>1795</v>
      </c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</row>
    <row r="90" spans="1:60" outlineLevel="1">
      <c r="A90" s="104"/>
      <c r="B90" s="105"/>
      <c r="C90" s="138" t="s">
        <v>3208</v>
      </c>
      <c r="D90" s="107"/>
      <c r="E90" s="108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1"/>
      <c r="Z90" s="101"/>
      <c r="AA90" s="101"/>
      <c r="AB90" s="101"/>
      <c r="AC90" s="101"/>
      <c r="AD90" s="101"/>
      <c r="AE90" s="101"/>
      <c r="AF90" s="101"/>
      <c r="AG90" s="101" t="s">
        <v>365</v>
      </c>
      <c r="AH90" s="101">
        <v>0</v>
      </c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60" outlineLevel="1">
      <c r="A91" s="104"/>
      <c r="B91" s="105"/>
      <c r="C91" s="138" t="s">
        <v>2156</v>
      </c>
      <c r="D91" s="107"/>
      <c r="E91" s="108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1"/>
      <c r="Z91" s="101"/>
      <c r="AA91" s="101"/>
      <c r="AB91" s="101"/>
      <c r="AC91" s="101"/>
      <c r="AD91" s="101"/>
      <c r="AE91" s="101"/>
      <c r="AF91" s="101"/>
      <c r="AG91" s="101" t="s">
        <v>365</v>
      </c>
      <c r="AH91" s="101">
        <v>0</v>
      </c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</row>
    <row r="92" spans="1:60" outlineLevel="1">
      <c r="A92" s="104"/>
      <c r="B92" s="105"/>
      <c r="C92" s="138" t="s">
        <v>43</v>
      </c>
      <c r="D92" s="107"/>
      <c r="E92" s="108">
        <v>1</v>
      </c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1"/>
      <c r="Z92" s="101"/>
      <c r="AA92" s="101"/>
      <c r="AB92" s="101"/>
      <c r="AC92" s="101"/>
      <c r="AD92" s="101"/>
      <c r="AE92" s="101"/>
      <c r="AF92" s="101"/>
      <c r="AG92" s="101" t="s">
        <v>365</v>
      </c>
      <c r="AH92" s="101">
        <v>0</v>
      </c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60" outlineLevel="1">
      <c r="A93" s="122">
        <v>11</v>
      </c>
      <c r="B93" s="123" t="s">
        <v>2890</v>
      </c>
      <c r="C93" s="137" t="s">
        <v>3223</v>
      </c>
      <c r="D93" s="124" t="s">
        <v>1128</v>
      </c>
      <c r="E93" s="125">
        <v>1</v>
      </c>
      <c r="F93" s="126"/>
      <c r="G93" s="127">
        <f>ROUND(E93*F93,2)</f>
        <v>0</v>
      </c>
      <c r="H93" s="126"/>
      <c r="I93" s="127">
        <f>ROUND(E93*H93,2)</f>
        <v>0</v>
      </c>
      <c r="J93" s="126"/>
      <c r="K93" s="127">
        <f>ROUND(E93*J93,2)</f>
        <v>0</v>
      </c>
      <c r="L93" s="127">
        <v>21</v>
      </c>
      <c r="M93" s="127">
        <f>G93*(1+L93/100)</f>
        <v>0</v>
      </c>
      <c r="N93" s="127">
        <v>0</v>
      </c>
      <c r="O93" s="127">
        <f>ROUND(E93*N93,2)</f>
        <v>0</v>
      </c>
      <c r="P93" s="127">
        <v>0</v>
      </c>
      <c r="Q93" s="127">
        <f>ROUND(E93*P93,2)</f>
        <v>0</v>
      </c>
      <c r="R93" s="127"/>
      <c r="S93" s="127" t="s">
        <v>392</v>
      </c>
      <c r="T93" s="128" t="s">
        <v>393</v>
      </c>
      <c r="U93" s="106">
        <v>0</v>
      </c>
      <c r="V93" s="106">
        <f>ROUND(E93*U93,2)</f>
        <v>0</v>
      </c>
      <c r="W93" s="106"/>
      <c r="X93" s="106" t="s">
        <v>1066</v>
      </c>
      <c r="Y93" s="101"/>
      <c r="Z93" s="101"/>
      <c r="AA93" s="101"/>
      <c r="AB93" s="101"/>
      <c r="AC93" s="101"/>
      <c r="AD93" s="101"/>
      <c r="AE93" s="101"/>
      <c r="AF93" s="101"/>
      <c r="AG93" s="101" t="s">
        <v>1795</v>
      </c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60" outlineLevel="1">
      <c r="A94" s="104"/>
      <c r="B94" s="105"/>
      <c r="C94" s="138" t="s">
        <v>3208</v>
      </c>
      <c r="D94" s="107"/>
      <c r="E94" s="108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1"/>
      <c r="Z94" s="101"/>
      <c r="AA94" s="101"/>
      <c r="AB94" s="101"/>
      <c r="AC94" s="101"/>
      <c r="AD94" s="101"/>
      <c r="AE94" s="101"/>
      <c r="AF94" s="101"/>
      <c r="AG94" s="101" t="s">
        <v>365</v>
      </c>
      <c r="AH94" s="101">
        <v>0</v>
      </c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60" outlineLevel="1">
      <c r="A95" s="104"/>
      <c r="B95" s="105"/>
      <c r="C95" s="138" t="s">
        <v>2156</v>
      </c>
      <c r="D95" s="107"/>
      <c r="E95" s="108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1"/>
      <c r="Z95" s="101"/>
      <c r="AA95" s="101"/>
      <c r="AB95" s="101"/>
      <c r="AC95" s="101"/>
      <c r="AD95" s="101"/>
      <c r="AE95" s="101"/>
      <c r="AF95" s="101"/>
      <c r="AG95" s="101" t="s">
        <v>365</v>
      </c>
      <c r="AH95" s="101">
        <v>0</v>
      </c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</row>
    <row r="96" spans="1:60" outlineLevel="1">
      <c r="A96" s="104"/>
      <c r="B96" s="105"/>
      <c r="C96" s="138" t="s">
        <v>43</v>
      </c>
      <c r="D96" s="107"/>
      <c r="E96" s="108">
        <v>1</v>
      </c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1"/>
      <c r="Z96" s="101"/>
      <c r="AA96" s="101"/>
      <c r="AB96" s="101"/>
      <c r="AC96" s="101"/>
      <c r="AD96" s="101"/>
      <c r="AE96" s="101"/>
      <c r="AF96" s="101"/>
      <c r="AG96" s="101" t="s">
        <v>365</v>
      </c>
      <c r="AH96" s="101">
        <v>0</v>
      </c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60" outlineLevel="1">
      <c r="A97" s="122">
        <v>12</v>
      </c>
      <c r="B97" s="123" t="s">
        <v>1985</v>
      </c>
      <c r="C97" s="137" t="s">
        <v>3224</v>
      </c>
      <c r="D97" s="124" t="s">
        <v>1128</v>
      </c>
      <c r="E97" s="125">
        <v>1</v>
      </c>
      <c r="F97" s="126"/>
      <c r="G97" s="127">
        <f>ROUND(E97*F97,2)</f>
        <v>0</v>
      </c>
      <c r="H97" s="126"/>
      <c r="I97" s="127">
        <f>ROUND(E97*H97,2)</f>
        <v>0</v>
      </c>
      <c r="J97" s="126"/>
      <c r="K97" s="127">
        <f>ROUND(E97*J97,2)</f>
        <v>0</v>
      </c>
      <c r="L97" s="127">
        <v>21</v>
      </c>
      <c r="M97" s="127">
        <f>G97*(1+L97/100)</f>
        <v>0</v>
      </c>
      <c r="N97" s="127">
        <v>0</v>
      </c>
      <c r="O97" s="127">
        <f>ROUND(E97*N97,2)</f>
        <v>0</v>
      </c>
      <c r="P97" s="127">
        <v>0</v>
      </c>
      <c r="Q97" s="127">
        <f>ROUND(E97*P97,2)</f>
        <v>0</v>
      </c>
      <c r="R97" s="127"/>
      <c r="S97" s="127" t="s">
        <v>392</v>
      </c>
      <c r="T97" s="128" t="s">
        <v>393</v>
      </c>
      <c r="U97" s="106">
        <v>0</v>
      </c>
      <c r="V97" s="106">
        <f>ROUND(E97*U97,2)</f>
        <v>0</v>
      </c>
      <c r="W97" s="106"/>
      <c r="X97" s="106" t="s">
        <v>1066</v>
      </c>
      <c r="Y97" s="101"/>
      <c r="Z97" s="101"/>
      <c r="AA97" s="101"/>
      <c r="AB97" s="101"/>
      <c r="AC97" s="101"/>
      <c r="AD97" s="101"/>
      <c r="AE97" s="101"/>
      <c r="AF97" s="101"/>
      <c r="AG97" s="101" t="s">
        <v>1795</v>
      </c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</row>
    <row r="98" spans="1:60" outlineLevel="1">
      <c r="A98" s="104"/>
      <c r="B98" s="105"/>
      <c r="C98" s="138" t="s">
        <v>3208</v>
      </c>
      <c r="D98" s="107"/>
      <c r="E98" s="108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1"/>
      <c r="Z98" s="101"/>
      <c r="AA98" s="101"/>
      <c r="AB98" s="101"/>
      <c r="AC98" s="101"/>
      <c r="AD98" s="101"/>
      <c r="AE98" s="101"/>
      <c r="AF98" s="101"/>
      <c r="AG98" s="101" t="s">
        <v>365</v>
      </c>
      <c r="AH98" s="101">
        <v>0</v>
      </c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60" outlineLevel="1">
      <c r="A99" s="104"/>
      <c r="B99" s="105"/>
      <c r="C99" s="138" t="s">
        <v>2156</v>
      </c>
      <c r="D99" s="107"/>
      <c r="E99" s="108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1"/>
      <c r="Z99" s="101"/>
      <c r="AA99" s="101"/>
      <c r="AB99" s="101"/>
      <c r="AC99" s="101"/>
      <c r="AD99" s="101"/>
      <c r="AE99" s="101"/>
      <c r="AF99" s="101"/>
      <c r="AG99" s="101" t="s">
        <v>365</v>
      </c>
      <c r="AH99" s="101">
        <v>0</v>
      </c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</row>
    <row r="100" spans="1:60" outlineLevel="1">
      <c r="A100" s="104"/>
      <c r="B100" s="105"/>
      <c r="C100" s="138" t="s">
        <v>43</v>
      </c>
      <c r="D100" s="107"/>
      <c r="E100" s="108">
        <v>1</v>
      </c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1"/>
      <c r="Z100" s="101"/>
      <c r="AA100" s="101"/>
      <c r="AB100" s="101"/>
      <c r="AC100" s="101"/>
      <c r="AD100" s="101"/>
      <c r="AE100" s="101"/>
      <c r="AF100" s="101"/>
      <c r="AG100" s="101" t="s">
        <v>365</v>
      </c>
      <c r="AH100" s="101">
        <v>0</v>
      </c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60" outlineLevel="1">
      <c r="A101" s="122">
        <v>13</v>
      </c>
      <c r="B101" s="123" t="s">
        <v>2893</v>
      </c>
      <c r="C101" s="137" t="s">
        <v>3225</v>
      </c>
      <c r="D101" s="124" t="s">
        <v>1128</v>
      </c>
      <c r="E101" s="125">
        <v>5</v>
      </c>
      <c r="F101" s="126"/>
      <c r="G101" s="127">
        <f>ROUND(E101*F101,2)</f>
        <v>0</v>
      </c>
      <c r="H101" s="126"/>
      <c r="I101" s="127">
        <f>ROUND(E101*H101,2)</f>
        <v>0</v>
      </c>
      <c r="J101" s="126"/>
      <c r="K101" s="127">
        <f>ROUND(E101*J101,2)</f>
        <v>0</v>
      </c>
      <c r="L101" s="127">
        <v>21</v>
      </c>
      <c r="M101" s="127">
        <f>G101*(1+L101/100)</f>
        <v>0</v>
      </c>
      <c r="N101" s="127">
        <v>0</v>
      </c>
      <c r="O101" s="127">
        <f>ROUND(E101*N101,2)</f>
        <v>0</v>
      </c>
      <c r="P101" s="127">
        <v>0</v>
      </c>
      <c r="Q101" s="127">
        <f>ROUND(E101*P101,2)</f>
        <v>0</v>
      </c>
      <c r="R101" s="127"/>
      <c r="S101" s="127" t="s">
        <v>392</v>
      </c>
      <c r="T101" s="128" t="s">
        <v>393</v>
      </c>
      <c r="U101" s="106">
        <v>0</v>
      </c>
      <c r="V101" s="106">
        <f>ROUND(E101*U101,2)</f>
        <v>0</v>
      </c>
      <c r="W101" s="106"/>
      <c r="X101" s="106" t="s">
        <v>1066</v>
      </c>
      <c r="Y101" s="101"/>
      <c r="Z101" s="101"/>
      <c r="AA101" s="101"/>
      <c r="AB101" s="101"/>
      <c r="AC101" s="101"/>
      <c r="AD101" s="101"/>
      <c r="AE101" s="101"/>
      <c r="AF101" s="101"/>
      <c r="AG101" s="101" t="s">
        <v>1795</v>
      </c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</row>
    <row r="102" spans="1:60" outlineLevel="1">
      <c r="A102" s="104"/>
      <c r="B102" s="105"/>
      <c r="C102" s="138" t="s">
        <v>3208</v>
      </c>
      <c r="D102" s="107"/>
      <c r="E102" s="108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1"/>
      <c r="Z102" s="101"/>
      <c r="AA102" s="101"/>
      <c r="AB102" s="101"/>
      <c r="AC102" s="101"/>
      <c r="AD102" s="101"/>
      <c r="AE102" s="101"/>
      <c r="AF102" s="101"/>
      <c r="AG102" s="101" t="s">
        <v>365</v>
      </c>
      <c r="AH102" s="101">
        <v>0</v>
      </c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60" outlineLevel="1">
      <c r="A103" s="104"/>
      <c r="B103" s="105"/>
      <c r="C103" s="138" t="s">
        <v>3226</v>
      </c>
      <c r="D103" s="107"/>
      <c r="E103" s="108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1"/>
      <c r="Z103" s="101"/>
      <c r="AA103" s="101"/>
      <c r="AB103" s="101"/>
      <c r="AC103" s="101"/>
      <c r="AD103" s="101"/>
      <c r="AE103" s="101"/>
      <c r="AF103" s="101"/>
      <c r="AG103" s="101" t="s">
        <v>365</v>
      </c>
      <c r="AH103" s="101">
        <v>0</v>
      </c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</row>
    <row r="104" spans="1:60" outlineLevel="1">
      <c r="A104" s="104"/>
      <c r="B104" s="105"/>
      <c r="C104" s="138" t="s">
        <v>305</v>
      </c>
      <c r="D104" s="107"/>
      <c r="E104" s="108">
        <v>5</v>
      </c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1"/>
      <c r="Z104" s="101"/>
      <c r="AA104" s="101"/>
      <c r="AB104" s="101"/>
      <c r="AC104" s="101"/>
      <c r="AD104" s="101"/>
      <c r="AE104" s="101"/>
      <c r="AF104" s="101"/>
      <c r="AG104" s="101" t="s">
        <v>365</v>
      </c>
      <c r="AH104" s="101">
        <v>0</v>
      </c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60" outlineLevel="1">
      <c r="A105" s="122">
        <v>14</v>
      </c>
      <c r="B105" s="123" t="s">
        <v>2895</v>
      </c>
      <c r="C105" s="137" t="s">
        <v>3227</v>
      </c>
      <c r="D105" s="124" t="s">
        <v>1128</v>
      </c>
      <c r="E105" s="125">
        <v>2</v>
      </c>
      <c r="F105" s="126"/>
      <c r="G105" s="127">
        <f>ROUND(E105*F105,2)</f>
        <v>0</v>
      </c>
      <c r="H105" s="126"/>
      <c r="I105" s="127">
        <f>ROUND(E105*H105,2)</f>
        <v>0</v>
      </c>
      <c r="J105" s="126"/>
      <c r="K105" s="127">
        <f>ROUND(E105*J105,2)</f>
        <v>0</v>
      </c>
      <c r="L105" s="127">
        <v>21</v>
      </c>
      <c r="M105" s="127">
        <f>G105*(1+L105/100)</f>
        <v>0</v>
      </c>
      <c r="N105" s="127">
        <v>0</v>
      </c>
      <c r="O105" s="127">
        <f>ROUND(E105*N105,2)</f>
        <v>0</v>
      </c>
      <c r="P105" s="127">
        <v>0</v>
      </c>
      <c r="Q105" s="127">
        <f>ROUND(E105*P105,2)</f>
        <v>0</v>
      </c>
      <c r="R105" s="127"/>
      <c r="S105" s="127" t="s">
        <v>392</v>
      </c>
      <c r="T105" s="128" t="s">
        <v>393</v>
      </c>
      <c r="U105" s="106">
        <v>0</v>
      </c>
      <c r="V105" s="106">
        <f>ROUND(E105*U105,2)</f>
        <v>0</v>
      </c>
      <c r="W105" s="106"/>
      <c r="X105" s="106" t="s">
        <v>1066</v>
      </c>
      <c r="Y105" s="101"/>
      <c r="Z105" s="101"/>
      <c r="AA105" s="101"/>
      <c r="AB105" s="101"/>
      <c r="AC105" s="101"/>
      <c r="AD105" s="101"/>
      <c r="AE105" s="101"/>
      <c r="AF105" s="101"/>
      <c r="AG105" s="101" t="s">
        <v>1795</v>
      </c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</row>
    <row r="106" spans="1:60" outlineLevel="1">
      <c r="A106" s="104"/>
      <c r="B106" s="105"/>
      <c r="C106" s="138" t="s">
        <v>3208</v>
      </c>
      <c r="D106" s="107"/>
      <c r="E106" s="108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1"/>
      <c r="Z106" s="101"/>
      <c r="AA106" s="101"/>
      <c r="AB106" s="101"/>
      <c r="AC106" s="101"/>
      <c r="AD106" s="101"/>
      <c r="AE106" s="101"/>
      <c r="AF106" s="101"/>
      <c r="AG106" s="101" t="s">
        <v>365</v>
      </c>
      <c r="AH106" s="101">
        <v>0</v>
      </c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</row>
    <row r="107" spans="1:60" outlineLevel="1">
      <c r="A107" s="104"/>
      <c r="B107" s="105"/>
      <c r="C107" s="138" t="s">
        <v>2144</v>
      </c>
      <c r="D107" s="107"/>
      <c r="E107" s="108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1"/>
      <c r="Z107" s="101"/>
      <c r="AA107" s="101"/>
      <c r="AB107" s="101"/>
      <c r="AC107" s="101"/>
      <c r="AD107" s="101"/>
      <c r="AE107" s="101"/>
      <c r="AF107" s="101"/>
      <c r="AG107" s="101" t="s">
        <v>365</v>
      </c>
      <c r="AH107" s="101">
        <v>0</v>
      </c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</row>
    <row r="108" spans="1:60" outlineLevel="1">
      <c r="A108" s="104"/>
      <c r="B108" s="105"/>
      <c r="C108" s="138" t="s">
        <v>299</v>
      </c>
      <c r="D108" s="107"/>
      <c r="E108" s="108">
        <v>2</v>
      </c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1"/>
      <c r="Z108" s="101"/>
      <c r="AA108" s="101"/>
      <c r="AB108" s="101"/>
      <c r="AC108" s="101"/>
      <c r="AD108" s="101"/>
      <c r="AE108" s="101"/>
      <c r="AF108" s="101"/>
      <c r="AG108" s="101" t="s">
        <v>365</v>
      </c>
      <c r="AH108" s="101">
        <v>0</v>
      </c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60" ht="22.5" outlineLevel="1">
      <c r="A109" s="122">
        <v>15</v>
      </c>
      <c r="B109" s="123" t="s">
        <v>3228</v>
      </c>
      <c r="C109" s="137" t="s">
        <v>3229</v>
      </c>
      <c r="D109" s="124" t="s">
        <v>1128</v>
      </c>
      <c r="E109" s="125">
        <v>1</v>
      </c>
      <c r="F109" s="126"/>
      <c r="G109" s="127">
        <f>ROUND(E109*F109,2)</f>
        <v>0</v>
      </c>
      <c r="H109" s="126"/>
      <c r="I109" s="127">
        <f>ROUND(E109*H109,2)</f>
        <v>0</v>
      </c>
      <c r="J109" s="126"/>
      <c r="K109" s="127">
        <f>ROUND(E109*J109,2)</f>
        <v>0</v>
      </c>
      <c r="L109" s="127">
        <v>21</v>
      </c>
      <c r="M109" s="127">
        <f>G109*(1+L109/100)</f>
        <v>0</v>
      </c>
      <c r="N109" s="127">
        <v>0</v>
      </c>
      <c r="O109" s="127">
        <f>ROUND(E109*N109,2)</f>
        <v>0</v>
      </c>
      <c r="P109" s="127">
        <v>0</v>
      </c>
      <c r="Q109" s="127">
        <f>ROUND(E109*P109,2)</f>
        <v>0</v>
      </c>
      <c r="R109" s="127"/>
      <c r="S109" s="127" t="s">
        <v>392</v>
      </c>
      <c r="T109" s="128" t="s">
        <v>393</v>
      </c>
      <c r="U109" s="106">
        <v>0</v>
      </c>
      <c r="V109" s="106">
        <f>ROUND(E109*U109,2)</f>
        <v>0</v>
      </c>
      <c r="W109" s="106"/>
      <c r="X109" s="106" t="s">
        <v>1066</v>
      </c>
      <c r="Y109" s="101"/>
      <c r="Z109" s="101"/>
      <c r="AA109" s="101"/>
      <c r="AB109" s="101"/>
      <c r="AC109" s="101"/>
      <c r="AD109" s="101"/>
      <c r="AE109" s="101"/>
      <c r="AF109" s="101"/>
      <c r="AG109" s="101" t="s">
        <v>1795</v>
      </c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</row>
    <row r="110" spans="1:60" outlineLevel="1">
      <c r="A110" s="104"/>
      <c r="B110" s="105"/>
      <c r="C110" s="138" t="s">
        <v>3208</v>
      </c>
      <c r="D110" s="107"/>
      <c r="E110" s="108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1"/>
      <c r="Z110" s="101"/>
      <c r="AA110" s="101"/>
      <c r="AB110" s="101"/>
      <c r="AC110" s="101"/>
      <c r="AD110" s="101"/>
      <c r="AE110" s="101"/>
      <c r="AF110" s="101"/>
      <c r="AG110" s="101" t="s">
        <v>365</v>
      </c>
      <c r="AH110" s="101">
        <v>0</v>
      </c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</row>
    <row r="111" spans="1:60" outlineLevel="1">
      <c r="A111" s="104"/>
      <c r="B111" s="105"/>
      <c r="C111" s="138" t="s">
        <v>2156</v>
      </c>
      <c r="D111" s="107"/>
      <c r="E111" s="108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1"/>
      <c r="Z111" s="101"/>
      <c r="AA111" s="101"/>
      <c r="AB111" s="101"/>
      <c r="AC111" s="101"/>
      <c r="AD111" s="101"/>
      <c r="AE111" s="101"/>
      <c r="AF111" s="101"/>
      <c r="AG111" s="101" t="s">
        <v>365</v>
      </c>
      <c r="AH111" s="101">
        <v>0</v>
      </c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outlineLevel="1">
      <c r="A112" s="104"/>
      <c r="B112" s="105"/>
      <c r="C112" s="138" t="s">
        <v>43</v>
      </c>
      <c r="D112" s="107"/>
      <c r="E112" s="108">
        <v>1</v>
      </c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1"/>
      <c r="Z112" s="101"/>
      <c r="AA112" s="101"/>
      <c r="AB112" s="101"/>
      <c r="AC112" s="101"/>
      <c r="AD112" s="101"/>
      <c r="AE112" s="101"/>
      <c r="AF112" s="101"/>
      <c r="AG112" s="101" t="s">
        <v>365</v>
      </c>
      <c r="AH112" s="101">
        <v>0</v>
      </c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60" ht="22.5" outlineLevel="1">
      <c r="A113" s="122">
        <v>16</v>
      </c>
      <c r="B113" s="123" t="s">
        <v>3230</v>
      </c>
      <c r="C113" s="137" t="s">
        <v>3231</v>
      </c>
      <c r="D113" s="124" t="s">
        <v>1128</v>
      </c>
      <c r="E113" s="125">
        <v>3</v>
      </c>
      <c r="F113" s="126"/>
      <c r="G113" s="127">
        <f>ROUND(E113*F113,2)</f>
        <v>0</v>
      </c>
      <c r="H113" s="126"/>
      <c r="I113" s="127">
        <f>ROUND(E113*H113,2)</f>
        <v>0</v>
      </c>
      <c r="J113" s="126"/>
      <c r="K113" s="127">
        <f>ROUND(E113*J113,2)</f>
        <v>0</v>
      </c>
      <c r="L113" s="127">
        <v>21</v>
      </c>
      <c r="M113" s="127">
        <f>G113*(1+L113/100)</f>
        <v>0</v>
      </c>
      <c r="N113" s="127">
        <v>0</v>
      </c>
      <c r="O113" s="127">
        <f>ROUND(E113*N113,2)</f>
        <v>0</v>
      </c>
      <c r="P113" s="127">
        <v>0</v>
      </c>
      <c r="Q113" s="127">
        <f>ROUND(E113*P113,2)</f>
        <v>0</v>
      </c>
      <c r="R113" s="127"/>
      <c r="S113" s="127" t="s">
        <v>392</v>
      </c>
      <c r="T113" s="128" t="s">
        <v>393</v>
      </c>
      <c r="U113" s="106">
        <v>0</v>
      </c>
      <c r="V113" s="106">
        <f>ROUND(E113*U113,2)</f>
        <v>0</v>
      </c>
      <c r="W113" s="106"/>
      <c r="X113" s="106" t="s">
        <v>1066</v>
      </c>
      <c r="Y113" s="101"/>
      <c r="Z113" s="101"/>
      <c r="AA113" s="101"/>
      <c r="AB113" s="101"/>
      <c r="AC113" s="101"/>
      <c r="AD113" s="101"/>
      <c r="AE113" s="101"/>
      <c r="AF113" s="101"/>
      <c r="AG113" s="101" t="s">
        <v>1795</v>
      </c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</row>
    <row r="114" spans="1:60" outlineLevel="1">
      <c r="A114" s="104"/>
      <c r="B114" s="105"/>
      <c r="C114" s="138" t="s">
        <v>3208</v>
      </c>
      <c r="D114" s="107"/>
      <c r="E114" s="108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1"/>
      <c r="Z114" s="101"/>
      <c r="AA114" s="101"/>
      <c r="AB114" s="101"/>
      <c r="AC114" s="101"/>
      <c r="AD114" s="101"/>
      <c r="AE114" s="101"/>
      <c r="AF114" s="101"/>
      <c r="AG114" s="101" t="s">
        <v>365</v>
      </c>
      <c r="AH114" s="101">
        <v>0</v>
      </c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60" outlineLevel="1">
      <c r="A115" s="104"/>
      <c r="B115" s="105"/>
      <c r="C115" s="138" t="s">
        <v>2195</v>
      </c>
      <c r="D115" s="107"/>
      <c r="E115" s="108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1"/>
      <c r="Z115" s="101"/>
      <c r="AA115" s="101"/>
      <c r="AB115" s="101"/>
      <c r="AC115" s="101"/>
      <c r="AD115" s="101"/>
      <c r="AE115" s="101"/>
      <c r="AF115" s="101"/>
      <c r="AG115" s="101" t="s">
        <v>365</v>
      </c>
      <c r="AH115" s="101">
        <v>0</v>
      </c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1:60" outlineLevel="1">
      <c r="A116" s="104"/>
      <c r="B116" s="105"/>
      <c r="C116" s="138" t="s">
        <v>127</v>
      </c>
      <c r="D116" s="107"/>
      <c r="E116" s="108">
        <v>3</v>
      </c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1"/>
      <c r="Z116" s="101"/>
      <c r="AA116" s="101"/>
      <c r="AB116" s="101"/>
      <c r="AC116" s="101"/>
      <c r="AD116" s="101"/>
      <c r="AE116" s="101"/>
      <c r="AF116" s="101"/>
      <c r="AG116" s="101" t="s">
        <v>365</v>
      </c>
      <c r="AH116" s="101">
        <v>0</v>
      </c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60" outlineLevel="1">
      <c r="A117" s="122">
        <v>17</v>
      </c>
      <c r="B117" s="123" t="s">
        <v>3232</v>
      </c>
      <c r="C117" s="137" t="s">
        <v>3233</v>
      </c>
      <c r="D117" s="124" t="s">
        <v>1128</v>
      </c>
      <c r="E117" s="125">
        <v>1</v>
      </c>
      <c r="F117" s="126"/>
      <c r="G117" s="127">
        <f>ROUND(E117*F117,2)</f>
        <v>0</v>
      </c>
      <c r="H117" s="126"/>
      <c r="I117" s="127">
        <f>ROUND(E117*H117,2)</f>
        <v>0</v>
      </c>
      <c r="J117" s="126"/>
      <c r="K117" s="127">
        <f>ROUND(E117*J117,2)</f>
        <v>0</v>
      </c>
      <c r="L117" s="127">
        <v>21</v>
      </c>
      <c r="M117" s="127">
        <f>G117*(1+L117/100)</f>
        <v>0</v>
      </c>
      <c r="N117" s="127">
        <v>0</v>
      </c>
      <c r="O117" s="127">
        <f>ROUND(E117*N117,2)</f>
        <v>0</v>
      </c>
      <c r="P117" s="127">
        <v>0</v>
      </c>
      <c r="Q117" s="127">
        <f>ROUND(E117*P117,2)</f>
        <v>0</v>
      </c>
      <c r="R117" s="127"/>
      <c r="S117" s="127" t="s">
        <v>392</v>
      </c>
      <c r="T117" s="128" t="s">
        <v>393</v>
      </c>
      <c r="U117" s="106">
        <v>0</v>
      </c>
      <c r="V117" s="106">
        <f>ROUND(E117*U117,2)</f>
        <v>0</v>
      </c>
      <c r="W117" s="106"/>
      <c r="X117" s="106" t="s">
        <v>1066</v>
      </c>
      <c r="Y117" s="101"/>
      <c r="Z117" s="101"/>
      <c r="AA117" s="101"/>
      <c r="AB117" s="101"/>
      <c r="AC117" s="101"/>
      <c r="AD117" s="101"/>
      <c r="AE117" s="101"/>
      <c r="AF117" s="101"/>
      <c r="AG117" s="101" t="s">
        <v>1795</v>
      </c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60" outlineLevel="1">
      <c r="A118" s="104"/>
      <c r="B118" s="105"/>
      <c r="C118" s="138" t="s">
        <v>3208</v>
      </c>
      <c r="D118" s="107"/>
      <c r="E118" s="108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1"/>
      <c r="Z118" s="101"/>
      <c r="AA118" s="101"/>
      <c r="AB118" s="101"/>
      <c r="AC118" s="101"/>
      <c r="AD118" s="101"/>
      <c r="AE118" s="101"/>
      <c r="AF118" s="101"/>
      <c r="AG118" s="101" t="s">
        <v>365</v>
      </c>
      <c r="AH118" s="101">
        <v>0</v>
      </c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60" outlineLevel="1">
      <c r="A119" s="104"/>
      <c r="B119" s="105"/>
      <c r="C119" s="138" t="s">
        <v>2156</v>
      </c>
      <c r="D119" s="107"/>
      <c r="E119" s="108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1"/>
      <c r="Z119" s="101"/>
      <c r="AA119" s="101"/>
      <c r="AB119" s="101"/>
      <c r="AC119" s="101"/>
      <c r="AD119" s="101"/>
      <c r="AE119" s="101"/>
      <c r="AF119" s="101"/>
      <c r="AG119" s="101" t="s">
        <v>365</v>
      </c>
      <c r="AH119" s="101">
        <v>0</v>
      </c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</row>
    <row r="120" spans="1:60" outlineLevel="1">
      <c r="A120" s="104"/>
      <c r="B120" s="105"/>
      <c r="C120" s="138" t="s">
        <v>43</v>
      </c>
      <c r="D120" s="107"/>
      <c r="E120" s="108">
        <v>1</v>
      </c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1"/>
      <c r="Z120" s="101"/>
      <c r="AA120" s="101"/>
      <c r="AB120" s="101"/>
      <c r="AC120" s="101"/>
      <c r="AD120" s="101"/>
      <c r="AE120" s="101"/>
      <c r="AF120" s="101"/>
      <c r="AG120" s="101" t="s">
        <v>365</v>
      </c>
      <c r="AH120" s="101">
        <v>0</v>
      </c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60" outlineLevel="1">
      <c r="A121" s="122">
        <v>18</v>
      </c>
      <c r="B121" s="123" t="s">
        <v>3234</v>
      </c>
      <c r="C121" s="137" t="s">
        <v>3235</v>
      </c>
      <c r="D121" s="124" t="s">
        <v>1128</v>
      </c>
      <c r="E121" s="125">
        <v>7</v>
      </c>
      <c r="F121" s="126"/>
      <c r="G121" s="127">
        <f>ROUND(E121*F121,2)</f>
        <v>0</v>
      </c>
      <c r="H121" s="126"/>
      <c r="I121" s="127">
        <f>ROUND(E121*H121,2)</f>
        <v>0</v>
      </c>
      <c r="J121" s="126"/>
      <c r="K121" s="127">
        <f>ROUND(E121*J121,2)</f>
        <v>0</v>
      </c>
      <c r="L121" s="127">
        <v>21</v>
      </c>
      <c r="M121" s="127">
        <f>G121*(1+L121/100)</f>
        <v>0</v>
      </c>
      <c r="N121" s="127">
        <v>0</v>
      </c>
      <c r="O121" s="127">
        <f>ROUND(E121*N121,2)</f>
        <v>0</v>
      </c>
      <c r="P121" s="127">
        <v>0</v>
      </c>
      <c r="Q121" s="127">
        <f>ROUND(E121*P121,2)</f>
        <v>0</v>
      </c>
      <c r="R121" s="127"/>
      <c r="S121" s="127" t="s">
        <v>392</v>
      </c>
      <c r="T121" s="128" t="s">
        <v>393</v>
      </c>
      <c r="U121" s="106">
        <v>0</v>
      </c>
      <c r="V121" s="106">
        <f>ROUND(E121*U121,2)</f>
        <v>0</v>
      </c>
      <c r="W121" s="106"/>
      <c r="X121" s="106" t="s">
        <v>1066</v>
      </c>
      <c r="Y121" s="101"/>
      <c r="Z121" s="101"/>
      <c r="AA121" s="101"/>
      <c r="AB121" s="101"/>
      <c r="AC121" s="101"/>
      <c r="AD121" s="101"/>
      <c r="AE121" s="101"/>
      <c r="AF121" s="101"/>
      <c r="AG121" s="101" t="s">
        <v>1795</v>
      </c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</row>
    <row r="122" spans="1:60" outlineLevel="1">
      <c r="A122" s="104"/>
      <c r="B122" s="105"/>
      <c r="C122" s="138" t="s">
        <v>3208</v>
      </c>
      <c r="D122" s="107"/>
      <c r="E122" s="108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1"/>
      <c r="Z122" s="101"/>
      <c r="AA122" s="101"/>
      <c r="AB122" s="101"/>
      <c r="AC122" s="101"/>
      <c r="AD122" s="101"/>
      <c r="AE122" s="101"/>
      <c r="AF122" s="101"/>
      <c r="AG122" s="101" t="s">
        <v>365</v>
      </c>
      <c r="AH122" s="101">
        <v>0</v>
      </c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</row>
    <row r="123" spans="1:60" outlineLevel="1">
      <c r="A123" s="104"/>
      <c r="B123" s="105"/>
      <c r="C123" s="138" t="s">
        <v>3209</v>
      </c>
      <c r="D123" s="107"/>
      <c r="E123" s="108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1"/>
      <c r="Z123" s="101"/>
      <c r="AA123" s="101"/>
      <c r="AB123" s="101"/>
      <c r="AC123" s="101"/>
      <c r="AD123" s="101"/>
      <c r="AE123" s="101"/>
      <c r="AF123" s="101"/>
      <c r="AG123" s="101" t="s">
        <v>365</v>
      </c>
      <c r="AH123" s="101">
        <v>0</v>
      </c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60" outlineLevel="1">
      <c r="A124" s="104"/>
      <c r="B124" s="105"/>
      <c r="C124" s="138" t="s">
        <v>309</v>
      </c>
      <c r="D124" s="107"/>
      <c r="E124" s="108">
        <v>7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1"/>
      <c r="Z124" s="101"/>
      <c r="AA124" s="101"/>
      <c r="AB124" s="101"/>
      <c r="AC124" s="101"/>
      <c r="AD124" s="101"/>
      <c r="AE124" s="101"/>
      <c r="AF124" s="101"/>
      <c r="AG124" s="101" t="s">
        <v>365</v>
      </c>
      <c r="AH124" s="101">
        <v>0</v>
      </c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</row>
    <row r="125" spans="1:60" ht="33.75" outlineLevel="1">
      <c r="A125" s="122">
        <v>19</v>
      </c>
      <c r="B125" s="123" t="s">
        <v>2897</v>
      </c>
      <c r="C125" s="137" t="s">
        <v>3236</v>
      </c>
      <c r="D125" s="124" t="s">
        <v>1128</v>
      </c>
      <c r="E125" s="125">
        <v>15</v>
      </c>
      <c r="F125" s="126"/>
      <c r="G125" s="127">
        <f>ROUND(E125*F125,2)</f>
        <v>0</v>
      </c>
      <c r="H125" s="126"/>
      <c r="I125" s="127">
        <f>ROUND(E125*H125,2)</f>
        <v>0</v>
      </c>
      <c r="J125" s="126"/>
      <c r="K125" s="127">
        <f>ROUND(E125*J125,2)</f>
        <v>0</v>
      </c>
      <c r="L125" s="127">
        <v>21</v>
      </c>
      <c r="M125" s="127">
        <f>G125*(1+L125/100)</f>
        <v>0</v>
      </c>
      <c r="N125" s="127">
        <v>0</v>
      </c>
      <c r="O125" s="127">
        <f>ROUND(E125*N125,2)</f>
        <v>0</v>
      </c>
      <c r="P125" s="127">
        <v>0</v>
      </c>
      <c r="Q125" s="127">
        <f>ROUND(E125*P125,2)</f>
        <v>0</v>
      </c>
      <c r="R125" s="127"/>
      <c r="S125" s="127" t="s">
        <v>392</v>
      </c>
      <c r="T125" s="128" t="s">
        <v>393</v>
      </c>
      <c r="U125" s="106">
        <v>0</v>
      </c>
      <c r="V125" s="106">
        <f>ROUND(E125*U125,2)</f>
        <v>0</v>
      </c>
      <c r="W125" s="106"/>
      <c r="X125" s="106" t="s">
        <v>1066</v>
      </c>
      <c r="Y125" s="101"/>
      <c r="Z125" s="101"/>
      <c r="AA125" s="101"/>
      <c r="AB125" s="101"/>
      <c r="AC125" s="101"/>
      <c r="AD125" s="101"/>
      <c r="AE125" s="101"/>
      <c r="AF125" s="101"/>
      <c r="AG125" s="101" t="s">
        <v>1795</v>
      </c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</row>
    <row r="126" spans="1:60" ht="22.5" outlineLevel="1">
      <c r="A126" s="104"/>
      <c r="B126" s="105"/>
      <c r="C126" s="138" t="s">
        <v>3237</v>
      </c>
      <c r="D126" s="107"/>
      <c r="E126" s="108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1"/>
      <c r="Z126" s="101"/>
      <c r="AA126" s="101"/>
      <c r="AB126" s="101"/>
      <c r="AC126" s="101"/>
      <c r="AD126" s="101"/>
      <c r="AE126" s="101"/>
      <c r="AF126" s="101"/>
      <c r="AG126" s="101" t="s">
        <v>365</v>
      </c>
      <c r="AH126" s="101">
        <v>0</v>
      </c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</row>
    <row r="127" spans="1:60" ht="22.5" outlineLevel="1">
      <c r="A127" s="104"/>
      <c r="B127" s="105"/>
      <c r="C127" s="138" t="s">
        <v>3238</v>
      </c>
      <c r="D127" s="107"/>
      <c r="E127" s="108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1"/>
      <c r="Z127" s="101"/>
      <c r="AA127" s="101"/>
      <c r="AB127" s="101"/>
      <c r="AC127" s="101"/>
      <c r="AD127" s="101"/>
      <c r="AE127" s="101"/>
      <c r="AF127" s="101"/>
      <c r="AG127" s="101" t="s">
        <v>365</v>
      </c>
      <c r="AH127" s="101">
        <v>0</v>
      </c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</row>
    <row r="128" spans="1:60" ht="33.75" outlineLevel="1">
      <c r="A128" s="104"/>
      <c r="B128" s="105"/>
      <c r="C128" s="138" t="s">
        <v>3239</v>
      </c>
      <c r="D128" s="107"/>
      <c r="E128" s="108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1"/>
      <c r="Z128" s="101"/>
      <c r="AA128" s="101"/>
      <c r="AB128" s="101"/>
      <c r="AC128" s="101"/>
      <c r="AD128" s="101"/>
      <c r="AE128" s="101"/>
      <c r="AF128" s="101"/>
      <c r="AG128" s="101" t="s">
        <v>365</v>
      </c>
      <c r="AH128" s="101">
        <v>0</v>
      </c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</row>
    <row r="129" spans="1:60" ht="45" outlineLevel="1">
      <c r="A129" s="104"/>
      <c r="B129" s="105"/>
      <c r="C129" s="138" t="s">
        <v>3240</v>
      </c>
      <c r="D129" s="107"/>
      <c r="E129" s="108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1"/>
      <c r="Z129" s="101"/>
      <c r="AA129" s="101"/>
      <c r="AB129" s="101"/>
      <c r="AC129" s="101"/>
      <c r="AD129" s="101"/>
      <c r="AE129" s="101"/>
      <c r="AF129" s="101"/>
      <c r="AG129" s="101" t="s">
        <v>365</v>
      </c>
      <c r="AH129" s="101">
        <v>0</v>
      </c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</row>
    <row r="130" spans="1:60" outlineLevel="1">
      <c r="A130" s="104"/>
      <c r="B130" s="105"/>
      <c r="C130" s="138" t="s">
        <v>3208</v>
      </c>
      <c r="D130" s="107"/>
      <c r="E130" s="108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1"/>
      <c r="Z130" s="101"/>
      <c r="AA130" s="101"/>
      <c r="AB130" s="101"/>
      <c r="AC130" s="101"/>
      <c r="AD130" s="101"/>
      <c r="AE130" s="101"/>
      <c r="AF130" s="101"/>
      <c r="AG130" s="101" t="s">
        <v>365</v>
      </c>
      <c r="AH130" s="101">
        <v>0</v>
      </c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</row>
    <row r="131" spans="1:60" outlineLevel="1">
      <c r="A131" s="104"/>
      <c r="B131" s="105"/>
      <c r="C131" s="138" t="s">
        <v>3241</v>
      </c>
      <c r="D131" s="107"/>
      <c r="E131" s="108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1"/>
      <c r="Z131" s="101"/>
      <c r="AA131" s="101"/>
      <c r="AB131" s="101"/>
      <c r="AC131" s="101"/>
      <c r="AD131" s="101"/>
      <c r="AE131" s="101"/>
      <c r="AF131" s="101"/>
      <c r="AG131" s="101" t="s">
        <v>365</v>
      </c>
      <c r="AH131" s="101">
        <v>0</v>
      </c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</row>
    <row r="132" spans="1:60" outlineLevel="1">
      <c r="A132" s="104"/>
      <c r="B132" s="105"/>
      <c r="C132" s="138" t="s">
        <v>1841</v>
      </c>
      <c r="D132" s="107"/>
      <c r="E132" s="108">
        <v>15</v>
      </c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1"/>
      <c r="Z132" s="101"/>
      <c r="AA132" s="101"/>
      <c r="AB132" s="101"/>
      <c r="AC132" s="101"/>
      <c r="AD132" s="101"/>
      <c r="AE132" s="101"/>
      <c r="AF132" s="101"/>
      <c r="AG132" s="101" t="s">
        <v>365</v>
      </c>
      <c r="AH132" s="101">
        <v>0</v>
      </c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</row>
    <row r="133" spans="1:60" ht="33.75" outlineLevel="1">
      <c r="A133" s="122">
        <v>20</v>
      </c>
      <c r="B133" s="123" t="s">
        <v>2503</v>
      </c>
      <c r="C133" s="137" t="s">
        <v>3242</v>
      </c>
      <c r="D133" s="124" t="s">
        <v>1128</v>
      </c>
      <c r="E133" s="125">
        <v>1</v>
      </c>
      <c r="F133" s="126"/>
      <c r="G133" s="127">
        <f>ROUND(E133*F133,2)</f>
        <v>0</v>
      </c>
      <c r="H133" s="126"/>
      <c r="I133" s="127">
        <f>ROUND(E133*H133,2)</f>
        <v>0</v>
      </c>
      <c r="J133" s="126"/>
      <c r="K133" s="127">
        <f>ROUND(E133*J133,2)</f>
        <v>0</v>
      </c>
      <c r="L133" s="127">
        <v>21</v>
      </c>
      <c r="M133" s="127">
        <f>G133*(1+L133/100)</f>
        <v>0</v>
      </c>
      <c r="N133" s="127">
        <v>0</v>
      </c>
      <c r="O133" s="127">
        <f>ROUND(E133*N133,2)</f>
        <v>0</v>
      </c>
      <c r="P133" s="127">
        <v>0</v>
      </c>
      <c r="Q133" s="127">
        <f>ROUND(E133*P133,2)</f>
        <v>0</v>
      </c>
      <c r="R133" s="127"/>
      <c r="S133" s="127" t="s">
        <v>392</v>
      </c>
      <c r="T133" s="128" t="s">
        <v>393</v>
      </c>
      <c r="U133" s="106">
        <v>0</v>
      </c>
      <c r="V133" s="106">
        <f>ROUND(E133*U133,2)</f>
        <v>0</v>
      </c>
      <c r="W133" s="106"/>
      <c r="X133" s="106" t="s">
        <v>1066</v>
      </c>
      <c r="Y133" s="101"/>
      <c r="Z133" s="101"/>
      <c r="AA133" s="101"/>
      <c r="AB133" s="101"/>
      <c r="AC133" s="101"/>
      <c r="AD133" s="101"/>
      <c r="AE133" s="101"/>
      <c r="AF133" s="101"/>
      <c r="AG133" s="101" t="s">
        <v>1795</v>
      </c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</row>
    <row r="134" spans="1:60" ht="22.5" outlineLevel="1">
      <c r="A134" s="104"/>
      <c r="B134" s="105"/>
      <c r="C134" s="138" t="s">
        <v>3243</v>
      </c>
      <c r="D134" s="107"/>
      <c r="E134" s="108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1"/>
      <c r="Z134" s="101"/>
      <c r="AA134" s="101"/>
      <c r="AB134" s="101"/>
      <c r="AC134" s="101"/>
      <c r="AD134" s="101"/>
      <c r="AE134" s="101"/>
      <c r="AF134" s="101"/>
      <c r="AG134" s="101" t="s">
        <v>365</v>
      </c>
      <c r="AH134" s="101">
        <v>0</v>
      </c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</row>
    <row r="135" spans="1:60" ht="33.75" outlineLevel="1">
      <c r="A135" s="104"/>
      <c r="B135" s="105"/>
      <c r="C135" s="138" t="s">
        <v>3244</v>
      </c>
      <c r="D135" s="107"/>
      <c r="E135" s="108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1"/>
      <c r="Z135" s="101"/>
      <c r="AA135" s="101"/>
      <c r="AB135" s="101"/>
      <c r="AC135" s="101"/>
      <c r="AD135" s="101"/>
      <c r="AE135" s="101"/>
      <c r="AF135" s="101"/>
      <c r="AG135" s="101" t="s">
        <v>365</v>
      </c>
      <c r="AH135" s="101">
        <v>0</v>
      </c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</row>
    <row r="136" spans="1:60" ht="22.5" outlineLevel="1">
      <c r="A136" s="104"/>
      <c r="B136" s="105"/>
      <c r="C136" s="138" t="s">
        <v>3245</v>
      </c>
      <c r="D136" s="107"/>
      <c r="E136" s="108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1"/>
      <c r="Z136" s="101"/>
      <c r="AA136" s="101"/>
      <c r="AB136" s="101"/>
      <c r="AC136" s="101"/>
      <c r="AD136" s="101"/>
      <c r="AE136" s="101"/>
      <c r="AF136" s="101"/>
      <c r="AG136" s="101" t="s">
        <v>365</v>
      </c>
      <c r="AH136" s="101">
        <v>0</v>
      </c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1:60" ht="33.75" outlineLevel="1">
      <c r="A137" s="104"/>
      <c r="B137" s="105"/>
      <c r="C137" s="138" t="s">
        <v>3246</v>
      </c>
      <c r="D137" s="107"/>
      <c r="E137" s="108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1"/>
      <c r="Z137" s="101"/>
      <c r="AA137" s="101"/>
      <c r="AB137" s="101"/>
      <c r="AC137" s="101"/>
      <c r="AD137" s="101"/>
      <c r="AE137" s="101"/>
      <c r="AF137" s="101"/>
      <c r="AG137" s="101" t="s">
        <v>365</v>
      </c>
      <c r="AH137" s="101">
        <v>0</v>
      </c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</row>
    <row r="138" spans="1:60" outlineLevel="1">
      <c r="A138" s="104"/>
      <c r="B138" s="105"/>
      <c r="C138" s="138" t="s">
        <v>3208</v>
      </c>
      <c r="D138" s="107"/>
      <c r="E138" s="108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1"/>
      <c r="Z138" s="101"/>
      <c r="AA138" s="101"/>
      <c r="AB138" s="101"/>
      <c r="AC138" s="101"/>
      <c r="AD138" s="101"/>
      <c r="AE138" s="101"/>
      <c r="AF138" s="101"/>
      <c r="AG138" s="101" t="s">
        <v>365</v>
      </c>
      <c r="AH138" s="101">
        <v>0</v>
      </c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</row>
    <row r="139" spans="1:60" outlineLevel="1">
      <c r="A139" s="104"/>
      <c r="B139" s="105"/>
      <c r="C139" s="138" t="s">
        <v>2156</v>
      </c>
      <c r="D139" s="107"/>
      <c r="E139" s="108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1"/>
      <c r="Z139" s="101"/>
      <c r="AA139" s="101"/>
      <c r="AB139" s="101"/>
      <c r="AC139" s="101"/>
      <c r="AD139" s="101"/>
      <c r="AE139" s="101"/>
      <c r="AF139" s="101"/>
      <c r="AG139" s="101" t="s">
        <v>365</v>
      </c>
      <c r="AH139" s="101">
        <v>0</v>
      </c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</row>
    <row r="140" spans="1:60" outlineLevel="1">
      <c r="A140" s="104"/>
      <c r="B140" s="105"/>
      <c r="C140" s="138" t="s">
        <v>43</v>
      </c>
      <c r="D140" s="107"/>
      <c r="E140" s="108">
        <v>1</v>
      </c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1"/>
      <c r="Z140" s="101"/>
      <c r="AA140" s="101"/>
      <c r="AB140" s="101"/>
      <c r="AC140" s="101"/>
      <c r="AD140" s="101"/>
      <c r="AE140" s="101"/>
      <c r="AF140" s="101"/>
      <c r="AG140" s="101" t="s">
        <v>365</v>
      </c>
      <c r="AH140" s="101">
        <v>0</v>
      </c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</row>
    <row r="141" spans="1:60" ht="33.75" outlineLevel="1">
      <c r="A141" s="122">
        <v>21</v>
      </c>
      <c r="B141" s="123" t="s">
        <v>2900</v>
      </c>
      <c r="C141" s="137" t="s">
        <v>3247</v>
      </c>
      <c r="D141" s="124" t="s">
        <v>1128</v>
      </c>
      <c r="E141" s="125">
        <v>3</v>
      </c>
      <c r="F141" s="126"/>
      <c r="G141" s="127">
        <f>ROUND(E141*F141,2)</f>
        <v>0</v>
      </c>
      <c r="H141" s="126"/>
      <c r="I141" s="127">
        <f>ROUND(E141*H141,2)</f>
        <v>0</v>
      </c>
      <c r="J141" s="126"/>
      <c r="K141" s="127">
        <f>ROUND(E141*J141,2)</f>
        <v>0</v>
      </c>
      <c r="L141" s="127">
        <v>21</v>
      </c>
      <c r="M141" s="127">
        <f>G141*(1+L141/100)</f>
        <v>0</v>
      </c>
      <c r="N141" s="127">
        <v>0</v>
      </c>
      <c r="O141" s="127">
        <f>ROUND(E141*N141,2)</f>
        <v>0</v>
      </c>
      <c r="P141" s="127">
        <v>0</v>
      </c>
      <c r="Q141" s="127">
        <f>ROUND(E141*P141,2)</f>
        <v>0</v>
      </c>
      <c r="R141" s="127"/>
      <c r="S141" s="127" t="s">
        <v>392</v>
      </c>
      <c r="T141" s="128" t="s">
        <v>393</v>
      </c>
      <c r="U141" s="106">
        <v>0</v>
      </c>
      <c r="V141" s="106">
        <f>ROUND(E141*U141,2)</f>
        <v>0</v>
      </c>
      <c r="W141" s="106"/>
      <c r="X141" s="106" t="s">
        <v>1066</v>
      </c>
      <c r="Y141" s="101"/>
      <c r="Z141" s="101"/>
      <c r="AA141" s="101"/>
      <c r="AB141" s="101"/>
      <c r="AC141" s="101"/>
      <c r="AD141" s="101"/>
      <c r="AE141" s="101"/>
      <c r="AF141" s="101"/>
      <c r="AG141" s="101" t="s">
        <v>1795</v>
      </c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</row>
    <row r="142" spans="1:60" ht="22.5" outlineLevel="1">
      <c r="A142" s="104"/>
      <c r="B142" s="105"/>
      <c r="C142" s="138" t="s">
        <v>3243</v>
      </c>
      <c r="D142" s="107"/>
      <c r="E142" s="108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1"/>
      <c r="Z142" s="101"/>
      <c r="AA142" s="101"/>
      <c r="AB142" s="101"/>
      <c r="AC142" s="101"/>
      <c r="AD142" s="101"/>
      <c r="AE142" s="101"/>
      <c r="AF142" s="101"/>
      <c r="AG142" s="101" t="s">
        <v>365</v>
      </c>
      <c r="AH142" s="101">
        <v>0</v>
      </c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</row>
    <row r="143" spans="1:60" ht="33.75" outlineLevel="1">
      <c r="A143" s="104"/>
      <c r="B143" s="105"/>
      <c r="C143" s="138" t="s">
        <v>3248</v>
      </c>
      <c r="D143" s="107"/>
      <c r="E143" s="108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1"/>
      <c r="Z143" s="101"/>
      <c r="AA143" s="101"/>
      <c r="AB143" s="101"/>
      <c r="AC143" s="101"/>
      <c r="AD143" s="101"/>
      <c r="AE143" s="101"/>
      <c r="AF143" s="101"/>
      <c r="AG143" s="101" t="s">
        <v>365</v>
      </c>
      <c r="AH143" s="101">
        <v>0</v>
      </c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</row>
    <row r="144" spans="1:60" ht="22.5" outlineLevel="1">
      <c r="A144" s="104"/>
      <c r="B144" s="105"/>
      <c r="C144" s="138" t="s">
        <v>3249</v>
      </c>
      <c r="D144" s="107"/>
      <c r="E144" s="108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1"/>
      <c r="Z144" s="101"/>
      <c r="AA144" s="101"/>
      <c r="AB144" s="101"/>
      <c r="AC144" s="101"/>
      <c r="AD144" s="101"/>
      <c r="AE144" s="101"/>
      <c r="AF144" s="101"/>
      <c r="AG144" s="101" t="s">
        <v>365</v>
      </c>
      <c r="AH144" s="101">
        <v>0</v>
      </c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</row>
    <row r="145" spans="1:60" ht="33.75" outlineLevel="1">
      <c r="A145" s="104"/>
      <c r="B145" s="105"/>
      <c r="C145" s="138" t="s">
        <v>3246</v>
      </c>
      <c r="D145" s="107"/>
      <c r="E145" s="108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1"/>
      <c r="Z145" s="101"/>
      <c r="AA145" s="101"/>
      <c r="AB145" s="101"/>
      <c r="AC145" s="101"/>
      <c r="AD145" s="101"/>
      <c r="AE145" s="101"/>
      <c r="AF145" s="101"/>
      <c r="AG145" s="101" t="s">
        <v>365</v>
      </c>
      <c r="AH145" s="101">
        <v>0</v>
      </c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</row>
    <row r="146" spans="1:60" outlineLevel="1">
      <c r="A146" s="104"/>
      <c r="B146" s="105"/>
      <c r="C146" s="138" t="s">
        <v>3208</v>
      </c>
      <c r="D146" s="107"/>
      <c r="E146" s="108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1"/>
      <c r="Z146" s="101"/>
      <c r="AA146" s="101"/>
      <c r="AB146" s="101"/>
      <c r="AC146" s="101"/>
      <c r="AD146" s="101"/>
      <c r="AE146" s="101"/>
      <c r="AF146" s="101"/>
      <c r="AG146" s="101" t="s">
        <v>365</v>
      </c>
      <c r="AH146" s="101">
        <v>0</v>
      </c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</row>
    <row r="147" spans="1:60" outlineLevel="1">
      <c r="A147" s="104"/>
      <c r="B147" s="105"/>
      <c r="C147" s="138" t="s">
        <v>2195</v>
      </c>
      <c r="D147" s="107"/>
      <c r="E147" s="108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1"/>
      <c r="Z147" s="101"/>
      <c r="AA147" s="101"/>
      <c r="AB147" s="101"/>
      <c r="AC147" s="101"/>
      <c r="AD147" s="101"/>
      <c r="AE147" s="101"/>
      <c r="AF147" s="101"/>
      <c r="AG147" s="101" t="s">
        <v>365</v>
      </c>
      <c r="AH147" s="101">
        <v>0</v>
      </c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</row>
    <row r="148" spans="1:60" outlineLevel="1">
      <c r="A148" s="104"/>
      <c r="B148" s="105"/>
      <c r="C148" s="138" t="s">
        <v>127</v>
      </c>
      <c r="D148" s="107"/>
      <c r="E148" s="108">
        <v>3</v>
      </c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1"/>
      <c r="Z148" s="101"/>
      <c r="AA148" s="101"/>
      <c r="AB148" s="101"/>
      <c r="AC148" s="101"/>
      <c r="AD148" s="101"/>
      <c r="AE148" s="101"/>
      <c r="AF148" s="101"/>
      <c r="AG148" s="101" t="s">
        <v>365</v>
      </c>
      <c r="AH148" s="101">
        <v>0</v>
      </c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</row>
    <row r="149" spans="1:60" ht="33.75" outlineLevel="1">
      <c r="A149" s="122">
        <v>22</v>
      </c>
      <c r="B149" s="123" t="s">
        <v>2691</v>
      </c>
      <c r="C149" s="137" t="s">
        <v>3250</v>
      </c>
      <c r="D149" s="124" t="s">
        <v>1128</v>
      </c>
      <c r="E149" s="125">
        <v>1</v>
      </c>
      <c r="F149" s="126"/>
      <c r="G149" s="127">
        <f>ROUND(E149*F149,2)</f>
        <v>0</v>
      </c>
      <c r="H149" s="126"/>
      <c r="I149" s="127">
        <f>ROUND(E149*H149,2)</f>
        <v>0</v>
      </c>
      <c r="J149" s="126"/>
      <c r="K149" s="127">
        <f>ROUND(E149*J149,2)</f>
        <v>0</v>
      </c>
      <c r="L149" s="127">
        <v>21</v>
      </c>
      <c r="M149" s="127">
        <f>G149*(1+L149/100)</f>
        <v>0</v>
      </c>
      <c r="N149" s="127">
        <v>0</v>
      </c>
      <c r="O149" s="127">
        <f>ROUND(E149*N149,2)</f>
        <v>0</v>
      </c>
      <c r="P149" s="127">
        <v>0</v>
      </c>
      <c r="Q149" s="127">
        <f>ROUND(E149*P149,2)</f>
        <v>0</v>
      </c>
      <c r="R149" s="127"/>
      <c r="S149" s="127" t="s">
        <v>392</v>
      </c>
      <c r="T149" s="128" t="s">
        <v>393</v>
      </c>
      <c r="U149" s="106">
        <v>0</v>
      </c>
      <c r="V149" s="106">
        <f>ROUND(E149*U149,2)</f>
        <v>0</v>
      </c>
      <c r="W149" s="106"/>
      <c r="X149" s="106" t="s">
        <v>1066</v>
      </c>
      <c r="Y149" s="101"/>
      <c r="Z149" s="101"/>
      <c r="AA149" s="101"/>
      <c r="AB149" s="101"/>
      <c r="AC149" s="101"/>
      <c r="AD149" s="101"/>
      <c r="AE149" s="101"/>
      <c r="AF149" s="101"/>
      <c r="AG149" s="101" t="s">
        <v>1795</v>
      </c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</row>
    <row r="150" spans="1:60" ht="22.5" outlineLevel="1">
      <c r="A150" s="104"/>
      <c r="B150" s="105"/>
      <c r="C150" s="138" t="s">
        <v>3243</v>
      </c>
      <c r="D150" s="107"/>
      <c r="E150" s="108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1"/>
      <c r="Z150" s="101"/>
      <c r="AA150" s="101"/>
      <c r="AB150" s="101"/>
      <c r="AC150" s="101"/>
      <c r="AD150" s="101"/>
      <c r="AE150" s="101"/>
      <c r="AF150" s="101"/>
      <c r="AG150" s="101" t="s">
        <v>365</v>
      </c>
      <c r="AH150" s="101">
        <v>0</v>
      </c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</row>
    <row r="151" spans="1:60" ht="33.75" outlineLevel="1">
      <c r="A151" s="104"/>
      <c r="B151" s="105"/>
      <c r="C151" s="138" t="s">
        <v>3248</v>
      </c>
      <c r="D151" s="107"/>
      <c r="E151" s="108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1"/>
      <c r="Z151" s="101"/>
      <c r="AA151" s="101"/>
      <c r="AB151" s="101"/>
      <c r="AC151" s="101"/>
      <c r="AD151" s="101"/>
      <c r="AE151" s="101"/>
      <c r="AF151" s="101"/>
      <c r="AG151" s="101" t="s">
        <v>365</v>
      </c>
      <c r="AH151" s="101">
        <v>0</v>
      </c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</row>
    <row r="152" spans="1:60" ht="22.5" outlineLevel="1">
      <c r="A152" s="104"/>
      <c r="B152" s="105"/>
      <c r="C152" s="138" t="s">
        <v>3249</v>
      </c>
      <c r="D152" s="107"/>
      <c r="E152" s="108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1"/>
      <c r="Z152" s="101"/>
      <c r="AA152" s="101"/>
      <c r="AB152" s="101"/>
      <c r="AC152" s="101"/>
      <c r="AD152" s="101"/>
      <c r="AE152" s="101"/>
      <c r="AF152" s="101"/>
      <c r="AG152" s="101" t="s">
        <v>365</v>
      </c>
      <c r="AH152" s="101">
        <v>0</v>
      </c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</row>
    <row r="153" spans="1:60" ht="33.75" outlineLevel="1">
      <c r="A153" s="104"/>
      <c r="B153" s="105"/>
      <c r="C153" s="138" t="s">
        <v>3246</v>
      </c>
      <c r="D153" s="107"/>
      <c r="E153" s="108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1"/>
      <c r="Z153" s="101"/>
      <c r="AA153" s="101"/>
      <c r="AB153" s="101"/>
      <c r="AC153" s="101"/>
      <c r="AD153" s="101"/>
      <c r="AE153" s="101"/>
      <c r="AF153" s="101"/>
      <c r="AG153" s="101" t="s">
        <v>365</v>
      </c>
      <c r="AH153" s="101">
        <v>0</v>
      </c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</row>
    <row r="154" spans="1:60" outlineLevel="1">
      <c r="A154" s="104"/>
      <c r="B154" s="105"/>
      <c r="C154" s="138" t="s">
        <v>3208</v>
      </c>
      <c r="D154" s="107"/>
      <c r="E154" s="108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1"/>
      <c r="Z154" s="101"/>
      <c r="AA154" s="101"/>
      <c r="AB154" s="101"/>
      <c r="AC154" s="101"/>
      <c r="AD154" s="101"/>
      <c r="AE154" s="101"/>
      <c r="AF154" s="101"/>
      <c r="AG154" s="101" t="s">
        <v>365</v>
      </c>
      <c r="AH154" s="101">
        <v>0</v>
      </c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</row>
    <row r="155" spans="1:60" outlineLevel="1">
      <c r="A155" s="104"/>
      <c r="B155" s="105"/>
      <c r="C155" s="138" t="s">
        <v>2156</v>
      </c>
      <c r="D155" s="107"/>
      <c r="E155" s="108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1"/>
      <c r="Z155" s="101"/>
      <c r="AA155" s="101"/>
      <c r="AB155" s="101"/>
      <c r="AC155" s="101"/>
      <c r="AD155" s="101"/>
      <c r="AE155" s="101"/>
      <c r="AF155" s="101"/>
      <c r="AG155" s="101" t="s">
        <v>365</v>
      </c>
      <c r="AH155" s="101">
        <v>0</v>
      </c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</row>
    <row r="156" spans="1:60" outlineLevel="1">
      <c r="A156" s="104"/>
      <c r="B156" s="105"/>
      <c r="C156" s="138" t="s">
        <v>43</v>
      </c>
      <c r="D156" s="107"/>
      <c r="E156" s="108">
        <v>1</v>
      </c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1"/>
      <c r="Z156" s="101"/>
      <c r="AA156" s="101"/>
      <c r="AB156" s="101"/>
      <c r="AC156" s="101"/>
      <c r="AD156" s="101"/>
      <c r="AE156" s="101"/>
      <c r="AF156" s="101"/>
      <c r="AG156" s="101" t="s">
        <v>365</v>
      </c>
      <c r="AH156" s="101">
        <v>0</v>
      </c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</row>
    <row r="157" spans="1:60" ht="33.75" outlineLevel="1">
      <c r="A157" s="122">
        <v>23</v>
      </c>
      <c r="B157" s="123" t="s">
        <v>287</v>
      </c>
      <c r="C157" s="137" t="s">
        <v>3251</v>
      </c>
      <c r="D157" s="124" t="s">
        <v>1128</v>
      </c>
      <c r="E157" s="125">
        <v>2</v>
      </c>
      <c r="F157" s="126"/>
      <c r="G157" s="127">
        <f>ROUND(E157*F157,2)</f>
        <v>0</v>
      </c>
      <c r="H157" s="126"/>
      <c r="I157" s="127">
        <f>ROUND(E157*H157,2)</f>
        <v>0</v>
      </c>
      <c r="J157" s="126"/>
      <c r="K157" s="127">
        <f>ROUND(E157*J157,2)</f>
        <v>0</v>
      </c>
      <c r="L157" s="127">
        <v>21</v>
      </c>
      <c r="M157" s="127">
        <f>G157*(1+L157/100)</f>
        <v>0</v>
      </c>
      <c r="N157" s="127">
        <v>0</v>
      </c>
      <c r="O157" s="127">
        <f>ROUND(E157*N157,2)</f>
        <v>0</v>
      </c>
      <c r="P157" s="127">
        <v>0</v>
      </c>
      <c r="Q157" s="127">
        <f>ROUND(E157*P157,2)</f>
        <v>0</v>
      </c>
      <c r="R157" s="127"/>
      <c r="S157" s="127" t="s">
        <v>392</v>
      </c>
      <c r="T157" s="128" t="s">
        <v>393</v>
      </c>
      <c r="U157" s="106">
        <v>0</v>
      </c>
      <c r="V157" s="106">
        <f>ROUND(E157*U157,2)</f>
        <v>0</v>
      </c>
      <c r="W157" s="106"/>
      <c r="X157" s="106" t="s">
        <v>1066</v>
      </c>
      <c r="Y157" s="101"/>
      <c r="Z157" s="101"/>
      <c r="AA157" s="101"/>
      <c r="AB157" s="101"/>
      <c r="AC157" s="101"/>
      <c r="AD157" s="101"/>
      <c r="AE157" s="101"/>
      <c r="AF157" s="101"/>
      <c r="AG157" s="101" t="s">
        <v>1795</v>
      </c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</row>
    <row r="158" spans="1:60" ht="22.5" outlineLevel="1">
      <c r="A158" s="104"/>
      <c r="B158" s="105"/>
      <c r="C158" s="138" t="s">
        <v>3243</v>
      </c>
      <c r="D158" s="107"/>
      <c r="E158" s="108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1"/>
      <c r="Z158" s="101"/>
      <c r="AA158" s="101"/>
      <c r="AB158" s="101"/>
      <c r="AC158" s="101"/>
      <c r="AD158" s="101"/>
      <c r="AE158" s="101"/>
      <c r="AF158" s="101"/>
      <c r="AG158" s="101" t="s">
        <v>365</v>
      </c>
      <c r="AH158" s="101">
        <v>0</v>
      </c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</row>
    <row r="159" spans="1:60" ht="33.75" outlineLevel="1">
      <c r="A159" s="104"/>
      <c r="B159" s="105"/>
      <c r="C159" s="138" t="s">
        <v>3248</v>
      </c>
      <c r="D159" s="107"/>
      <c r="E159" s="108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1"/>
      <c r="Z159" s="101"/>
      <c r="AA159" s="101"/>
      <c r="AB159" s="101"/>
      <c r="AC159" s="101"/>
      <c r="AD159" s="101"/>
      <c r="AE159" s="101"/>
      <c r="AF159" s="101"/>
      <c r="AG159" s="101" t="s">
        <v>365</v>
      </c>
      <c r="AH159" s="101">
        <v>0</v>
      </c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</row>
    <row r="160" spans="1:60" ht="22.5" outlineLevel="1">
      <c r="A160" s="104"/>
      <c r="B160" s="105"/>
      <c r="C160" s="138" t="s">
        <v>3249</v>
      </c>
      <c r="D160" s="107"/>
      <c r="E160" s="108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1"/>
      <c r="Z160" s="101"/>
      <c r="AA160" s="101"/>
      <c r="AB160" s="101"/>
      <c r="AC160" s="101"/>
      <c r="AD160" s="101"/>
      <c r="AE160" s="101"/>
      <c r="AF160" s="101"/>
      <c r="AG160" s="101" t="s">
        <v>365</v>
      </c>
      <c r="AH160" s="101">
        <v>0</v>
      </c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</row>
    <row r="161" spans="1:60" ht="33.75" outlineLevel="1">
      <c r="A161" s="104"/>
      <c r="B161" s="105"/>
      <c r="C161" s="138" t="s">
        <v>3246</v>
      </c>
      <c r="D161" s="107"/>
      <c r="E161" s="108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1"/>
      <c r="Z161" s="101"/>
      <c r="AA161" s="101"/>
      <c r="AB161" s="101"/>
      <c r="AC161" s="101"/>
      <c r="AD161" s="101"/>
      <c r="AE161" s="101"/>
      <c r="AF161" s="101"/>
      <c r="AG161" s="101" t="s">
        <v>365</v>
      </c>
      <c r="AH161" s="101">
        <v>0</v>
      </c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</row>
    <row r="162" spans="1:60" outlineLevel="1">
      <c r="A162" s="104"/>
      <c r="B162" s="105"/>
      <c r="C162" s="138" t="s">
        <v>3208</v>
      </c>
      <c r="D162" s="107"/>
      <c r="E162" s="108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1"/>
      <c r="Z162" s="101"/>
      <c r="AA162" s="101"/>
      <c r="AB162" s="101"/>
      <c r="AC162" s="101"/>
      <c r="AD162" s="101"/>
      <c r="AE162" s="101"/>
      <c r="AF162" s="101"/>
      <c r="AG162" s="101" t="s">
        <v>365</v>
      </c>
      <c r="AH162" s="101">
        <v>0</v>
      </c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</row>
    <row r="163" spans="1:60" outlineLevel="1">
      <c r="A163" s="104"/>
      <c r="B163" s="105"/>
      <c r="C163" s="138" t="s">
        <v>2144</v>
      </c>
      <c r="D163" s="107"/>
      <c r="E163" s="108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1"/>
      <c r="Z163" s="101"/>
      <c r="AA163" s="101"/>
      <c r="AB163" s="101"/>
      <c r="AC163" s="101"/>
      <c r="AD163" s="101"/>
      <c r="AE163" s="101"/>
      <c r="AF163" s="101"/>
      <c r="AG163" s="101" t="s">
        <v>365</v>
      </c>
      <c r="AH163" s="101">
        <v>0</v>
      </c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</row>
    <row r="164" spans="1:60" outlineLevel="1">
      <c r="A164" s="104"/>
      <c r="B164" s="105"/>
      <c r="C164" s="138" t="s">
        <v>299</v>
      </c>
      <c r="D164" s="107"/>
      <c r="E164" s="108">
        <v>2</v>
      </c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1"/>
      <c r="Z164" s="101"/>
      <c r="AA164" s="101"/>
      <c r="AB164" s="101"/>
      <c r="AC164" s="101"/>
      <c r="AD164" s="101"/>
      <c r="AE164" s="101"/>
      <c r="AF164" s="101"/>
      <c r="AG164" s="101" t="s">
        <v>365</v>
      </c>
      <c r="AH164" s="101">
        <v>0</v>
      </c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</row>
    <row r="165" spans="1:60" ht="33.75" outlineLevel="1">
      <c r="A165" s="122">
        <v>24</v>
      </c>
      <c r="B165" s="123" t="s">
        <v>2902</v>
      </c>
      <c r="C165" s="137" t="s">
        <v>3252</v>
      </c>
      <c r="D165" s="124" t="s">
        <v>1128</v>
      </c>
      <c r="E165" s="125">
        <v>22</v>
      </c>
      <c r="F165" s="126"/>
      <c r="G165" s="127">
        <f>ROUND(E165*F165,2)</f>
        <v>0</v>
      </c>
      <c r="H165" s="126"/>
      <c r="I165" s="127">
        <f>ROUND(E165*H165,2)</f>
        <v>0</v>
      </c>
      <c r="J165" s="126"/>
      <c r="K165" s="127">
        <f>ROUND(E165*J165,2)</f>
        <v>0</v>
      </c>
      <c r="L165" s="127">
        <v>21</v>
      </c>
      <c r="M165" s="127">
        <f>G165*(1+L165/100)</f>
        <v>0</v>
      </c>
      <c r="N165" s="127">
        <v>0</v>
      </c>
      <c r="O165" s="127">
        <f>ROUND(E165*N165,2)</f>
        <v>0</v>
      </c>
      <c r="P165" s="127">
        <v>0</v>
      </c>
      <c r="Q165" s="127">
        <f>ROUND(E165*P165,2)</f>
        <v>0</v>
      </c>
      <c r="R165" s="127"/>
      <c r="S165" s="127" t="s">
        <v>392</v>
      </c>
      <c r="T165" s="128" t="s">
        <v>393</v>
      </c>
      <c r="U165" s="106">
        <v>0</v>
      </c>
      <c r="V165" s="106">
        <f>ROUND(E165*U165,2)</f>
        <v>0</v>
      </c>
      <c r="W165" s="106"/>
      <c r="X165" s="106" t="s">
        <v>1066</v>
      </c>
      <c r="Y165" s="101"/>
      <c r="Z165" s="101"/>
      <c r="AA165" s="101"/>
      <c r="AB165" s="101"/>
      <c r="AC165" s="101"/>
      <c r="AD165" s="101"/>
      <c r="AE165" s="101"/>
      <c r="AF165" s="101"/>
      <c r="AG165" s="101" t="s">
        <v>1795</v>
      </c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</row>
    <row r="166" spans="1:60" ht="22.5" outlineLevel="1">
      <c r="A166" s="104"/>
      <c r="B166" s="105"/>
      <c r="C166" s="138" t="s">
        <v>3243</v>
      </c>
      <c r="D166" s="107"/>
      <c r="E166" s="108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1"/>
      <c r="Z166" s="101"/>
      <c r="AA166" s="101"/>
      <c r="AB166" s="101"/>
      <c r="AC166" s="101"/>
      <c r="AD166" s="101"/>
      <c r="AE166" s="101"/>
      <c r="AF166" s="101"/>
      <c r="AG166" s="101" t="s">
        <v>365</v>
      </c>
      <c r="AH166" s="101">
        <v>0</v>
      </c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</row>
    <row r="167" spans="1:60" ht="33.75" outlineLevel="1">
      <c r="A167" s="104"/>
      <c r="B167" s="105"/>
      <c r="C167" s="138" t="s">
        <v>3253</v>
      </c>
      <c r="D167" s="107"/>
      <c r="E167" s="108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1"/>
      <c r="Z167" s="101"/>
      <c r="AA167" s="101"/>
      <c r="AB167" s="101"/>
      <c r="AC167" s="101"/>
      <c r="AD167" s="101"/>
      <c r="AE167" s="101"/>
      <c r="AF167" s="101"/>
      <c r="AG167" s="101" t="s">
        <v>365</v>
      </c>
      <c r="AH167" s="101">
        <v>0</v>
      </c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</row>
    <row r="168" spans="1:60" ht="22.5" outlineLevel="1">
      <c r="A168" s="104"/>
      <c r="B168" s="105"/>
      <c r="C168" s="138" t="s">
        <v>3254</v>
      </c>
      <c r="D168" s="107"/>
      <c r="E168" s="108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1"/>
      <c r="Z168" s="101"/>
      <c r="AA168" s="101"/>
      <c r="AB168" s="101"/>
      <c r="AC168" s="101"/>
      <c r="AD168" s="101"/>
      <c r="AE168" s="101"/>
      <c r="AF168" s="101"/>
      <c r="AG168" s="101" t="s">
        <v>365</v>
      </c>
      <c r="AH168" s="101">
        <v>0</v>
      </c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</row>
    <row r="169" spans="1:60" ht="33.75" outlineLevel="1">
      <c r="A169" s="104"/>
      <c r="B169" s="105"/>
      <c r="C169" s="138" t="s">
        <v>3246</v>
      </c>
      <c r="D169" s="107"/>
      <c r="E169" s="108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1"/>
      <c r="Z169" s="101"/>
      <c r="AA169" s="101"/>
      <c r="AB169" s="101"/>
      <c r="AC169" s="101"/>
      <c r="AD169" s="101"/>
      <c r="AE169" s="101"/>
      <c r="AF169" s="101"/>
      <c r="AG169" s="101" t="s">
        <v>365</v>
      </c>
      <c r="AH169" s="101">
        <v>0</v>
      </c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</row>
    <row r="170" spans="1:60" outlineLevel="1">
      <c r="A170" s="104"/>
      <c r="B170" s="105"/>
      <c r="C170" s="138" t="s">
        <v>3208</v>
      </c>
      <c r="D170" s="107"/>
      <c r="E170" s="108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1"/>
      <c r="Z170" s="101"/>
      <c r="AA170" s="101"/>
      <c r="AB170" s="101"/>
      <c r="AC170" s="101"/>
      <c r="AD170" s="101"/>
      <c r="AE170" s="101"/>
      <c r="AF170" s="101"/>
      <c r="AG170" s="101" t="s">
        <v>365</v>
      </c>
      <c r="AH170" s="101">
        <v>0</v>
      </c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</row>
    <row r="171" spans="1:60" outlineLevel="1">
      <c r="A171" s="104"/>
      <c r="B171" s="105"/>
      <c r="C171" s="138" t="s">
        <v>2373</v>
      </c>
      <c r="D171" s="107"/>
      <c r="E171" s="108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1"/>
      <c r="Z171" s="101"/>
      <c r="AA171" s="101"/>
      <c r="AB171" s="101"/>
      <c r="AC171" s="101"/>
      <c r="AD171" s="101"/>
      <c r="AE171" s="101"/>
      <c r="AF171" s="101"/>
      <c r="AG171" s="101" t="s">
        <v>365</v>
      </c>
      <c r="AH171" s="101">
        <v>0</v>
      </c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</row>
    <row r="172" spans="1:60" outlineLevel="1">
      <c r="A172" s="104"/>
      <c r="B172" s="105"/>
      <c r="C172" s="138" t="s">
        <v>2095</v>
      </c>
      <c r="D172" s="107"/>
      <c r="E172" s="108">
        <v>22</v>
      </c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1"/>
      <c r="Z172" s="101"/>
      <c r="AA172" s="101"/>
      <c r="AB172" s="101"/>
      <c r="AC172" s="101"/>
      <c r="AD172" s="101"/>
      <c r="AE172" s="101"/>
      <c r="AF172" s="101"/>
      <c r="AG172" s="101" t="s">
        <v>365</v>
      </c>
      <c r="AH172" s="101">
        <v>0</v>
      </c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</row>
    <row r="173" spans="1:60" ht="33.75" outlineLevel="1">
      <c r="A173" s="122">
        <v>25</v>
      </c>
      <c r="B173" s="123" t="s">
        <v>2904</v>
      </c>
      <c r="C173" s="137" t="s">
        <v>3255</v>
      </c>
      <c r="D173" s="124" t="s">
        <v>1128</v>
      </c>
      <c r="E173" s="125">
        <v>18</v>
      </c>
      <c r="F173" s="126"/>
      <c r="G173" s="127">
        <f>ROUND(E173*F173,2)</f>
        <v>0</v>
      </c>
      <c r="H173" s="126"/>
      <c r="I173" s="127">
        <f>ROUND(E173*H173,2)</f>
        <v>0</v>
      </c>
      <c r="J173" s="126"/>
      <c r="K173" s="127">
        <f>ROUND(E173*J173,2)</f>
        <v>0</v>
      </c>
      <c r="L173" s="127">
        <v>21</v>
      </c>
      <c r="M173" s="127">
        <f>G173*(1+L173/100)</f>
        <v>0</v>
      </c>
      <c r="N173" s="127">
        <v>0</v>
      </c>
      <c r="O173" s="127">
        <f>ROUND(E173*N173,2)</f>
        <v>0</v>
      </c>
      <c r="P173" s="127">
        <v>0</v>
      </c>
      <c r="Q173" s="127">
        <f>ROUND(E173*P173,2)</f>
        <v>0</v>
      </c>
      <c r="R173" s="127"/>
      <c r="S173" s="127" t="s">
        <v>392</v>
      </c>
      <c r="T173" s="128" t="s">
        <v>393</v>
      </c>
      <c r="U173" s="106">
        <v>0</v>
      </c>
      <c r="V173" s="106">
        <f>ROUND(E173*U173,2)</f>
        <v>0</v>
      </c>
      <c r="W173" s="106"/>
      <c r="X173" s="106" t="s">
        <v>1066</v>
      </c>
      <c r="Y173" s="101"/>
      <c r="Z173" s="101"/>
      <c r="AA173" s="101"/>
      <c r="AB173" s="101"/>
      <c r="AC173" s="101"/>
      <c r="AD173" s="101"/>
      <c r="AE173" s="101"/>
      <c r="AF173" s="101"/>
      <c r="AG173" s="101" t="s">
        <v>1795</v>
      </c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</row>
    <row r="174" spans="1:60" ht="22.5" outlineLevel="1">
      <c r="A174" s="104"/>
      <c r="B174" s="105"/>
      <c r="C174" s="138" t="s">
        <v>3256</v>
      </c>
      <c r="D174" s="107"/>
      <c r="E174" s="108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1"/>
      <c r="Z174" s="101"/>
      <c r="AA174" s="101"/>
      <c r="AB174" s="101"/>
      <c r="AC174" s="101"/>
      <c r="AD174" s="101"/>
      <c r="AE174" s="101"/>
      <c r="AF174" s="101"/>
      <c r="AG174" s="101" t="s">
        <v>365</v>
      </c>
      <c r="AH174" s="101">
        <v>0</v>
      </c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</row>
    <row r="175" spans="1:60" outlineLevel="1">
      <c r="A175" s="104"/>
      <c r="B175" s="105"/>
      <c r="C175" s="138" t="s">
        <v>3208</v>
      </c>
      <c r="D175" s="107"/>
      <c r="E175" s="108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1"/>
      <c r="Z175" s="101"/>
      <c r="AA175" s="101"/>
      <c r="AB175" s="101"/>
      <c r="AC175" s="101"/>
      <c r="AD175" s="101"/>
      <c r="AE175" s="101"/>
      <c r="AF175" s="101"/>
      <c r="AG175" s="101" t="s">
        <v>365</v>
      </c>
      <c r="AH175" s="101">
        <v>0</v>
      </c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</row>
    <row r="176" spans="1:60" outlineLevel="1">
      <c r="A176" s="104"/>
      <c r="B176" s="105"/>
      <c r="C176" s="138" t="s">
        <v>3257</v>
      </c>
      <c r="D176" s="107"/>
      <c r="E176" s="108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1"/>
      <c r="Z176" s="101"/>
      <c r="AA176" s="101"/>
      <c r="AB176" s="101"/>
      <c r="AC176" s="101"/>
      <c r="AD176" s="101"/>
      <c r="AE176" s="101"/>
      <c r="AF176" s="101"/>
      <c r="AG176" s="101" t="s">
        <v>365</v>
      </c>
      <c r="AH176" s="101">
        <v>0</v>
      </c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</row>
    <row r="177" spans="1:60" outlineLevel="1">
      <c r="A177" s="104"/>
      <c r="B177" s="105"/>
      <c r="C177" s="138" t="s">
        <v>2592</v>
      </c>
      <c r="D177" s="107"/>
      <c r="E177" s="108">
        <v>18</v>
      </c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1"/>
      <c r="Z177" s="101"/>
      <c r="AA177" s="101"/>
      <c r="AB177" s="101"/>
      <c r="AC177" s="101"/>
      <c r="AD177" s="101"/>
      <c r="AE177" s="101"/>
      <c r="AF177" s="101"/>
      <c r="AG177" s="101" t="s">
        <v>365</v>
      </c>
      <c r="AH177" s="101">
        <v>0</v>
      </c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</row>
    <row r="178" spans="1:60" ht="33.75" outlineLevel="1">
      <c r="A178" s="122">
        <v>26</v>
      </c>
      <c r="B178" s="123" t="s">
        <v>2711</v>
      </c>
      <c r="C178" s="137" t="s">
        <v>3258</v>
      </c>
      <c r="D178" s="124" t="s">
        <v>1128</v>
      </c>
      <c r="E178" s="125">
        <v>1</v>
      </c>
      <c r="F178" s="126"/>
      <c r="G178" s="127">
        <f>ROUND(E178*F178,2)</f>
        <v>0</v>
      </c>
      <c r="H178" s="126"/>
      <c r="I178" s="127">
        <f>ROUND(E178*H178,2)</f>
        <v>0</v>
      </c>
      <c r="J178" s="126"/>
      <c r="K178" s="127">
        <f>ROUND(E178*J178,2)</f>
        <v>0</v>
      </c>
      <c r="L178" s="127">
        <v>21</v>
      </c>
      <c r="M178" s="127">
        <f>G178*(1+L178/100)</f>
        <v>0</v>
      </c>
      <c r="N178" s="127">
        <v>0</v>
      </c>
      <c r="O178" s="127">
        <f>ROUND(E178*N178,2)</f>
        <v>0</v>
      </c>
      <c r="P178" s="127">
        <v>0</v>
      </c>
      <c r="Q178" s="127">
        <f>ROUND(E178*P178,2)</f>
        <v>0</v>
      </c>
      <c r="R178" s="127"/>
      <c r="S178" s="127" t="s">
        <v>392</v>
      </c>
      <c r="T178" s="128" t="s">
        <v>393</v>
      </c>
      <c r="U178" s="106">
        <v>0</v>
      </c>
      <c r="V178" s="106">
        <f>ROUND(E178*U178,2)</f>
        <v>0</v>
      </c>
      <c r="W178" s="106"/>
      <c r="X178" s="106" t="s">
        <v>1066</v>
      </c>
      <c r="Y178" s="101"/>
      <c r="Z178" s="101"/>
      <c r="AA178" s="101"/>
      <c r="AB178" s="101"/>
      <c r="AC178" s="101"/>
      <c r="AD178" s="101"/>
      <c r="AE178" s="101"/>
      <c r="AF178" s="101"/>
      <c r="AG178" s="101" t="s">
        <v>1795</v>
      </c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</row>
    <row r="179" spans="1:60" ht="22.5" outlineLevel="1">
      <c r="A179" s="104"/>
      <c r="B179" s="105"/>
      <c r="C179" s="138" t="s">
        <v>3256</v>
      </c>
      <c r="D179" s="107"/>
      <c r="E179" s="108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1"/>
      <c r="Z179" s="101"/>
      <c r="AA179" s="101"/>
      <c r="AB179" s="101"/>
      <c r="AC179" s="101"/>
      <c r="AD179" s="101"/>
      <c r="AE179" s="101"/>
      <c r="AF179" s="101"/>
      <c r="AG179" s="101" t="s">
        <v>365</v>
      </c>
      <c r="AH179" s="101">
        <v>0</v>
      </c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</row>
    <row r="180" spans="1:60" outlineLevel="1">
      <c r="A180" s="104"/>
      <c r="B180" s="105"/>
      <c r="C180" s="138" t="s">
        <v>3208</v>
      </c>
      <c r="D180" s="107"/>
      <c r="E180" s="108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1"/>
      <c r="Z180" s="101"/>
      <c r="AA180" s="101"/>
      <c r="AB180" s="101"/>
      <c r="AC180" s="101"/>
      <c r="AD180" s="101"/>
      <c r="AE180" s="101"/>
      <c r="AF180" s="101"/>
      <c r="AG180" s="101" t="s">
        <v>365</v>
      </c>
      <c r="AH180" s="101">
        <v>0</v>
      </c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</row>
    <row r="181" spans="1:60" outlineLevel="1">
      <c r="A181" s="104"/>
      <c r="B181" s="105"/>
      <c r="C181" s="138" t="s">
        <v>2156</v>
      </c>
      <c r="D181" s="107"/>
      <c r="E181" s="108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1"/>
      <c r="Z181" s="101"/>
      <c r="AA181" s="101"/>
      <c r="AB181" s="101"/>
      <c r="AC181" s="101"/>
      <c r="AD181" s="101"/>
      <c r="AE181" s="101"/>
      <c r="AF181" s="101"/>
      <c r="AG181" s="101" t="s">
        <v>365</v>
      </c>
      <c r="AH181" s="101">
        <v>0</v>
      </c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</row>
    <row r="182" spans="1:60" outlineLevel="1">
      <c r="A182" s="104"/>
      <c r="B182" s="105"/>
      <c r="C182" s="138" t="s">
        <v>43</v>
      </c>
      <c r="D182" s="107"/>
      <c r="E182" s="108">
        <v>1</v>
      </c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1"/>
      <c r="Z182" s="101"/>
      <c r="AA182" s="101"/>
      <c r="AB182" s="101"/>
      <c r="AC182" s="101"/>
      <c r="AD182" s="101"/>
      <c r="AE182" s="101"/>
      <c r="AF182" s="101"/>
      <c r="AG182" s="101" t="s">
        <v>365</v>
      </c>
      <c r="AH182" s="101">
        <v>0</v>
      </c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</row>
    <row r="183" spans="1:60" ht="33.75" outlineLevel="1">
      <c r="A183" s="122">
        <v>27</v>
      </c>
      <c r="B183" s="123" t="s">
        <v>2907</v>
      </c>
      <c r="C183" s="137" t="s">
        <v>3259</v>
      </c>
      <c r="D183" s="124" t="s">
        <v>1128</v>
      </c>
      <c r="E183" s="125">
        <v>9</v>
      </c>
      <c r="F183" s="126"/>
      <c r="G183" s="127">
        <f>ROUND(E183*F183,2)</f>
        <v>0</v>
      </c>
      <c r="H183" s="126"/>
      <c r="I183" s="127">
        <f>ROUND(E183*H183,2)</f>
        <v>0</v>
      </c>
      <c r="J183" s="126"/>
      <c r="K183" s="127">
        <f>ROUND(E183*J183,2)</f>
        <v>0</v>
      </c>
      <c r="L183" s="127">
        <v>21</v>
      </c>
      <c r="M183" s="127">
        <f>G183*(1+L183/100)</f>
        <v>0</v>
      </c>
      <c r="N183" s="127">
        <v>0</v>
      </c>
      <c r="O183" s="127">
        <f>ROUND(E183*N183,2)</f>
        <v>0</v>
      </c>
      <c r="P183" s="127">
        <v>0</v>
      </c>
      <c r="Q183" s="127">
        <f>ROUND(E183*P183,2)</f>
        <v>0</v>
      </c>
      <c r="R183" s="127"/>
      <c r="S183" s="127" t="s">
        <v>392</v>
      </c>
      <c r="T183" s="128" t="s">
        <v>393</v>
      </c>
      <c r="U183" s="106">
        <v>0</v>
      </c>
      <c r="V183" s="106">
        <f>ROUND(E183*U183,2)</f>
        <v>0</v>
      </c>
      <c r="W183" s="106"/>
      <c r="X183" s="106" t="s">
        <v>1066</v>
      </c>
      <c r="Y183" s="101"/>
      <c r="Z183" s="101"/>
      <c r="AA183" s="101"/>
      <c r="AB183" s="101"/>
      <c r="AC183" s="101"/>
      <c r="AD183" s="101"/>
      <c r="AE183" s="101"/>
      <c r="AF183" s="101"/>
      <c r="AG183" s="101" t="s">
        <v>1795</v>
      </c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</row>
    <row r="184" spans="1:60" ht="22.5" outlineLevel="1">
      <c r="A184" s="104"/>
      <c r="B184" s="105"/>
      <c r="C184" s="138" t="s">
        <v>3256</v>
      </c>
      <c r="D184" s="107"/>
      <c r="E184" s="108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1"/>
      <c r="Z184" s="101"/>
      <c r="AA184" s="101"/>
      <c r="AB184" s="101"/>
      <c r="AC184" s="101"/>
      <c r="AD184" s="101"/>
      <c r="AE184" s="101"/>
      <c r="AF184" s="101"/>
      <c r="AG184" s="101" t="s">
        <v>365</v>
      </c>
      <c r="AH184" s="101">
        <v>0</v>
      </c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</row>
    <row r="185" spans="1:60" outlineLevel="1">
      <c r="A185" s="104"/>
      <c r="B185" s="105"/>
      <c r="C185" s="138" t="s">
        <v>3208</v>
      </c>
      <c r="D185" s="107"/>
      <c r="E185" s="108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1"/>
      <c r="Z185" s="101"/>
      <c r="AA185" s="101"/>
      <c r="AB185" s="101"/>
      <c r="AC185" s="101"/>
      <c r="AD185" s="101"/>
      <c r="AE185" s="101"/>
      <c r="AF185" s="101"/>
      <c r="AG185" s="101" t="s">
        <v>365</v>
      </c>
      <c r="AH185" s="101">
        <v>0</v>
      </c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</row>
    <row r="186" spans="1:60" outlineLevel="1">
      <c r="A186" s="104"/>
      <c r="B186" s="105"/>
      <c r="C186" s="138" t="s">
        <v>2323</v>
      </c>
      <c r="D186" s="107"/>
      <c r="E186" s="108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1"/>
      <c r="Z186" s="101"/>
      <c r="AA186" s="101"/>
      <c r="AB186" s="101"/>
      <c r="AC186" s="101"/>
      <c r="AD186" s="101"/>
      <c r="AE186" s="101"/>
      <c r="AF186" s="101"/>
      <c r="AG186" s="101" t="s">
        <v>365</v>
      </c>
      <c r="AH186" s="101">
        <v>0</v>
      </c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</row>
    <row r="187" spans="1:60" outlineLevel="1">
      <c r="A187" s="104"/>
      <c r="B187" s="105"/>
      <c r="C187" s="138" t="s">
        <v>135</v>
      </c>
      <c r="D187" s="107"/>
      <c r="E187" s="108">
        <v>9</v>
      </c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1"/>
      <c r="Z187" s="101"/>
      <c r="AA187" s="101"/>
      <c r="AB187" s="101"/>
      <c r="AC187" s="101"/>
      <c r="AD187" s="101"/>
      <c r="AE187" s="101"/>
      <c r="AF187" s="101"/>
      <c r="AG187" s="101" t="s">
        <v>365</v>
      </c>
      <c r="AH187" s="101">
        <v>0</v>
      </c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</row>
    <row r="188" spans="1:60" ht="33.75" outlineLevel="1">
      <c r="A188" s="122">
        <v>28</v>
      </c>
      <c r="B188" s="123" t="s">
        <v>2206</v>
      </c>
      <c r="C188" s="137" t="s">
        <v>3260</v>
      </c>
      <c r="D188" s="124" t="s">
        <v>1128</v>
      </c>
      <c r="E188" s="125">
        <v>4</v>
      </c>
      <c r="F188" s="126"/>
      <c r="G188" s="127">
        <f>ROUND(E188*F188,2)</f>
        <v>0</v>
      </c>
      <c r="H188" s="126"/>
      <c r="I188" s="127">
        <f>ROUND(E188*H188,2)</f>
        <v>0</v>
      </c>
      <c r="J188" s="126"/>
      <c r="K188" s="127">
        <f>ROUND(E188*J188,2)</f>
        <v>0</v>
      </c>
      <c r="L188" s="127">
        <v>21</v>
      </c>
      <c r="M188" s="127">
        <f>G188*(1+L188/100)</f>
        <v>0</v>
      </c>
      <c r="N188" s="127">
        <v>0</v>
      </c>
      <c r="O188" s="127">
        <f>ROUND(E188*N188,2)</f>
        <v>0</v>
      </c>
      <c r="P188" s="127">
        <v>0</v>
      </c>
      <c r="Q188" s="127">
        <f>ROUND(E188*P188,2)</f>
        <v>0</v>
      </c>
      <c r="R188" s="127"/>
      <c r="S188" s="127" t="s">
        <v>392</v>
      </c>
      <c r="T188" s="128" t="s">
        <v>393</v>
      </c>
      <c r="U188" s="106">
        <v>0</v>
      </c>
      <c r="V188" s="106">
        <f>ROUND(E188*U188,2)</f>
        <v>0</v>
      </c>
      <c r="W188" s="106"/>
      <c r="X188" s="106" t="s">
        <v>1066</v>
      </c>
      <c r="Y188" s="101"/>
      <c r="Z188" s="101"/>
      <c r="AA188" s="101"/>
      <c r="AB188" s="101"/>
      <c r="AC188" s="101"/>
      <c r="AD188" s="101"/>
      <c r="AE188" s="101"/>
      <c r="AF188" s="101"/>
      <c r="AG188" s="101" t="s">
        <v>1795</v>
      </c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</row>
    <row r="189" spans="1:60" ht="22.5" outlineLevel="1">
      <c r="A189" s="104"/>
      <c r="B189" s="105"/>
      <c r="C189" s="138" t="s">
        <v>3256</v>
      </c>
      <c r="D189" s="107"/>
      <c r="E189" s="108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1"/>
      <c r="Z189" s="101"/>
      <c r="AA189" s="101"/>
      <c r="AB189" s="101"/>
      <c r="AC189" s="101"/>
      <c r="AD189" s="101"/>
      <c r="AE189" s="101"/>
      <c r="AF189" s="101"/>
      <c r="AG189" s="101" t="s">
        <v>365</v>
      </c>
      <c r="AH189" s="101">
        <v>0</v>
      </c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</row>
    <row r="190" spans="1:60" outlineLevel="1">
      <c r="A190" s="104"/>
      <c r="B190" s="105"/>
      <c r="C190" s="138" t="s">
        <v>3208</v>
      </c>
      <c r="D190" s="107"/>
      <c r="E190" s="108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1"/>
      <c r="Z190" s="101"/>
      <c r="AA190" s="101"/>
      <c r="AB190" s="101"/>
      <c r="AC190" s="101"/>
      <c r="AD190" s="101"/>
      <c r="AE190" s="101"/>
      <c r="AF190" s="101"/>
      <c r="AG190" s="101" t="s">
        <v>365</v>
      </c>
      <c r="AH190" s="101">
        <v>0</v>
      </c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</row>
    <row r="191" spans="1:60" outlineLevel="1">
      <c r="A191" s="104"/>
      <c r="B191" s="105"/>
      <c r="C191" s="138" t="s">
        <v>2160</v>
      </c>
      <c r="D191" s="107"/>
      <c r="E191" s="108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1"/>
      <c r="Z191" s="101"/>
      <c r="AA191" s="101"/>
      <c r="AB191" s="101"/>
      <c r="AC191" s="101"/>
      <c r="AD191" s="101"/>
      <c r="AE191" s="101"/>
      <c r="AF191" s="101"/>
      <c r="AG191" s="101" t="s">
        <v>365</v>
      </c>
      <c r="AH191" s="101">
        <v>0</v>
      </c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</row>
    <row r="192" spans="1:60" outlineLevel="1">
      <c r="A192" s="104"/>
      <c r="B192" s="105"/>
      <c r="C192" s="138" t="s">
        <v>129</v>
      </c>
      <c r="D192" s="107"/>
      <c r="E192" s="108">
        <v>4</v>
      </c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1"/>
      <c r="Z192" s="101"/>
      <c r="AA192" s="101"/>
      <c r="AB192" s="101"/>
      <c r="AC192" s="101"/>
      <c r="AD192" s="101"/>
      <c r="AE192" s="101"/>
      <c r="AF192" s="101"/>
      <c r="AG192" s="101" t="s">
        <v>365</v>
      </c>
      <c r="AH192" s="101">
        <v>0</v>
      </c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</row>
    <row r="193" spans="1:60" ht="22.5" outlineLevel="1">
      <c r="A193" s="122">
        <v>29</v>
      </c>
      <c r="B193" s="123" t="s">
        <v>2910</v>
      </c>
      <c r="C193" s="137" t="s">
        <v>3261</v>
      </c>
      <c r="D193" s="124" t="s">
        <v>1128</v>
      </c>
      <c r="E193" s="125">
        <v>16</v>
      </c>
      <c r="F193" s="126"/>
      <c r="G193" s="127">
        <f>ROUND(E193*F193,2)</f>
        <v>0</v>
      </c>
      <c r="H193" s="126"/>
      <c r="I193" s="127">
        <f>ROUND(E193*H193,2)</f>
        <v>0</v>
      </c>
      <c r="J193" s="126"/>
      <c r="K193" s="127">
        <f>ROUND(E193*J193,2)</f>
        <v>0</v>
      </c>
      <c r="L193" s="127">
        <v>21</v>
      </c>
      <c r="M193" s="127">
        <f>G193*(1+L193/100)</f>
        <v>0</v>
      </c>
      <c r="N193" s="127">
        <v>0</v>
      </c>
      <c r="O193" s="127">
        <f>ROUND(E193*N193,2)</f>
        <v>0</v>
      </c>
      <c r="P193" s="127">
        <v>0</v>
      </c>
      <c r="Q193" s="127">
        <f>ROUND(E193*P193,2)</f>
        <v>0</v>
      </c>
      <c r="R193" s="127"/>
      <c r="S193" s="127" t="s">
        <v>392</v>
      </c>
      <c r="T193" s="128" t="s">
        <v>393</v>
      </c>
      <c r="U193" s="106">
        <v>0</v>
      </c>
      <c r="V193" s="106">
        <f>ROUND(E193*U193,2)</f>
        <v>0</v>
      </c>
      <c r="W193" s="106"/>
      <c r="X193" s="106" t="s">
        <v>1066</v>
      </c>
      <c r="Y193" s="101"/>
      <c r="Z193" s="101"/>
      <c r="AA193" s="101"/>
      <c r="AB193" s="101"/>
      <c r="AC193" s="101"/>
      <c r="AD193" s="101"/>
      <c r="AE193" s="101"/>
      <c r="AF193" s="101"/>
      <c r="AG193" s="101" t="s">
        <v>1795</v>
      </c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</row>
    <row r="194" spans="1:60" ht="22.5" outlineLevel="1">
      <c r="A194" s="104"/>
      <c r="B194" s="105"/>
      <c r="C194" s="138" t="s">
        <v>3262</v>
      </c>
      <c r="D194" s="107"/>
      <c r="E194" s="108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1"/>
      <c r="Z194" s="101"/>
      <c r="AA194" s="101"/>
      <c r="AB194" s="101"/>
      <c r="AC194" s="101"/>
      <c r="AD194" s="101"/>
      <c r="AE194" s="101"/>
      <c r="AF194" s="101"/>
      <c r="AG194" s="101" t="s">
        <v>365</v>
      </c>
      <c r="AH194" s="101">
        <v>0</v>
      </c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</row>
    <row r="195" spans="1:60" outlineLevel="1">
      <c r="A195" s="104"/>
      <c r="B195" s="105"/>
      <c r="C195" s="138" t="s">
        <v>3208</v>
      </c>
      <c r="D195" s="107"/>
      <c r="E195" s="108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1"/>
      <c r="Z195" s="101"/>
      <c r="AA195" s="101"/>
      <c r="AB195" s="101"/>
      <c r="AC195" s="101"/>
      <c r="AD195" s="101"/>
      <c r="AE195" s="101"/>
      <c r="AF195" s="101"/>
      <c r="AG195" s="101" t="s">
        <v>365</v>
      </c>
      <c r="AH195" s="101">
        <v>0</v>
      </c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</row>
    <row r="196" spans="1:60" outlineLevel="1">
      <c r="A196" s="104"/>
      <c r="B196" s="105"/>
      <c r="C196" s="138" t="s">
        <v>2469</v>
      </c>
      <c r="D196" s="107"/>
      <c r="E196" s="108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1"/>
      <c r="Z196" s="101"/>
      <c r="AA196" s="101"/>
      <c r="AB196" s="101"/>
      <c r="AC196" s="101"/>
      <c r="AD196" s="101"/>
      <c r="AE196" s="101"/>
      <c r="AF196" s="101"/>
      <c r="AG196" s="101" t="s">
        <v>365</v>
      </c>
      <c r="AH196" s="101">
        <v>0</v>
      </c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</row>
    <row r="197" spans="1:60" outlineLevel="1">
      <c r="A197" s="104"/>
      <c r="B197" s="105"/>
      <c r="C197" s="138" t="s">
        <v>2470</v>
      </c>
      <c r="D197" s="107"/>
      <c r="E197" s="108">
        <v>16</v>
      </c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1"/>
      <c r="Z197" s="101"/>
      <c r="AA197" s="101"/>
      <c r="AB197" s="101"/>
      <c r="AC197" s="101"/>
      <c r="AD197" s="101"/>
      <c r="AE197" s="101"/>
      <c r="AF197" s="101"/>
      <c r="AG197" s="101" t="s">
        <v>365</v>
      </c>
      <c r="AH197" s="101">
        <v>0</v>
      </c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</row>
    <row r="198" spans="1:60" ht="22.5" outlineLevel="1">
      <c r="A198" s="122">
        <v>30</v>
      </c>
      <c r="B198" s="123" t="s">
        <v>2912</v>
      </c>
      <c r="C198" s="137" t="s">
        <v>3263</v>
      </c>
      <c r="D198" s="124" t="s">
        <v>1128</v>
      </c>
      <c r="E198" s="125">
        <v>8</v>
      </c>
      <c r="F198" s="126"/>
      <c r="G198" s="127">
        <f>ROUND(E198*F198,2)</f>
        <v>0</v>
      </c>
      <c r="H198" s="126"/>
      <c r="I198" s="127">
        <f>ROUND(E198*H198,2)</f>
        <v>0</v>
      </c>
      <c r="J198" s="126"/>
      <c r="K198" s="127">
        <f>ROUND(E198*J198,2)</f>
        <v>0</v>
      </c>
      <c r="L198" s="127">
        <v>21</v>
      </c>
      <c r="M198" s="127">
        <f>G198*(1+L198/100)</f>
        <v>0</v>
      </c>
      <c r="N198" s="127">
        <v>0</v>
      </c>
      <c r="O198" s="127">
        <f>ROUND(E198*N198,2)</f>
        <v>0</v>
      </c>
      <c r="P198" s="127">
        <v>0</v>
      </c>
      <c r="Q198" s="127">
        <f>ROUND(E198*P198,2)</f>
        <v>0</v>
      </c>
      <c r="R198" s="127"/>
      <c r="S198" s="127" t="s">
        <v>392</v>
      </c>
      <c r="T198" s="128" t="s">
        <v>393</v>
      </c>
      <c r="U198" s="106">
        <v>0</v>
      </c>
      <c r="V198" s="106">
        <f>ROUND(E198*U198,2)</f>
        <v>0</v>
      </c>
      <c r="W198" s="106"/>
      <c r="X198" s="106" t="s">
        <v>1066</v>
      </c>
      <c r="Y198" s="101"/>
      <c r="Z198" s="101"/>
      <c r="AA198" s="101"/>
      <c r="AB198" s="101"/>
      <c r="AC198" s="101"/>
      <c r="AD198" s="101"/>
      <c r="AE198" s="101"/>
      <c r="AF198" s="101"/>
      <c r="AG198" s="101" t="s">
        <v>1795</v>
      </c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</row>
    <row r="199" spans="1:60" ht="22.5" outlineLevel="1">
      <c r="A199" s="104"/>
      <c r="B199" s="105"/>
      <c r="C199" s="138" t="s">
        <v>3262</v>
      </c>
      <c r="D199" s="107"/>
      <c r="E199" s="108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1"/>
      <c r="Z199" s="101"/>
      <c r="AA199" s="101"/>
      <c r="AB199" s="101"/>
      <c r="AC199" s="101"/>
      <c r="AD199" s="101"/>
      <c r="AE199" s="101"/>
      <c r="AF199" s="101"/>
      <c r="AG199" s="101" t="s">
        <v>365</v>
      </c>
      <c r="AH199" s="101">
        <v>0</v>
      </c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</row>
    <row r="200" spans="1:60" outlineLevel="1">
      <c r="A200" s="104"/>
      <c r="B200" s="105"/>
      <c r="C200" s="138" t="s">
        <v>3208</v>
      </c>
      <c r="D200" s="107"/>
      <c r="E200" s="108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1"/>
      <c r="Z200" s="101"/>
      <c r="AA200" s="101"/>
      <c r="AB200" s="101"/>
      <c r="AC200" s="101"/>
      <c r="AD200" s="101"/>
      <c r="AE200" s="101"/>
      <c r="AF200" s="101"/>
      <c r="AG200" s="101" t="s">
        <v>365</v>
      </c>
      <c r="AH200" s="101">
        <v>0</v>
      </c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</row>
    <row r="201" spans="1:60" outlineLevel="1">
      <c r="A201" s="104"/>
      <c r="B201" s="105"/>
      <c r="C201" s="138" t="s">
        <v>2279</v>
      </c>
      <c r="D201" s="107"/>
      <c r="E201" s="108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1"/>
      <c r="Z201" s="101"/>
      <c r="AA201" s="101"/>
      <c r="AB201" s="101"/>
      <c r="AC201" s="101"/>
      <c r="AD201" s="101"/>
      <c r="AE201" s="101"/>
      <c r="AF201" s="101"/>
      <c r="AG201" s="101" t="s">
        <v>365</v>
      </c>
      <c r="AH201" s="101">
        <v>0</v>
      </c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</row>
    <row r="202" spans="1:60" outlineLevel="1">
      <c r="A202" s="104"/>
      <c r="B202" s="105"/>
      <c r="C202" s="138" t="s">
        <v>311</v>
      </c>
      <c r="D202" s="107"/>
      <c r="E202" s="108">
        <v>8</v>
      </c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1"/>
      <c r="Z202" s="101"/>
      <c r="AA202" s="101"/>
      <c r="AB202" s="101"/>
      <c r="AC202" s="101"/>
      <c r="AD202" s="101"/>
      <c r="AE202" s="101"/>
      <c r="AF202" s="101"/>
      <c r="AG202" s="101" t="s">
        <v>365</v>
      </c>
      <c r="AH202" s="101">
        <v>0</v>
      </c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</row>
    <row r="203" spans="1:60" outlineLevel="1">
      <c r="A203" s="122">
        <v>31</v>
      </c>
      <c r="B203" s="123" t="s">
        <v>2914</v>
      </c>
      <c r="C203" s="137" t="s">
        <v>3264</v>
      </c>
      <c r="D203" s="124" t="s">
        <v>1128</v>
      </c>
      <c r="E203" s="125">
        <v>2</v>
      </c>
      <c r="F203" s="126"/>
      <c r="G203" s="127">
        <f>ROUND(E203*F203,2)</f>
        <v>0</v>
      </c>
      <c r="H203" s="126"/>
      <c r="I203" s="127">
        <f>ROUND(E203*H203,2)</f>
        <v>0</v>
      </c>
      <c r="J203" s="126"/>
      <c r="K203" s="127">
        <f>ROUND(E203*J203,2)</f>
        <v>0</v>
      </c>
      <c r="L203" s="127">
        <v>21</v>
      </c>
      <c r="M203" s="127">
        <f>G203*(1+L203/100)</f>
        <v>0</v>
      </c>
      <c r="N203" s="127">
        <v>0</v>
      </c>
      <c r="O203" s="127">
        <f>ROUND(E203*N203,2)</f>
        <v>0</v>
      </c>
      <c r="P203" s="127">
        <v>0</v>
      </c>
      <c r="Q203" s="127">
        <f>ROUND(E203*P203,2)</f>
        <v>0</v>
      </c>
      <c r="R203" s="127"/>
      <c r="S203" s="127" t="s">
        <v>392</v>
      </c>
      <c r="T203" s="128" t="s">
        <v>393</v>
      </c>
      <c r="U203" s="106">
        <v>0</v>
      </c>
      <c r="V203" s="106">
        <f>ROUND(E203*U203,2)</f>
        <v>0</v>
      </c>
      <c r="W203" s="106"/>
      <c r="X203" s="106" t="s">
        <v>1066</v>
      </c>
      <c r="Y203" s="101"/>
      <c r="Z203" s="101"/>
      <c r="AA203" s="101"/>
      <c r="AB203" s="101"/>
      <c r="AC203" s="101"/>
      <c r="AD203" s="101"/>
      <c r="AE203" s="101"/>
      <c r="AF203" s="101"/>
      <c r="AG203" s="101" t="s">
        <v>1795</v>
      </c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</row>
    <row r="204" spans="1:60" outlineLevel="1">
      <c r="A204" s="104"/>
      <c r="B204" s="105"/>
      <c r="C204" s="138" t="s">
        <v>3208</v>
      </c>
      <c r="D204" s="107"/>
      <c r="E204" s="108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1"/>
      <c r="Z204" s="101"/>
      <c r="AA204" s="101"/>
      <c r="AB204" s="101"/>
      <c r="AC204" s="101"/>
      <c r="AD204" s="101"/>
      <c r="AE204" s="101"/>
      <c r="AF204" s="101"/>
      <c r="AG204" s="101" t="s">
        <v>365</v>
      </c>
      <c r="AH204" s="101">
        <v>0</v>
      </c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</row>
    <row r="205" spans="1:60" outlineLevel="1">
      <c r="A205" s="104"/>
      <c r="B205" s="105"/>
      <c r="C205" s="138" t="s">
        <v>2144</v>
      </c>
      <c r="D205" s="107"/>
      <c r="E205" s="108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1"/>
      <c r="Z205" s="101"/>
      <c r="AA205" s="101"/>
      <c r="AB205" s="101"/>
      <c r="AC205" s="101"/>
      <c r="AD205" s="101"/>
      <c r="AE205" s="101"/>
      <c r="AF205" s="101"/>
      <c r="AG205" s="101" t="s">
        <v>365</v>
      </c>
      <c r="AH205" s="101">
        <v>0</v>
      </c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</row>
    <row r="206" spans="1:60" outlineLevel="1">
      <c r="A206" s="104"/>
      <c r="B206" s="105"/>
      <c r="C206" s="138" t="s">
        <v>299</v>
      </c>
      <c r="D206" s="107"/>
      <c r="E206" s="108">
        <v>2</v>
      </c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1"/>
      <c r="Z206" s="101"/>
      <c r="AA206" s="101"/>
      <c r="AB206" s="101"/>
      <c r="AC206" s="101"/>
      <c r="AD206" s="101"/>
      <c r="AE206" s="101"/>
      <c r="AF206" s="101"/>
      <c r="AG206" s="101" t="s">
        <v>365</v>
      </c>
      <c r="AH206" s="101">
        <v>0</v>
      </c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</row>
    <row r="207" spans="1:60" outlineLevel="1">
      <c r="A207" s="122">
        <v>32</v>
      </c>
      <c r="B207" s="123" t="s">
        <v>2916</v>
      </c>
      <c r="C207" s="137" t="s">
        <v>3265</v>
      </c>
      <c r="D207" s="124" t="s">
        <v>1128</v>
      </c>
      <c r="E207" s="125">
        <v>2</v>
      </c>
      <c r="F207" s="126"/>
      <c r="G207" s="127">
        <f>ROUND(E207*F207,2)</f>
        <v>0</v>
      </c>
      <c r="H207" s="126"/>
      <c r="I207" s="127">
        <f>ROUND(E207*H207,2)</f>
        <v>0</v>
      </c>
      <c r="J207" s="126"/>
      <c r="K207" s="127">
        <f>ROUND(E207*J207,2)</f>
        <v>0</v>
      </c>
      <c r="L207" s="127">
        <v>21</v>
      </c>
      <c r="M207" s="127">
        <f>G207*(1+L207/100)</f>
        <v>0</v>
      </c>
      <c r="N207" s="127">
        <v>0</v>
      </c>
      <c r="O207" s="127">
        <f>ROUND(E207*N207,2)</f>
        <v>0</v>
      </c>
      <c r="P207" s="127">
        <v>0</v>
      </c>
      <c r="Q207" s="127">
        <f>ROUND(E207*P207,2)</f>
        <v>0</v>
      </c>
      <c r="R207" s="127"/>
      <c r="S207" s="127" t="s">
        <v>392</v>
      </c>
      <c r="T207" s="128" t="s">
        <v>393</v>
      </c>
      <c r="U207" s="106">
        <v>0</v>
      </c>
      <c r="V207" s="106">
        <f>ROUND(E207*U207,2)</f>
        <v>0</v>
      </c>
      <c r="W207" s="106"/>
      <c r="X207" s="106" t="s">
        <v>1066</v>
      </c>
      <c r="Y207" s="101"/>
      <c r="Z207" s="101"/>
      <c r="AA207" s="101"/>
      <c r="AB207" s="101"/>
      <c r="AC207" s="101"/>
      <c r="AD207" s="101"/>
      <c r="AE207" s="101"/>
      <c r="AF207" s="101"/>
      <c r="AG207" s="101" t="s">
        <v>1795</v>
      </c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</row>
    <row r="208" spans="1:60" outlineLevel="1">
      <c r="A208" s="104"/>
      <c r="B208" s="105"/>
      <c r="C208" s="138" t="s">
        <v>3208</v>
      </c>
      <c r="D208" s="107"/>
      <c r="E208" s="108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1"/>
      <c r="Z208" s="101"/>
      <c r="AA208" s="101"/>
      <c r="AB208" s="101"/>
      <c r="AC208" s="101"/>
      <c r="AD208" s="101"/>
      <c r="AE208" s="101"/>
      <c r="AF208" s="101"/>
      <c r="AG208" s="101" t="s">
        <v>365</v>
      </c>
      <c r="AH208" s="101">
        <v>0</v>
      </c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</row>
    <row r="209" spans="1:60" outlineLevel="1">
      <c r="A209" s="104"/>
      <c r="B209" s="105"/>
      <c r="C209" s="138" t="s">
        <v>2144</v>
      </c>
      <c r="D209" s="107"/>
      <c r="E209" s="108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1"/>
      <c r="Z209" s="101"/>
      <c r="AA209" s="101"/>
      <c r="AB209" s="101"/>
      <c r="AC209" s="101"/>
      <c r="AD209" s="101"/>
      <c r="AE209" s="101"/>
      <c r="AF209" s="101"/>
      <c r="AG209" s="101" t="s">
        <v>365</v>
      </c>
      <c r="AH209" s="101">
        <v>0</v>
      </c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</row>
    <row r="210" spans="1:60" outlineLevel="1">
      <c r="A210" s="104"/>
      <c r="B210" s="105"/>
      <c r="C210" s="138" t="s">
        <v>299</v>
      </c>
      <c r="D210" s="107"/>
      <c r="E210" s="108">
        <v>2</v>
      </c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1"/>
      <c r="Z210" s="101"/>
      <c r="AA210" s="101"/>
      <c r="AB210" s="101"/>
      <c r="AC210" s="101"/>
      <c r="AD210" s="101"/>
      <c r="AE210" s="101"/>
      <c r="AF210" s="101"/>
      <c r="AG210" s="101" t="s">
        <v>365</v>
      </c>
      <c r="AH210" s="101">
        <v>0</v>
      </c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</row>
    <row r="211" spans="1:60" outlineLevel="1">
      <c r="A211" s="122">
        <v>33</v>
      </c>
      <c r="B211" s="123" t="s">
        <v>2918</v>
      </c>
      <c r="C211" s="137" t="s">
        <v>3266</v>
      </c>
      <c r="D211" s="124" t="s">
        <v>3267</v>
      </c>
      <c r="E211" s="125">
        <v>31</v>
      </c>
      <c r="F211" s="126"/>
      <c r="G211" s="127">
        <f>ROUND(E211*F211,2)</f>
        <v>0</v>
      </c>
      <c r="H211" s="126"/>
      <c r="I211" s="127">
        <f>ROUND(E211*H211,2)</f>
        <v>0</v>
      </c>
      <c r="J211" s="126"/>
      <c r="K211" s="127">
        <f>ROUND(E211*J211,2)</f>
        <v>0</v>
      </c>
      <c r="L211" s="127">
        <v>21</v>
      </c>
      <c r="M211" s="127">
        <f>G211*(1+L211/100)</f>
        <v>0</v>
      </c>
      <c r="N211" s="127">
        <v>0</v>
      </c>
      <c r="O211" s="127">
        <f>ROUND(E211*N211,2)</f>
        <v>0</v>
      </c>
      <c r="P211" s="127">
        <v>0</v>
      </c>
      <c r="Q211" s="127">
        <f>ROUND(E211*P211,2)</f>
        <v>0</v>
      </c>
      <c r="R211" s="127"/>
      <c r="S211" s="127" t="s">
        <v>392</v>
      </c>
      <c r="T211" s="128" t="s">
        <v>393</v>
      </c>
      <c r="U211" s="106">
        <v>0</v>
      </c>
      <c r="V211" s="106">
        <f>ROUND(E211*U211,2)</f>
        <v>0</v>
      </c>
      <c r="W211" s="106"/>
      <c r="X211" s="106" t="s">
        <v>1066</v>
      </c>
      <c r="Y211" s="101"/>
      <c r="Z211" s="101"/>
      <c r="AA211" s="101"/>
      <c r="AB211" s="101"/>
      <c r="AC211" s="101"/>
      <c r="AD211" s="101"/>
      <c r="AE211" s="101"/>
      <c r="AF211" s="101"/>
      <c r="AG211" s="101" t="s">
        <v>1795</v>
      </c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</row>
    <row r="212" spans="1:60" outlineLevel="1">
      <c r="A212" s="104"/>
      <c r="B212" s="105"/>
      <c r="C212" s="138" t="s">
        <v>3208</v>
      </c>
      <c r="D212" s="107"/>
      <c r="E212" s="108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1"/>
      <c r="Z212" s="101"/>
      <c r="AA212" s="101"/>
      <c r="AB212" s="101"/>
      <c r="AC212" s="101"/>
      <c r="AD212" s="101"/>
      <c r="AE212" s="101"/>
      <c r="AF212" s="101"/>
      <c r="AG212" s="101" t="s">
        <v>365</v>
      </c>
      <c r="AH212" s="101">
        <v>0</v>
      </c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</row>
    <row r="213" spans="1:60" outlineLevel="1">
      <c r="A213" s="104"/>
      <c r="B213" s="105"/>
      <c r="C213" s="138" t="s">
        <v>3268</v>
      </c>
      <c r="D213" s="107"/>
      <c r="E213" s="108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1"/>
      <c r="Z213" s="101"/>
      <c r="AA213" s="101"/>
      <c r="AB213" s="101"/>
      <c r="AC213" s="101"/>
      <c r="AD213" s="101"/>
      <c r="AE213" s="101"/>
      <c r="AF213" s="101"/>
      <c r="AG213" s="101" t="s">
        <v>365</v>
      </c>
      <c r="AH213" s="101">
        <v>0</v>
      </c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</row>
    <row r="214" spans="1:60" outlineLevel="1">
      <c r="A214" s="104"/>
      <c r="B214" s="105"/>
      <c r="C214" s="138" t="s">
        <v>3170</v>
      </c>
      <c r="D214" s="107"/>
      <c r="E214" s="108">
        <v>31</v>
      </c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1"/>
      <c r="Z214" s="101"/>
      <c r="AA214" s="101"/>
      <c r="AB214" s="101"/>
      <c r="AC214" s="101"/>
      <c r="AD214" s="101"/>
      <c r="AE214" s="101"/>
      <c r="AF214" s="101"/>
      <c r="AG214" s="101" t="s">
        <v>365</v>
      </c>
      <c r="AH214" s="101">
        <v>0</v>
      </c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</row>
    <row r="215" spans="1:60" outlineLevel="1">
      <c r="A215" s="122">
        <v>34</v>
      </c>
      <c r="B215" s="123" t="s">
        <v>2920</v>
      </c>
      <c r="C215" s="137" t="s">
        <v>3269</v>
      </c>
      <c r="D215" s="124" t="s">
        <v>3267</v>
      </c>
      <c r="E215" s="125">
        <v>93</v>
      </c>
      <c r="F215" s="126"/>
      <c r="G215" s="127">
        <f>ROUND(E215*F215,2)</f>
        <v>0</v>
      </c>
      <c r="H215" s="126"/>
      <c r="I215" s="127">
        <f>ROUND(E215*H215,2)</f>
        <v>0</v>
      </c>
      <c r="J215" s="126"/>
      <c r="K215" s="127">
        <f>ROUND(E215*J215,2)</f>
        <v>0</v>
      </c>
      <c r="L215" s="127">
        <v>21</v>
      </c>
      <c r="M215" s="127">
        <f>G215*(1+L215/100)</f>
        <v>0</v>
      </c>
      <c r="N215" s="127">
        <v>0</v>
      </c>
      <c r="O215" s="127">
        <f>ROUND(E215*N215,2)</f>
        <v>0</v>
      </c>
      <c r="P215" s="127">
        <v>0</v>
      </c>
      <c r="Q215" s="127">
        <f>ROUND(E215*P215,2)</f>
        <v>0</v>
      </c>
      <c r="R215" s="127"/>
      <c r="S215" s="127" t="s">
        <v>392</v>
      </c>
      <c r="T215" s="128" t="s">
        <v>393</v>
      </c>
      <c r="U215" s="106">
        <v>0</v>
      </c>
      <c r="V215" s="106">
        <f>ROUND(E215*U215,2)</f>
        <v>0</v>
      </c>
      <c r="W215" s="106"/>
      <c r="X215" s="106" t="s">
        <v>1066</v>
      </c>
      <c r="Y215" s="101"/>
      <c r="Z215" s="101"/>
      <c r="AA215" s="101"/>
      <c r="AB215" s="101"/>
      <c r="AC215" s="101"/>
      <c r="AD215" s="101"/>
      <c r="AE215" s="101"/>
      <c r="AF215" s="101"/>
      <c r="AG215" s="101" t="s">
        <v>1795</v>
      </c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</row>
    <row r="216" spans="1:60" outlineLevel="1">
      <c r="A216" s="104"/>
      <c r="B216" s="105"/>
      <c r="C216" s="138" t="s">
        <v>3208</v>
      </c>
      <c r="D216" s="107"/>
      <c r="E216" s="108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1"/>
      <c r="Z216" s="101"/>
      <c r="AA216" s="101"/>
      <c r="AB216" s="101"/>
      <c r="AC216" s="101"/>
      <c r="AD216" s="101"/>
      <c r="AE216" s="101"/>
      <c r="AF216" s="101"/>
      <c r="AG216" s="101" t="s">
        <v>365</v>
      </c>
      <c r="AH216" s="101">
        <v>0</v>
      </c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</row>
    <row r="217" spans="1:60" outlineLevel="1">
      <c r="A217" s="104"/>
      <c r="B217" s="105"/>
      <c r="C217" s="138" t="s">
        <v>2316</v>
      </c>
      <c r="D217" s="107"/>
      <c r="E217" s="108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1"/>
      <c r="Z217" s="101"/>
      <c r="AA217" s="101"/>
      <c r="AB217" s="101"/>
      <c r="AC217" s="101"/>
      <c r="AD217" s="101"/>
      <c r="AE217" s="101"/>
      <c r="AF217" s="101"/>
      <c r="AG217" s="101" t="s">
        <v>365</v>
      </c>
      <c r="AH217" s="101">
        <v>0</v>
      </c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</row>
    <row r="218" spans="1:60" outlineLevel="1">
      <c r="A218" s="104"/>
      <c r="B218" s="105"/>
      <c r="C218" s="138" t="s">
        <v>2317</v>
      </c>
      <c r="D218" s="107"/>
      <c r="E218" s="108">
        <v>93</v>
      </c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1"/>
      <c r="Z218" s="101"/>
      <c r="AA218" s="101"/>
      <c r="AB218" s="101"/>
      <c r="AC218" s="101"/>
      <c r="AD218" s="101"/>
      <c r="AE218" s="101"/>
      <c r="AF218" s="101"/>
      <c r="AG218" s="101" t="s">
        <v>365</v>
      </c>
      <c r="AH218" s="101">
        <v>0</v>
      </c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</row>
    <row r="219" spans="1:60" outlineLevel="1">
      <c r="A219" s="122">
        <v>35</v>
      </c>
      <c r="B219" s="123" t="s">
        <v>289</v>
      </c>
      <c r="C219" s="137" t="s">
        <v>3270</v>
      </c>
      <c r="D219" s="124" t="s">
        <v>3267</v>
      </c>
      <c r="E219" s="125">
        <v>22</v>
      </c>
      <c r="F219" s="126"/>
      <c r="G219" s="127">
        <f>ROUND(E219*F219,2)</f>
        <v>0</v>
      </c>
      <c r="H219" s="126"/>
      <c r="I219" s="127">
        <f>ROUND(E219*H219,2)</f>
        <v>0</v>
      </c>
      <c r="J219" s="126"/>
      <c r="K219" s="127">
        <f>ROUND(E219*J219,2)</f>
        <v>0</v>
      </c>
      <c r="L219" s="127">
        <v>21</v>
      </c>
      <c r="M219" s="127">
        <f>G219*(1+L219/100)</f>
        <v>0</v>
      </c>
      <c r="N219" s="127">
        <v>0</v>
      </c>
      <c r="O219" s="127">
        <f>ROUND(E219*N219,2)</f>
        <v>0</v>
      </c>
      <c r="P219" s="127">
        <v>0</v>
      </c>
      <c r="Q219" s="127">
        <f>ROUND(E219*P219,2)</f>
        <v>0</v>
      </c>
      <c r="R219" s="127"/>
      <c r="S219" s="127" t="s">
        <v>392</v>
      </c>
      <c r="T219" s="128" t="s">
        <v>393</v>
      </c>
      <c r="U219" s="106">
        <v>0</v>
      </c>
      <c r="V219" s="106">
        <f>ROUND(E219*U219,2)</f>
        <v>0</v>
      </c>
      <c r="W219" s="106"/>
      <c r="X219" s="106" t="s">
        <v>1066</v>
      </c>
      <c r="Y219" s="101"/>
      <c r="Z219" s="101"/>
      <c r="AA219" s="101"/>
      <c r="AB219" s="101"/>
      <c r="AC219" s="101"/>
      <c r="AD219" s="101"/>
      <c r="AE219" s="101"/>
      <c r="AF219" s="101"/>
      <c r="AG219" s="101" t="s">
        <v>1795</v>
      </c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</row>
    <row r="220" spans="1:60" outlineLevel="1">
      <c r="A220" s="104"/>
      <c r="B220" s="105"/>
      <c r="C220" s="138" t="s">
        <v>3208</v>
      </c>
      <c r="D220" s="107"/>
      <c r="E220" s="108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1"/>
      <c r="Z220" s="101"/>
      <c r="AA220" s="101"/>
      <c r="AB220" s="101"/>
      <c r="AC220" s="101"/>
      <c r="AD220" s="101"/>
      <c r="AE220" s="101"/>
      <c r="AF220" s="101"/>
      <c r="AG220" s="101" t="s">
        <v>365</v>
      </c>
      <c r="AH220" s="101">
        <v>0</v>
      </c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</row>
    <row r="221" spans="1:60" outlineLevel="1">
      <c r="A221" s="104"/>
      <c r="B221" s="105"/>
      <c r="C221" s="138" t="s">
        <v>2373</v>
      </c>
      <c r="D221" s="107"/>
      <c r="E221" s="108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1"/>
      <c r="Z221" s="101"/>
      <c r="AA221" s="101"/>
      <c r="AB221" s="101"/>
      <c r="AC221" s="101"/>
      <c r="AD221" s="101"/>
      <c r="AE221" s="101"/>
      <c r="AF221" s="101"/>
      <c r="AG221" s="101" t="s">
        <v>365</v>
      </c>
      <c r="AH221" s="101">
        <v>0</v>
      </c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</row>
    <row r="222" spans="1:60" outlineLevel="1">
      <c r="A222" s="104"/>
      <c r="B222" s="105"/>
      <c r="C222" s="138" t="s">
        <v>2095</v>
      </c>
      <c r="D222" s="107"/>
      <c r="E222" s="108">
        <v>22</v>
      </c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1"/>
      <c r="Z222" s="101"/>
      <c r="AA222" s="101"/>
      <c r="AB222" s="101"/>
      <c r="AC222" s="101"/>
      <c r="AD222" s="101"/>
      <c r="AE222" s="101"/>
      <c r="AF222" s="101"/>
      <c r="AG222" s="101" t="s">
        <v>365</v>
      </c>
      <c r="AH222" s="101">
        <v>0</v>
      </c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</row>
    <row r="223" spans="1:60" outlineLevel="1">
      <c r="A223" s="122">
        <v>36</v>
      </c>
      <c r="B223" s="123" t="s">
        <v>2922</v>
      </c>
      <c r="C223" s="137" t="s">
        <v>3271</v>
      </c>
      <c r="D223" s="124" t="s">
        <v>3267</v>
      </c>
      <c r="E223" s="125">
        <v>86</v>
      </c>
      <c r="F223" s="126"/>
      <c r="G223" s="127">
        <f>ROUND(E223*F223,2)</f>
        <v>0</v>
      </c>
      <c r="H223" s="126"/>
      <c r="I223" s="127">
        <f>ROUND(E223*H223,2)</f>
        <v>0</v>
      </c>
      <c r="J223" s="126"/>
      <c r="K223" s="127">
        <f>ROUND(E223*J223,2)</f>
        <v>0</v>
      </c>
      <c r="L223" s="127">
        <v>21</v>
      </c>
      <c r="M223" s="127">
        <f>G223*(1+L223/100)</f>
        <v>0</v>
      </c>
      <c r="N223" s="127">
        <v>0</v>
      </c>
      <c r="O223" s="127">
        <f>ROUND(E223*N223,2)</f>
        <v>0</v>
      </c>
      <c r="P223" s="127">
        <v>0</v>
      </c>
      <c r="Q223" s="127">
        <f>ROUND(E223*P223,2)</f>
        <v>0</v>
      </c>
      <c r="R223" s="127"/>
      <c r="S223" s="127" t="s">
        <v>392</v>
      </c>
      <c r="T223" s="128" t="s">
        <v>393</v>
      </c>
      <c r="U223" s="106">
        <v>0</v>
      </c>
      <c r="V223" s="106">
        <f>ROUND(E223*U223,2)</f>
        <v>0</v>
      </c>
      <c r="W223" s="106"/>
      <c r="X223" s="106" t="s">
        <v>1066</v>
      </c>
      <c r="Y223" s="101"/>
      <c r="Z223" s="101"/>
      <c r="AA223" s="101"/>
      <c r="AB223" s="101"/>
      <c r="AC223" s="101"/>
      <c r="AD223" s="101"/>
      <c r="AE223" s="101"/>
      <c r="AF223" s="101"/>
      <c r="AG223" s="101" t="s">
        <v>1795</v>
      </c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</row>
    <row r="224" spans="1:60" outlineLevel="1">
      <c r="A224" s="104"/>
      <c r="B224" s="105"/>
      <c r="C224" s="138" t="s">
        <v>3208</v>
      </c>
      <c r="D224" s="107"/>
      <c r="E224" s="108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1"/>
      <c r="Z224" s="101"/>
      <c r="AA224" s="101"/>
      <c r="AB224" s="101"/>
      <c r="AC224" s="101"/>
      <c r="AD224" s="101"/>
      <c r="AE224" s="101"/>
      <c r="AF224" s="101"/>
      <c r="AG224" s="101" t="s">
        <v>365</v>
      </c>
      <c r="AH224" s="101">
        <v>0</v>
      </c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</row>
    <row r="225" spans="1:60" outlineLevel="1">
      <c r="A225" s="104"/>
      <c r="B225" s="105"/>
      <c r="C225" s="138" t="s">
        <v>3272</v>
      </c>
      <c r="D225" s="107"/>
      <c r="E225" s="108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1"/>
      <c r="Z225" s="101"/>
      <c r="AA225" s="101"/>
      <c r="AB225" s="101"/>
      <c r="AC225" s="101"/>
      <c r="AD225" s="101"/>
      <c r="AE225" s="101"/>
      <c r="AF225" s="101"/>
      <c r="AG225" s="101" t="s">
        <v>365</v>
      </c>
      <c r="AH225" s="101">
        <v>0</v>
      </c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</row>
    <row r="226" spans="1:60" outlineLevel="1">
      <c r="A226" s="104"/>
      <c r="B226" s="105"/>
      <c r="C226" s="138" t="s">
        <v>3273</v>
      </c>
      <c r="D226" s="107"/>
      <c r="E226" s="108">
        <v>86</v>
      </c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1"/>
      <c r="Z226" s="101"/>
      <c r="AA226" s="101"/>
      <c r="AB226" s="101"/>
      <c r="AC226" s="101"/>
      <c r="AD226" s="101"/>
      <c r="AE226" s="101"/>
      <c r="AF226" s="101"/>
      <c r="AG226" s="101" t="s">
        <v>365</v>
      </c>
      <c r="AH226" s="101">
        <v>0</v>
      </c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</row>
    <row r="227" spans="1:60" outlineLevel="1">
      <c r="A227" s="122">
        <v>37</v>
      </c>
      <c r="B227" s="123" t="s">
        <v>2924</v>
      </c>
      <c r="C227" s="137" t="s">
        <v>3274</v>
      </c>
      <c r="D227" s="124" t="s">
        <v>359</v>
      </c>
      <c r="E227" s="125">
        <v>939</v>
      </c>
      <c r="F227" s="126"/>
      <c r="G227" s="127">
        <f>ROUND(E227*F227,2)</f>
        <v>0</v>
      </c>
      <c r="H227" s="126"/>
      <c r="I227" s="127">
        <f>ROUND(E227*H227,2)</f>
        <v>0</v>
      </c>
      <c r="J227" s="126"/>
      <c r="K227" s="127">
        <f>ROUND(E227*J227,2)</f>
        <v>0</v>
      </c>
      <c r="L227" s="127">
        <v>21</v>
      </c>
      <c r="M227" s="127">
        <f>G227*(1+L227/100)</f>
        <v>0</v>
      </c>
      <c r="N227" s="127">
        <v>0</v>
      </c>
      <c r="O227" s="127">
        <f>ROUND(E227*N227,2)</f>
        <v>0</v>
      </c>
      <c r="P227" s="127">
        <v>0</v>
      </c>
      <c r="Q227" s="127">
        <f>ROUND(E227*P227,2)</f>
        <v>0</v>
      </c>
      <c r="R227" s="127"/>
      <c r="S227" s="127" t="s">
        <v>392</v>
      </c>
      <c r="T227" s="128" t="s">
        <v>393</v>
      </c>
      <c r="U227" s="106">
        <v>0</v>
      </c>
      <c r="V227" s="106">
        <f>ROUND(E227*U227,2)</f>
        <v>0</v>
      </c>
      <c r="W227" s="106"/>
      <c r="X227" s="106" t="s">
        <v>1066</v>
      </c>
      <c r="Y227" s="101"/>
      <c r="Z227" s="101"/>
      <c r="AA227" s="101"/>
      <c r="AB227" s="101"/>
      <c r="AC227" s="101"/>
      <c r="AD227" s="101"/>
      <c r="AE227" s="101"/>
      <c r="AF227" s="101"/>
      <c r="AG227" s="101" t="s">
        <v>1795</v>
      </c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</row>
    <row r="228" spans="1:60" outlineLevel="1">
      <c r="A228" s="104"/>
      <c r="B228" s="105"/>
      <c r="C228" s="138" t="s">
        <v>3216</v>
      </c>
      <c r="D228" s="107"/>
      <c r="E228" s="108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1"/>
      <c r="Z228" s="101"/>
      <c r="AA228" s="101"/>
      <c r="AB228" s="101"/>
      <c r="AC228" s="101"/>
      <c r="AD228" s="101"/>
      <c r="AE228" s="101"/>
      <c r="AF228" s="101"/>
      <c r="AG228" s="101" t="s">
        <v>365</v>
      </c>
      <c r="AH228" s="101">
        <v>0</v>
      </c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</row>
    <row r="229" spans="1:60" outlineLevel="1">
      <c r="A229" s="104"/>
      <c r="B229" s="105"/>
      <c r="C229" s="138" t="s">
        <v>3275</v>
      </c>
      <c r="D229" s="107"/>
      <c r="E229" s="108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1"/>
      <c r="Z229" s="101"/>
      <c r="AA229" s="101"/>
      <c r="AB229" s="101"/>
      <c r="AC229" s="101"/>
      <c r="AD229" s="101"/>
      <c r="AE229" s="101"/>
      <c r="AF229" s="101"/>
      <c r="AG229" s="101" t="s">
        <v>365</v>
      </c>
      <c r="AH229" s="101">
        <v>0</v>
      </c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</row>
    <row r="230" spans="1:60" outlineLevel="1">
      <c r="A230" s="104"/>
      <c r="B230" s="105"/>
      <c r="C230" s="138" t="s">
        <v>3276</v>
      </c>
      <c r="D230" s="107"/>
      <c r="E230" s="108">
        <v>939</v>
      </c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1"/>
      <c r="Z230" s="101"/>
      <c r="AA230" s="101"/>
      <c r="AB230" s="101"/>
      <c r="AC230" s="101"/>
      <c r="AD230" s="101"/>
      <c r="AE230" s="101"/>
      <c r="AF230" s="101"/>
      <c r="AG230" s="101" t="s">
        <v>365</v>
      </c>
      <c r="AH230" s="101">
        <v>0</v>
      </c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</row>
    <row r="231" spans="1:60" outlineLevel="1">
      <c r="A231" s="122">
        <v>38</v>
      </c>
      <c r="B231" s="123" t="s">
        <v>2926</v>
      </c>
      <c r="C231" s="137" t="s">
        <v>3277</v>
      </c>
      <c r="D231" s="124" t="s">
        <v>359</v>
      </c>
      <c r="E231" s="125">
        <v>50</v>
      </c>
      <c r="F231" s="126"/>
      <c r="G231" s="127">
        <f>ROUND(E231*F231,2)</f>
        <v>0</v>
      </c>
      <c r="H231" s="126"/>
      <c r="I231" s="127">
        <f>ROUND(E231*H231,2)</f>
        <v>0</v>
      </c>
      <c r="J231" s="126"/>
      <c r="K231" s="127">
        <f>ROUND(E231*J231,2)</f>
        <v>0</v>
      </c>
      <c r="L231" s="127">
        <v>21</v>
      </c>
      <c r="M231" s="127">
        <f>G231*(1+L231/100)</f>
        <v>0</v>
      </c>
      <c r="N231" s="127">
        <v>0</v>
      </c>
      <c r="O231" s="127">
        <f>ROUND(E231*N231,2)</f>
        <v>0</v>
      </c>
      <c r="P231" s="127">
        <v>0</v>
      </c>
      <c r="Q231" s="127">
        <f>ROUND(E231*P231,2)</f>
        <v>0</v>
      </c>
      <c r="R231" s="127"/>
      <c r="S231" s="127" t="s">
        <v>392</v>
      </c>
      <c r="T231" s="128" t="s">
        <v>393</v>
      </c>
      <c r="U231" s="106">
        <v>0</v>
      </c>
      <c r="V231" s="106">
        <f>ROUND(E231*U231,2)</f>
        <v>0</v>
      </c>
      <c r="W231" s="106"/>
      <c r="X231" s="106" t="s">
        <v>1066</v>
      </c>
      <c r="Y231" s="101"/>
      <c r="Z231" s="101"/>
      <c r="AA231" s="101"/>
      <c r="AB231" s="101"/>
      <c r="AC231" s="101"/>
      <c r="AD231" s="101"/>
      <c r="AE231" s="101"/>
      <c r="AF231" s="101"/>
      <c r="AG231" s="101" t="s">
        <v>1795</v>
      </c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</row>
    <row r="232" spans="1:60" outlineLevel="1">
      <c r="A232" s="104"/>
      <c r="B232" s="105"/>
      <c r="C232" s="138" t="s">
        <v>3208</v>
      </c>
      <c r="D232" s="107"/>
      <c r="E232" s="108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1"/>
      <c r="Z232" s="101"/>
      <c r="AA232" s="101"/>
      <c r="AB232" s="101"/>
      <c r="AC232" s="101"/>
      <c r="AD232" s="101"/>
      <c r="AE232" s="101"/>
      <c r="AF232" s="101"/>
      <c r="AG232" s="101" t="s">
        <v>365</v>
      </c>
      <c r="AH232" s="101">
        <v>0</v>
      </c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</row>
    <row r="233" spans="1:60" outlineLevel="1">
      <c r="A233" s="104"/>
      <c r="B233" s="105"/>
      <c r="C233" s="138" t="s">
        <v>2199</v>
      </c>
      <c r="D233" s="107"/>
      <c r="E233" s="108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1"/>
      <c r="Z233" s="101"/>
      <c r="AA233" s="101"/>
      <c r="AB233" s="101"/>
      <c r="AC233" s="101"/>
      <c r="AD233" s="101"/>
      <c r="AE233" s="101"/>
      <c r="AF233" s="101"/>
      <c r="AG233" s="101" t="s">
        <v>365</v>
      </c>
      <c r="AH233" s="101">
        <v>0</v>
      </c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</row>
    <row r="234" spans="1:60" outlineLevel="1">
      <c r="A234" s="104"/>
      <c r="B234" s="105"/>
      <c r="C234" s="138" t="s">
        <v>2200</v>
      </c>
      <c r="D234" s="107"/>
      <c r="E234" s="108">
        <v>50</v>
      </c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1"/>
      <c r="Z234" s="101"/>
      <c r="AA234" s="101"/>
      <c r="AB234" s="101"/>
      <c r="AC234" s="101"/>
      <c r="AD234" s="101"/>
      <c r="AE234" s="101"/>
      <c r="AF234" s="101"/>
      <c r="AG234" s="101" t="s">
        <v>365</v>
      </c>
      <c r="AH234" s="101">
        <v>0</v>
      </c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</row>
    <row r="235" spans="1:60" ht="22.5" outlineLevel="1">
      <c r="A235" s="122">
        <v>39</v>
      </c>
      <c r="B235" s="123" t="s">
        <v>2928</v>
      </c>
      <c r="C235" s="137" t="s">
        <v>3278</v>
      </c>
      <c r="D235" s="124" t="s">
        <v>359</v>
      </c>
      <c r="E235" s="125">
        <v>477</v>
      </c>
      <c r="F235" s="126"/>
      <c r="G235" s="127">
        <f>ROUND(E235*F235,2)</f>
        <v>0</v>
      </c>
      <c r="H235" s="126"/>
      <c r="I235" s="127">
        <f>ROUND(E235*H235,2)</f>
        <v>0</v>
      </c>
      <c r="J235" s="126"/>
      <c r="K235" s="127">
        <f>ROUND(E235*J235,2)</f>
        <v>0</v>
      </c>
      <c r="L235" s="127">
        <v>21</v>
      </c>
      <c r="M235" s="127">
        <f>G235*(1+L235/100)</f>
        <v>0</v>
      </c>
      <c r="N235" s="127">
        <v>0</v>
      </c>
      <c r="O235" s="127">
        <f>ROUND(E235*N235,2)</f>
        <v>0</v>
      </c>
      <c r="P235" s="127">
        <v>0</v>
      </c>
      <c r="Q235" s="127">
        <f>ROUND(E235*P235,2)</f>
        <v>0</v>
      </c>
      <c r="R235" s="127"/>
      <c r="S235" s="127" t="s">
        <v>392</v>
      </c>
      <c r="T235" s="128" t="s">
        <v>393</v>
      </c>
      <c r="U235" s="106">
        <v>0</v>
      </c>
      <c r="V235" s="106">
        <f>ROUND(E235*U235,2)</f>
        <v>0</v>
      </c>
      <c r="W235" s="106"/>
      <c r="X235" s="106" t="s">
        <v>1066</v>
      </c>
      <c r="Y235" s="101"/>
      <c r="Z235" s="101"/>
      <c r="AA235" s="101"/>
      <c r="AB235" s="101"/>
      <c r="AC235" s="101"/>
      <c r="AD235" s="101"/>
      <c r="AE235" s="101"/>
      <c r="AF235" s="101"/>
      <c r="AG235" s="101" t="s">
        <v>1795</v>
      </c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</row>
    <row r="236" spans="1:60" ht="22.5" outlineLevel="1">
      <c r="A236" s="104"/>
      <c r="B236" s="105"/>
      <c r="C236" s="138" t="s">
        <v>3279</v>
      </c>
      <c r="D236" s="107"/>
      <c r="E236" s="108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1"/>
      <c r="Z236" s="101"/>
      <c r="AA236" s="101"/>
      <c r="AB236" s="101"/>
      <c r="AC236" s="101"/>
      <c r="AD236" s="101"/>
      <c r="AE236" s="101"/>
      <c r="AF236" s="101"/>
      <c r="AG236" s="101" t="s">
        <v>365</v>
      </c>
      <c r="AH236" s="101">
        <v>0</v>
      </c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</row>
    <row r="237" spans="1:60" outlineLevel="1">
      <c r="A237" s="104"/>
      <c r="B237" s="105"/>
      <c r="C237" s="138" t="s">
        <v>3208</v>
      </c>
      <c r="D237" s="107"/>
      <c r="E237" s="108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1"/>
      <c r="Z237" s="101"/>
      <c r="AA237" s="101"/>
      <c r="AB237" s="101"/>
      <c r="AC237" s="101"/>
      <c r="AD237" s="101"/>
      <c r="AE237" s="101"/>
      <c r="AF237" s="101"/>
      <c r="AG237" s="101" t="s">
        <v>365</v>
      </c>
      <c r="AH237" s="101">
        <v>0</v>
      </c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</row>
    <row r="238" spans="1:60" outlineLevel="1">
      <c r="A238" s="104"/>
      <c r="B238" s="105"/>
      <c r="C238" s="138" t="s">
        <v>3280</v>
      </c>
      <c r="D238" s="107"/>
      <c r="E238" s="108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1"/>
      <c r="Z238" s="101"/>
      <c r="AA238" s="101"/>
      <c r="AB238" s="101"/>
      <c r="AC238" s="101"/>
      <c r="AD238" s="101"/>
      <c r="AE238" s="101"/>
      <c r="AF238" s="101"/>
      <c r="AG238" s="101" t="s">
        <v>365</v>
      </c>
      <c r="AH238" s="101">
        <v>0</v>
      </c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</row>
    <row r="239" spans="1:60" outlineLevel="1">
      <c r="A239" s="104"/>
      <c r="B239" s="105"/>
      <c r="C239" s="138" t="s">
        <v>3281</v>
      </c>
      <c r="D239" s="107"/>
      <c r="E239" s="108">
        <v>477</v>
      </c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1"/>
      <c r="Z239" s="101"/>
      <c r="AA239" s="101"/>
      <c r="AB239" s="101"/>
      <c r="AC239" s="101"/>
      <c r="AD239" s="101"/>
      <c r="AE239" s="101"/>
      <c r="AF239" s="101"/>
      <c r="AG239" s="101" t="s">
        <v>365</v>
      </c>
      <c r="AH239" s="101">
        <v>0</v>
      </c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</row>
    <row r="240" spans="1:60" ht="22.5" outlineLevel="1">
      <c r="A240" s="122">
        <v>40</v>
      </c>
      <c r="B240" s="123" t="s">
        <v>2930</v>
      </c>
      <c r="C240" s="137" t="s">
        <v>3282</v>
      </c>
      <c r="D240" s="124" t="s">
        <v>359</v>
      </c>
      <c r="E240" s="125">
        <v>437</v>
      </c>
      <c r="F240" s="126"/>
      <c r="G240" s="127">
        <f>ROUND(E240*F240,2)</f>
        <v>0</v>
      </c>
      <c r="H240" s="126"/>
      <c r="I240" s="127">
        <f>ROUND(E240*H240,2)</f>
        <v>0</v>
      </c>
      <c r="J240" s="126"/>
      <c r="K240" s="127">
        <f>ROUND(E240*J240,2)</f>
        <v>0</v>
      </c>
      <c r="L240" s="127">
        <v>21</v>
      </c>
      <c r="M240" s="127">
        <f>G240*(1+L240/100)</f>
        <v>0</v>
      </c>
      <c r="N240" s="127">
        <v>0</v>
      </c>
      <c r="O240" s="127">
        <f>ROUND(E240*N240,2)</f>
        <v>0</v>
      </c>
      <c r="P240" s="127">
        <v>0</v>
      </c>
      <c r="Q240" s="127">
        <f>ROUND(E240*P240,2)</f>
        <v>0</v>
      </c>
      <c r="R240" s="127"/>
      <c r="S240" s="127" t="s">
        <v>392</v>
      </c>
      <c r="T240" s="128" t="s">
        <v>393</v>
      </c>
      <c r="U240" s="106">
        <v>0</v>
      </c>
      <c r="V240" s="106">
        <f>ROUND(E240*U240,2)</f>
        <v>0</v>
      </c>
      <c r="W240" s="106"/>
      <c r="X240" s="106" t="s">
        <v>1066</v>
      </c>
      <c r="Y240" s="101"/>
      <c r="Z240" s="101"/>
      <c r="AA240" s="101"/>
      <c r="AB240" s="101"/>
      <c r="AC240" s="101"/>
      <c r="AD240" s="101"/>
      <c r="AE240" s="101"/>
      <c r="AF240" s="101"/>
      <c r="AG240" s="101" t="s">
        <v>1795</v>
      </c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</row>
    <row r="241" spans="1:60" ht="22.5" outlineLevel="1">
      <c r="A241" s="104"/>
      <c r="B241" s="105"/>
      <c r="C241" s="138" t="s">
        <v>3283</v>
      </c>
      <c r="D241" s="107"/>
      <c r="E241" s="108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1"/>
      <c r="Z241" s="101"/>
      <c r="AA241" s="101"/>
      <c r="AB241" s="101"/>
      <c r="AC241" s="101"/>
      <c r="AD241" s="101"/>
      <c r="AE241" s="101"/>
      <c r="AF241" s="101"/>
      <c r="AG241" s="101" t="s">
        <v>365</v>
      </c>
      <c r="AH241" s="101">
        <v>0</v>
      </c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</row>
    <row r="242" spans="1:60" outlineLevel="1">
      <c r="A242" s="104"/>
      <c r="B242" s="105"/>
      <c r="C242" s="138" t="s">
        <v>3216</v>
      </c>
      <c r="D242" s="107"/>
      <c r="E242" s="108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1"/>
      <c r="Z242" s="101"/>
      <c r="AA242" s="101"/>
      <c r="AB242" s="101"/>
      <c r="AC242" s="101"/>
      <c r="AD242" s="101"/>
      <c r="AE242" s="101"/>
      <c r="AF242" s="101"/>
      <c r="AG242" s="101" t="s">
        <v>365</v>
      </c>
      <c r="AH242" s="101">
        <v>0</v>
      </c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</row>
    <row r="243" spans="1:60" outlineLevel="1">
      <c r="A243" s="104"/>
      <c r="B243" s="105"/>
      <c r="C243" s="138" t="s">
        <v>3284</v>
      </c>
      <c r="D243" s="107"/>
      <c r="E243" s="108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1"/>
      <c r="Z243" s="101"/>
      <c r="AA243" s="101"/>
      <c r="AB243" s="101"/>
      <c r="AC243" s="101"/>
      <c r="AD243" s="101"/>
      <c r="AE243" s="101"/>
      <c r="AF243" s="101"/>
      <c r="AG243" s="101" t="s">
        <v>365</v>
      </c>
      <c r="AH243" s="101">
        <v>0</v>
      </c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</row>
    <row r="244" spans="1:60" outlineLevel="1">
      <c r="A244" s="104"/>
      <c r="B244" s="105"/>
      <c r="C244" s="138" t="s">
        <v>3285</v>
      </c>
      <c r="D244" s="107"/>
      <c r="E244" s="108">
        <v>437</v>
      </c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1"/>
      <c r="Z244" s="101"/>
      <c r="AA244" s="101"/>
      <c r="AB244" s="101"/>
      <c r="AC244" s="101"/>
      <c r="AD244" s="101"/>
      <c r="AE244" s="101"/>
      <c r="AF244" s="101"/>
      <c r="AG244" s="101" t="s">
        <v>365</v>
      </c>
      <c r="AH244" s="101">
        <v>0</v>
      </c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</row>
    <row r="245" spans="1:60" ht="22.5" outlineLevel="1">
      <c r="A245" s="122">
        <v>41</v>
      </c>
      <c r="B245" s="123" t="s">
        <v>2932</v>
      </c>
      <c r="C245" s="137" t="s">
        <v>3282</v>
      </c>
      <c r="D245" s="124" t="s">
        <v>359</v>
      </c>
      <c r="E245" s="125">
        <v>29</v>
      </c>
      <c r="F245" s="126"/>
      <c r="G245" s="127">
        <f>ROUND(E245*F245,2)</f>
        <v>0</v>
      </c>
      <c r="H245" s="126"/>
      <c r="I245" s="127">
        <f>ROUND(E245*H245,2)</f>
        <v>0</v>
      </c>
      <c r="J245" s="126"/>
      <c r="K245" s="127">
        <f>ROUND(E245*J245,2)</f>
        <v>0</v>
      </c>
      <c r="L245" s="127">
        <v>21</v>
      </c>
      <c r="M245" s="127">
        <f>G245*(1+L245/100)</f>
        <v>0</v>
      </c>
      <c r="N245" s="127">
        <v>0</v>
      </c>
      <c r="O245" s="127">
        <f>ROUND(E245*N245,2)</f>
        <v>0</v>
      </c>
      <c r="P245" s="127">
        <v>0</v>
      </c>
      <c r="Q245" s="127">
        <f>ROUND(E245*P245,2)</f>
        <v>0</v>
      </c>
      <c r="R245" s="127"/>
      <c r="S245" s="127" t="s">
        <v>392</v>
      </c>
      <c r="T245" s="128" t="s">
        <v>393</v>
      </c>
      <c r="U245" s="106">
        <v>0</v>
      </c>
      <c r="V245" s="106">
        <f>ROUND(E245*U245,2)</f>
        <v>0</v>
      </c>
      <c r="W245" s="106"/>
      <c r="X245" s="106" t="s">
        <v>1066</v>
      </c>
      <c r="Y245" s="101"/>
      <c r="Z245" s="101"/>
      <c r="AA245" s="101"/>
      <c r="AB245" s="101"/>
      <c r="AC245" s="101"/>
      <c r="AD245" s="101"/>
      <c r="AE245" s="101"/>
      <c r="AF245" s="101"/>
      <c r="AG245" s="101" t="s">
        <v>1795</v>
      </c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</row>
    <row r="246" spans="1:60" ht="22.5" outlineLevel="1">
      <c r="A246" s="104"/>
      <c r="B246" s="105"/>
      <c r="C246" s="138" t="s">
        <v>3286</v>
      </c>
      <c r="D246" s="107"/>
      <c r="E246" s="108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1"/>
      <c r="Z246" s="101"/>
      <c r="AA246" s="101"/>
      <c r="AB246" s="101"/>
      <c r="AC246" s="101"/>
      <c r="AD246" s="101"/>
      <c r="AE246" s="101"/>
      <c r="AF246" s="101"/>
      <c r="AG246" s="101" t="s">
        <v>365</v>
      </c>
      <c r="AH246" s="101">
        <v>0</v>
      </c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</row>
    <row r="247" spans="1:60" outlineLevel="1">
      <c r="A247" s="104"/>
      <c r="B247" s="105"/>
      <c r="C247" s="138" t="s">
        <v>3214</v>
      </c>
      <c r="D247" s="107"/>
      <c r="E247" s="108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1"/>
      <c r="Z247" s="101"/>
      <c r="AA247" s="101"/>
      <c r="AB247" s="101"/>
      <c r="AC247" s="101"/>
      <c r="AD247" s="101"/>
      <c r="AE247" s="101"/>
      <c r="AF247" s="101"/>
      <c r="AG247" s="101" t="s">
        <v>365</v>
      </c>
      <c r="AH247" s="101">
        <v>0</v>
      </c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</row>
    <row r="248" spans="1:60" outlineLevel="1">
      <c r="A248" s="104"/>
      <c r="B248" s="105"/>
      <c r="C248" s="138" t="s">
        <v>2237</v>
      </c>
      <c r="D248" s="107"/>
      <c r="E248" s="108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1"/>
      <c r="Z248" s="101"/>
      <c r="AA248" s="101"/>
      <c r="AB248" s="101"/>
      <c r="AC248" s="101"/>
      <c r="AD248" s="101"/>
      <c r="AE248" s="101"/>
      <c r="AF248" s="101"/>
      <c r="AG248" s="101" t="s">
        <v>365</v>
      </c>
      <c r="AH248" s="101">
        <v>0</v>
      </c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</row>
    <row r="249" spans="1:60" outlineLevel="1">
      <c r="A249" s="104"/>
      <c r="B249" s="105"/>
      <c r="C249" s="138" t="s">
        <v>2238</v>
      </c>
      <c r="D249" s="107"/>
      <c r="E249" s="108">
        <v>29</v>
      </c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1"/>
      <c r="Z249" s="101"/>
      <c r="AA249" s="101"/>
      <c r="AB249" s="101"/>
      <c r="AC249" s="101"/>
      <c r="AD249" s="101"/>
      <c r="AE249" s="101"/>
      <c r="AF249" s="101"/>
      <c r="AG249" s="101" t="s">
        <v>365</v>
      </c>
      <c r="AH249" s="101">
        <v>0</v>
      </c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</row>
    <row r="250" spans="1:60" outlineLevel="1">
      <c r="A250" s="122">
        <v>42</v>
      </c>
      <c r="B250" s="123" t="s">
        <v>2603</v>
      </c>
      <c r="C250" s="137" t="s">
        <v>3287</v>
      </c>
      <c r="D250" s="124" t="s">
        <v>359</v>
      </c>
      <c r="E250" s="125">
        <v>1</v>
      </c>
      <c r="F250" s="126"/>
      <c r="G250" s="127">
        <f>ROUND(E250*F250,2)</f>
        <v>0</v>
      </c>
      <c r="H250" s="126"/>
      <c r="I250" s="127">
        <f>ROUND(E250*H250,2)</f>
        <v>0</v>
      </c>
      <c r="J250" s="126"/>
      <c r="K250" s="127">
        <f>ROUND(E250*J250,2)</f>
        <v>0</v>
      </c>
      <c r="L250" s="127">
        <v>21</v>
      </c>
      <c r="M250" s="127">
        <f>G250*(1+L250/100)</f>
        <v>0</v>
      </c>
      <c r="N250" s="127">
        <v>0</v>
      </c>
      <c r="O250" s="127">
        <f>ROUND(E250*N250,2)</f>
        <v>0</v>
      </c>
      <c r="P250" s="127">
        <v>0</v>
      </c>
      <c r="Q250" s="127">
        <f>ROUND(E250*P250,2)</f>
        <v>0</v>
      </c>
      <c r="R250" s="127"/>
      <c r="S250" s="127" t="s">
        <v>392</v>
      </c>
      <c r="T250" s="128" t="s">
        <v>393</v>
      </c>
      <c r="U250" s="106">
        <v>0</v>
      </c>
      <c r="V250" s="106">
        <f>ROUND(E250*U250,2)</f>
        <v>0</v>
      </c>
      <c r="W250" s="106"/>
      <c r="X250" s="106" t="s">
        <v>362</v>
      </c>
      <c r="Y250" s="101"/>
      <c r="Z250" s="101"/>
      <c r="AA250" s="101"/>
      <c r="AB250" s="101"/>
      <c r="AC250" s="101"/>
      <c r="AD250" s="101"/>
      <c r="AE250" s="101"/>
      <c r="AF250" s="101"/>
      <c r="AG250" s="101" t="s">
        <v>550</v>
      </c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</row>
    <row r="251" spans="1:60" outlineLevel="1">
      <c r="A251" s="104"/>
      <c r="B251" s="105"/>
      <c r="C251" s="138" t="s">
        <v>3288</v>
      </c>
      <c r="D251" s="107"/>
      <c r="E251" s="108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1"/>
      <c r="Z251" s="101"/>
      <c r="AA251" s="101"/>
      <c r="AB251" s="101"/>
      <c r="AC251" s="101"/>
      <c r="AD251" s="101"/>
      <c r="AE251" s="101"/>
      <c r="AF251" s="101"/>
      <c r="AG251" s="101" t="s">
        <v>365</v>
      </c>
      <c r="AH251" s="101">
        <v>0</v>
      </c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</row>
    <row r="252" spans="1:60" outlineLevel="1">
      <c r="A252" s="104"/>
      <c r="B252" s="105"/>
      <c r="C252" s="138" t="s">
        <v>3208</v>
      </c>
      <c r="D252" s="107"/>
      <c r="E252" s="108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1"/>
      <c r="Z252" s="101"/>
      <c r="AA252" s="101"/>
      <c r="AB252" s="101"/>
      <c r="AC252" s="101"/>
      <c r="AD252" s="101"/>
      <c r="AE252" s="101"/>
      <c r="AF252" s="101"/>
      <c r="AG252" s="101" t="s">
        <v>365</v>
      </c>
      <c r="AH252" s="101">
        <v>0</v>
      </c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</row>
    <row r="253" spans="1:60" outlineLevel="1">
      <c r="A253" s="104"/>
      <c r="B253" s="105"/>
      <c r="C253" s="138" t="s">
        <v>2156</v>
      </c>
      <c r="D253" s="107"/>
      <c r="E253" s="108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1"/>
      <c r="Z253" s="101"/>
      <c r="AA253" s="101"/>
      <c r="AB253" s="101"/>
      <c r="AC253" s="101"/>
      <c r="AD253" s="101"/>
      <c r="AE253" s="101"/>
      <c r="AF253" s="101"/>
      <c r="AG253" s="101" t="s">
        <v>365</v>
      </c>
      <c r="AH253" s="101">
        <v>0</v>
      </c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</row>
    <row r="254" spans="1:60" outlineLevel="1">
      <c r="A254" s="104"/>
      <c r="B254" s="105"/>
      <c r="C254" s="138" t="s">
        <v>3289</v>
      </c>
      <c r="D254" s="107"/>
      <c r="E254" s="108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1"/>
      <c r="Z254" s="101"/>
      <c r="AA254" s="101"/>
      <c r="AB254" s="101"/>
      <c r="AC254" s="101"/>
      <c r="AD254" s="101"/>
      <c r="AE254" s="101"/>
      <c r="AF254" s="101"/>
      <c r="AG254" s="101" t="s">
        <v>365</v>
      </c>
      <c r="AH254" s="101">
        <v>0</v>
      </c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</row>
    <row r="255" spans="1:60" outlineLevel="1">
      <c r="A255" s="104"/>
      <c r="B255" s="105"/>
      <c r="C255" s="138" t="s">
        <v>43</v>
      </c>
      <c r="D255" s="107"/>
      <c r="E255" s="108">
        <v>1</v>
      </c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1"/>
      <c r="Z255" s="101"/>
      <c r="AA255" s="101"/>
      <c r="AB255" s="101"/>
      <c r="AC255" s="101"/>
      <c r="AD255" s="101"/>
      <c r="AE255" s="101"/>
      <c r="AF255" s="101"/>
      <c r="AG255" s="101" t="s">
        <v>365</v>
      </c>
      <c r="AH255" s="101">
        <v>0</v>
      </c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</row>
    <row r="256" spans="1:60" ht="33.75" outlineLevel="1">
      <c r="A256" s="122">
        <v>43</v>
      </c>
      <c r="B256" s="123" t="s">
        <v>3290</v>
      </c>
      <c r="C256" s="137" t="s">
        <v>3291</v>
      </c>
      <c r="D256" s="124" t="s">
        <v>1128</v>
      </c>
      <c r="E256" s="125">
        <v>1</v>
      </c>
      <c r="F256" s="126"/>
      <c r="G256" s="127">
        <f>ROUND(E256*F256,2)</f>
        <v>0</v>
      </c>
      <c r="H256" s="126"/>
      <c r="I256" s="127">
        <f>ROUND(E256*H256,2)</f>
        <v>0</v>
      </c>
      <c r="J256" s="126"/>
      <c r="K256" s="127">
        <f>ROUND(E256*J256,2)</f>
        <v>0</v>
      </c>
      <c r="L256" s="127">
        <v>21</v>
      </c>
      <c r="M256" s="127">
        <f>G256*(1+L256/100)</f>
        <v>0</v>
      </c>
      <c r="N256" s="127">
        <v>0</v>
      </c>
      <c r="O256" s="127">
        <f>ROUND(E256*N256,2)</f>
        <v>0</v>
      </c>
      <c r="P256" s="127">
        <v>0</v>
      </c>
      <c r="Q256" s="127">
        <f>ROUND(E256*P256,2)</f>
        <v>0</v>
      </c>
      <c r="R256" s="127"/>
      <c r="S256" s="127" t="s">
        <v>392</v>
      </c>
      <c r="T256" s="128" t="s">
        <v>393</v>
      </c>
      <c r="U256" s="106">
        <v>0</v>
      </c>
      <c r="V256" s="106">
        <f>ROUND(E256*U256,2)</f>
        <v>0</v>
      </c>
      <c r="W256" s="106"/>
      <c r="X256" s="106" t="s">
        <v>362</v>
      </c>
      <c r="Y256" s="101"/>
      <c r="Z256" s="101"/>
      <c r="AA256" s="101"/>
      <c r="AB256" s="101"/>
      <c r="AC256" s="101"/>
      <c r="AD256" s="101"/>
      <c r="AE256" s="101"/>
      <c r="AF256" s="101"/>
      <c r="AG256" s="101" t="s">
        <v>550</v>
      </c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</row>
    <row r="257" spans="1:60" ht="33.75" outlineLevel="1">
      <c r="A257" s="104"/>
      <c r="B257" s="105"/>
      <c r="C257" s="138" t="s">
        <v>3292</v>
      </c>
      <c r="D257" s="107"/>
      <c r="E257" s="108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1"/>
      <c r="Z257" s="101"/>
      <c r="AA257" s="101"/>
      <c r="AB257" s="101"/>
      <c r="AC257" s="101"/>
      <c r="AD257" s="101"/>
      <c r="AE257" s="101"/>
      <c r="AF257" s="101"/>
      <c r="AG257" s="101" t="s">
        <v>365</v>
      </c>
      <c r="AH257" s="101">
        <v>0</v>
      </c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</row>
    <row r="258" spans="1:60" ht="22.5" outlineLevel="1">
      <c r="A258" s="104"/>
      <c r="B258" s="105"/>
      <c r="C258" s="138" t="s">
        <v>3293</v>
      </c>
      <c r="D258" s="107"/>
      <c r="E258" s="108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1"/>
      <c r="Z258" s="101"/>
      <c r="AA258" s="101"/>
      <c r="AB258" s="101"/>
      <c r="AC258" s="101"/>
      <c r="AD258" s="101"/>
      <c r="AE258" s="101"/>
      <c r="AF258" s="101"/>
      <c r="AG258" s="101" t="s">
        <v>365</v>
      </c>
      <c r="AH258" s="101">
        <v>0</v>
      </c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</row>
    <row r="259" spans="1:60" outlineLevel="1">
      <c r="A259" s="104"/>
      <c r="B259" s="105"/>
      <c r="C259" s="138" t="s">
        <v>3208</v>
      </c>
      <c r="D259" s="107"/>
      <c r="E259" s="108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1"/>
      <c r="Z259" s="101"/>
      <c r="AA259" s="101"/>
      <c r="AB259" s="101"/>
      <c r="AC259" s="101"/>
      <c r="AD259" s="101"/>
      <c r="AE259" s="101"/>
      <c r="AF259" s="101"/>
      <c r="AG259" s="101" t="s">
        <v>365</v>
      </c>
      <c r="AH259" s="101">
        <v>0</v>
      </c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</row>
    <row r="260" spans="1:60" outlineLevel="1">
      <c r="A260" s="104"/>
      <c r="B260" s="105"/>
      <c r="C260" s="138" t="s">
        <v>2156</v>
      </c>
      <c r="D260" s="107"/>
      <c r="E260" s="108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1"/>
      <c r="Z260" s="101"/>
      <c r="AA260" s="101"/>
      <c r="AB260" s="101"/>
      <c r="AC260" s="101"/>
      <c r="AD260" s="101"/>
      <c r="AE260" s="101"/>
      <c r="AF260" s="101"/>
      <c r="AG260" s="101" t="s">
        <v>365</v>
      </c>
      <c r="AH260" s="101">
        <v>0</v>
      </c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</row>
    <row r="261" spans="1:60" outlineLevel="1">
      <c r="A261" s="104"/>
      <c r="B261" s="105"/>
      <c r="C261" s="138" t="s">
        <v>43</v>
      </c>
      <c r="D261" s="107"/>
      <c r="E261" s="108">
        <v>1</v>
      </c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1"/>
      <c r="Z261" s="101"/>
      <c r="AA261" s="101"/>
      <c r="AB261" s="101"/>
      <c r="AC261" s="101"/>
      <c r="AD261" s="101"/>
      <c r="AE261" s="101"/>
      <c r="AF261" s="101"/>
      <c r="AG261" s="101" t="s">
        <v>365</v>
      </c>
      <c r="AH261" s="101">
        <v>0</v>
      </c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</row>
    <row r="262" spans="1:60" ht="33.75" outlineLevel="1">
      <c r="A262" s="122">
        <v>44</v>
      </c>
      <c r="B262" s="123" t="s">
        <v>3294</v>
      </c>
      <c r="C262" s="137" t="s">
        <v>3295</v>
      </c>
      <c r="D262" s="124" t="s">
        <v>1128</v>
      </c>
      <c r="E262" s="125">
        <v>1</v>
      </c>
      <c r="F262" s="126"/>
      <c r="G262" s="127">
        <f>ROUND(E262*F262,2)</f>
        <v>0</v>
      </c>
      <c r="H262" s="126"/>
      <c r="I262" s="127">
        <f>ROUND(E262*H262,2)</f>
        <v>0</v>
      </c>
      <c r="J262" s="126"/>
      <c r="K262" s="127">
        <f>ROUND(E262*J262,2)</f>
        <v>0</v>
      </c>
      <c r="L262" s="127">
        <v>21</v>
      </c>
      <c r="M262" s="127">
        <f>G262*(1+L262/100)</f>
        <v>0</v>
      </c>
      <c r="N262" s="127">
        <v>0</v>
      </c>
      <c r="O262" s="127">
        <f>ROUND(E262*N262,2)</f>
        <v>0</v>
      </c>
      <c r="P262" s="127">
        <v>0</v>
      </c>
      <c r="Q262" s="127">
        <f>ROUND(E262*P262,2)</f>
        <v>0</v>
      </c>
      <c r="R262" s="127"/>
      <c r="S262" s="127" t="s">
        <v>392</v>
      </c>
      <c r="T262" s="128" t="s">
        <v>393</v>
      </c>
      <c r="U262" s="106">
        <v>0</v>
      </c>
      <c r="V262" s="106">
        <f>ROUND(E262*U262,2)</f>
        <v>0</v>
      </c>
      <c r="W262" s="106"/>
      <c r="X262" s="106" t="s">
        <v>362</v>
      </c>
      <c r="Y262" s="101"/>
      <c r="Z262" s="101"/>
      <c r="AA262" s="101"/>
      <c r="AB262" s="101"/>
      <c r="AC262" s="101"/>
      <c r="AD262" s="101"/>
      <c r="AE262" s="101"/>
      <c r="AF262" s="101"/>
      <c r="AG262" s="101" t="s">
        <v>550</v>
      </c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</row>
    <row r="263" spans="1:60" ht="33.75" outlineLevel="1">
      <c r="A263" s="104"/>
      <c r="B263" s="105"/>
      <c r="C263" s="138" t="s">
        <v>3292</v>
      </c>
      <c r="D263" s="107"/>
      <c r="E263" s="108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1"/>
      <c r="Z263" s="101"/>
      <c r="AA263" s="101"/>
      <c r="AB263" s="101"/>
      <c r="AC263" s="101"/>
      <c r="AD263" s="101"/>
      <c r="AE263" s="101"/>
      <c r="AF263" s="101"/>
      <c r="AG263" s="101" t="s">
        <v>365</v>
      </c>
      <c r="AH263" s="101">
        <v>0</v>
      </c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</row>
    <row r="264" spans="1:60" ht="22.5" outlineLevel="1">
      <c r="A264" s="104"/>
      <c r="B264" s="105"/>
      <c r="C264" s="138" t="s">
        <v>3293</v>
      </c>
      <c r="D264" s="107"/>
      <c r="E264" s="108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1"/>
      <c r="Z264" s="101"/>
      <c r="AA264" s="101"/>
      <c r="AB264" s="101"/>
      <c r="AC264" s="101"/>
      <c r="AD264" s="101"/>
      <c r="AE264" s="101"/>
      <c r="AF264" s="101"/>
      <c r="AG264" s="101" t="s">
        <v>365</v>
      </c>
      <c r="AH264" s="101">
        <v>0</v>
      </c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</row>
    <row r="265" spans="1:60" outlineLevel="1">
      <c r="A265" s="104"/>
      <c r="B265" s="105"/>
      <c r="C265" s="138" t="s">
        <v>3194</v>
      </c>
      <c r="D265" s="107"/>
      <c r="E265" s="108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1"/>
      <c r="Z265" s="101"/>
      <c r="AA265" s="101"/>
      <c r="AB265" s="101"/>
      <c r="AC265" s="101"/>
      <c r="AD265" s="101"/>
      <c r="AE265" s="101"/>
      <c r="AF265" s="101"/>
      <c r="AG265" s="101" t="s">
        <v>365</v>
      </c>
      <c r="AH265" s="101">
        <v>0</v>
      </c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</row>
    <row r="266" spans="1:60" outlineLevel="1">
      <c r="A266" s="104"/>
      <c r="B266" s="105"/>
      <c r="C266" s="138" t="s">
        <v>2156</v>
      </c>
      <c r="D266" s="107"/>
      <c r="E266" s="108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1"/>
      <c r="Z266" s="101"/>
      <c r="AA266" s="101"/>
      <c r="AB266" s="101"/>
      <c r="AC266" s="101"/>
      <c r="AD266" s="101"/>
      <c r="AE266" s="101"/>
      <c r="AF266" s="101"/>
      <c r="AG266" s="101" t="s">
        <v>365</v>
      </c>
      <c r="AH266" s="101">
        <v>0</v>
      </c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</row>
    <row r="267" spans="1:60" outlineLevel="1">
      <c r="A267" s="104"/>
      <c r="B267" s="105"/>
      <c r="C267" s="138" t="s">
        <v>43</v>
      </c>
      <c r="D267" s="107"/>
      <c r="E267" s="108">
        <v>1</v>
      </c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1"/>
      <c r="Z267" s="101"/>
      <c r="AA267" s="101"/>
      <c r="AB267" s="101"/>
      <c r="AC267" s="101"/>
      <c r="AD267" s="101"/>
      <c r="AE267" s="101"/>
      <c r="AF267" s="101"/>
      <c r="AG267" s="101" t="s">
        <v>365</v>
      </c>
      <c r="AH267" s="101">
        <v>0</v>
      </c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</row>
    <row r="268" spans="1:60" ht="33.75" outlineLevel="1">
      <c r="A268" s="122">
        <v>45</v>
      </c>
      <c r="B268" s="123" t="s">
        <v>3296</v>
      </c>
      <c r="C268" s="137" t="s">
        <v>3295</v>
      </c>
      <c r="D268" s="124" t="s">
        <v>1128</v>
      </c>
      <c r="E268" s="125">
        <v>1</v>
      </c>
      <c r="F268" s="126"/>
      <c r="G268" s="127">
        <f>ROUND(E268*F268,2)</f>
        <v>0</v>
      </c>
      <c r="H268" s="126"/>
      <c r="I268" s="127">
        <f>ROUND(E268*H268,2)</f>
        <v>0</v>
      </c>
      <c r="J268" s="126"/>
      <c r="K268" s="127">
        <f>ROUND(E268*J268,2)</f>
        <v>0</v>
      </c>
      <c r="L268" s="127">
        <v>21</v>
      </c>
      <c r="M268" s="127">
        <f>G268*(1+L268/100)</f>
        <v>0</v>
      </c>
      <c r="N268" s="127">
        <v>0</v>
      </c>
      <c r="O268" s="127">
        <f>ROUND(E268*N268,2)</f>
        <v>0</v>
      </c>
      <c r="P268" s="127">
        <v>0</v>
      </c>
      <c r="Q268" s="127">
        <f>ROUND(E268*P268,2)</f>
        <v>0</v>
      </c>
      <c r="R268" s="127"/>
      <c r="S268" s="127" t="s">
        <v>392</v>
      </c>
      <c r="T268" s="128" t="s">
        <v>393</v>
      </c>
      <c r="U268" s="106">
        <v>0</v>
      </c>
      <c r="V268" s="106">
        <f>ROUND(E268*U268,2)</f>
        <v>0</v>
      </c>
      <c r="W268" s="106"/>
      <c r="X268" s="106" t="s">
        <v>362</v>
      </c>
      <c r="Y268" s="101"/>
      <c r="Z268" s="101"/>
      <c r="AA268" s="101"/>
      <c r="AB268" s="101"/>
      <c r="AC268" s="101"/>
      <c r="AD268" s="101"/>
      <c r="AE268" s="101"/>
      <c r="AF268" s="101"/>
      <c r="AG268" s="101" t="s">
        <v>550</v>
      </c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</row>
    <row r="269" spans="1:60" ht="33.75" outlineLevel="1">
      <c r="A269" s="104"/>
      <c r="B269" s="105"/>
      <c r="C269" s="138" t="s">
        <v>3292</v>
      </c>
      <c r="D269" s="107"/>
      <c r="E269" s="108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1"/>
      <c r="Z269" s="101"/>
      <c r="AA269" s="101"/>
      <c r="AB269" s="101"/>
      <c r="AC269" s="101"/>
      <c r="AD269" s="101"/>
      <c r="AE269" s="101"/>
      <c r="AF269" s="101"/>
      <c r="AG269" s="101" t="s">
        <v>365</v>
      </c>
      <c r="AH269" s="101">
        <v>0</v>
      </c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</row>
    <row r="270" spans="1:60" ht="22.5" outlineLevel="1">
      <c r="A270" s="104"/>
      <c r="B270" s="105"/>
      <c r="C270" s="138" t="s">
        <v>3293</v>
      </c>
      <c r="D270" s="107"/>
      <c r="E270" s="108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1"/>
      <c r="Z270" s="101"/>
      <c r="AA270" s="101"/>
      <c r="AB270" s="101"/>
      <c r="AC270" s="101"/>
      <c r="AD270" s="101"/>
      <c r="AE270" s="101"/>
      <c r="AF270" s="101"/>
      <c r="AG270" s="101" t="s">
        <v>365</v>
      </c>
      <c r="AH270" s="101">
        <v>0</v>
      </c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</row>
    <row r="271" spans="1:60" outlineLevel="1">
      <c r="A271" s="104"/>
      <c r="B271" s="105"/>
      <c r="C271" s="138" t="s">
        <v>3194</v>
      </c>
      <c r="D271" s="107"/>
      <c r="E271" s="108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1"/>
      <c r="Z271" s="101"/>
      <c r="AA271" s="101"/>
      <c r="AB271" s="101"/>
      <c r="AC271" s="101"/>
      <c r="AD271" s="101"/>
      <c r="AE271" s="101"/>
      <c r="AF271" s="101"/>
      <c r="AG271" s="101" t="s">
        <v>365</v>
      </c>
      <c r="AH271" s="101">
        <v>0</v>
      </c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</row>
    <row r="272" spans="1:60" outlineLevel="1">
      <c r="A272" s="104"/>
      <c r="B272" s="105"/>
      <c r="C272" s="138" t="s">
        <v>2156</v>
      </c>
      <c r="D272" s="107"/>
      <c r="E272" s="108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1"/>
      <c r="Z272" s="101"/>
      <c r="AA272" s="101"/>
      <c r="AB272" s="101"/>
      <c r="AC272" s="101"/>
      <c r="AD272" s="101"/>
      <c r="AE272" s="101"/>
      <c r="AF272" s="101"/>
      <c r="AG272" s="101" t="s">
        <v>365</v>
      </c>
      <c r="AH272" s="101">
        <v>0</v>
      </c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</row>
    <row r="273" spans="1:60" outlineLevel="1">
      <c r="A273" s="104"/>
      <c r="B273" s="105"/>
      <c r="C273" s="138" t="s">
        <v>43</v>
      </c>
      <c r="D273" s="107"/>
      <c r="E273" s="108">
        <v>1</v>
      </c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1"/>
      <c r="Z273" s="101"/>
      <c r="AA273" s="101"/>
      <c r="AB273" s="101"/>
      <c r="AC273" s="101"/>
      <c r="AD273" s="101"/>
      <c r="AE273" s="101"/>
      <c r="AF273" s="101"/>
      <c r="AG273" s="101" t="s">
        <v>365</v>
      </c>
      <c r="AH273" s="101">
        <v>0</v>
      </c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</row>
    <row r="274" spans="1:60" ht="33.75" outlineLevel="1">
      <c r="A274" s="122">
        <v>46</v>
      </c>
      <c r="B274" s="123" t="s">
        <v>3297</v>
      </c>
      <c r="C274" s="137" t="s">
        <v>3298</v>
      </c>
      <c r="D274" s="124" t="s">
        <v>1128</v>
      </c>
      <c r="E274" s="125">
        <v>1</v>
      </c>
      <c r="F274" s="126"/>
      <c r="G274" s="127">
        <f>ROUND(E274*F274,2)</f>
        <v>0</v>
      </c>
      <c r="H274" s="126"/>
      <c r="I274" s="127">
        <f>ROUND(E274*H274,2)</f>
        <v>0</v>
      </c>
      <c r="J274" s="126"/>
      <c r="K274" s="127">
        <f>ROUND(E274*J274,2)</f>
        <v>0</v>
      </c>
      <c r="L274" s="127">
        <v>21</v>
      </c>
      <c r="M274" s="127">
        <f>G274*(1+L274/100)</f>
        <v>0</v>
      </c>
      <c r="N274" s="127">
        <v>0</v>
      </c>
      <c r="O274" s="127">
        <f>ROUND(E274*N274,2)</f>
        <v>0</v>
      </c>
      <c r="P274" s="127">
        <v>0</v>
      </c>
      <c r="Q274" s="127">
        <f>ROUND(E274*P274,2)</f>
        <v>0</v>
      </c>
      <c r="R274" s="127"/>
      <c r="S274" s="127" t="s">
        <v>392</v>
      </c>
      <c r="T274" s="128" t="s">
        <v>393</v>
      </c>
      <c r="U274" s="106">
        <v>0</v>
      </c>
      <c r="V274" s="106">
        <f>ROUND(E274*U274,2)</f>
        <v>0</v>
      </c>
      <c r="W274" s="106"/>
      <c r="X274" s="106" t="s">
        <v>362</v>
      </c>
      <c r="Y274" s="101"/>
      <c r="Z274" s="101"/>
      <c r="AA274" s="101"/>
      <c r="AB274" s="101"/>
      <c r="AC274" s="101"/>
      <c r="AD274" s="101"/>
      <c r="AE274" s="101"/>
      <c r="AF274" s="101"/>
      <c r="AG274" s="101" t="s">
        <v>550</v>
      </c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</row>
    <row r="275" spans="1:60" ht="33.75" outlineLevel="1">
      <c r="A275" s="104"/>
      <c r="B275" s="105"/>
      <c r="C275" s="138" t="s">
        <v>3299</v>
      </c>
      <c r="D275" s="107"/>
      <c r="E275" s="108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1"/>
      <c r="Z275" s="101"/>
      <c r="AA275" s="101"/>
      <c r="AB275" s="101"/>
      <c r="AC275" s="101"/>
      <c r="AD275" s="101"/>
      <c r="AE275" s="101"/>
      <c r="AF275" s="101"/>
      <c r="AG275" s="101" t="s">
        <v>365</v>
      </c>
      <c r="AH275" s="101">
        <v>0</v>
      </c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</row>
    <row r="276" spans="1:60" ht="22.5" outlineLevel="1">
      <c r="A276" s="104"/>
      <c r="B276" s="105"/>
      <c r="C276" s="138" t="s">
        <v>3300</v>
      </c>
      <c r="D276" s="107"/>
      <c r="E276" s="108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1"/>
      <c r="Z276" s="101"/>
      <c r="AA276" s="101"/>
      <c r="AB276" s="101"/>
      <c r="AC276" s="101"/>
      <c r="AD276" s="101"/>
      <c r="AE276" s="101"/>
      <c r="AF276" s="101"/>
      <c r="AG276" s="101" t="s">
        <v>365</v>
      </c>
      <c r="AH276" s="101">
        <v>0</v>
      </c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</row>
    <row r="277" spans="1:60" outlineLevel="1">
      <c r="A277" s="104"/>
      <c r="B277" s="105"/>
      <c r="C277" s="138" t="s">
        <v>3208</v>
      </c>
      <c r="D277" s="107"/>
      <c r="E277" s="108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1"/>
      <c r="Z277" s="101"/>
      <c r="AA277" s="101"/>
      <c r="AB277" s="101"/>
      <c r="AC277" s="101"/>
      <c r="AD277" s="101"/>
      <c r="AE277" s="101"/>
      <c r="AF277" s="101"/>
      <c r="AG277" s="101" t="s">
        <v>365</v>
      </c>
      <c r="AH277" s="101">
        <v>0</v>
      </c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</row>
    <row r="278" spans="1:60" outlineLevel="1">
      <c r="A278" s="104"/>
      <c r="B278" s="105"/>
      <c r="C278" s="138" t="s">
        <v>2156</v>
      </c>
      <c r="D278" s="107"/>
      <c r="E278" s="108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1"/>
      <c r="Z278" s="101"/>
      <c r="AA278" s="101"/>
      <c r="AB278" s="101"/>
      <c r="AC278" s="101"/>
      <c r="AD278" s="101"/>
      <c r="AE278" s="101"/>
      <c r="AF278" s="101"/>
      <c r="AG278" s="101" t="s">
        <v>365</v>
      </c>
      <c r="AH278" s="101">
        <v>0</v>
      </c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</row>
    <row r="279" spans="1:60" outlineLevel="1">
      <c r="A279" s="104"/>
      <c r="B279" s="105"/>
      <c r="C279" s="138" t="s">
        <v>43</v>
      </c>
      <c r="D279" s="107"/>
      <c r="E279" s="108">
        <v>1</v>
      </c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1"/>
      <c r="Z279" s="101"/>
      <c r="AA279" s="101"/>
      <c r="AB279" s="101"/>
      <c r="AC279" s="101"/>
      <c r="AD279" s="101"/>
      <c r="AE279" s="101"/>
      <c r="AF279" s="101"/>
      <c r="AG279" s="101" t="s">
        <v>365</v>
      </c>
      <c r="AH279" s="101">
        <v>0</v>
      </c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</row>
    <row r="280" spans="1:60" ht="33.75" outlineLevel="1">
      <c r="A280" s="122">
        <v>47</v>
      </c>
      <c r="B280" s="123" t="s">
        <v>3301</v>
      </c>
      <c r="C280" s="137" t="s">
        <v>3302</v>
      </c>
      <c r="D280" s="124" t="s">
        <v>1128</v>
      </c>
      <c r="E280" s="125">
        <v>1</v>
      </c>
      <c r="F280" s="126"/>
      <c r="G280" s="127">
        <f>ROUND(E280*F280,2)</f>
        <v>0</v>
      </c>
      <c r="H280" s="126"/>
      <c r="I280" s="127">
        <f>ROUND(E280*H280,2)</f>
        <v>0</v>
      </c>
      <c r="J280" s="126"/>
      <c r="K280" s="127">
        <f>ROUND(E280*J280,2)</f>
        <v>0</v>
      </c>
      <c r="L280" s="127">
        <v>21</v>
      </c>
      <c r="M280" s="127">
        <f>G280*(1+L280/100)</f>
        <v>0</v>
      </c>
      <c r="N280" s="127">
        <v>0</v>
      </c>
      <c r="O280" s="127">
        <f>ROUND(E280*N280,2)</f>
        <v>0</v>
      </c>
      <c r="P280" s="127">
        <v>0</v>
      </c>
      <c r="Q280" s="127">
        <f>ROUND(E280*P280,2)</f>
        <v>0</v>
      </c>
      <c r="R280" s="127"/>
      <c r="S280" s="127" t="s">
        <v>392</v>
      </c>
      <c r="T280" s="128" t="s">
        <v>393</v>
      </c>
      <c r="U280" s="106">
        <v>0</v>
      </c>
      <c r="V280" s="106">
        <f>ROUND(E280*U280,2)</f>
        <v>0</v>
      </c>
      <c r="W280" s="106"/>
      <c r="X280" s="106" t="s">
        <v>362</v>
      </c>
      <c r="Y280" s="101"/>
      <c r="Z280" s="101"/>
      <c r="AA280" s="101"/>
      <c r="AB280" s="101"/>
      <c r="AC280" s="101"/>
      <c r="AD280" s="101"/>
      <c r="AE280" s="101"/>
      <c r="AF280" s="101"/>
      <c r="AG280" s="101" t="s">
        <v>550</v>
      </c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</row>
    <row r="281" spans="1:60" ht="33.75" outlineLevel="1">
      <c r="A281" s="104"/>
      <c r="B281" s="105"/>
      <c r="C281" s="138" t="s">
        <v>3299</v>
      </c>
      <c r="D281" s="107"/>
      <c r="E281" s="108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1"/>
      <c r="Z281" s="101"/>
      <c r="AA281" s="101"/>
      <c r="AB281" s="101"/>
      <c r="AC281" s="101"/>
      <c r="AD281" s="101"/>
      <c r="AE281" s="101"/>
      <c r="AF281" s="101"/>
      <c r="AG281" s="101" t="s">
        <v>365</v>
      </c>
      <c r="AH281" s="101">
        <v>0</v>
      </c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</row>
    <row r="282" spans="1:60" ht="22.5" outlineLevel="1">
      <c r="A282" s="104"/>
      <c r="B282" s="105"/>
      <c r="C282" s="138" t="s">
        <v>3300</v>
      </c>
      <c r="D282" s="107"/>
      <c r="E282" s="108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1"/>
      <c r="Z282" s="101"/>
      <c r="AA282" s="101"/>
      <c r="AB282" s="101"/>
      <c r="AC282" s="101"/>
      <c r="AD282" s="101"/>
      <c r="AE282" s="101"/>
      <c r="AF282" s="101"/>
      <c r="AG282" s="101" t="s">
        <v>365</v>
      </c>
      <c r="AH282" s="101">
        <v>0</v>
      </c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</row>
    <row r="283" spans="1:60" outlineLevel="1">
      <c r="A283" s="104"/>
      <c r="B283" s="105"/>
      <c r="C283" s="138" t="s">
        <v>3208</v>
      </c>
      <c r="D283" s="107"/>
      <c r="E283" s="108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1"/>
      <c r="Z283" s="101"/>
      <c r="AA283" s="101"/>
      <c r="AB283" s="101"/>
      <c r="AC283" s="101"/>
      <c r="AD283" s="101"/>
      <c r="AE283" s="101"/>
      <c r="AF283" s="101"/>
      <c r="AG283" s="101" t="s">
        <v>365</v>
      </c>
      <c r="AH283" s="101">
        <v>0</v>
      </c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</row>
    <row r="284" spans="1:60" outlineLevel="1">
      <c r="A284" s="104"/>
      <c r="B284" s="105"/>
      <c r="C284" s="138" t="s">
        <v>2156</v>
      </c>
      <c r="D284" s="107"/>
      <c r="E284" s="108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1"/>
      <c r="Z284" s="101"/>
      <c r="AA284" s="101"/>
      <c r="AB284" s="101"/>
      <c r="AC284" s="101"/>
      <c r="AD284" s="101"/>
      <c r="AE284" s="101"/>
      <c r="AF284" s="101"/>
      <c r="AG284" s="101" t="s">
        <v>365</v>
      </c>
      <c r="AH284" s="101">
        <v>0</v>
      </c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</row>
    <row r="285" spans="1:60" outlineLevel="1">
      <c r="A285" s="104"/>
      <c r="B285" s="105"/>
      <c r="C285" s="138" t="s">
        <v>43</v>
      </c>
      <c r="D285" s="107"/>
      <c r="E285" s="108">
        <v>1</v>
      </c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1"/>
      <c r="Z285" s="101"/>
      <c r="AA285" s="101"/>
      <c r="AB285" s="101"/>
      <c r="AC285" s="101"/>
      <c r="AD285" s="101"/>
      <c r="AE285" s="101"/>
      <c r="AF285" s="101"/>
      <c r="AG285" s="101" t="s">
        <v>365</v>
      </c>
      <c r="AH285" s="101">
        <v>0</v>
      </c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</row>
    <row r="286" spans="1:60" ht="33.75" outlineLevel="1">
      <c r="A286" s="122">
        <v>48</v>
      </c>
      <c r="B286" s="123" t="s">
        <v>3303</v>
      </c>
      <c r="C286" s="137" t="s">
        <v>3304</v>
      </c>
      <c r="D286" s="124" t="s">
        <v>1128</v>
      </c>
      <c r="E286" s="125">
        <v>1</v>
      </c>
      <c r="F286" s="126"/>
      <c r="G286" s="127">
        <f>ROUND(E286*F286,2)</f>
        <v>0</v>
      </c>
      <c r="H286" s="126"/>
      <c r="I286" s="127">
        <f>ROUND(E286*H286,2)</f>
        <v>0</v>
      </c>
      <c r="J286" s="126"/>
      <c r="K286" s="127">
        <f>ROUND(E286*J286,2)</f>
        <v>0</v>
      </c>
      <c r="L286" s="127">
        <v>21</v>
      </c>
      <c r="M286" s="127">
        <f>G286*(1+L286/100)</f>
        <v>0</v>
      </c>
      <c r="N286" s="127">
        <v>0</v>
      </c>
      <c r="O286" s="127">
        <f>ROUND(E286*N286,2)</f>
        <v>0</v>
      </c>
      <c r="P286" s="127">
        <v>0</v>
      </c>
      <c r="Q286" s="127">
        <f>ROUND(E286*P286,2)</f>
        <v>0</v>
      </c>
      <c r="R286" s="127"/>
      <c r="S286" s="127" t="s">
        <v>392</v>
      </c>
      <c r="T286" s="128" t="s">
        <v>393</v>
      </c>
      <c r="U286" s="106">
        <v>0</v>
      </c>
      <c r="V286" s="106">
        <f>ROUND(E286*U286,2)</f>
        <v>0</v>
      </c>
      <c r="W286" s="106"/>
      <c r="X286" s="106" t="s">
        <v>362</v>
      </c>
      <c r="Y286" s="101"/>
      <c r="Z286" s="101"/>
      <c r="AA286" s="101"/>
      <c r="AB286" s="101"/>
      <c r="AC286" s="101"/>
      <c r="AD286" s="101"/>
      <c r="AE286" s="101"/>
      <c r="AF286" s="101"/>
      <c r="AG286" s="101" t="s">
        <v>550</v>
      </c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</row>
    <row r="287" spans="1:60" ht="33.75" outlineLevel="1">
      <c r="A287" s="104"/>
      <c r="B287" s="105"/>
      <c r="C287" s="138" t="s">
        <v>3292</v>
      </c>
      <c r="D287" s="107"/>
      <c r="E287" s="108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1"/>
      <c r="Z287" s="101"/>
      <c r="AA287" s="101"/>
      <c r="AB287" s="101"/>
      <c r="AC287" s="101"/>
      <c r="AD287" s="101"/>
      <c r="AE287" s="101"/>
      <c r="AF287" s="101"/>
      <c r="AG287" s="101" t="s">
        <v>365</v>
      </c>
      <c r="AH287" s="101">
        <v>0</v>
      </c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</row>
    <row r="288" spans="1:60" ht="22.5" outlineLevel="1">
      <c r="A288" s="104"/>
      <c r="B288" s="105"/>
      <c r="C288" s="138" t="s">
        <v>3293</v>
      </c>
      <c r="D288" s="107"/>
      <c r="E288" s="108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1"/>
      <c r="Z288" s="101"/>
      <c r="AA288" s="101"/>
      <c r="AB288" s="101"/>
      <c r="AC288" s="101"/>
      <c r="AD288" s="101"/>
      <c r="AE288" s="101"/>
      <c r="AF288" s="101"/>
      <c r="AG288" s="101" t="s">
        <v>365</v>
      </c>
      <c r="AH288" s="101">
        <v>0</v>
      </c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</row>
    <row r="289" spans="1:60" outlineLevel="1">
      <c r="A289" s="104"/>
      <c r="B289" s="105"/>
      <c r="C289" s="138" t="s">
        <v>3208</v>
      </c>
      <c r="D289" s="107"/>
      <c r="E289" s="108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1"/>
      <c r="Z289" s="101"/>
      <c r="AA289" s="101"/>
      <c r="AB289" s="101"/>
      <c r="AC289" s="101"/>
      <c r="AD289" s="101"/>
      <c r="AE289" s="101"/>
      <c r="AF289" s="101"/>
      <c r="AG289" s="101" t="s">
        <v>365</v>
      </c>
      <c r="AH289" s="101">
        <v>0</v>
      </c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</row>
    <row r="290" spans="1:60" outlineLevel="1">
      <c r="A290" s="104"/>
      <c r="B290" s="105"/>
      <c r="C290" s="138" t="s">
        <v>2156</v>
      </c>
      <c r="D290" s="107"/>
      <c r="E290" s="108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1"/>
      <c r="Z290" s="101"/>
      <c r="AA290" s="101"/>
      <c r="AB290" s="101"/>
      <c r="AC290" s="101"/>
      <c r="AD290" s="101"/>
      <c r="AE290" s="101"/>
      <c r="AF290" s="101"/>
      <c r="AG290" s="101" t="s">
        <v>365</v>
      </c>
      <c r="AH290" s="101">
        <v>0</v>
      </c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</row>
    <row r="291" spans="1:60" outlineLevel="1">
      <c r="A291" s="104"/>
      <c r="B291" s="105"/>
      <c r="C291" s="138" t="s">
        <v>3289</v>
      </c>
      <c r="D291" s="107"/>
      <c r="E291" s="108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1"/>
      <c r="Z291" s="101"/>
      <c r="AA291" s="101"/>
      <c r="AB291" s="101"/>
      <c r="AC291" s="101"/>
      <c r="AD291" s="101"/>
      <c r="AE291" s="101"/>
      <c r="AF291" s="101"/>
      <c r="AG291" s="101" t="s">
        <v>365</v>
      </c>
      <c r="AH291" s="101">
        <v>0</v>
      </c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</row>
    <row r="292" spans="1:60" outlineLevel="1">
      <c r="A292" s="104"/>
      <c r="B292" s="105"/>
      <c r="C292" s="138" t="s">
        <v>43</v>
      </c>
      <c r="D292" s="107"/>
      <c r="E292" s="108">
        <v>1</v>
      </c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1"/>
      <c r="Z292" s="101"/>
      <c r="AA292" s="101"/>
      <c r="AB292" s="101"/>
      <c r="AC292" s="101"/>
      <c r="AD292" s="101"/>
      <c r="AE292" s="101"/>
      <c r="AF292" s="101"/>
      <c r="AG292" s="101" t="s">
        <v>365</v>
      </c>
      <c r="AH292" s="101">
        <v>0</v>
      </c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</row>
    <row r="293" spans="1:60" outlineLevel="1">
      <c r="A293" s="129">
        <v>49</v>
      </c>
      <c r="B293" s="130" t="s">
        <v>3305</v>
      </c>
      <c r="C293" s="140" t="s">
        <v>3306</v>
      </c>
      <c r="D293" s="131" t="s">
        <v>938</v>
      </c>
      <c r="E293" s="132">
        <v>650</v>
      </c>
      <c r="F293" s="133"/>
      <c r="G293" s="134">
        <f t="shared" ref="G293:G305" si="0">ROUND(E293*F293,2)</f>
        <v>0</v>
      </c>
      <c r="H293" s="133"/>
      <c r="I293" s="134">
        <f t="shared" ref="I293:I305" si="1">ROUND(E293*H293,2)</f>
        <v>0</v>
      </c>
      <c r="J293" s="133"/>
      <c r="K293" s="134">
        <f t="shared" ref="K293:K305" si="2">ROUND(E293*J293,2)</f>
        <v>0</v>
      </c>
      <c r="L293" s="134">
        <v>21</v>
      </c>
      <c r="M293" s="134">
        <f t="shared" ref="M293:M305" si="3">G293*(1+L293/100)</f>
        <v>0</v>
      </c>
      <c r="N293" s="134">
        <v>0</v>
      </c>
      <c r="O293" s="134">
        <f t="shared" ref="O293:O305" si="4">ROUND(E293*N293,2)</f>
        <v>0</v>
      </c>
      <c r="P293" s="134">
        <v>0</v>
      </c>
      <c r="Q293" s="134">
        <f t="shared" ref="Q293:Q305" si="5">ROUND(E293*P293,2)</f>
        <v>0</v>
      </c>
      <c r="R293" s="134"/>
      <c r="S293" s="134" t="s">
        <v>392</v>
      </c>
      <c r="T293" s="135" t="s">
        <v>393</v>
      </c>
      <c r="U293" s="106">
        <v>0</v>
      </c>
      <c r="V293" s="106">
        <f t="shared" ref="V293:V305" si="6">ROUND(E293*U293,2)</f>
        <v>0</v>
      </c>
      <c r="W293" s="106"/>
      <c r="X293" s="106" t="s">
        <v>1066</v>
      </c>
      <c r="Y293" s="101"/>
      <c r="Z293" s="101"/>
      <c r="AA293" s="101"/>
      <c r="AB293" s="101"/>
      <c r="AC293" s="101"/>
      <c r="AD293" s="101"/>
      <c r="AE293" s="101"/>
      <c r="AF293" s="101"/>
      <c r="AG293" s="101" t="s">
        <v>1795</v>
      </c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</row>
    <row r="294" spans="1:60" outlineLevel="1">
      <c r="A294" s="129">
        <v>50</v>
      </c>
      <c r="B294" s="130" t="s">
        <v>3307</v>
      </c>
      <c r="C294" s="140" t="s">
        <v>3308</v>
      </c>
      <c r="D294" s="131" t="s">
        <v>1788</v>
      </c>
      <c r="E294" s="132">
        <v>60</v>
      </c>
      <c r="F294" s="133"/>
      <c r="G294" s="134">
        <f t="shared" si="0"/>
        <v>0</v>
      </c>
      <c r="H294" s="133"/>
      <c r="I294" s="134">
        <f t="shared" si="1"/>
        <v>0</v>
      </c>
      <c r="J294" s="133"/>
      <c r="K294" s="134">
        <f t="shared" si="2"/>
        <v>0</v>
      </c>
      <c r="L294" s="134">
        <v>21</v>
      </c>
      <c r="M294" s="134">
        <f t="shared" si="3"/>
        <v>0</v>
      </c>
      <c r="N294" s="134">
        <v>0</v>
      </c>
      <c r="O294" s="134">
        <f t="shared" si="4"/>
        <v>0</v>
      </c>
      <c r="P294" s="134">
        <v>0</v>
      </c>
      <c r="Q294" s="134">
        <f t="shared" si="5"/>
        <v>0</v>
      </c>
      <c r="R294" s="134"/>
      <c r="S294" s="134" t="s">
        <v>392</v>
      </c>
      <c r="T294" s="135" t="s">
        <v>393</v>
      </c>
      <c r="U294" s="106">
        <v>0</v>
      </c>
      <c r="V294" s="106">
        <f t="shared" si="6"/>
        <v>0</v>
      </c>
      <c r="W294" s="106"/>
      <c r="X294" s="106" t="s">
        <v>362</v>
      </c>
      <c r="Y294" s="101"/>
      <c r="Z294" s="101"/>
      <c r="AA294" s="101"/>
      <c r="AB294" s="101"/>
      <c r="AC294" s="101"/>
      <c r="AD294" s="101"/>
      <c r="AE294" s="101"/>
      <c r="AF294" s="101"/>
      <c r="AG294" s="101" t="s">
        <v>550</v>
      </c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</row>
    <row r="295" spans="1:60" outlineLevel="1">
      <c r="A295" s="129">
        <v>51</v>
      </c>
      <c r="B295" s="130" t="s">
        <v>2622</v>
      </c>
      <c r="C295" s="140" t="s">
        <v>3309</v>
      </c>
      <c r="D295" s="131" t="s">
        <v>24</v>
      </c>
      <c r="E295" s="132">
        <v>3.6</v>
      </c>
      <c r="F295" s="133"/>
      <c r="G295" s="134">
        <f t="shared" si="0"/>
        <v>0</v>
      </c>
      <c r="H295" s="133"/>
      <c r="I295" s="134">
        <f t="shared" si="1"/>
        <v>0</v>
      </c>
      <c r="J295" s="133"/>
      <c r="K295" s="134">
        <f t="shared" si="2"/>
        <v>0</v>
      </c>
      <c r="L295" s="134">
        <v>21</v>
      </c>
      <c r="M295" s="134">
        <f t="shared" si="3"/>
        <v>0</v>
      </c>
      <c r="N295" s="134">
        <v>0</v>
      </c>
      <c r="O295" s="134">
        <f t="shared" si="4"/>
        <v>0</v>
      </c>
      <c r="P295" s="134">
        <v>0</v>
      </c>
      <c r="Q295" s="134">
        <f t="shared" si="5"/>
        <v>0</v>
      </c>
      <c r="R295" s="134"/>
      <c r="S295" s="134" t="s">
        <v>392</v>
      </c>
      <c r="T295" s="135" t="s">
        <v>393</v>
      </c>
      <c r="U295" s="106">
        <v>0</v>
      </c>
      <c r="V295" s="106">
        <f t="shared" si="6"/>
        <v>0</v>
      </c>
      <c r="W295" s="106"/>
      <c r="X295" s="106" t="s">
        <v>1066</v>
      </c>
      <c r="Y295" s="101"/>
      <c r="Z295" s="101"/>
      <c r="AA295" s="101"/>
      <c r="AB295" s="101"/>
      <c r="AC295" s="101"/>
      <c r="AD295" s="101"/>
      <c r="AE295" s="101"/>
      <c r="AF295" s="101"/>
      <c r="AG295" s="101" t="s">
        <v>1795</v>
      </c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</row>
    <row r="296" spans="1:60" outlineLevel="1">
      <c r="A296" s="129">
        <v>52</v>
      </c>
      <c r="B296" s="130" t="s">
        <v>3310</v>
      </c>
      <c r="C296" s="140" t="s">
        <v>3311</v>
      </c>
      <c r="D296" s="131" t="s">
        <v>24</v>
      </c>
      <c r="E296" s="132">
        <v>10</v>
      </c>
      <c r="F296" s="133"/>
      <c r="G296" s="134">
        <f t="shared" si="0"/>
        <v>0</v>
      </c>
      <c r="H296" s="133"/>
      <c r="I296" s="134">
        <f t="shared" si="1"/>
        <v>0</v>
      </c>
      <c r="J296" s="133"/>
      <c r="K296" s="134">
        <f t="shared" si="2"/>
        <v>0</v>
      </c>
      <c r="L296" s="134">
        <v>21</v>
      </c>
      <c r="M296" s="134">
        <f t="shared" si="3"/>
        <v>0</v>
      </c>
      <c r="N296" s="134">
        <v>0</v>
      </c>
      <c r="O296" s="134">
        <f t="shared" si="4"/>
        <v>0</v>
      </c>
      <c r="P296" s="134">
        <v>0</v>
      </c>
      <c r="Q296" s="134">
        <f t="shared" si="5"/>
        <v>0</v>
      </c>
      <c r="R296" s="134"/>
      <c r="S296" s="134" t="s">
        <v>392</v>
      </c>
      <c r="T296" s="135" t="s">
        <v>393</v>
      </c>
      <c r="U296" s="106">
        <v>0</v>
      </c>
      <c r="V296" s="106">
        <f t="shared" si="6"/>
        <v>0</v>
      </c>
      <c r="W296" s="106"/>
      <c r="X296" s="106" t="s">
        <v>362</v>
      </c>
      <c r="Y296" s="101"/>
      <c r="Z296" s="101"/>
      <c r="AA296" s="101"/>
      <c r="AB296" s="101"/>
      <c r="AC296" s="101"/>
      <c r="AD296" s="101"/>
      <c r="AE296" s="101"/>
      <c r="AF296" s="101"/>
      <c r="AG296" s="101" t="s">
        <v>550</v>
      </c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</row>
    <row r="297" spans="1:60" outlineLevel="1">
      <c r="A297" s="129">
        <v>53</v>
      </c>
      <c r="B297" s="130" t="s">
        <v>2627</v>
      </c>
      <c r="C297" s="140" t="s">
        <v>3312</v>
      </c>
      <c r="D297" s="131" t="s">
        <v>1788</v>
      </c>
      <c r="E297" s="132">
        <v>80</v>
      </c>
      <c r="F297" s="133"/>
      <c r="G297" s="134">
        <f t="shared" si="0"/>
        <v>0</v>
      </c>
      <c r="H297" s="133"/>
      <c r="I297" s="134">
        <f t="shared" si="1"/>
        <v>0</v>
      </c>
      <c r="J297" s="133"/>
      <c r="K297" s="134">
        <f t="shared" si="2"/>
        <v>0</v>
      </c>
      <c r="L297" s="134">
        <v>21</v>
      </c>
      <c r="M297" s="134">
        <f t="shared" si="3"/>
        <v>0</v>
      </c>
      <c r="N297" s="134">
        <v>0</v>
      </c>
      <c r="O297" s="134">
        <f t="shared" si="4"/>
        <v>0</v>
      </c>
      <c r="P297" s="134">
        <v>0</v>
      </c>
      <c r="Q297" s="134">
        <f t="shared" si="5"/>
        <v>0</v>
      </c>
      <c r="R297" s="134"/>
      <c r="S297" s="134" t="s">
        <v>392</v>
      </c>
      <c r="T297" s="135" t="s">
        <v>393</v>
      </c>
      <c r="U297" s="106">
        <v>0</v>
      </c>
      <c r="V297" s="106">
        <f t="shared" si="6"/>
        <v>0</v>
      </c>
      <c r="W297" s="106"/>
      <c r="X297" s="106" t="s">
        <v>362</v>
      </c>
      <c r="Y297" s="101"/>
      <c r="Z297" s="101"/>
      <c r="AA297" s="101"/>
      <c r="AB297" s="101"/>
      <c r="AC297" s="101"/>
      <c r="AD297" s="101"/>
      <c r="AE297" s="101"/>
      <c r="AF297" s="101"/>
      <c r="AG297" s="101" t="s">
        <v>550</v>
      </c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</row>
    <row r="298" spans="1:60" outlineLevel="1">
      <c r="A298" s="129">
        <v>54</v>
      </c>
      <c r="B298" s="130" t="s">
        <v>2629</v>
      </c>
      <c r="C298" s="140" t="s">
        <v>3313</v>
      </c>
      <c r="D298" s="131" t="s">
        <v>1788</v>
      </c>
      <c r="E298" s="132">
        <v>12</v>
      </c>
      <c r="F298" s="133"/>
      <c r="G298" s="134">
        <f t="shared" si="0"/>
        <v>0</v>
      </c>
      <c r="H298" s="133"/>
      <c r="I298" s="134">
        <f t="shared" si="1"/>
        <v>0</v>
      </c>
      <c r="J298" s="133"/>
      <c r="K298" s="134">
        <f t="shared" si="2"/>
        <v>0</v>
      </c>
      <c r="L298" s="134">
        <v>21</v>
      </c>
      <c r="M298" s="134">
        <f t="shared" si="3"/>
        <v>0</v>
      </c>
      <c r="N298" s="134">
        <v>0</v>
      </c>
      <c r="O298" s="134">
        <f t="shared" si="4"/>
        <v>0</v>
      </c>
      <c r="P298" s="134">
        <v>0</v>
      </c>
      <c r="Q298" s="134">
        <f t="shared" si="5"/>
        <v>0</v>
      </c>
      <c r="R298" s="134"/>
      <c r="S298" s="134" t="s">
        <v>392</v>
      </c>
      <c r="T298" s="135" t="s">
        <v>393</v>
      </c>
      <c r="U298" s="106">
        <v>0</v>
      </c>
      <c r="V298" s="106">
        <f t="shared" si="6"/>
        <v>0</v>
      </c>
      <c r="W298" s="106"/>
      <c r="X298" s="106" t="s">
        <v>362</v>
      </c>
      <c r="Y298" s="101"/>
      <c r="Z298" s="101"/>
      <c r="AA298" s="101"/>
      <c r="AB298" s="101"/>
      <c r="AC298" s="101"/>
      <c r="AD298" s="101"/>
      <c r="AE298" s="101"/>
      <c r="AF298" s="101"/>
      <c r="AG298" s="101" t="s">
        <v>550</v>
      </c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</row>
    <row r="299" spans="1:60" outlineLevel="1">
      <c r="A299" s="129">
        <v>55</v>
      </c>
      <c r="B299" s="130" t="s">
        <v>2631</v>
      </c>
      <c r="C299" s="140" t="s">
        <v>3314</v>
      </c>
      <c r="D299" s="131" t="s">
        <v>1788</v>
      </c>
      <c r="E299" s="132">
        <v>4</v>
      </c>
      <c r="F299" s="133"/>
      <c r="G299" s="134">
        <f t="shared" si="0"/>
        <v>0</v>
      </c>
      <c r="H299" s="133"/>
      <c r="I299" s="134">
        <f t="shared" si="1"/>
        <v>0</v>
      </c>
      <c r="J299" s="133"/>
      <c r="K299" s="134">
        <f t="shared" si="2"/>
        <v>0</v>
      </c>
      <c r="L299" s="134">
        <v>21</v>
      </c>
      <c r="M299" s="134">
        <f t="shared" si="3"/>
        <v>0</v>
      </c>
      <c r="N299" s="134">
        <v>0</v>
      </c>
      <c r="O299" s="134">
        <f t="shared" si="4"/>
        <v>0</v>
      </c>
      <c r="P299" s="134">
        <v>0</v>
      </c>
      <c r="Q299" s="134">
        <f t="shared" si="5"/>
        <v>0</v>
      </c>
      <c r="R299" s="134"/>
      <c r="S299" s="134" t="s">
        <v>392</v>
      </c>
      <c r="T299" s="135" t="s">
        <v>393</v>
      </c>
      <c r="U299" s="106">
        <v>0</v>
      </c>
      <c r="V299" s="106">
        <f t="shared" si="6"/>
        <v>0</v>
      </c>
      <c r="W299" s="106"/>
      <c r="X299" s="106" t="s">
        <v>362</v>
      </c>
      <c r="Y299" s="101"/>
      <c r="Z299" s="101"/>
      <c r="AA299" s="101"/>
      <c r="AB299" s="101"/>
      <c r="AC299" s="101"/>
      <c r="AD299" s="101"/>
      <c r="AE299" s="101"/>
      <c r="AF299" s="101"/>
      <c r="AG299" s="101" t="s">
        <v>550</v>
      </c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</row>
    <row r="300" spans="1:60" ht="22.5" outlineLevel="1">
      <c r="A300" s="129">
        <v>56</v>
      </c>
      <c r="B300" s="130" t="s">
        <v>2633</v>
      </c>
      <c r="C300" s="140" t="s">
        <v>3315</v>
      </c>
      <c r="D300" s="131" t="s">
        <v>3316</v>
      </c>
      <c r="E300" s="132">
        <v>1</v>
      </c>
      <c r="F300" s="133"/>
      <c r="G300" s="134">
        <f t="shared" si="0"/>
        <v>0</v>
      </c>
      <c r="H300" s="133"/>
      <c r="I300" s="134">
        <f t="shared" si="1"/>
        <v>0</v>
      </c>
      <c r="J300" s="133"/>
      <c r="K300" s="134">
        <f t="shared" si="2"/>
        <v>0</v>
      </c>
      <c r="L300" s="134">
        <v>21</v>
      </c>
      <c r="M300" s="134">
        <f t="shared" si="3"/>
        <v>0</v>
      </c>
      <c r="N300" s="134">
        <v>0</v>
      </c>
      <c r="O300" s="134">
        <f t="shared" si="4"/>
        <v>0</v>
      </c>
      <c r="P300" s="134">
        <v>0</v>
      </c>
      <c r="Q300" s="134">
        <f t="shared" si="5"/>
        <v>0</v>
      </c>
      <c r="R300" s="134"/>
      <c r="S300" s="134" t="s">
        <v>392</v>
      </c>
      <c r="T300" s="135" t="s">
        <v>393</v>
      </c>
      <c r="U300" s="106">
        <v>0</v>
      </c>
      <c r="V300" s="106">
        <f t="shared" si="6"/>
        <v>0</v>
      </c>
      <c r="W300" s="106"/>
      <c r="X300" s="106" t="s">
        <v>1066</v>
      </c>
      <c r="Y300" s="101"/>
      <c r="Z300" s="101"/>
      <c r="AA300" s="101"/>
      <c r="AB300" s="101"/>
      <c r="AC300" s="101"/>
      <c r="AD300" s="101"/>
      <c r="AE300" s="101"/>
      <c r="AF300" s="101"/>
      <c r="AG300" s="101" t="s">
        <v>1795</v>
      </c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</row>
    <row r="301" spans="1:60" outlineLevel="1">
      <c r="A301" s="129">
        <v>57</v>
      </c>
      <c r="B301" s="130" t="s">
        <v>2635</v>
      </c>
      <c r="C301" s="140" t="s">
        <v>3317</v>
      </c>
      <c r="D301" s="131" t="s">
        <v>1788</v>
      </c>
      <c r="E301" s="132">
        <v>15</v>
      </c>
      <c r="F301" s="133"/>
      <c r="G301" s="134">
        <f t="shared" si="0"/>
        <v>0</v>
      </c>
      <c r="H301" s="133"/>
      <c r="I301" s="134">
        <f t="shared" si="1"/>
        <v>0</v>
      </c>
      <c r="J301" s="133"/>
      <c r="K301" s="134">
        <f t="shared" si="2"/>
        <v>0</v>
      </c>
      <c r="L301" s="134">
        <v>21</v>
      </c>
      <c r="M301" s="134">
        <f t="shared" si="3"/>
        <v>0</v>
      </c>
      <c r="N301" s="134">
        <v>0</v>
      </c>
      <c r="O301" s="134">
        <f t="shared" si="4"/>
        <v>0</v>
      </c>
      <c r="P301" s="134">
        <v>0</v>
      </c>
      <c r="Q301" s="134">
        <f t="shared" si="5"/>
        <v>0</v>
      </c>
      <c r="R301" s="134"/>
      <c r="S301" s="134" t="s">
        <v>392</v>
      </c>
      <c r="T301" s="135" t="s">
        <v>393</v>
      </c>
      <c r="U301" s="106">
        <v>0</v>
      </c>
      <c r="V301" s="106">
        <f t="shared" si="6"/>
        <v>0</v>
      </c>
      <c r="W301" s="106"/>
      <c r="X301" s="106" t="s">
        <v>362</v>
      </c>
      <c r="Y301" s="101"/>
      <c r="Z301" s="101"/>
      <c r="AA301" s="101"/>
      <c r="AB301" s="101"/>
      <c r="AC301" s="101"/>
      <c r="AD301" s="101"/>
      <c r="AE301" s="101"/>
      <c r="AF301" s="101"/>
      <c r="AG301" s="101" t="s">
        <v>550</v>
      </c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</row>
    <row r="302" spans="1:60" ht="22.5" outlineLevel="1">
      <c r="A302" s="129">
        <v>58</v>
      </c>
      <c r="B302" s="130" t="s">
        <v>2637</v>
      </c>
      <c r="C302" s="140" t="s">
        <v>3318</v>
      </c>
      <c r="D302" s="131" t="s">
        <v>3319</v>
      </c>
      <c r="E302" s="132">
        <v>1</v>
      </c>
      <c r="F302" s="133"/>
      <c r="G302" s="134">
        <f t="shared" si="0"/>
        <v>0</v>
      </c>
      <c r="H302" s="133"/>
      <c r="I302" s="134">
        <f t="shared" si="1"/>
        <v>0</v>
      </c>
      <c r="J302" s="133"/>
      <c r="K302" s="134">
        <f t="shared" si="2"/>
        <v>0</v>
      </c>
      <c r="L302" s="134">
        <v>21</v>
      </c>
      <c r="M302" s="134">
        <f t="shared" si="3"/>
        <v>0</v>
      </c>
      <c r="N302" s="134">
        <v>0</v>
      </c>
      <c r="O302" s="134">
        <f t="shared" si="4"/>
        <v>0</v>
      </c>
      <c r="P302" s="134">
        <v>0</v>
      </c>
      <c r="Q302" s="134">
        <f t="shared" si="5"/>
        <v>0</v>
      </c>
      <c r="R302" s="134"/>
      <c r="S302" s="134" t="s">
        <v>392</v>
      </c>
      <c r="T302" s="135" t="s">
        <v>393</v>
      </c>
      <c r="U302" s="106">
        <v>0</v>
      </c>
      <c r="V302" s="106">
        <f t="shared" si="6"/>
        <v>0</v>
      </c>
      <c r="W302" s="106"/>
      <c r="X302" s="106" t="s">
        <v>362</v>
      </c>
      <c r="Y302" s="101"/>
      <c r="Z302" s="101"/>
      <c r="AA302" s="101"/>
      <c r="AB302" s="101"/>
      <c r="AC302" s="101"/>
      <c r="AD302" s="101"/>
      <c r="AE302" s="101"/>
      <c r="AF302" s="101"/>
      <c r="AG302" s="101" t="s">
        <v>550</v>
      </c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</row>
    <row r="303" spans="1:60" ht="22.5" outlineLevel="1">
      <c r="A303" s="129">
        <v>59</v>
      </c>
      <c r="B303" s="130" t="s">
        <v>2638</v>
      </c>
      <c r="C303" s="140" t="s">
        <v>3320</v>
      </c>
      <c r="D303" s="131" t="s">
        <v>3319</v>
      </c>
      <c r="E303" s="132">
        <v>1</v>
      </c>
      <c r="F303" s="133"/>
      <c r="G303" s="134">
        <f t="shared" si="0"/>
        <v>0</v>
      </c>
      <c r="H303" s="133"/>
      <c r="I303" s="134">
        <f t="shared" si="1"/>
        <v>0</v>
      </c>
      <c r="J303" s="133"/>
      <c r="K303" s="134">
        <f t="shared" si="2"/>
        <v>0</v>
      </c>
      <c r="L303" s="134">
        <v>21</v>
      </c>
      <c r="M303" s="134">
        <f t="shared" si="3"/>
        <v>0</v>
      </c>
      <c r="N303" s="134">
        <v>0</v>
      </c>
      <c r="O303" s="134">
        <f t="shared" si="4"/>
        <v>0</v>
      </c>
      <c r="P303" s="134">
        <v>0</v>
      </c>
      <c r="Q303" s="134">
        <f t="shared" si="5"/>
        <v>0</v>
      </c>
      <c r="R303" s="134"/>
      <c r="S303" s="134" t="s">
        <v>392</v>
      </c>
      <c r="T303" s="135" t="s">
        <v>393</v>
      </c>
      <c r="U303" s="106">
        <v>0</v>
      </c>
      <c r="V303" s="106">
        <f t="shared" si="6"/>
        <v>0</v>
      </c>
      <c r="W303" s="106"/>
      <c r="X303" s="106" t="s">
        <v>1066</v>
      </c>
      <c r="Y303" s="101"/>
      <c r="Z303" s="101"/>
      <c r="AA303" s="101"/>
      <c r="AB303" s="101"/>
      <c r="AC303" s="101"/>
      <c r="AD303" s="101"/>
      <c r="AE303" s="101"/>
      <c r="AF303" s="101"/>
      <c r="AG303" s="101" t="s">
        <v>1795</v>
      </c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</row>
    <row r="304" spans="1:60" outlineLevel="1">
      <c r="A304" s="129">
        <v>60</v>
      </c>
      <c r="B304" s="130" t="s">
        <v>2640</v>
      </c>
      <c r="C304" s="140" t="s">
        <v>3321</v>
      </c>
      <c r="D304" s="131" t="s">
        <v>1128</v>
      </c>
      <c r="E304" s="132">
        <v>1</v>
      </c>
      <c r="F304" s="133"/>
      <c r="G304" s="134">
        <f t="shared" si="0"/>
        <v>0</v>
      </c>
      <c r="H304" s="133"/>
      <c r="I304" s="134">
        <f t="shared" si="1"/>
        <v>0</v>
      </c>
      <c r="J304" s="133"/>
      <c r="K304" s="134">
        <f t="shared" si="2"/>
        <v>0</v>
      </c>
      <c r="L304" s="134">
        <v>21</v>
      </c>
      <c r="M304" s="134">
        <f t="shared" si="3"/>
        <v>0</v>
      </c>
      <c r="N304" s="134">
        <v>0</v>
      </c>
      <c r="O304" s="134">
        <f t="shared" si="4"/>
        <v>0</v>
      </c>
      <c r="P304" s="134">
        <v>0</v>
      </c>
      <c r="Q304" s="134">
        <f t="shared" si="5"/>
        <v>0</v>
      </c>
      <c r="R304" s="134"/>
      <c r="S304" s="134" t="s">
        <v>392</v>
      </c>
      <c r="T304" s="135" t="s">
        <v>393</v>
      </c>
      <c r="U304" s="106">
        <v>0</v>
      </c>
      <c r="V304" s="106">
        <f t="shared" si="6"/>
        <v>0</v>
      </c>
      <c r="W304" s="106"/>
      <c r="X304" s="106" t="s">
        <v>1066</v>
      </c>
      <c r="Y304" s="101"/>
      <c r="Z304" s="101"/>
      <c r="AA304" s="101"/>
      <c r="AB304" s="101"/>
      <c r="AC304" s="101"/>
      <c r="AD304" s="101"/>
      <c r="AE304" s="101"/>
      <c r="AF304" s="101"/>
      <c r="AG304" s="101" t="s">
        <v>1795</v>
      </c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</row>
    <row r="305" spans="1:60" outlineLevel="1">
      <c r="A305" s="129">
        <v>61</v>
      </c>
      <c r="B305" s="130" t="s">
        <v>2642</v>
      </c>
      <c r="C305" s="140" t="s">
        <v>3322</v>
      </c>
      <c r="D305" s="131" t="s">
        <v>1128</v>
      </c>
      <c r="E305" s="132">
        <v>1</v>
      </c>
      <c r="F305" s="133"/>
      <c r="G305" s="134">
        <f t="shared" si="0"/>
        <v>0</v>
      </c>
      <c r="H305" s="133"/>
      <c r="I305" s="134">
        <f t="shared" si="1"/>
        <v>0</v>
      </c>
      <c r="J305" s="133"/>
      <c r="K305" s="134">
        <f t="shared" si="2"/>
        <v>0</v>
      </c>
      <c r="L305" s="134">
        <v>21</v>
      </c>
      <c r="M305" s="134">
        <f t="shared" si="3"/>
        <v>0</v>
      </c>
      <c r="N305" s="134">
        <v>0</v>
      </c>
      <c r="O305" s="134">
        <f t="shared" si="4"/>
        <v>0</v>
      </c>
      <c r="P305" s="134">
        <v>0</v>
      </c>
      <c r="Q305" s="134">
        <f t="shared" si="5"/>
        <v>0</v>
      </c>
      <c r="R305" s="134"/>
      <c r="S305" s="134" t="s">
        <v>392</v>
      </c>
      <c r="T305" s="135" t="s">
        <v>393</v>
      </c>
      <c r="U305" s="106">
        <v>0</v>
      </c>
      <c r="V305" s="106">
        <f t="shared" si="6"/>
        <v>0</v>
      </c>
      <c r="W305" s="106"/>
      <c r="X305" s="106" t="s">
        <v>1066</v>
      </c>
      <c r="Y305" s="101"/>
      <c r="Z305" s="101"/>
      <c r="AA305" s="101"/>
      <c r="AB305" s="101"/>
      <c r="AC305" s="101"/>
      <c r="AD305" s="101"/>
      <c r="AE305" s="101"/>
      <c r="AF305" s="101"/>
      <c r="AG305" s="101" t="s">
        <v>1795</v>
      </c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</row>
    <row r="306" spans="1:60" ht="25.5">
      <c r="A306" s="116" t="s">
        <v>355</v>
      </c>
      <c r="B306" s="117" t="s">
        <v>224</v>
      </c>
      <c r="C306" s="136" t="s">
        <v>229</v>
      </c>
      <c r="D306" s="118"/>
      <c r="E306" s="119"/>
      <c r="F306" s="120"/>
      <c r="G306" s="120">
        <f>SUMIF(AG307:AG327,"&lt;&gt;NOR",G307:G327)</f>
        <v>0</v>
      </c>
      <c r="H306" s="120"/>
      <c r="I306" s="120">
        <f>SUM(I307:I327)</f>
        <v>0</v>
      </c>
      <c r="J306" s="120"/>
      <c r="K306" s="120">
        <f>SUM(K307:K327)</f>
        <v>0</v>
      </c>
      <c r="L306" s="120"/>
      <c r="M306" s="120">
        <f>SUM(M307:M327)</f>
        <v>0</v>
      </c>
      <c r="N306" s="120"/>
      <c r="O306" s="120">
        <f>SUM(O307:O327)</f>
        <v>0</v>
      </c>
      <c r="P306" s="120"/>
      <c r="Q306" s="120">
        <f>SUM(Q307:Q327)</f>
        <v>0</v>
      </c>
      <c r="R306" s="120"/>
      <c r="S306" s="120"/>
      <c r="T306" s="121"/>
      <c r="U306" s="115"/>
      <c r="V306" s="115">
        <f>SUM(V307:V327)</f>
        <v>0</v>
      </c>
      <c r="W306" s="115"/>
      <c r="X306" s="115"/>
      <c r="AG306" t="s">
        <v>356</v>
      </c>
    </row>
    <row r="307" spans="1:60" ht="33.75" outlineLevel="1">
      <c r="A307" s="122">
        <v>62</v>
      </c>
      <c r="B307" s="123" t="s">
        <v>3032</v>
      </c>
      <c r="C307" s="137" t="s">
        <v>3323</v>
      </c>
      <c r="D307" s="124" t="s">
        <v>1128</v>
      </c>
      <c r="E307" s="125">
        <v>6</v>
      </c>
      <c r="F307" s="126"/>
      <c r="G307" s="127">
        <f>ROUND(E307*F307,2)</f>
        <v>0</v>
      </c>
      <c r="H307" s="126"/>
      <c r="I307" s="127">
        <f>ROUND(E307*H307,2)</f>
        <v>0</v>
      </c>
      <c r="J307" s="126"/>
      <c r="K307" s="127">
        <f>ROUND(E307*J307,2)</f>
        <v>0</v>
      </c>
      <c r="L307" s="127">
        <v>21</v>
      </c>
      <c r="M307" s="127">
        <f>G307*(1+L307/100)</f>
        <v>0</v>
      </c>
      <c r="N307" s="127">
        <v>0</v>
      </c>
      <c r="O307" s="127">
        <f>ROUND(E307*N307,2)</f>
        <v>0</v>
      </c>
      <c r="P307" s="127">
        <v>0</v>
      </c>
      <c r="Q307" s="127">
        <f>ROUND(E307*P307,2)</f>
        <v>0</v>
      </c>
      <c r="R307" s="127"/>
      <c r="S307" s="127" t="s">
        <v>392</v>
      </c>
      <c r="T307" s="128" t="s">
        <v>393</v>
      </c>
      <c r="U307" s="106">
        <v>0</v>
      </c>
      <c r="V307" s="106">
        <f>ROUND(E307*U307,2)</f>
        <v>0</v>
      </c>
      <c r="W307" s="106"/>
      <c r="X307" s="106" t="s">
        <v>1066</v>
      </c>
      <c r="Y307" s="101"/>
      <c r="Z307" s="101"/>
      <c r="AA307" s="101"/>
      <c r="AB307" s="101"/>
      <c r="AC307" s="101"/>
      <c r="AD307" s="101"/>
      <c r="AE307" s="101"/>
      <c r="AF307" s="101"/>
      <c r="AG307" s="101" t="s">
        <v>1795</v>
      </c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</row>
    <row r="308" spans="1:60" ht="22.5" outlineLevel="1">
      <c r="A308" s="104"/>
      <c r="B308" s="105"/>
      <c r="C308" s="138" t="s">
        <v>3324</v>
      </c>
      <c r="D308" s="107"/>
      <c r="E308" s="108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1"/>
      <c r="Z308" s="101"/>
      <c r="AA308" s="101"/>
      <c r="AB308" s="101"/>
      <c r="AC308" s="101"/>
      <c r="AD308" s="101"/>
      <c r="AE308" s="101"/>
      <c r="AF308" s="101"/>
      <c r="AG308" s="101" t="s">
        <v>365</v>
      </c>
      <c r="AH308" s="101">
        <v>0</v>
      </c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</row>
    <row r="309" spans="1:60" ht="22.5" outlineLevel="1">
      <c r="A309" s="104"/>
      <c r="B309" s="105"/>
      <c r="C309" s="138" t="s">
        <v>3325</v>
      </c>
      <c r="D309" s="107"/>
      <c r="E309" s="108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1"/>
      <c r="Z309" s="101"/>
      <c r="AA309" s="101"/>
      <c r="AB309" s="101"/>
      <c r="AC309" s="101"/>
      <c r="AD309" s="101"/>
      <c r="AE309" s="101"/>
      <c r="AF309" s="101"/>
      <c r="AG309" s="101" t="s">
        <v>365</v>
      </c>
      <c r="AH309" s="101">
        <v>0</v>
      </c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</row>
    <row r="310" spans="1:60" ht="22.5" outlineLevel="1">
      <c r="A310" s="104"/>
      <c r="B310" s="105"/>
      <c r="C310" s="138" t="s">
        <v>3326</v>
      </c>
      <c r="D310" s="107"/>
      <c r="E310" s="108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1"/>
      <c r="Z310" s="101"/>
      <c r="AA310" s="101"/>
      <c r="AB310" s="101"/>
      <c r="AC310" s="101"/>
      <c r="AD310" s="101"/>
      <c r="AE310" s="101"/>
      <c r="AF310" s="101"/>
      <c r="AG310" s="101" t="s">
        <v>365</v>
      </c>
      <c r="AH310" s="101">
        <v>0</v>
      </c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</row>
    <row r="311" spans="1:60" ht="33.75" outlineLevel="1">
      <c r="A311" s="104"/>
      <c r="B311" s="105"/>
      <c r="C311" s="138" t="s">
        <v>3327</v>
      </c>
      <c r="D311" s="107"/>
      <c r="E311" s="108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1"/>
      <c r="Z311" s="101"/>
      <c r="AA311" s="101"/>
      <c r="AB311" s="101"/>
      <c r="AC311" s="101"/>
      <c r="AD311" s="101"/>
      <c r="AE311" s="101"/>
      <c r="AF311" s="101"/>
      <c r="AG311" s="101" t="s">
        <v>365</v>
      </c>
      <c r="AH311" s="101">
        <v>0</v>
      </c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</row>
    <row r="312" spans="1:60" outlineLevel="1">
      <c r="A312" s="104"/>
      <c r="B312" s="105"/>
      <c r="C312" s="138" t="s">
        <v>3328</v>
      </c>
      <c r="D312" s="107"/>
      <c r="E312" s="108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1"/>
      <c r="Z312" s="101"/>
      <c r="AA312" s="101"/>
      <c r="AB312" s="101"/>
      <c r="AC312" s="101"/>
      <c r="AD312" s="101"/>
      <c r="AE312" s="101"/>
      <c r="AF312" s="101"/>
      <c r="AG312" s="101" t="s">
        <v>365</v>
      </c>
      <c r="AH312" s="101">
        <v>0</v>
      </c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</row>
    <row r="313" spans="1:60" outlineLevel="1">
      <c r="A313" s="104"/>
      <c r="B313" s="105"/>
      <c r="C313" s="138" t="s">
        <v>3208</v>
      </c>
      <c r="D313" s="107"/>
      <c r="E313" s="108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1"/>
      <c r="Z313" s="101"/>
      <c r="AA313" s="101"/>
      <c r="AB313" s="101"/>
      <c r="AC313" s="101"/>
      <c r="AD313" s="101"/>
      <c r="AE313" s="101"/>
      <c r="AF313" s="101"/>
      <c r="AG313" s="101" t="s">
        <v>365</v>
      </c>
      <c r="AH313" s="101">
        <v>0</v>
      </c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</row>
    <row r="314" spans="1:60" outlineLevel="1">
      <c r="A314" s="104"/>
      <c r="B314" s="105"/>
      <c r="C314" s="138" t="s">
        <v>2327</v>
      </c>
      <c r="D314" s="107"/>
      <c r="E314" s="108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1"/>
      <c r="Z314" s="101"/>
      <c r="AA314" s="101"/>
      <c r="AB314" s="101"/>
      <c r="AC314" s="101"/>
      <c r="AD314" s="101"/>
      <c r="AE314" s="101"/>
      <c r="AF314" s="101"/>
      <c r="AG314" s="101" t="s">
        <v>365</v>
      </c>
      <c r="AH314" s="101">
        <v>0</v>
      </c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</row>
    <row r="315" spans="1:60" outlineLevel="1">
      <c r="A315" s="104"/>
      <c r="B315" s="105"/>
      <c r="C315" s="138" t="s">
        <v>3289</v>
      </c>
      <c r="D315" s="107"/>
      <c r="E315" s="108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1"/>
      <c r="Z315" s="101"/>
      <c r="AA315" s="101"/>
      <c r="AB315" s="101"/>
      <c r="AC315" s="101"/>
      <c r="AD315" s="101"/>
      <c r="AE315" s="101"/>
      <c r="AF315" s="101"/>
      <c r="AG315" s="101" t="s">
        <v>365</v>
      </c>
      <c r="AH315" s="101">
        <v>0</v>
      </c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</row>
    <row r="316" spans="1:60" outlineLevel="1">
      <c r="A316" s="104"/>
      <c r="B316" s="105"/>
      <c r="C316" s="138" t="s">
        <v>307</v>
      </c>
      <c r="D316" s="107"/>
      <c r="E316" s="108">
        <v>6</v>
      </c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1"/>
      <c r="Z316" s="101"/>
      <c r="AA316" s="101"/>
      <c r="AB316" s="101"/>
      <c r="AC316" s="101"/>
      <c r="AD316" s="101"/>
      <c r="AE316" s="101"/>
      <c r="AF316" s="101"/>
      <c r="AG316" s="101" t="s">
        <v>365</v>
      </c>
      <c r="AH316" s="101">
        <v>0</v>
      </c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</row>
    <row r="317" spans="1:60" outlineLevel="1">
      <c r="A317" s="129">
        <v>63</v>
      </c>
      <c r="B317" s="130" t="s">
        <v>3329</v>
      </c>
      <c r="C317" s="140" t="s">
        <v>3306</v>
      </c>
      <c r="D317" s="131" t="s">
        <v>938</v>
      </c>
      <c r="E317" s="132">
        <v>20</v>
      </c>
      <c r="F317" s="133"/>
      <c r="G317" s="134">
        <f t="shared" ref="G317:G327" si="7">ROUND(E317*F317,2)</f>
        <v>0</v>
      </c>
      <c r="H317" s="133"/>
      <c r="I317" s="134">
        <f t="shared" ref="I317:I327" si="8">ROUND(E317*H317,2)</f>
        <v>0</v>
      </c>
      <c r="J317" s="133"/>
      <c r="K317" s="134">
        <f t="shared" ref="K317:K327" si="9">ROUND(E317*J317,2)</f>
        <v>0</v>
      </c>
      <c r="L317" s="134">
        <v>21</v>
      </c>
      <c r="M317" s="134">
        <f t="shared" ref="M317:M327" si="10">G317*(1+L317/100)</f>
        <v>0</v>
      </c>
      <c r="N317" s="134">
        <v>0</v>
      </c>
      <c r="O317" s="134">
        <f t="shared" ref="O317:O327" si="11">ROUND(E317*N317,2)</f>
        <v>0</v>
      </c>
      <c r="P317" s="134">
        <v>0</v>
      </c>
      <c r="Q317" s="134">
        <f t="shared" ref="Q317:Q327" si="12">ROUND(E317*P317,2)</f>
        <v>0</v>
      </c>
      <c r="R317" s="134"/>
      <c r="S317" s="134" t="s">
        <v>392</v>
      </c>
      <c r="T317" s="135" t="s">
        <v>393</v>
      </c>
      <c r="U317" s="106">
        <v>0</v>
      </c>
      <c r="V317" s="106">
        <f t="shared" ref="V317:V327" si="13">ROUND(E317*U317,2)</f>
        <v>0</v>
      </c>
      <c r="W317" s="106"/>
      <c r="X317" s="106" t="s">
        <v>1066</v>
      </c>
      <c r="Y317" s="101"/>
      <c r="Z317" s="101"/>
      <c r="AA317" s="101"/>
      <c r="AB317" s="101"/>
      <c r="AC317" s="101"/>
      <c r="AD317" s="101"/>
      <c r="AE317" s="101"/>
      <c r="AF317" s="101"/>
      <c r="AG317" s="101" t="s">
        <v>1795</v>
      </c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</row>
    <row r="318" spans="1:60" outlineLevel="1">
      <c r="A318" s="129">
        <v>64</v>
      </c>
      <c r="B318" s="130" t="s">
        <v>3330</v>
      </c>
      <c r="C318" s="140" t="s">
        <v>3308</v>
      </c>
      <c r="D318" s="131" t="s">
        <v>1788</v>
      </c>
      <c r="E318" s="132">
        <v>10</v>
      </c>
      <c r="F318" s="133"/>
      <c r="G318" s="134">
        <f t="shared" si="7"/>
        <v>0</v>
      </c>
      <c r="H318" s="133"/>
      <c r="I318" s="134">
        <f t="shared" si="8"/>
        <v>0</v>
      </c>
      <c r="J318" s="133"/>
      <c r="K318" s="134">
        <f t="shared" si="9"/>
        <v>0</v>
      </c>
      <c r="L318" s="134">
        <v>21</v>
      </c>
      <c r="M318" s="134">
        <f t="shared" si="10"/>
        <v>0</v>
      </c>
      <c r="N318" s="134">
        <v>0</v>
      </c>
      <c r="O318" s="134">
        <f t="shared" si="11"/>
        <v>0</v>
      </c>
      <c r="P318" s="134">
        <v>0</v>
      </c>
      <c r="Q318" s="134">
        <f t="shared" si="12"/>
        <v>0</v>
      </c>
      <c r="R318" s="134"/>
      <c r="S318" s="134" t="s">
        <v>392</v>
      </c>
      <c r="T318" s="135" t="s">
        <v>393</v>
      </c>
      <c r="U318" s="106">
        <v>0</v>
      </c>
      <c r="V318" s="106">
        <f t="shared" si="13"/>
        <v>0</v>
      </c>
      <c r="W318" s="106"/>
      <c r="X318" s="106" t="s">
        <v>362</v>
      </c>
      <c r="Y318" s="101"/>
      <c r="Z318" s="101"/>
      <c r="AA318" s="101"/>
      <c r="AB318" s="101"/>
      <c r="AC318" s="101"/>
      <c r="AD318" s="101"/>
      <c r="AE318" s="101"/>
      <c r="AF318" s="101"/>
      <c r="AG318" s="101" t="s">
        <v>550</v>
      </c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</row>
    <row r="319" spans="1:60" outlineLevel="1">
      <c r="A319" s="129">
        <v>65</v>
      </c>
      <c r="B319" s="130" t="s">
        <v>3331</v>
      </c>
      <c r="C319" s="140" t="s">
        <v>3309</v>
      </c>
      <c r="D319" s="131" t="s">
        <v>24</v>
      </c>
      <c r="E319" s="132">
        <v>3</v>
      </c>
      <c r="F319" s="133"/>
      <c r="G319" s="134">
        <f t="shared" si="7"/>
        <v>0</v>
      </c>
      <c r="H319" s="133"/>
      <c r="I319" s="134">
        <f t="shared" si="8"/>
        <v>0</v>
      </c>
      <c r="J319" s="133"/>
      <c r="K319" s="134">
        <f t="shared" si="9"/>
        <v>0</v>
      </c>
      <c r="L319" s="134">
        <v>21</v>
      </c>
      <c r="M319" s="134">
        <f t="shared" si="10"/>
        <v>0</v>
      </c>
      <c r="N319" s="134">
        <v>0</v>
      </c>
      <c r="O319" s="134">
        <f t="shared" si="11"/>
        <v>0</v>
      </c>
      <c r="P319" s="134">
        <v>0</v>
      </c>
      <c r="Q319" s="134">
        <f t="shared" si="12"/>
        <v>0</v>
      </c>
      <c r="R319" s="134"/>
      <c r="S319" s="134" t="s">
        <v>392</v>
      </c>
      <c r="T319" s="135" t="s">
        <v>393</v>
      </c>
      <c r="U319" s="106">
        <v>0</v>
      </c>
      <c r="V319" s="106">
        <f t="shared" si="13"/>
        <v>0</v>
      </c>
      <c r="W319" s="106"/>
      <c r="X319" s="106" t="s">
        <v>1066</v>
      </c>
      <c r="Y319" s="101"/>
      <c r="Z319" s="101"/>
      <c r="AA319" s="101"/>
      <c r="AB319" s="101"/>
      <c r="AC319" s="101"/>
      <c r="AD319" s="101"/>
      <c r="AE319" s="101"/>
      <c r="AF319" s="101"/>
      <c r="AG319" s="101" t="s">
        <v>1795</v>
      </c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</row>
    <row r="320" spans="1:60" outlineLevel="1">
      <c r="A320" s="129">
        <v>66</v>
      </c>
      <c r="B320" s="130" t="s">
        <v>2652</v>
      </c>
      <c r="C320" s="140" t="s">
        <v>3311</v>
      </c>
      <c r="D320" s="131" t="s">
        <v>24</v>
      </c>
      <c r="E320" s="132">
        <v>10</v>
      </c>
      <c r="F320" s="133"/>
      <c r="G320" s="134">
        <f t="shared" si="7"/>
        <v>0</v>
      </c>
      <c r="H320" s="133"/>
      <c r="I320" s="134">
        <f t="shared" si="8"/>
        <v>0</v>
      </c>
      <c r="J320" s="133"/>
      <c r="K320" s="134">
        <f t="shared" si="9"/>
        <v>0</v>
      </c>
      <c r="L320" s="134">
        <v>21</v>
      </c>
      <c r="M320" s="134">
        <f t="shared" si="10"/>
        <v>0</v>
      </c>
      <c r="N320" s="134">
        <v>0</v>
      </c>
      <c r="O320" s="134">
        <f t="shared" si="11"/>
        <v>0</v>
      </c>
      <c r="P320" s="134">
        <v>0</v>
      </c>
      <c r="Q320" s="134">
        <f t="shared" si="12"/>
        <v>0</v>
      </c>
      <c r="R320" s="134"/>
      <c r="S320" s="134" t="s">
        <v>392</v>
      </c>
      <c r="T320" s="135" t="s">
        <v>393</v>
      </c>
      <c r="U320" s="106">
        <v>0</v>
      </c>
      <c r="V320" s="106">
        <f t="shared" si="13"/>
        <v>0</v>
      </c>
      <c r="W320" s="106"/>
      <c r="X320" s="106" t="s">
        <v>362</v>
      </c>
      <c r="Y320" s="101"/>
      <c r="Z320" s="101"/>
      <c r="AA320" s="101"/>
      <c r="AB320" s="101"/>
      <c r="AC320" s="101"/>
      <c r="AD320" s="101"/>
      <c r="AE320" s="101"/>
      <c r="AF320" s="101"/>
      <c r="AG320" s="101" t="s">
        <v>550</v>
      </c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</row>
    <row r="321" spans="1:60" outlineLevel="1">
      <c r="A321" s="129">
        <v>67</v>
      </c>
      <c r="B321" s="130" t="s">
        <v>2654</v>
      </c>
      <c r="C321" s="140" t="s">
        <v>3312</v>
      </c>
      <c r="D321" s="131" t="s">
        <v>1788</v>
      </c>
      <c r="E321" s="132">
        <v>10</v>
      </c>
      <c r="F321" s="133"/>
      <c r="G321" s="134">
        <f t="shared" si="7"/>
        <v>0</v>
      </c>
      <c r="H321" s="133"/>
      <c r="I321" s="134">
        <f t="shared" si="8"/>
        <v>0</v>
      </c>
      <c r="J321" s="133"/>
      <c r="K321" s="134">
        <f t="shared" si="9"/>
        <v>0</v>
      </c>
      <c r="L321" s="134">
        <v>21</v>
      </c>
      <c r="M321" s="134">
        <f t="shared" si="10"/>
        <v>0</v>
      </c>
      <c r="N321" s="134">
        <v>0</v>
      </c>
      <c r="O321" s="134">
        <f t="shared" si="11"/>
        <v>0</v>
      </c>
      <c r="P321" s="134">
        <v>0</v>
      </c>
      <c r="Q321" s="134">
        <f t="shared" si="12"/>
        <v>0</v>
      </c>
      <c r="R321" s="134"/>
      <c r="S321" s="134" t="s">
        <v>392</v>
      </c>
      <c r="T321" s="135" t="s">
        <v>393</v>
      </c>
      <c r="U321" s="106">
        <v>0</v>
      </c>
      <c r="V321" s="106">
        <f t="shared" si="13"/>
        <v>0</v>
      </c>
      <c r="W321" s="106"/>
      <c r="X321" s="106" t="s">
        <v>362</v>
      </c>
      <c r="Y321" s="101"/>
      <c r="Z321" s="101"/>
      <c r="AA321" s="101"/>
      <c r="AB321" s="101"/>
      <c r="AC321" s="101"/>
      <c r="AD321" s="101"/>
      <c r="AE321" s="101"/>
      <c r="AF321" s="101"/>
      <c r="AG321" s="101" t="s">
        <v>550</v>
      </c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</row>
    <row r="322" spans="1:60" outlineLevel="1">
      <c r="A322" s="129">
        <v>68</v>
      </c>
      <c r="B322" s="130" t="s">
        <v>2656</v>
      </c>
      <c r="C322" s="140" t="s">
        <v>3313</v>
      </c>
      <c r="D322" s="131" t="s">
        <v>1788</v>
      </c>
      <c r="E322" s="132">
        <v>8</v>
      </c>
      <c r="F322" s="133"/>
      <c r="G322" s="134">
        <f t="shared" si="7"/>
        <v>0</v>
      </c>
      <c r="H322" s="133"/>
      <c r="I322" s="134">
        <f t="shared" si="8"/>
        <v>0</v>
      </c>
      <c r="J322" s="133"/>
      <c r="K322" s="134">
        <f t="shared" si="9"/>
        <v>0</v>
      </c>
      <c r="L322" s="134">
        <v>21</v>
      </c>
      <c r="M322" s="134">
        <f t="shared" si="10"/>
        <v>0</v>
      </c>
      <c r="N322" s="134">
        <v>0</v>
      </c>
      <c r="O322" s="134">
        <f t="shared" si="11"/>
        <v>0</v>
      </c>
      <c r="P322" s="134">
        <v>0</v>
      </c>
      <c r="Q322" s="134">
        <f t="shared" si="12"/>
        <v>0</v>
      </c>
      <c r="R322" s="134"/>
      <c r="S322" s="134" t="s">
        <v>392</v>
      </c>
      <c r="T322" s="135" t="s">
        <v>393</v>
      </c>
      <c r="U322" s="106">
        <v>0</v>
      </c>
      <c r="V322" s="106">
        <f t="shared" si="13"/>
        <v>0</v>
      </c>
      <c r="W322" s="106"/>
      <c r="X322" s="106" t="s">
        <v>362</v>
      </c>
      <c r="Y322" s="101"/>
      <c r="Z322" s="101"/>
      <c r="AA322" s="101"/>
      <c r="AB322" s="101"/>
      <c r="AC322" s="101"/>
      <c r="AD322" s="101"/>
      <c r="AE322" s="101"/>
      <c r="AF322" s="101"/>
      <c r="AG322" s="101" t="s">
        <v>550</v>
      </c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</row>
    <row r="323" spans="1:60" outlineLevel="1">
      <c r="A323" s="129">
        <v>69</v>
      </c>
      <c r="B323" s="130" t="s">
        <v>2658</v>
      </c>
      <c r="C323" s="140" t="s">
        <v>3314</v>
      </c>
      <c r="D323" s="131" t="s">
        <v>1788</v>
      </c>
      <c r="E323" s="132">
        <v>1</v>
      </c>
      <c r="F323" s="133"/>
      <c r="G323" s="134">
        <f t="shared" si="7"/>
        <v>0</v>
      </c>
      <c r="H323" s="133"/>
      <c r="I323" s="134">
        <f t="shared" si="8"/>
        <v>0</v>
      </c>
      <c r="J323" s="133"/>
      <c r="K323" s="134">
        <f t="shared" si="9"/>
        <v>0</v>
      </c>
      <c r="L323" s="134">
        <v>21</v>
      </c>
      <c r="M323" s="134">
        <f t="shared" si="10"/>
        <v>0</v>
      </c>
      <c r="N323" s="134">
        <v>0</v>
      </c>
      <c r="O323" s="134">
        <f t="shared" si="11"/>
        <v>0</v>
      </c>
      <c r="P323" s="134">
        <v>0</v>
      </c>
      <c r="Q323" s="134">
        <f t="shared" si="12"/>
        <v>0</v>
      </c>
      <c r="R323" s="134"/>
      <c r="S323" s="134" t="s">
        <v>392</v>
      </c>
      <c r="T323" s="135" t="s">
        <v>393</v>
      </c>
      <c r="U323" s="106">
        <v>0</v>
      </c>
      <c r="V323" s="106">
        <f t="shared" si="13"/>
        <v>0</v>
      </c>
      <c r="W323" s="106"/>
      <c r="X323" s="106" t="s">
        <v>362</v>
      </c>
      <c r="Y323" s="101"/>
      <c r="Z323" s="101"/>
      <c r="AA323" s="101"/>
      <c r="AB323" s="101"/>
      <c r="AC323" s="101"/>
      <c r="AD323" s="101"/>
      <c r="AE323" s="101"/>
      <c r="AF323" s="101"/>
      <c r="AG323" s="101" t="s">
        <v>550</v>
      </c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</row>
    <row r="324" spans="1:60" ht="22.5" outlineLevel="1">
      <c r="A324" s="129">
        <v>70</v>
      </c>
      <c r="B324" s="130" t="s">
        <v>3332</v>
      </c>
      <c r="C324" s="140" t="s">
        <v>3315</v>
      </c>
      <c r="D324" s="131" t="s">
        <v>3316</v>
      </c>
      <c r="E324" s="132">
        <v>1</v>
      </c>
      <c r="F324" s="133"/>
      <c r="G324" s="134">
        <f t="shared" si="7"/>
        <v>0</v>
      </c>
      <c r="H324" s="133"/>
      <c r="I324" s="134">
        <f t="shared" si="8"/>
        <v>0</v>
      </c>
      <c r="J324" s="133"/>
      <c r="K324" s="134">
        <f t="shared" si="9"/>
        <v>0</v>
      </c>
      <c r="L324" s="134">
        <v>21</v>
      </c>
      <c r="M324" s="134">
        <f t="shared" si="10"/>
        <v>0</v>
      </c>
      <c r="N324" s="134">
        <v>0</v>
      </c>
      <c r="O324" s="134">
        <f t="shared" si="11"/>
        <v>0</v>
      </c>
      <c r="P324" s="134">
        <v>0</v>
      </c>
      <c r="Q324" s="134">
        <f t="shared" si="12"/>
        <v>0</v>
      </c>
      <c r="R324" s="134"/>
      <c r="S324" s="134" t="s">
        <v>392</v>
      </c>
      <c r="T324" s="135" t="s">
        <v>393</v>
      </c>
      <c r="U324" s="106">
        <v>0</v>
      </c>
      <c r="V324" s="106">
        <f t="shared" si="13"/>
        <v>0</v>
      </c>
      <c r="W324" s="106"/>
      <c r="X324" s="106" t="s">
        <v>1066</v>
      </c>
      <c r="Y324" s="101"/>
      <c r="Z324" s="101"/>
      <c r="AA324" s="101"/>
      <c r="AB324" s="101"/>
      <c r="AC324" s="101"/>
      <c r="AD324" s="101"/>
      <c r="AE324" s="101"/>
      <c r="AF324" s="101"/>
      <c r="AG324" s="101" t="s">
        <v>1795</v>
      </c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</row>
    <row r="325" spans="1:60" outlineLevel="1">
      <c r="A325" s="129">
        <v>71</v>
      </c>
      <c r="B325" s="130" t="s">
        <v>2666</v>
      </c>
      <c r="C325" s="140" t="s">
        <v>3317</v>
      </c>
      <c r="D325" s="131" t="s">
        <v>1788</v>
      </c>
      <c r="E325" s="132">
        <v>2</v>
      </c>
      <c r="F325" s="133"/>
      <c r="G325" s="134">
        <f t="shared" si="7"/>
        <v>0</v>
      </c>
      <c r="H325" s="133"/>
      <c r="I325" s="134">
        <f t="shared" si="8"/>
        <v>0</v>
      </c>
      <c r="J325" s="133"/>
      <c r="K325" s="134">
        <f t="shared" si="9"/>
        <v>0</v>
      </c>
      <c r="L325" s="134">
        <v>21</v>
      </c>
      <c r="M325" s="134">
        <f t="shared" si="10"/>
        <v>0</v>
      </c>
      <c r="N325" s="134">
        <v>0</v>
      </c>
      <c r="O325" s="134">
        <f t="shared" si="11"/>
        <v>0</v>
      </c>
      <c r="P325" s="134">
        <v>0</v>
      </c>
      <c r="Q325" s="134">
        <f t="shared" si="12"/>
        <v>0</v>
      </c>
      <c r="R325" s="134"/>
      <c r="S325" s="134" t="s">
        <v>392</v>
      </c>
      <c r="T325" s="135" t="s">
        <v>393</v>
      </c>
      <c r="U325" s="106">
        <v>0</v>
      </c>
      <c r="V325" s="106">
        <f t="shared" si="13"/>
        <v>0</v>
      </c>
      <c r="W325" s="106"/>
      <c r="X325" s="106" t="s">
        <v>362</v>
      </c>
      <c r="Y325" s="101"/>
      <c r="Z325" s="101"/>
      <c r="AA325" s="101"/>
      <c r="AB325" s="101"/>
      <c r="AC325" s="101"/>
      <c r="AD325" s="101"/>
      <c r="AE325" s="101"/>
      <c r="AF325" s="101"/>
      <c r="AG325" s="101" t="s">
        <v>550</v>
      </c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</row>
    <row r="326" spans="1:60" outlineLevel="1">
      <c r="A326" s="129">
        <v>72</v>
      </c>
      <c r="B326" s="130" t="s">
        <v>2668</v>
      </c>
      <c r="C326" s="140" t="s">
        <v>3321</v>
      </c>
      <c r="D326" s="131" t="s">
        <v>1128</v>
      </c>
      <c r="E326" s="132">
        <v>1</v>
      </c>
      <c r="F326" s="133"/>
      <c r="G326" s="134">
        <f t="shared" si="7"/>
        <v>0</v>
      </c>
      <c r="H326" s="133"/>
      <c r="I326" s="134">
        <f t="shared" si="8"/>
        <v>0</v>
      </c>
      <c r="J326" s="133"/>
      <c r="K326" s="134">
        <f t="shared" si="9"/>
        <v>0</v>
      </c>
      <c r="L326" s="134">
        <v>21</v>
      </c>
      <c r="M326" s="134">
        <f t="shared" si="10"/>
        <v>0</v>
      </c>
      <c r="N326" s="134">
        <v>0</v>
      </c>
      <c r="O326" s="134">
        <f t="shared" si="11"/>
        <v>0</v>
      </c>
      <c r="P326" s="134">
        <v>0</v>
      </c>
      <c r="Q326" s="134">
        <f t="shared" si="12"/>
        <v>0</v>
      </c>
      <c r="R326" s="134"/>
      <c r="S326" s="134" t="s">
        <v>392</v>
      </c>
      <c r="T326" s="135" t="s">
        <v>393</v>
      </c>
      <c r="U326" s="106">
        <v>0</v>
      </c>
      <c r="V326" s="106">
        <f t="shared" si="13"/>
        <v>0</v>
      </c>
      <c r="W326" s="106"/>
      <c r="X326" s="106" t="s">
        <v>1066</v>
      </c>
      <c r="Y326" s="101"/>
      <c r="Z326" s="101"/>
      <c r="AA326" s="101"/>
      <c r="AB326" s="101"/>
      <c r="AC326" s="101"/>
      <c r="AD326" s="101"/>
      <c r="AE326" s="101"/>
      <c r="AF326" s="101"/>
      <c r="AG326" s="101" t="s">
        <v>1795</v>
      </c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</row>
    <row r="327" spans="1:60" outlineLevel="1">
      <c r="A327" s="129">
        <v>73</v>
      </c>
      <c r="B327" s="130" t="s">
        <v>2670</v>
      </c>
      <c r="C327" s="140" t="s">
        <v>3322</v>
      </c>
      <c r="D327" s="131" t="s">
        <v>1128</v>
      </c>
      <c r="E327" s="132">
        <v>1</v>
      </c>
      <c r="F327" s="133"/>
      <c r="G327" s="134">
        <f t="shared" si="7"/>
        <v>0</v>
      </c>
      <c r="H327" s="133"/>
      <c r="I327" s="134">
        <f t="shared" si="8"/>
        <v>0</v>
      </c>
      <c r="J327" s="133"/>
      <c r="K327" s="134">
        <f t="shared" si="9"/>
        <v>0</v>
      </c>
      <c r="L327" s="134">
        <v>21</v>
      </c>
      <c r="M327" s="134">
        <f t="shared" si="10"/>
        <v>0</v>
      </c>
      <c r="N327" s="134">
        <v>0</v>
      </c>
      <c r="O327" s="134">
        <f t="shared" si="11"/>
        <v>0</v>
      </c>
      <c r="P327" s="134">
        <v>0</v>
      </c>
      <c r="Q327" s="134">
        <f t="shared" si="12"/>
        <v>0</v>
      </c>
      <c r="R327" s="134"/>
      <c r="S327" s="134" t="s">
        <v>392</v>
      </c>
      <c r="T327" s="135" t="s">
        <v>393</v>
      </c>
      <c r="U327" s="106">
        <v>0</v>
      </c>
      <c r="V327" s="106">
        <f t="shared" si="13"/>
        <v>0</v>
      </c>
      <c r="W327" s="106"/>
      <c r="X327" s="106" t="s">
        <v>1066</v>
      </c>
      <c r="Y327" s="101"/>
      <c r="Z327" s="101"/>
      <c r="AA327" s="101"/>
      <c r="AB327" s="101"/>
      <c r="AC327" s="101"/>
      <c r="AD327" s="101"/>
      <c r="AE327" s="101"/>
      <c r="AF327" s="101"/>
      <c r="AG327" s="101" t="s">
        <v>1795</v>
      </c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</row>
    <row r="328" spans="1:60" ht="25.5">
      <c r="A328" s="116" t="s">
        <v>355</v>
      </c>
      <c r="B328" s="117" t="s">
        <v>249</v>
      </c>
      <c r="C328" s="136" t="s">
        <v>253</v>
      </c>
      <c r="D328" s="118"/>
      <c r="E328" s="119"/>
      <c r="F328" s="120"/>
      <c r="G328" s="120">
        <f>SUMIF(AG329:AG349,"&lt;&gt;NOR",G329:G349)</f>
        <v>0</v>
      </c>
      <c r="H328" s="120"/>
      <c r="I328" s="120">
        <f>SUM(I329:I349)</f>
        <v>0</v>
      </c>
      <c r="J328" s="120"/>
      <c r="K328" s="120">
        <f>SUM(K329:K349)</f>
        <v>0</v>
      </c>
      <c r="L328" s="120"/>
      <c r="M328" s="120">
        <f>SUM(M329:M349)</f>
        <v>0</v>
      </c>
      <c r="N328" s="120"/>
      <c r="O328" s="120">
        <f>SUM(O329:O349)</f>
        <v>0</v>
      </c>
      <c r="P328" s="120"/>
      <c r="Q328" s="120">
        <f>SUM(Q329:Q349)</f>
        <v>0</v>
      </c>
      <c r="R328" s="120"/>
      <c r="S328" s="120"/>
      <c r="T328" s="121"/>
      <c r="U328" s="115"/>
      <c r="V328" s="115">
        <f>SUM(V329:V349)</f>
        <v>0</v>
      </c>
      <c r="W328" s="115"/>
      <c r="X328" s="115"/>
      <c r="AG328" t="s">
        <v>356</v>
      </c>
    </row>
    <row r="329" spans="1:60" ht="33.75" outlineLevel="1">
      <c r="A329" s="122">
        <v>74</v>
      </c>
      <c r="B329" s="123" t="s">
        <v>3057</v>
      </c>
      <c r="C329" s="137" t="s">
        <v>3333</v>
      </c>
      <c r="D329" s="124" t="s">
        <v>1128</v>
      </c>
      <c r="E329" s="125">
        <v>2</v>
      </c>
      <c r="F329" s="126"/>
      <c r="G329" s="127">
        <f>ROUND(E329*F329,2)</f>
        <v>0</v>
      </c>
      <c r="H329" s="126"/>
      <c r="I329" s="127">
        <f>ROUND(E329*H329,2)</f>
        <v>0</v>
      </c>
      <c r="J329" s="126"/>
      <c r="K329" s="127">
        <f>ROUND(E329*J329,2)</f>
        <v>0</v>
      </c>
      <c r="L329" s="127">
        <v>21</v>
      </c>
      <c r="M329" s="127">
        <f>G329*(1+L329/100)</f>
        <v>0</v>
      </c>
      <c r="N329" s="127">
        <v>0</v>
      </c>
      <c r="O329" s="127">
        <f>ROUND(E329*N329,2)</f>
        <v>0</v>
      </c>
      <c r="P329" s="127">
        <v>0</v>
      </c>
      <c r="Q329" s="127">
        <f>ROUND(E329*P329,2)</f>
        <v>0</v>
      </c>
      <c r="R329" s="127"/>
      <c r="S329" s="127" t="s">
        <v>392</v>
      </c>
      <c r="T329" s="128" t="s">
        <v>393</v>
      </c>
      <c r="U329" s="106">
        <v>0</v>
      </c>
      <c r="V329" s="106">
        <f>ROUND(E329*U329,2)</f>
        <v>0</v>
      </c>
      <c r="W329" s="106"/>
      <c r="X329" s="106" t="s">
        <v>1066</v>
      </c>
      <c r="Y329" s="101"/>
      <c r="Z329" s="101"/>
      <c r="AA329" s="101"/>
      <c r="AB329" s="101"/>
      <c r="AC329" s="101"/>
      <c r="AD329" s="101"/>
      <c r="AE329" s="101"/>
      <c r="AF329" s="101"/>
      <c r="AG329" s="101" t="s">
        <v>1795</v>
      </c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</row>
    <row r="330" spans="1:60" ht="22.5" outlineLevel="1">
      <c r="A330" s="104"/>
      <c r="B330" s="105"/>
      <c r="C330" s="138" t="s">
        <v>3334</v>
      </c>
      <c r="D330" s="107"/>
      <c r="E330" s="108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1"/>
      <c r="Z330" s="101"/>
      <c r="AA330" s="101"/>
      <c r="AB330" s="101"/>
      <c r="AC330" s="101"/>
      <c r="AD330" s="101"/>
      <c r="AE330" s="101"/>
      <c r="AF330" s="101"/>
      <c r="AG330" s="101" t="s">
        <v>365</v>
      </c>
      <c r="AH330" s="101">
        <v>0</v>
      </c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</row>
    <row r="331" spans="1:60" ht="22.5" outlineLevel="1">
      <c r="A331" s="104"/>
      <c r="B331" s="105"/>
      <c r="C331" s="138" t="s">
        <v>3335</v>
      </c>
      <c r="D331" s="107"/>
      <c r="E331" s="108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1"/>
      <c r="Z331" s="101"/>
      <c r="AA331" s="101"/>
      <c r="AB331" s="101"/>
      <c r="AC331" s="101"/>
      <c r="AD331" s="101"/>
      <c r="AE331" s="101"/>
      <c r="AF331" s="101"/>
      <c r="AG331" s="101" t="s">
        <v>365</v>
      </c>
      <c r="AH331" s="101">
        <v>0</v>
      </c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</row>
    <row r="332" spans="1:60" ht="22.5" outlineLevel="1">
      <c r="A332" s="104"/>
      <c r="B332" s="105"/>
      <c r="C332" s="138" t="s">
        <v>3336</v>
      </c>
      <c r="D332" s="107"/>
      <c r="E332" s="108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1"/>
      <c r="Z332" s="101"/>
      <c r="AA332" s="101"/>
      <c r="AB332" s="101"/>
      <c r="AC332" s="101"/>
      <c r="AD332" s="101"/>
      <c r="AE332" s="101"/>
      <c r="AF332" s="101"/>
      <c r="AG332" s="101" t="s">
        <v>365</v>
      </c>
      <c r="AH332" s="101">
        <v>0</v>
      </c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</row>
    <row r="333" spans="1:60" outlineLevel="1">
      <c r="A333" s="104"/>
      <c r="B333" s="105"/>
      <c r="C333" s="138" t="s">
        <v>3337</v>
      </c>
      <c r="D333" s="107"/>
      <c r="E333" s="108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1"/>
      <c r="Z333" s="101"/>
      <c r="AA333" s="101"/>
      <c r="AB333" s="101"/>
      <c r="AC333" s="101"/>
      <c r="AD333" s="101"/>
      <c r="AE333" s="101"/>
      <c r="AF333" s="101"/>
      <c r="AG333" s="101" t="s">
        <v>365</v>
      </c>
      <c r="AH333" s="101">
        <v>0</v>
      </c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</row>
    <row r="334" spans="1:60" outlineLevel="1">
      <c r="A334" s="104"/>
      <c r="B334" s="105"/>
      <c r="C334" s="138" t="s">
        <v>3328</v>
      </c>
      <c r="D334" s="107"/>
      <c r="E334" s="108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1"/>
      <c r="Z334" s="101"/>
      <c r="AA334" s="101"/>
      <c r="AB334" s="101"/>
      <c r="AC334" s="101"/>
      <c r="AD334" s="101"/>
      <c r="AE334" s="101"/>
      <c r="AF334" s="101"/>
      <c r="AG334" s="101" t="s">
        <v>365</v>
      </c>
      <c r="AH334" s="101">
        <v>0</v>
      </c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</row>
    <row r="335" spans="1:60" outlineLevel="1">
      <c r="A335" s="104"/>
      <c r="B335" s="105"/>
      <c r="C335" s="138" t="s">
        <v>3208</v>
      </c>
      <c r="D335" s="107"/>
      <c r="E335" s="108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1"/>
      <c r="Z335" s="101"/>
      <c r="AA335" s="101"/>
      <c r="AB335" s="101"/>
      <c r="AC335" s="101"/>
      <c r="AD335" s="101"/>
      <c r="AE335" s="101"/>
      <c r="AF335" s="101"/>
      <c r="AG335" s="101" t="s">
        <v>365</v>
      </c>
      <c r="AH335" s="101">
        <v>0</v>
      </c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</row>
    <row r="336" spans="1:60" outlineLevel="1">
      <c r="A336" s="104"/>
      <c r="B336" s="105"/>
      <c r="C336" s="138" t="s">
        <v>2144</v>
      </c>
      <c r="D336" s="107"/>
      <c r="E336" s="108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1"/>
      <c r="Z336" s="101"/>
      <c r="AA336" s="101"/>
      <c r="AB336" s="101"/>
      <c r="AC336" s="101"/>
      <c r="AD336" s="101"/>
      <c r="AE336" s="101"/>
      <c r="AF336" s="101"/>
      <c r="AG336" s="101" t="s">
        <v>365</v>
      </c>
      <c r="AH336" s="101">
        <v>0</v>
      </c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</row>
    <row r="337" spans="1:60" outlineLevel="1">
      <c r="A337" s="104"/>
      <c r="B337" s="105"/>
      <c r="C337" s="138" t="s">
        <v>3289</v>
      </c>
      <c r="D337" s="107"/>
      <c r="E337" s="108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1"/>
      <c r="Z337" s="101"/>
      <c r="AA337" s="101"/>
      <c r="AB337" s="101"/>
      <c r="AC337" s="101"/>
      <c r="AD337" s="101"/>
      <c r="AE337" s="101"/>
      <c r="AF337" s="101"/>
      <c r="AG337" s="101" t="s">
        <v>365</v>
      </c>
      <c r="AH337" s="101">
        <v>0</v>
      </c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</row>
    <row r="338" spans="1:60" outlineLevel="1">
      <c r="A338" s="104"/>
      <c r="B338" s="105"/>
      <c r="C338" s="138" t="s">
        <v>299</v>
      </c>
      <c r="D338" s="107"/>
      <c r="E338" s="108">
        <v>2</v>
      </c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1"/>
      <c r="Z338" s="101"/>
      <c r="AA338" s="101"/>
      <c r="AB338" s="101"/>
      <c r="AC338" s="101"/>
      <c r="AD338" s="101"/>
      <c r="AE338" s="101"/>
      <c r="AF338" s="101"/>
      <c r="AG338" s="101" t="s">
        <v>365</v>
      </c>
      <c r="AH338" s="101">
        <v>0</v>
      </c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</row>
    <row r="339" spans="1:60" outlineLevel="1">
      <c r="A339" s="129">
        <v>75</v>
      </c>
      <c r="B339" s="130" t="s">
        <v>3338</v>
      </c>
      <c r="C339" s="140" t="s">
        <v>3306</v>
      </c>
      <c r="D339" s="131" t="s">
        <v>938</v>
      </c>
      <c r="E339" s="132">
        <v>10</v>
      </c>
      <c r="F339" s="133"/>
      <c r="G339" s="134">
        <f t="shared" ref="G339:G349" si="14">ROUND(E339*F339,2)</f>
        <v>0</v>
      </c>
      <c r="H339" s="133"/>
      <c r="I339" s="134">
        <f t="shared" ref="I339:I349" si="15">ROUND(E339*H339,2)</f>
        <v>0</v>
      </c>
      <c r="J339" s="133"/>
      <c r="K339" s="134">
        <f t="shared" ref="K339:K349" si="16">ROUND(E339*J339,2)</f>
        <v>0</v>
      </c>
      <c r="L339" s="134">
        <v>21</v>
      </c>
      <c r="M339" s="134">
        <f t="shared" ref="M339:M349" si="17">G339*(1+L339/100)</f>
        <v>0</v>
      </c>
      <c r="N339" s="134">
        <v>0</v>
      </c>
      <c r="O339" s="134">
        <f t="shared" ref="O339:O349" si="18">ROUND(E339*N339,2)</f>
        <v>0</v>
      </c>
      <c r="P339" s="134">
        <v>0</v>
      </c>
      <c r="Q339" s="134">
        <f t="shared" ref="Q339:Q349" si="19">ROUND(E339*P339,2)</f>
        <v>0</v>
      </c>
      <c r="R339" s="134"/>
      <c r="S339" s="134" t="s">
        <v>392</v>
      </c>
      <c r="T339" s="135" t="s">
        <v>393</v>
      </c>
      <c r="U339" s="106">
        <v>0</v>
      </c>
      <c r="V339" s="106">
        <f t="shared" ref="V339:V349" si="20">ROUND(E339*U339,2)</f>
        <v>0</v>
      </c>
      <c r="W339" s="106"/>
      <c r="X339" s="106" t="s">
        <v>1066</v>
      </c>
      <c r="Y339" s="101"/>
      <c r="Z339" s="101"/>
      <c r="AA339" s="101"/>
      <c r="AB339" s="101"/>
      <c r="AC339" s="101"/>
      <c r="AD339" s="101"/>
      <c r="AE339" s="101"/>
      <c r="AF339" s="101"/>
      <c r="AG339" s="101" t="s">
        <v>1795</v>
      </c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</row>
    <row r="340" spans="1:60" outlineLevel="1">
      <c r="A340" s="129">
        <v>76</v>
      </c>
      <c r="B340" s="130" t="s">
        <v>3339</v>
      </c>
      <c r="C340" s="140" t="s">
        <v>3308</v>
      </c>
      <c r="D340" s="131" t="s">
        <v>1788</v>
      </c>
      <c r="E340" s="132">
        <v>5</v>
      </c>
      <c r="F340" s="133"/>
      <c r="G340" s="134">
        <f t="shared" si="14"/>
        <v>0</v>
      </c>
      <c r="H340" s="133"/>
      <c r="I340" s="134">
        <f t="shared" si="15"/>
        <v>0</v>
      </c>
      <c r="J340" s="133"/>
      <c r="K340" s="134">
        <f t="shared" si="16"/>
        <v>0</v>
      </c>
      <c r="L340" s="134">
        <v>21</v>
      </c>
      <c r="M340" s="134">
        <f t="shared" si="17"/>
        <v>0</v>
      </c>
      <c r="N340" s="134">
        <v>0</v>
      </c>
      <c r="O340" s="134">
        <f t="shared" si="18"/>
        <v>0</v>
      </c>
      <c r="P340" s="134">
        <v>0</v>
      </c>
      <c r="Q340" s="134">
        <f t="shared" si="19"/>
        <v>0</v>
      </c>
      <c r="R340" s="134"/>
      <c r="S340" s="134" t="s">
        <v>392</v>
      </c>
      <c r="T340" s="135" t="s">
        <v>393</v>
      </c>
      <c r="U340" s="106">
        <v>0</v>
      </c>
      <c r="V340" s="106">
        <f t="shared" si="20"/>
        <v>0</v>
      </c>
      <c r="W340" s="106"/>
      <c r="X340" s="106" t="s">
        <v>362</v>
      </c>
      <c r="Y340" s="101"/>
      <c r="Z340" s="101"/>
      <c r="AA340" s="101"/>
      <c r="AB340" s="101"/>
      <c r="AC340" s="101"/>
      <c r="AD340" s="101"/>
      <c r="AE340" s="101"/>
      <c r="AF340" s="101"/>
      <c r="AG340" s="101" t="s">
        <v>550</v>
      </c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</row>
    <row r="341" spans="1:60" outlineLevel="1">
      <c r="A341" s="129">
        <v>77</v>
      </c>
      <c r="B341" s="130" t="s">
        <v>2678</v>
      </c>
      <c r="C341" s="140" t="s">
        <v>3309</v>
      </c>
      <c r="D341" s="131" t="s">
        <v>24</v>
      </c>
      <c r="E341" s="132">
        <v>3</v>
      </c>
      <c r="F341" s="133"/>
      <c r="G341" s="134">
        <f t="shared" si="14"/>
        <v>0</v>
      </c>
      <c r="H341" s="133"/>
      <c r="I341" s="134">
        <f t="shared" si="15"/>
        <v>0</v>
      </c>
      <c r="J341" s="133"/>
      <c r="K341" s="134">
        <f t="shared" si="16"/>
        <v>0</v>
      </c>
      <c r="L341" s="134">
        <v>21</v>
      </c>
      <c r="M341" s="134">
        <f t="shared" si="17"/>
        <v>0</v>
      </c>
      <c r="N341" s="134">
        <v>0</v>
      </c>
      <c r="O341" s="134">
        <f t="shared" si="18"/>
        <v>0</v>
      </c>
      <c r="P341" s="134">
        <v>0</v>
      </c>
      <c r="Q341" s="134">
        <f t="shared" si="19"/>
        <v>0</v>
      </c>
      <c r="R341" s="134"/>
      <c r="S341" s="134" t="s">
        <v>392</v>
      </c>
      <c r="T341" s="135" t="s">
        <v>393</v>
      </c>
      <c r="U341" s="106">
        <v>0</v>
      </c>
      <c r="V341" s="106">
        <f t="shared" si="20"/>
        <v>0</v>
      </c>
      <c r="W341" s="106"/>
      <c r="X341" s="106" t="s">
        <v>1066</v>
      </c>
      <c r="Y341" s="101"/>
      <c r="Z341" s="101"/>
      <c r="AA341" s="101"/>
      <c r="AB341" s="101"/>
      <c r="AC341" s="101"/>
      <c r="AD341" s="101"/>
      <c r="AE341" s="101"/>
      <c r="AF341" s="101"/>
      <c r="AG341" s="101" t="s">
        <v>1795</v>
      </c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</row>
    <row r="342" spans="1:60" outlineLevel="1">
      <c r="A342" s="129">
        <v>78</v>
      </c>
      <c r="B342" s="130" t="s">
        <v>2682</v>
      </c>
      <c r="C342" s="140" t="s">
        <v>3311</v>
      </c>
      <c r="D342" s="131" t="s">
        <v>24</v>
      </c>
      <c r="E342" s="132">
        <v>10</v>
      </c>
      <c r="F342" s="133"/>
      <c r="G342" s="134">
        <f t="shared" si="14"/>
        <v>0</v>
      </c>
      <c r="H342" s="133"/>
      <c r="I342" s="134">
        <f t="shared" si="15"/>
        <v>0</v>
      </c>
      <c r="J342" s="133"/>
      <c r="K342" s="134">
        <f t="shared" si="16"/>
        <v>0</v>
      </c>
      <c r="L342" s="134">
        <v>21</v>
      </c>
      <c r="M342" s="134">
        <f t="shared" si="17"/>
        <v>0</v>
      </c>
      <c r="N342" s="134">
        <v>0</v>
      </c>
      <c r="O342" s="134">
        <f t="shared" si="18"/>
        <v>0</v>
      </c>
      <c r="P342" s="134">
        <v>0</v>
      </c>
      <c r="Q342" s="134">
        <f t="shared" si="19"/>
        <v>0</v>
      </c>
      <c r="R342" s="134"/>
      <c r="S342" s="134" t="s">
        <v>392</v>
      </c>
      <c r="T342" s="135" t="s">
        <v>393</v>
      </c>
      <c r="U342" s="106">
        <v>0</v>
      </c>
      <c r="V342" s="106">
        <f t="shared" si="20"/>
        <v>0</v>
      </c>
      <c r="W342" s="106"/>
      <c r="X342" s="106" t="s">
        <v>362</v>
      </c>
      <c r="Y342" s="101"/>
      <c r="Z342" s="101"/>
      <c r="AA342" s="101"/>
      <c r="AB342" s="101"/>
      <c r="AC342" s="101"/>
      <c r="AD342" s="101"/>
      <c r="AE342" s="101"/>
      <c r="AF342" s="101"/>
      <c r="AG342" s="101" t="s">
        <v>550</v>
      </c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H342" s="101"/>
    </row>
    <row r="343" spans="1:60" outlineLevel="1">
      <c r="A343" s="129">
        <v>79</v>
      </c>
      <c r="B343" s="130" t="s">
        <v>2684</v>
      </c>
      <c r="C343" s="140" t="s">
        <v>3312</v>
      </c>
      <c r="D343" s="131" t="s">
        <v>1788</v>
      </c>
      <c r="E343" s="132">
        <v>5</v>
      </c>
      <c r="F343" s="133"/>
      <c r="G343" s="134">
        <f t="shared" si="14"/>
        <v>0</v>
      </c>
      <c r="H343" s="133"/>
      <c r="I343" s="134">
        <f t="shared" si="15"/>
        <v>0</v>
      </c>
      <c r="J343" s="133"/>
      <c r="K343" s="134">
        <f t="shared" si="16"/>
        <v>0</v>
      </c>
      <c r="L343" s="134">
        <v>21</v>
      </c>
      <c r="M343" s="134">
        <f t="shared" si="17"/>
        <v>0</v>
      </c>
      <c r="N343" s="134">
        <v>0</v>
      </c>
      <c r="O343" s="134">
        <f t="shared" si="18"/>
        <v>0</v>
      </c>
      <c r="P343" s="134">
        <v>0</v>
      </c>
      <c r="Q343" s="134">
        <f t="shared" si="19"/>
        <v>0</v>
      </c>
      <c r="R343" s="134"/>
      <c r="S343" s="134" t="s">
        <v>392</v>
      </c>
      <c r="T343" s="135" t="s">
        <v>393</v>
      </c>
      <c r="U343" s="106">
        <v>0</v>
      </c>
      <c r="V343" s="106">
        <f t="shared" si="20"/>
        <v>0</v>
      </c>
      <c r="W343" s="106"/>
      <c r="X343" s="106" t="s">
        <v>362</v>
      </c>
      <c r="Y343" s="101"/>
      <c r="Z343" s="101"/>
      <c r="AA343" s="101"/>
      <c r="AB343" s="101"/>
      <c r="AC343" s="101"/>
      <c r="AD343" s="101"/>
      <c r="AE343" s="101"/>
      <c r="AF343" s="101"/>
      <c r="AG343" s="101" t="s">
        <v>550</v>
      </c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</row>
    <row r="344" spans="1:60" outlineLevel="1">
      <c r="A344" s="129">
        <v>80</v>
      </c>
      <c r="B344" s="130" t="s">
        <v>2686</v>
      </c>
      <c r="C344" s="140" t="s">
        <v>3313</v>
      </c>
      <c r="D344" s="131" t="s">
        <v>1788</v>
      </c>
      <c r="E344" s="132">
        <v>8</v>
      </c>
      <c r="F344" s="133"/>
      <c r="G344" s="134">
        <f t="shared" si="14"/>
        <v>0</v>
      </c>
      <c r="H344" s="133"/>
      <c r="I344" s="134">
        <f t="shared" si="15"/>
        <v>0</v>
      </c>
      <c r="J344" s="133"/>
      <c r="K344" s="134">
        <f t="shared" si="16"/>
        <v>0</v>
      </c>
      <c r="L344" s="134">
        <v>21</v>
      </c>
      <c r="M344" s="134">
        <f t="shared" si="17"/>
        <v>0</v>
      </c>
      <c r="N344" s="134">
        <v>0</v>
      </c>
      <c r="O344" s="134">
        <f t="shared" si="18"/>
        <v>0</v>
      </c>
      <c r="P344" s="134">
        <v>0</v>
      </c>
      <c r="Q344" s="134">
        <f t="shared" si="19"/>
        <v>0</v>
      </c>
      <c r="R344" s="134"/>
      <c r="S344" s="134" t="s">
        <v>392</v>
      </c>
      <c r="T344" s="135" t="s">
        <v>393</v>
      </c>
      <c r="U344" s="106">
        <v>0</v>
      </c>
      <c r="V344" s="106">
        <f t="shared" si="20"/>
        <v>0</v>
      </c>
      <c r="W344" s="106"/>
      <c r="X344" s="106" t="s">
        <v>362</v>
      </c>
      <c r="Y344" s="101"/>
      <c r="Z344" s="101"/>
      <c r="AA344" s="101"/>
      <c r="AB344" s="101"/>
      <c r="AC344" s="101"/>
      <c r="AD344" s="101"/>
      <c r="AE344" s="101"/>
      <c r="AF344" s="101"/>
      <c r="AG344" s="101" t="s">
        <v>550</v>
      </c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</row>
    <row r="345" spans="1:60" outlineLevel="1">
      <c r="A345" s="129">
        <v>81</v>
      </c>
      <c r="B345" s="130" t="s">
        <v>2689</v>
      </c>
      <c r="C345" s="140" t="s">
        <v>3314</v>
      </c>
      <c r="D345" s="131" t="s">
        <v>1788</v>
      </c>
      <c r="E345" s="132">
        <v>1</v>
      </c>
      <c r="F345" s="133"/>
      <c r="G345" s="134">
        <f t="shared" si="14"/>
        <v>0</v>
      </c>
      <c r="H345" s="133"/>
      <c r="I345" s="134">
        <f t="shared" si="15"/>
        <v>0</v>
      </c>
      <c r="J345" s="133"/>
      <c r="K345" s="134">
        <f t="shared" si="16"/>
        <v>0</v>
      </c>
      <c r="L345" s="134">
        <v>21</v>
      </c>
      <c r="M345" s="134">
        <f t="shared" si="17"/>
        <v>0</v>
      </c>
      <c r="N345" s="134">
        <v>0</v>
      </c>
      <c r="O345" s="134">
        <f t="shared" si="18"/>
        <v>0</v>
      </c>
      <c r="P345" s="134">
        <v>0</v>
      </c>
      <c r="Q345" s="134">
        <f t="shared" si="19"/>
        <v>0</v>
      </c>
      <c r="R345" s="134"/>
      <c r="S345" s="134" t="s">
        <v>392</v>
      </c>
      <c r="T345" s="135" t="s">
        <v>393</v>
      </c>
      <c r="U345" s="106">
        <v>0</v>
      </c>
      <c r="V345" s="106">
        <f t="shared" si="20"/>
        <v>0</v>
      </c>
      <c r="W345" s="106"/>
      <c r="X345" s="106" t="s">
        <v>362</v>
      </c>
      <c r="Y345" s="101"/>
      <c r="Z345" s="101"/>
      <c r="AA345" s="101"/>
      <c r="AB345" s="101"/>
      <c r="AC345" s="101"/>
      <c r="AD345" s="101"/>
      <c r="AE345" s="101"/>
      <c r="AF345" s="101"/>
      <c r="AG345" s="101" t="s">
        <v>550</v>
      </c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</row>
    <row r="346" spans="1:60" ht="22.5" outlineLevel="1">
      <c r="A346" s="129">
        <v>82</v>
      </c>
      <c r="B346" s="130" t="s">
        <v>2692</v>
      </c>
      <c r="C346" s="140" t="s">
        <v>3315</v>
      </c>
      <c r="D346" s="131" t="s">
        <v>3316</v>
      </c>
      <c r="E346" s="132">
        <v>1</v>
      </c>
      <c r="F346" s="133"/>
      <c r="G346" s="134">
        <f t="shared" si="14"/>
        <v>0</v>
      </c>
      <c r="H346" s="133"/>
      <c r="I346" s="134">
        <f t="shared" si="15"/>
        <v>0</v>
      </c>
      <c r="J346" s="133"/>
      <c r="K346" s="134">
        <f t="shared" si="16"/>
        <v>0</v>
      </c>
      <c r="L346" s="134">
        <v>21</v>
      </c>
      <c r="M346" s="134">
        <f t="shared" si="17"/>
        <v>0</v>
      </c>
      <c r="N346" s="134">
        <v>0</v>
      </c>
      <c r="O346" s="134">
        <f t="shared" si="18"/>
        <v>0</v>
      </c>
      <c r="P346" s="134">
        <v>0</v>
      </c>
      <c r="Q346" s="134">
        <f t="shared" si="19"/>
        <v>0</v>
      </c>
      <c r="R346" s="134"/>
      <c r="S346" s="134" t="s">
        <v>392</v>
      </c>
      <c r="T346" s="135" t="s">
        <v>393</v>
      </c>
      <c r="U346" s="106">
        <v>0</v>
      </c>
      <c r="V346" s="106">
        <f t="shared" si="20"/>
        <v>0</v>
      </c>
      <c r="W346" s="106"/>
      <c r="X346" s="106" t="s">
        <v>1066</v>
      </c>
      <c r="Y346" s="101"/>
      <c r="Z346" s="101"/>
      <c r="AA346" s="101"/>
      <c r="AB346" s="101"/>
      <c r="AC346" s="101"/>
      <c r="AD346" s="101"/>
      <c r="AE346" s="101"/>
      <c r="AF346" s="101"/>
      <c r="AG346" s="101" t="s">
        <v>1795</v>
      </c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  <c r="BH346" s="101"/>
    </row>
    <row r="347" spans="1:60" outlineLevel="1">
      <c r="A347" s="129">
        <v>83</v>
      </c>
      <c r="B347" s="130" t="s">
        <v>2695</v>
      </c>
      <c r="C347" s="140" t="s">
        <v>3317</v>
      </c>
      <c r="D347" s="131" t="s">
        <v>1788</v>
      </c>
      <c r="E347" s="132">
        <v>2</v>
      </c>
      <c r="F347" s="133"/>
      <c r="G347" s="134">
        <f t="shared" si="14"/>
        <v>0</v>
      </c>
      <c r="H347" s="133"/>
      <c r="I347" s="134">
        <f t="shared" si="15"/>
        <v>0</v>
      </c>
      <c r="J347" s="133"/>
      <c r="K347" s="134">
        <f t="shared" si="16"/>
        <v>0</v>
      </c>
      <c r="L347" s="134">
        <v>21</v>
      </c>
      <c r="M347" s="134">
        <f t="shared" si="17"/>
        <v>0</v>
      </c>
      <c r="N347" s="134">
        <v>0</v>
      </c>
      <c r="O347" s="134">
        <f t="shared" si="18"/>
        <v>0</v>
      </c>
      <c r="P347" s="134">
        <v>0</v>
      </c>
      <c r="Q347" s="134">
        <f t="shared" si="19"/>
        <v>0</v>
      </c>
      <c r="R347" s="134"/>
      <c r="S347" s="134" t="s">
        <v>392</v>
      </c>
      <c r="T347" s="135" t="s">
        <v>393</v>
      </c>
      <c r="U347" s="106">
        <v>0</v>
      </c>
      <c r="V347" s="106">
        <f t="shared" si="20"/>
        <v>0</v>
      </c>
      <c r="W347" s="106"/>
      <c r="X347" s="106" t="s">
        <v>362</v>
      </c>
      <c r="Y347" s="101"/>
      <c r="Z347" s="101"/>
      <c r="AA347" s="101"/>
      <c r="AB347" s="101"/>
      <c r="AC347" s="101"/>
      <c r="AD347" s="101"/>
      <c r="AE347" s="101"/>
      <c r="AF347" s="101"/>
      <c r="AG347" s="101" t="s">
        <v>550</v>
      </c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</row>
    <row r="348" spans="1:60" outlineLevel="1">
      <c r="A348" s="129">
        <v>84</v>
      </c>
      <c r="B348" s="130" t="s">
        <v>2697</v>
      </c>
      <c r="C348" s="140" t="s">
        <v>3321</v>
      </c>
      <c r="D348" s="131" t="s">
        <v>1128</v>
      </c>
      <c r="E348" s="132">
        <v>1</v>
      </c>
      <c r="F348" s="133"/>
      <c r="G348" s="134">
        <f t="shared" si="14"/>
        <v>0</v>
      </c>
      <c r="H348" s="133"/>
      <c r="I348" s="134">
        <f t="shared" si="15"/>
        <v>0</v>
      </c>
      <c r="J348" s="133"/>
      <c r="K348" s="134">
        <f t="shared" si="16"/>
        <v>0</v>
      </c>
      <c r="L348" s="134">
        <v>21</v>
      </c>
      <c r="M348" s="134">
        <f t="shared" si="17"/>
        <v>0</v>
      </c>
      <c r="N348" s="134">
        <v>0</v>
      </c>
      <c r="O348" s="134">
        <f t="shared" si="18"/>
        <v>0</v>
      </c>
      <c r="P348" s="134">
        <v>0</v>
      </c>
      <c r="Q348" s="134">
        <f t="shared" si="19"/>
        <v>0</v>
      </c>
      <c r="R348" s="134"/>
      <c r="S348" s="134" t="s">
        <v>392</v>
      </c>
      <c r="T348" s="135" t="s">
        <v>393</v>
      </c>
      <c r="U348" s="106">
        <v>0</v>
      </c>
      <c r="V348" s="106">
        <f t="shared" si="20"/>
        <v>0</v>
      </c>
      <c r="W348" s="106"/>
      <c r="X348" s="106" t="s">
        <v>1066</v>
      </c>
      <c r="Y348" s="101"/>
      <c r="Z348" s="101"/>
      <c r="AA348" s="101"/>
      <c r="AB348" s="101"/>
      <c r="AC348" s="101"/>
      <c r="AD348" s="101"/>
      <c r="AE348" s="101"/>
      <c r="AF348" s="101"/>
      <c r="AG348" s="101" t="s">
        <v>1795</v>
      </c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</row>
    <row r="349" spans="1:60" outlineLevel="1">
      <c r="A349" s="129">
        <v>85</v>
      </c>
      <c r="B349" s="130" t="s">
        <v>2699</v>
      </c>
      <c r="C349" s="140" t="s">
        <v>3322</v>
      </c>
      <c r="D349" s="131" t="s">
        <v>1128</v>
      </c>
      <c r="E349" s="132">
        <v>1</v>
      </c>
      <c r="F349" s="133"/>
      <c r="G349" s="134">
        <f t="shared" si="14"/>
        <v>0</v>
      </c>
      <c r="H349" s="133"/>
      <c r="I349" s="134">
        <f t="shared" si="15"/>
        <v>0</v>
      </c>
      <c r="J349" s="133"/>
      <c r="K349" s="134">
        <f t="shared" si="16"/>
        <v>0</v>
      </c>
      <c r="L349" s="134">
        <v>21</v>
      </c>
      <c r="M349" s="134">
        <f t="shared" si="17"/>
        <v>0</v>
      </c>
      <c r="N349" s="134">
        <v>0</v>
      </c>
      <c r="O349" s="134">
        <f t="shared" si="18"/>
        <v>0</v>
      </c>
      <c r="P349" s="134">
        <v>0</v>
      </c>
      <c r="Q349" s="134">
        <f t="shared" si="19"/>
        <v>0</v>
      </c>
      <c r="R349" s="134"/>
      <c r="S349" s="134" t="s">
        <v>392</v>
      </c>
      <c r="T349" s="135" t="s">
        <v>393</v>
      </c>
      <c r="U349" s="106">
        <v>0</v>
      </c>
      <c r="V349" s="106">
        <f t="shared" si="20"/>
        <v>0</v>
      </c>
      <c r="W349" s="106"/>
      <c r="X349" s="106" t="s">
        <v>1066</v>
      </c>
      <c r="Y349" s="101"/>
      <c r="Z349" s="101"/>
      <c r="AA349" s="101"/>
      <c r="AB349" s="101"/>
      <c r="AC349" s="101"/>
      <c r="AD349" s="101"/>
      <c r="AE349" s="101"/>
      <c r="AF349" s="101"/>
      <c r="AG349" s="101" t="s">
        <v>1795</v>
      </c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</row>
    <row r="350" spans="1:60" ht="25.5">
      <c r="A350" s="116" t="s">
        <v>355</v>
      </c>
      <c r="B350" s="117" t="s">
        <v>267</v>
      </c>
      <c r="C350" s="136" t="s">
        <v>270</v>
      </c>
      <c r="D350" s="118"/>
      <c r="E350" s="119"/>
      <c r="F350" s="120"/>
      <c r="G350" s="120">
        <f>SUMIF(AG351:AG439,"&lt;&gt;NOR",G351:G439)</f>
        <v>0</v>
      </c>
      <c r="H350" s="120"/>
      <c r="I350" s="120">
        <f>SUM(I351:I439)</f>
        <v>0</v>
      </c>
      <c r="J350" s="120"/>
      <c r="K350" s="120">
        <f>SUM(K351:K439)</f>
        <v>0</v>
      </c>
      <c r="L350" s="120"/>
      <c r="M350" s="120">
        <f>SUM(M351:M439)</f>
        <v>0</v>
      </c>
      <c r="N350" s="120"/>
      <c r="O350" s="120">
        <f>SUM(O351:O439)</f>
        <v>0</v>
      </c>
      <c r="P350" s="120"/>
      <c r="Q350" s="120">
        <f>SUM(Q351:Q439)</f>
        <v>0</v>
      </c>
      <c r="R350" s="120"/>
      <c r="S350" s="120"/>
      <c r="T350" s="121"/>
      <c r="U350" s="115"/>
      <c r="V350" s="115">
        <f>SUM(V351:V439)</f>
        <v>0</v>
      </c>
      <c r="W350" s="115"/>
      <c r="X350" s="115"/>
      <c r="AG350" t="s">
        <v>356</v>
      </c>
    </row>
    <row r="351" spans="1:60" ht="33.75" outlineLevel="1">
      <c r="A351" s="122">
        <v>86</v>
      </c>
      <c r="B351" s="123" t="s">
        <v>3062</v>
      </c>
      <c r="C351" s="137" t="s">
        <v>3340</v>
      </c>
      <c r="D351" s="124" t="s">
        <v>1128</v>
      </c>
      <c r="E351" s="125">
        <v>1</v>
      </c>
      <c r="F351" s="126"/>
      <c r="G351" s="127">
        <f>ROUND(E351*F351,2)</f>
        <v>0</v>
      </c>
      <c r="H351" s="126"/>
      <c r="I351" s="127">
        <f>ROUND(E351*H351,2)</f>
        <v>0</v>
      </c>
      <c r="J351" s="126"/>
      <c r="K351" s="127">
        <f>ROUND(E351*J351,2)</f>
        <v>0</v>
      </c>
      <c r="L351" s="127">
        <v>21</v>
      </c>
      <c r="M351" s="127">
        <f>G351*(1+L351/100)</f>
        <v>0</v>
      </c>
      <c r="N351" s="127">
        <v>0</v>
      </c>
      <c r="O351" s="127">
        <f>ROUND(E351*N351,2)</f>
        <v>0</v>
      </c>
      <c r="P351" s="127">
        <v>0</v>
      </c>
      <c r="Q351" s="127">
        <f>ROUND(E351*P351,2)</f>
        <v>0</v>
      </c>
      <c r="R351" s="127"/>
      <c r="S351" s="127" t="s">
        <v>392</v>
      </c>
      <c r="T351" s="128" t="s">
        <v>393</v>
      </c>
      <c r="U351" s="106">
        <v>0</v>
      </c>
      <c r="V351" s="106">
        <f>ROUND(E351*U351,2)</f>
        <v>0</v>
      </c>
      <c r="W351" s="106"/>
      <c r="X351" s="106" t="s">
        <v>1066</v>
      </c>
      <c r="Y351" s="101"/>
      <c r="Z351" s="101"/>
      <c r="AA351" s="101"/>
      <c r="AB351" s="101"/>
      <c r="AC351" s="101"/>
      <c r="AD351" s="101"/>
      <c r="AE351" s="101"/>
      <c r="AF351" s="101"/>
      <c r="AG351" s="101" t="s">
        <v>1795</v>
      </c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</row>
    <row r="352" spans="1:60" outlineLevel="1">
      <c r="A352" s="104"/>
      <c r="B352" s="105"/>
      <c r="C352" s="138" t="s">
        <v>3208</v>
      </c>
      <c r="D352" s="107"/>
      <c r="E352" s="108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1"/>
      <c r="Z352" s="101"/>
      <c r="AA352" s="101"/>
      <c r="AB352" s="101"/>
      <c r="AC352" s="101"/>
      <c r="AD352" s="101"/>
      <c r="AE352" s="101"/>
      <c r="AF352" s="101"/>
      <c r="AG352" s="101" t="s">
        <v>365</v>
      </c>
      <c r="AH352" s="101">
        <v>0</v>
      </c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</row>
    <row r="353" spans="1:60" outlineLevel="1">
      <c r="A353" s="104"/>
      <c r="B353" s="105"/>
      <c r="C353" s="138" t="s">
        <v>2156</v>
      </c>
      <c r="D353" s="107"/>
      <c r="E353" s="108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1"/>
      <c r="Z353" s="101"/>
      <c r="AA353" s="101"/>
      <c r="AB353" s="101"/>
      <c r="AC353" s="101"/>
      <c r="AD353" s="101"/>
      <c r="AE353" s="101"/>
      <c r="AF353" s="101"/>
      <c r="AG353" s="101" t="s">
        <v>365</v>
      </c>
      <c r="AH353" s="101">
        <v>0</v>
      </c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</row>
    <row r="354" spans="1:60" outlineLevel="1">
      <c r="A354" s="104"/>
      <c r="B354" s="105"/>
      <c r="C354" s="138" t="s">
        <v>43</v>
      </c>
      <c r="D354" s="107"/>
      <c r="E354" s="108">
        <v>1</v>
      </c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1"/>
      <c r="Z354" s="101"/>
      <c r="AA354" s="101"/>
      <c r="AB354" s="101"/>
      <c r="AC354" s="101"/>
      <c r="AD354" s="101"/>
      <c r="AE354" s="101"/>
      <c r="AF354" s="101"/>
      <c r="AG354" s="101" t="s">
        <v>365</v>
      </c>
      <c r="AH354" s="101">
        <v>0</v>
      </c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</row>
    <row r="355" spans="1:60" ht="33.75" outlineLevel="1">
      <c r="A355" s="122">
        <v>87</v>
      </c>
      <c r="B355" s="123" t="s">
        <v>3064</v>
      </c>
      <c r="C355" s="137" t="s">
        <v>3341</v>
      </c>
      <c r="D355" s="124" t="s">
        <v>1128</v>
      </c>
      <c r="E355" s="125">
        <v>1</v>
      </c>
      <c r="F355" s="126"/>
      <c r="G355" s="127">
        <f>ROUND(E355*F355,2)</f>
        <v>0</v>
      </c>
      <c r="H355" s="126"/>
      <c r="I355" s="127">
        <f>ROUND(E355*H355,2)</f>
        <v>0</v>
      </c>
      <c r="J355" s="126"/>
      <c r="K355" s="127">
        <f>ROUND(E355*J355,2)</f>
        <v>0</v>
      </c>
      <c r="L355" s="127">
        <v>21</v>
      </c>
      <c r="M355" s="127">
        <f>G355*(1+L355/100)</f>
        <v>0</v>
      </c>
      <c r="N355" s="127">
        <v>0</v>
      </c>
      <c r="O355" s="127">
        <f>ROUND(E355*N355,2)</f>
        <v>0</v>
      </c>
      <c r="P355" s="127">
        <v>0</v>
      </c>
      <c r="Q355" s="127">
        <f>ROUND(E355*P355,2)</f>
        <v>0</v>
      </c>
      <c r="R355" s="127"/>
      <c r="S355" s="127" t="s">
        <v>392</v>
      </c>
      <c r="T355" s="128" t="s">
        <v>393</v>
      </c>
      <c r="U355" s="106">
        <v>0</v>
      </c>
      <c r="V355" s="106">
        <f>ROUND(E355*U355,2)</f>
        <v>0</v>
      </c>
      <c r="W355" s="106"/>
      <c r="X355" s="106" t="s">
        <v>1066</v>
      </c>
      <c r="Y355" s="101"/>
      <c r="Z355" s="101"/>
      <c r="AA355" s="101"/>
      <c r="AB355" s="101"/>
      <c r="AC355" s="101"/>
      <c r="AD355" s="101"/>
      <c r="AE355" s="101"/>
      <c r="AF355" s="101"/>
      <c r="AG355" s="101" t="s">
        <v>1795</v>
      </c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</row>
    <row r="356" spans="1:60" outlineLevel="1">
      <c r="A356" s="104"/>
      <c r="B356" s="105"/>
      <c r="C356" s="138" t="s">
        <v>3208</v>
      </c>
      <c r="D356" s="107"/>
      <c r="E356" s="108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1"/>
      <c r="Z356" s="101"/>
      <c r="AA356" s="101"/>
      <c r="AB356" s="101"/>
      <c r="AC356" s="101"/>
      <c r="AD356" s="101"/>
      <c r="AE356" s="101"/>
      <c r="AF356" s="101"/>
      <c r="AG356" s="101" t="s">
        <v>365</v>
      </c>
      <c r="AH356" s="101">
        <v>0</v>
      </c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</row>
    <row r="357" spans="1:60" outlineLevel="1">
      <c r="A357" s="104"/>
      <c r="B357" s="105"/>
      <c r="C357" s="138" t="s">
        <v>2156</v>
      </c>
      <c r="D357" s="107"/>
      <c r="E357" s="108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1"/>
      <c r="Z357" s="101"/>
      <c r="AA357" s="101"/>
      <c r="AB357" s="101"/>
      <c r="AC357" s="101"/>
      <c r="AD357" s="101"/>
      <c r="AE357" s="101"/>
      <c r="AF357" s="101"/>
      <c r="AG357" s="101" t="s">
        <v>365</v>
      </c>
      <c r="AH357" s="101">
        <v>0</v>
      </c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</row>
    <row r="358" spans="1:60" outlineLevel="1">
      <c r="A358" s="104"/>
      <c r="B358" s="105"/>
      <c r="C358" s="138" t="s">
        <v>43</v>
      </c>
      <c r="D358" s="107"/>
      <c r="E358" s="108">
        <v>1</v>
      </c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1"/>
      <c r="Z358" s="101"/>
      <c r="AA358" s="101"/>
      <c r="AB358" s="101"/>
      <c r="AC358" s="101"/>
      <c r="AD358" s="101"/>
      <c r="AE358" s="101"/>
      <c r="AF358" s="101"/>
      <c r="AG358" s="101" t="s">
        <v>365</v>
      </c>
      <c r="AH358" s="101">
        <v>0</v>
      </c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</row>
    <row r="359" spans="1:60" ht="33.75" outlineLevel="1">
      <c r="A359" s="122">
        <v>88</v>
      </c>
      <c r="B359" s="123" t="s">
        <v>3066</v>
      </c>
      <c r="C359" s="137" t="s">
        <v>3340</v>
      </c>
      <c r="D359" s="124" t="s">
        <v>1128</v>
      </c>
      <c r="E359" s="125">
        <v>1</v>
      </c>
      <c r="F359" s="126"/>
      <c r="G359" s="127">
        <f>ROUND(E359*F359,2)</f>
        <v>0</v>
      </c>
      <c r="H359" s="126"/>
      <c r="I359" s="127">
        <f>ROUND(E359*H359,2)</f>
        <v>0</v>
      </c>
      <c r="J359" s="126"/>
      <c r="K359" s="127">
        <f>ROUND(E359*J359,2)</f>
        <v>0</v>
      </c>
      <c r="L359" s="127">
        <v>21</v>
      </c>
      <c r="M359" s="127">
        <f>G359*(1+L359/100)</f>
        <v>0</v>
      </c>
      <c r="N359" s="127">
        <v>0</v>
      </c>
      <c r="O359" s="127">
        <f>ROUND(E359*N359,2)</f>
        <v>0</v>
      </c>
      <c r="P359" s="127">
        <v>0</v>
      </c>
      <c r="Q359" s="127">
        <f>ROUND(E359*P359,2)</f>
        <v>0</v>
      </c>
      <c r="R359" s="127"/>
      <c r="S359" s="127" t="s">
        <v>392</v>
      </c>
      <c r="T359" s="128" t="s">
        <v>393</v>
      </c>
      <c r="U359" s="106">
        <v>0</v>
      </c>
      <c r="V359" s="106">
        <f>ROUND(E359*U359,2)</f>
        <v>0</v>
      </c>
      <c r="W359" s="106"/>
      <c r="X359" s="106" t="s">
        <v>1066</v>
      </c>
      <c r="Y359" s="101"/>
      <c r="Z359" s="101"/>
      <c r="AA359" s="101"/>
      <c r="AB359" s="101"/>
      <c r="AC359" s="101"/>
      <c r="AD359" s="101"/>
      <c r="AE359" s="101"/>
      <c r="AF359" s="101"/>
      <c r="AG359" s="101" t="s">
        <v>1795</v>
      </c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</row>
    <row r="360" spans="1:60" outlineLevel="1">
      <c r="A360" s="104"/>
      <c r="B360" s="105"/>
      <c r="C360" s="138" t="s">
        <v>3208</v>
      </c>
      <c r="D360" s="107"/>
      <c r="E360" s="108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1"/>
      <c r="Z360" s="101"/>
      <c r="AA360" s="101"/>
      <c r="AB360" s="101"/>
      <c r="AC360" s="101"/>
      <c r="AD360" s="101"/>
      <c r="AE360" s="101"/>
      <c r="AF360" s="101"/>
      <c r="AG360" s="101" t="s">
        <v>365</v>
      </c>
      <c r="AH360" s="101">
        <v>0</v>
      </c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  <c r="BH360" s="101"/>
    </row>
    <row r="361" spans="1:60" outlineLevel="1">
      <c r="A361" s="104"/>
      <c r="B361" s="105"/>
      <c r="C361" s="138" t="s">
        <v>2156</v>
      </c>
      <c r="D361" s="107"/>
      <c r="E361" s="108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1"/>
      <c r="Z361" s="101"/>
      <c r="AA361" s="101"/>
      <c r="AB361" s="101"/>
      <c r="AC361" s="101"/>
      <c r="AD361" s="101"/>
      <c r="AE361" s="101"/>
      <c r="AF361" s="101"/>
      <c r="AG361" s="101" t="s">
        <v>365</v>
      </c>
      <c r="AH361" s="101">
        <v>0</v>
      </c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</row>
    <row r="362" spans="1:60" outlineLevel="1">
      <c r="A362" s="104"/>
      <c r="B362" s="105"/>
      <c r="C362" s="138" t="s">
        <v>43</v>
      </c>
      <c r="D362" s="107"/>
      <c r="E362" s="108">
        <v>1</v>
      </c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1"/>
      <c r="Z362" s="101"/>
      <c r="AA362" s="101"/>
      <c r="AB362" s="101"/>
      <c r="AC362" s="101"/>
      <c r="AD362" s="101"/>
      <c r="AE362" s="101"/>
      <c r="AF362" s="101"/>
      <c r="AG362" s="101" t="s">
        <v>365</v>
      </c>
      <c r="AH362" s="101">
        <v>0</v>
      </c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</row>
    <row r="363" spans="1:60" outlineLevel="1">
      <c r="A363" s="122">
        <v>89</v>
      </c>
      <c r="B363" s="123" t="s">
        <v>3068</v>
      </c>
      <c r="C363" s="137" t="s">
        <v>3219</v>
      </c>
      <c r="D363" s="124" t="s">
        <v>1128</v>
      </c>
      <c r="E363" s="125">
        <v>1</v>
      </c>
      <c r="F363" s="126"/>
      <c r="G363" s="127">
        <f>ROUND(E363*F363,2)</f>
        <v>0</v>
      </c>
      <c r="H363" s="126"/>
      <c r="I363" s="127">
        <f>ROUND(E363*H363,2)</f>
        <v>0</v>
      </c>
      <c r="J363" s="126"/>
      <c r="K363" s="127">
        <f>ROUND(E363*J363,2)</f>
        <v>0</v>
      </c>
      <c r="L363" s="127">
        <v>21</v>
      </c>
      <c r="M363" s="127">
        <f>G363*(1+L363/100)</f>
        <v>0</v>
      </c>
      <c r="N363" s="127">
        <v>0</v>
      </c>
      <c r="O363" s="127">
        <f>ROUND(E363*N363,2)</f>
        <v>0</v>
      </c>
      <c r="P363" s="127">
        <v>0</v>
      </c>
      <c r="Q363" s="127">
        <f>ROUND(E363*P363,2)</f>
        <v>0</v>
      </c>
      <c r="R363" s="127"/>
      <c r="S363" s="127" t="s">
        <v>392</v>
      </c>
      <c r="T363" s="128" t="s">
        <v>393</v>
      </c>
      <c r="U363" s="106">
        <v>0</v>
      </c>
      <c r="V363" s="106">
        <f>ROUND(E363*U363,2)</f>
        <v>0</v>
      </c>
      <c r="W363" s="106"/>
      <c r="X363" s="106" t="s">
        <v>1066</v>
      </c>
      <c r="Y363" s="101"/>
      <c r="Z363" s="101"/>
      <c r="AA363" s="101"/>
      <c r="AB363" s="101"/>
      <c r="AC363" s="101"/>
      <c r="AD363" s="101"/>
      <c r="AE363" s="101"/>
      <c r="AF363" s="101"/>
      <c r="AG363" s="101" t="s">
        <v>1795</v>
      </c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</row>
    <row r="364" spans="1:60" outlineLevel="1">
      <c r="A364" s="104"/>
      <c r="B364" s="105"/>
      <c r="C364" s="138" t="s">
        <v>3208</v>
      </c>
      <c r="D364" s="107"/>
      <c r="E364" s="108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1"/>
      <c r="Z364" s="101"/>
      <c r="AA364" s="101"/>
      <c r="AB364" s="101"/>
      <c r="AC364" s="101"/>
      <c r="AD364" s="101"/>
      <c r="AE364" s="101"/>
      <c r="AF364" s="101"/>
      <c r="AG364" s="101" t="s">
        <v>365</v>
      </c>
      <c r="AH364" s="101">
        <v>0</v>
      </c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</row>
    <row r="365" spans="1:60" outlineLevel="1">
      <c r="A365" s="104"/>
      <c r="B365" s="105"/>
      <c r="C365" s="138" t="s">
        <v>2156</v>
      </c>
      <c r="D365" s="107"/>
      <c r="E365" s="108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1"/>
      <c r="Z365" s="101"/>
      <c r="AA365" s="101"/>
      <c r="AB365" s="101"/>
      <c r="AC365" s="101"/>
      <c r="AD365" s="101"/>
      <c r="AE365" s="101"/>
      <c r="AF365" s="101"/>
      <c r="AG365" s="101" t="s">
        <v>365</v>
      </c>
      <c r="AH365" s="101">
        <v>0</v>
      </c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</row>
    <row r="366" spans="1:60" outlineLevel="1">
      <c r="A366" s="104"/>
      <c r="B366" s="105"/>
      <c r="C366" s="138" t="s">
        <v>43</v>
      </c>
      <c r="D366" s="107"/>
      <c r="E366" s="108">
        <v>1</v>
      </c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1"/>
      <c r="Z366" s="101"/>
      <c r="AA366" s="101"/>
      <c r="AB366" s="101"/>
      <c r="AC366" s="101"/>
      <c r="AD366" s="101"/>
      <c r="AE366" s="101"/>
      <c r="AF366" s="101"/>
      <c r="AG366" s="101" t="s">
        <v>365</v>
      </c>
      <c r="AH366" s="101">
        <v>0</v>
      </c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</row>
    <row r="367" spans="1:60" ht="33.75" outlineLevel="1">
      <c r="A367" s="122">
        <v>90</v>
      </c>
      <c r="B367" s="123" t="s">
        <v>3070</v>
      </c>
      <c r="C367" s="137" t="s">
        <v>3342</v>
      </c>
      <c r="D367" s="124" t="s">
        <v>1128</v>
      </c>
      <c r="E367" s="125">
        <v>3</v>
      </c>
      <c r="F367" s="126"/>
      <c r="G367" s="127">
        <f>ROUND(E367*F367,2)</f>
        <v>0</v>
      </c>
      <c r="H367" s="126"/>
      <c r="I367" s="127">
        <f>ROUND(E367*H367,2)</f>
        <v>0</v>
      </c>
      <c r="J367" s="126"/>
      <c r="K367" s="127">
        <f>ROUND(E367*J367,2)</f>
        <v>0</v>
      </c>
      <c r="L367" s="127">
        <v>21</v>
      </c>
      <c r="M367" s="127">
        <f>G367*(1+L367/100)</f>
        <v>0</v>
      </c>
      <c r="N367" s="127">
        <v>0</v>
      </c>
      <c r="O367" s="127">
        <f>ROUND(E367*N367,2)</f>
        <v>0</v>
      </c>
      <c r="P367" s="127">
        <v>0</v>
      </c>
      <c r="Q367" s="127">
        <f>ROUND(E367*P367,2)</f>
        <v>0</v>
      </c>
      <c r="R367" s="127"/>
      <c r="S367" s="127" t="s">
        <v>392</v>
      </c>
      <c r="T367" s="128" t="s">
        <v>393</v>
      </c>
      <c r="U367" s="106">
        <v>0</v>
      </c>
      <c r="V367" s="106">
        <f>ROUND(E367*U367,2)</f>
        <v>0</v>
      </c>
      <c r="W367" s="106"/>
      <c r="X367" s="106" t="s">
        <v>1066</v>
      </c>
      <c r="Y367" s="101"/>
      <c r="Z367" s="101"/>
      <c r="AA367" s="101"/>
      <c r="AB367" s="101"/>
      <c r="AC367" s="101"/>
      <c r="AD367" s="101"/>
      <c r="AE367" s="101"/>
      <c r="AF367" s="101"/>
      <c r="AG367" s="101" t="s">
        <v>1795</v>
      </c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</row>
    <row r="368" spans="1:60" ht="22.5" outlineLevel="1">
      <c r="A368" s="104"/>
      <c r="B368" s="105"/>
      <c r="C368" s="138" t="s">
        <v>3343</v>
      </c>
      <c r="D368" s="107"/>
      <c r="E368" s="108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1"/>
      <c r="Z368" s="101"/>
      <c r="AA368" s="101"/>
      <c r="AB368" s="101"/>
      <c r="AC368" s="101"/>
      <c r="AD368" s="101"/>
      <c r="AE368" s="101"/>
      <c r="AF368" s="101"/>
      <c r="AG368" s="101" t="s">
        <v>365</v>
      </c>
      <c r="AH368" s="101">
        <v>0</v>
      </c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</row>
    <row r="369" spans="1:60" outlineLevel="1">
      <c r="A369" s="104"/>
      <c r="B369" s="105"/>
      <c r="C369" s="138" t="s">
        <v>3208</v>
      </c>
      <c r="D369" s="107"/>
      <c r="E369" s="108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1"/>
      <c r="Z369" s="101"/>
      <c r="AA369" s="101"/>
      <c r="AB369" s="101"/>
      <c r="AC369" s="101"/>
      <c r="AD369" s="101"/>
      <c r="AE369" s="101"/>
      <c r="AF369" s="101"/>
      <c r="AG369" s="101" t="s">
        <v>365</v>
      </c>
      <c r="AH369" s="101">
        <v>0</v>
      </c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</row>
    <row r="370" spans="1:60" outlineLevel="1">
      <c r="A370" s="104"/>
      <c r="B370" s="105"/>
      <c r="C370" s="138" t="s">
        <v>2195</v>
      </c>
      <c r="D370" s="107"/>
      <c r="E370" s="108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1"/>
      <c r="Z370" s="101"/>
      <c r="AA370" s="101"/>
      <c r="AB370" s="101"/>
      <c r="AC370" s="101"/>
      <c r="AD370" s="101"/>
      <c r="AE370" s="101"/>
      <c r="AF370" s="101"/>
      <c r="AG370" s="101" t="s">
        <v>365</v>
      </c>
      <c r="AH370" s="101">
        <v>0</v>
      </c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  <c r="BE370" s="101"/>
      <c r="BF370" s="101"/>
      <c r="BG370" s="101"/>
      <c r="BH370" s="101"/>
    </row>
    <row r="371" spans="1:60" outlineLevel="1">
      <c r="A371" s="104"/>
      <c r="B371" s="105"/>
      <c r="C371" s="138" t="s">
        <v>127</v>
      </c>
      <c r="D371" s="107"/>
      <c r="E371" s="108">
        <v>3</v>
      </c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1"/>
      <c r="Z371" s="101"/>
      <c r="AA371" s="101"/>
      <c r="AB371" s="101"/>
      <c r="AC371" s="101"/>
      <c r="AD371" s="101"/>
      <c r="AE371" s="101"/>
      <c r="AF371" s="101"/>
      <c r="AG371" s="101" t="s">
        <v>365</v>
      </c>
      <c r="AH371" s="101">
        <v>0</v>
      </c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</row>
    <row r="372" spans="1:60" ht="22.5" outlineLevel="1">
      <c r="A372" s="122">
        <v>91</v>
      </c>
      <c r="B372" s="123" t="s">
        <v>3072</v>
      </c>
      <c r="C372" s="137" t="s">
        <v>3344</v>
      </c>
      <c r="D372" s="124" t="s">
        <v>1128</v>
      </c>
      <c r="E372" s="125">
        <v>2</v>
      </c>
      <c r="F372" s="126"/>
      <c r="G372" s="127">
        <f>ROUND(E372*F372,2)</f>
        <v>0</v>
      </c>
      <c r="H372" s="126"/>
      <c r="I372" s="127">
        <f>ROUND(E372*H372,2)</f>
        <v>0</v>
      </c>
      <c r="J372" s="126"/>
      <c r="K372" s="127">
        <f>ROUND(E372*J372,2)</f>
        <v>0</v>
      </c>
      <c r="L372" s="127">
        <v>21</v>
      </c>
      <c r="M372" s="127">
        <f>G372*(1+L372/100)</f>
        <v>0</v>
      </c>
      <c r="N372" s="127">
        <v>0</v>
      </c>
      <c r="O372" s="127">
        <f>ROUND(E372*N372,2)</f>
        <v>0</v>
      </c>
      <c r="P372" s="127">
        <v>0</v>
      </c>
      <c r="Q372" s="127">
        <f>ROUND(E372*P372,2)</f>
        <v>0</v>
      </c>
      <c r="R372" s="127"/>
      <c r="S372" s="127" t="s">
        <v>392</v>
      </c>
      <c r="T372" s="128" t="s">
        <v>393</v>
      </c>
      <c r="U372" s="106">
        <v>0</v>
      </c>
      <c r="V372" s="106">
        <f>ROUND(E372*U372,2)</f>
        <v>0</v>
      </c>
      <c r="W372" s="106"/>
      <c r="X372" s="106" t="s">
        <v>1066</v>
      </c>
      <c r="Y372" s="101"/>
      <c r="Z372" s="101"/>
      <c r="AA372" s="101"/>
      <c r="AB372" s="101"/>
      <c r="AC372" s="101"/>
      <c r="AD372" s="101"/>
      <c r="AE372" s="101"/>
      <c r="AF372" s="101"/>
      <c r="AG372" s="101" t="s">
        <v>1795</v>
      </c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</row>
    <row r="373" spans="1:60" outlineLevel="1">
      <c r="A373" s="104"/>
      <c r="B373" s="105"/>
      <c r="C373" s="138" t="s">
        <v>3208</v>
      </c>
      <c r="D373" s="107"/>
      <c r="E373" s="108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1"/>
      <c r="Z373" s="101"/>
      <c r="AA373" s="101"/>
      <c r="AB373" s="101"/>
      <c r="AC373" s="101"/>
      <c r="AD373" s="101"/>
      <c r="AE373" s="101"/>
      <c r="AF373" s="101"/>
      <c r="AG373" s="101" t="s">
        <v>365</v>
      </c>
      <c r="AH373" s="101">
        <v>0</v>
      </c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</row>
    <row r="374" spans="1:60" outlineLevel="1">
      <c r="A374" s="104"/>
      <c r="B374" s="105"/>
      <c r="C374" s="138" t="s">
        <v>2144</v>
      </c>
      <c r="D374" s="107"/>
      <c r="E374" s="108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1"/>
      <c r="Z374" s="101"/>
      <c r="AA374" s="101"/>
      <c r="AB374" s="101"/>
      <c r="AC374" s="101"/>
      <c r="AD374" s="101"/>
      <c r="AE374" s="101"/>
      <c r="AF374" s="101"/>
      <c r="AG374" s="101" t="s">
        <v>365</v>
      </c>
      <c r="AH374" s="101">
        <v>0</v>
      </c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</row>
    <row r="375" spans="1:60" outlineLevel="1">
      <c r="A375" s="104"/>
      <c r="B375" s="105"/>
      <c r="C375" s="138" t="s">
        <v>299</v>
      </c>
      <c r="D375" s="107"/>
      <c r="E375" s="108">
        <v>2</v>
      </c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1"/>
      <c r="Z375" s="101"/>
      <c r="AA375" s="101"/>
      <c r="AB375" s="101"/>
      <c r="AC375" s="101"/>
      <c r="AD375" s="101"/>
      <c r="AE375" s="101"/>
      <c r="AF375" s="101"/>
      <c r="AG375" s="101" t="s">
        <v>365</v>
      </c>
      <c r="AH375" s="101">
        <v>0</v>
      </c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</row>
    <row r="376" spans="1:60" ht="22.5" outlineLevel="1">
      <c r="A376" s="122">
        <v>92</v>
      </c>
      <c r="B376" s="123" t="s">
        <v>3074</v>
      </c>
      <c r="C376" s="137" t="s">
        <v>3345</v>
      </c>
      <c r="D376" s="124" t="s">
        <v>1128</v>
      </c>
      <c r="E376" s="125">
        <v>3</v>
      </c>
      <c r="F376" s="126"/>
      <c r="G376" s="127">
        <f>ROUND(E376*F376,2)</f>
        <v>0</v>
      </c>
      <c r="H376" s="126"/>
      <c r="I376" s="127">
        <f>ROUND(E376*H376,2)</f>
        <v>0</v>
      </c>
      <c r="J376" s="126"/>
      <c r="K376" s="127">
        <f>ROUND(E376*J376,2)</f>
        <v>0</v>
      </c>
      <c r="L376" s="127">
        <v>21</v>
      </c>
      <c r="M376" s="127">
        <f>G376*(1+L376/100)</f>
        <v>0</v>
      </c>
      <c r="N376" s="127">
        <v>0</v>
      </c>
      <c r="O376" s="127">
        <f>ROUND(E376*N376,2)</f>
        <v>0</v>
      </c>
      <c r="P376" s="127">
        <v>0</v>
      </c>
      <c r="Q376" s="127">
        <f>ROUND(E376*P376,2)</f>
        <v>0</v>
      </c>
      <c r="R376" s="127"/>
      <c r="S376" s="127" t="s">
        <v>392</v>
      </c>
      <c r="T376" s="128" t="s">
        <v>393</v>
      </c>
      <c r="U376" s="106">
        <v>0</v>
      </c>
      <c r="V376" s="106">
        <f>ROUND(E376*U376,2)</f>
        <v>0</v>
      </c>
      <c r="W376" s="106"/>
      <c r="X376" s="106" t="s">
        <v>1066</v>
      </c>
      <c r="Y376" s="101"/>
      <c r="Z376" s="101"/>
      <c r="AA376" s="101"/>
      <c r="AB376" s="101"/>
      <c r="AC376" s="101"/>
      <c r="AD376" s="101"/>
      <c r="AE376" s="101"/>
      <c r="AF376" s="101"/>
      <c r="AG376" s="101" t="s">
        <v>1795</v>
      </c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</row>
    <row r="377" spans="1:60" outlineLevel="1">
      <c r="A377" s="104"/>
      <c r="B377" s="105"/>
      <c r="C377" s="138" t="s">
        <v>3208</v>
      </c>
      <c r="D377" s="107"/>
      <c r="E377" s="108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1"/>
      <c r="Z377" s="101"/>
      <c r="AA377" s="101"/>
      <c r="AB377" s="101"/>
      <c r="AC377" s="101"/>
      <c r="AD377" s="101"/>
      <c r="AE377" s="101"/>
      <c r="AF377" s="101"/>
      <c r="AG377" s="101" t="s">
        <v>365</v>
      </c>
      <c r="AH377" s="101">
        <v>0</v>
      </c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101"/>
      <c r="BG377" s="101"/>
      <c r="BH377" s="101"/>
    </row>
    <row r="378" spans="1:60" outlineLevel="1">
      <c r="A378" s="104"/>
      <c r="B378" s="105"/>
      <c r="C378" s="138" t="s">
        <v>2195</v>
      </c>
      <c r="D378" s="107"/>
      <c r="E378" s="108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1"/>
      <c r="Z378" s="101"/>
      <c r="AA378" s="101"/>
      <c r="AB378" s="101"/>
      <c r="AC378" s="101"/>
      <c r="AD378" s="101"/>
      <c r="AE378" s="101"/>
      <c r="AF378" s="101"/>
      <c r="AG378" s="101" t="s">
        <v>365</v>
      </c>
      <c r="AH378" s="101">
        <v>0</v>
      </c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1"/>
      <c r="BG378" s="101"/>
      <c r="BH378" s="101"/>
    </row>
    <row r="379" spans="1:60" outlineLevel="1">
      <c r="A379" s="104"/>
      <c r="B379" s="105"/>
      <c r="C379" s="138" t="s">
        <v>127</v>
      </c>
      <c r="D379" s="107"/>
      <c r="E379" s="108">
        <v>3</v>
      </c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1"/>
      <c r="Z379" s="101"/>
      <c r="AA379" s="101"/>
      <c r="AB379" s="101"/>
      <c r="AC379" s="101"/>
      <c r="AD379" s="101"/>
      <c r="AE379" s="101"/>
      <c r="AF379" s="101"/>
      <c r="AG379" s="101" t="s">
        <v>365</v>
      </c>
      <c r="AH379" s="101">
        <v>0</v>
      </c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101"/>
      <c r="BG379" s="101"/>
      <c r="BH379" s="101"/>
    </row>
    <row r="380" spans="1:60" ht="33.75" outlineLevel="1">
      <c r="A380" s="122">
        <v>93</v>
      </c>
      <c r="B380" s="123" t="s">
        <v>3076</v>
      </c>
      <c r="C380" s="137" t="s">
        <v>3346</v>
      </c>
      <c r="D380" s="124" t="s">
        <v>1128</v>
      </c>
      <c r="E380" s="125">
        <v>1</v>
      </c>
      <c r="F380" s="126"/>
      <c r="G380" s="127">
        <f>ROUND(E380*F380,2)</f>
        <v>0</v>
      </c>
      <c r="H380" s="126"/>
      <c r="I380" s="127">
        <f>ROUND(E380*H380,2)</f>
        <v>0</v>
      </c>
      <c r="J380" s="126"/>
      <c r="K380" s="127">
        <f>ROUND(E380*J380,2)</f>
        <v>0</v>
      </c>
      <c r="L380" s="127">
        <v>21</v>
      </c>
      <c r="M380" s="127">
        <f>G380*(1+L380/100)</f>
        <v>0</v>
      </c>
      <c r="N380" s="127">
        <v>0</v>
      </c>
      <c r="O380" s="127">
        <f>ROUND(E380*N380,2)</f>
        <v>0</v>
      </c>
      <c r="P380" s="127">
        <v>0</v>
      </c>
      <c r="Q380" s="127">
        <f>ROUND(E380*P380,2)</f>
        <v>0</v>
      </c>
      <c r="R380" s="127"/>
      <c r="S380" s="127" t="s">
        <v>392</v>
      </c>
      <c r="T380" s="128" t="s">
        <v>393</v>
      </c>
      <c r="U380" s="106">
        <v>0</v>
      </c>
      <c r="V380" s="106">
        <f>ROUND(E380*U380,2)</f>
        <v>0</v>
      </c>
      <c r="W380" s="106"/>
      <c r="X380" s="106" t="s">
        <v>1066</v>
      </c>
      <c r="Y380" s="101"/>
      <c r="Z380" s="101"/>
      <c r="AA380" s="101"/>
      <c r="AB380" s="101"/>
      <c r="AC380" s="101"/>
      <c r="AD380" s="101"/>
      <c r="AE380" s="101"/>
      <c r="AF380" s="101"/>
      <c r="AG380" s="101" t="s">
        <v>1795</v>
      </c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</row>
    <row r="381" spans="1:60" outlineLevel="1">
      <c r="A381" s="104"/>
      <c r="B381" s="105"/>
      <c r="C381" s="138" t="s">
        <v>3208</v>
      </c>
      <c r="D381" s="107"/>
      <c r="E381" s="108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1"/>
      <c r="Z381" s="101"/>
      <c r="AA381" s="101"/>
      <c r="AB381" s="101"/>
      <c r="AC381" s="101"/>
      <c r="AD381" s="101"/>
      <c r="AE381" s="101"/>
      <c r="AF381" s="101"/>
      <c r="AG381" s="101" t="s">
        <v>365</v>
      </c>
      <c r="AH381" s="101">
        <v>0</v>
      </c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  <c r="BE381" s="101"/>
      <c r="BF381" s="101"/>
      <c r="BG381" s="101"/>
      <c r="BH381" s="101"/>
    </row>
    <row r="382" spans="1:60" outlineLevel="1">
      <c r="A382" s="104"/>
      <c r="B382" s="105"/>
      <c r="C382" s="138" t="s">
        <v>2156</v>
      </c>
      <c r="D382" s="107"/>
      <c r="E382" s="108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1"/>
      <c r="Z382" s="101"/>
      <c r="AA382" s="101"/>
      <c r="AB382" s="101"/>
      <c r="AC382" s="101"/>
      <c r="AD382" s="101"/>
      <c r="AE382" s="101"/>
      <c r="AF382" s="101"/>
      <c r="AG382" s="101" t="s">
        <v>365</v>
      </c>
      <c r="AH382" s="101">
        <v>0</v>
      </c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  <c r="BE382" s="101"/>
      <c r="BF382" s="101"/>
      <c r="BG382" s="101"/>
      <c r="BH382" s="101"/>
    </row>
    <row r="383" spans="1:60" outlineLevel="1">
      <c r="A383" s="104"/>
      <c r="B383" s="105"/>
      <c r="C383" s="138" t="s">
        <v>43</v>
      </c>
      <c r="D383" s="107"/>
      <c r="E383" s="108">
        <v>1</v>
      </c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1"/>
      <c r="Z383" s="101"/>
      <c r="AA383" s="101"/>
      <c r="AB383" s="101"/>
      <c r="AC383" s="101"/>
      <c r="AD383" s="101"/>
      <c r="AE383" s="101"/>
      <c r="AF383" s="101"/>
      <c r="AG383" s="101" t="s">
        <v>365</v>
      </c>
      <c r="AH383" s="101">
        <v>0</v>
      </c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  <c r="BE383" s="101"/>
      <c r="BF383" s="101"/>
      <c r="BG383" s="101"/>
      <c r="BH383" s="101"/>
    </row>
    <row r="384" spans="1:60" outlineLevel="1">
      <c r="A384" s="122">
        <v>94</v>
      </c>
      <c r="B384" s="123" t="s">
        <v>3078</v>
      </c>
      <c r="C384" s="137" t="s">
        <v>3347</v>
      </c>
      <c r="D384" s="124" t="s">
        <v>1128</v>
      </c>
      <c r="E384" s="125">
        <v>2</v>
      </c>
      <c r="F384" s="126"/>
      <c r="G384" s="127">
        <f>ROUND(E384*F384,2)</f>
        <v>0</v>
      </c>
      <c r="H384" s="126"/>
      <c r="I384" s="127">
        <f>ROUND(E384*H384,2)</f>
        <v>0</v>
      </c>
      <c r="J384" s="126"/>
      <c r="K384" s="127">
        <f>ROUND(E384*J384,2)</f>
        <v>0</v>
      </c>
      <c r="L384" s="127">
        <v>21</v>
      </c>
      <c r="M384" s="127">
        <f>G384*(1+L384/100)</f>
        <v>0</v>
      </c>
      <c r="N384" s="127">
        <v>0</v>
      </c>
      <c r="O384" s="127">
        <f>ROUND(E384*N384,2)</f>
        <v>0</v>
      </c>
      <c r="P384" s="127">
        <v>0</v>
      </c>
      <c r="Q384" s="127">
        <f>ROUND(E384*P384,2)</f>
        <v>0</v>
      </c>
      <c r="R384" s="127"/>
      <c r="S384" s="127" t="s">
        <v>392</v>
      </c>
      <c r="T384" s="128" t="s">
        <v>393</v>
      </c>
      <c r="U384" s="106">
        <v>0</v>
      </c>
      <c r="V384" s="106">
        <f>ROUND(E384*U384,2)</f>
        <v>0</v>
      </c>
      <c r="W384" s="106"/>
      <c r="X384" s="106" t="s">
        <v>1066</v>
      </c>
      <c r="Y384" s="101"/>
      <c r="Z384" s="101"/>
      <c r="AA384" s="101"/>
      <c r="AB384" s="101"/>
      <c r="AC384" s="101"/>
      <c r="AD384" s="101"/>
      <c r="AE384" s="101"/>
      <c r="AF384" s="101"/>
      <c r="AG384" s="101" t="s">
        <v>1795</v>
      </c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  <c r="BE384" s="101"/>
      <c r="BF384" s="101"/>
      <c r="BG384" s="101"/>
      <c r="BH384" s="101"/>
    </row>
    <row r="385" spans="1:60" outlineLevel="1">
      <c r="A385" s="104"/>
      <c r="B385" s="105"/>
      <c r="C385" s="138" t="s">
        <v>3208</v>
      </c>
      <c r="D385" s="107"/>
      <c r="E385" s="108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1"/>
      <c r="Z385" s="101"/>
      <c r="AA385" s="101"/>
      <c r="AB385" s="101"/>
      <c r="AC385" s="101"/>
      <c r="AD385" s="101"/>
      <c r="AE385" s="101"/>
      <c r="AF385" s="101"/>
      <c r="AG385" s="101" t="s">
        <v>365</v>
      </c>
      <c r="AH385" s="101">
        <v>0</v>
      </c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  <c r="BE385" s="101"/>
      <c r="BF385" s="101"/>
      <c r="BG385" s="101"/>
      <c r="BH385" s="101"/>
    </row>
    <row r="386" spans="1:60" outlineLevel="1">
      <c r="A386" s="104"/>
      <c r="B386" s="105"/>
      <c r="C386" s="138" t="s">
        <v>2144</v>
      </c>
      <c r="D386" s="107"/>
      <c r="E386" s="108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1"/>
      <c r="Z386" s="101"/>
      <c r="AA386" s="101"/>
      <c r="AB386" s="101"/>
      <c r="AC386" s="101"/>
      <c r="AD386" s="101"/>
      <c r="AE386" s="101"/>
      <c r="AF386" s="101"/>
      <c r="AG386" s="101" t="s">
        <v>365</v>
      </c>
      <c r="AH386" s="101">
        <v>0</v>
      </c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  <c r="BE386" s="101"/>
      <c r="BF386" s="101"/>
      <c r="BG386" s="101"/>
      <c r="BH386" s="101"/>
    </row>
    <row r="387" spans="1:60" outlineLevel="1">
      <c r="A387" s="104"/>
      <c r="B387" s="105"/>
      <c r="C387" s="138" t="s">
        <v>299</v>
      </c>
      <c r="D387" s="107"/>
      <c r="E387" s="108">
        <v>2</v>
      </c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1"/>
      <c r="Z387" s="101"/>
      <c r="AA387" s="101"/>
      <c r="AB387" s="101"/>
      <c r="AC387" s="101"/>
      <c r="AD387" s="101"/>
      <c r="AE387" s="101"/>
      <c r="AF387" s="101"/>
      <c r="AG387" s="101" t="s">
        <v>365</v>
      </c>
      <c r="AH387" s="101">
        <v>0</v>
      </c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  <c r="BE387" s="101"/>
      <c r="BF387" s="101"/>
      <c r="BG387" s="101"/>
      <c r="BH387" s="101"/>
    </row>
    <row r="388" spans="1:60" outlineLevel="1">
      <c r="A388" s="122">
        <v>95</v>
      </c>
      <c r="B388" s="123" t="s">
        <v>3080</v>
      </c>
      <c r="C388" s="137" t="s">
        <v>3269</v>
      </c>
      <c r="D388" s="124" t="s">
        <v>3267</v>
      </c>
      <c r="E388" s="125">
        <v>9</v>
      </c>
      <c r="F388" s="126"/>
      <c r="G388" s="127">
        <f>ROUND(E388*F388,2)</f>
        <v>0</v>
      </c>
      <c r="H388" s="126"/>
      <c r="I388" s="127">
        <f>ROUND(E388*H388,2)</f>
        <v>0</v>
      </c>
      <c r="J388" s="126"/>
      <c r="K388" s="127">
        <f>ROUND(E388*J388,2)</f>
        <v>0</v>
      </c>
      <c r="L388" s="127">
        <v>21</v>
      </c>
      <c r="M388" s="127">
        <f>G388*(1+L388/100)</f>
        <v>0</v>
      </c>
      <c r="N388" s="127">
        <v>0</v>
      </c>
      <c r="O388" s="127">
        <f>ROUND(E388*N388,2)</f>
        <v>0</v>
      </c>
      <c r="P388" s="127">
        <v>0</v>
      </c>
      <c r="Q388" s="127">
        <f>ROUND(E388*P388,2)</f>
        <v>0</v>
      </c>
      <c r="R388" s="127"/>
      <c r="S388" s="127" t="s">
        <v>392</v>
      </c>
      <c r="T388" s="128" t="s">
        <v>393</v>
      </c>
      <c r="U388" s="106">
        <v>0</v>
      </c>
      <c r="V388" s="106">
        <f>ROUND(E388*U388,2)</f>
        <v>0</v>
      </c>
      <c r="W388" s="106"/>
      <c r="X388" s="106" t="s">
        <v>1066</v>
      </c>
      <c r="Y388" s="101"/>
      <c r="Z388" s="101"/>
      <c r="AA388" s="101"/>
      <c r="AB388" s="101"/>
      <c r="AC388" s="101"/>
      <c r="AD388" s="101"/>
      <c r="AE388" s="101"/>
      <c r="AF388" s="101"/>
      <c r="AG388" s="101" t="s">
        <v>1795</v>
      </c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  <c r="BE388" s="101"/>
      <c r="BF388" s="101"/>
      <c r="BG388" s="101"/>
      <c r="BH388" s="101"/>
    </row>
    <row r="389" spans="1:60" outlineLevel="1">
      <c r="A389" s="104"/>
      <c r="B389" s="105"/>
      <c r="C389" s="138" t="s">
        <v>3208</v>
      </c>
      <c r="D389" s="107"/>
      <c r="E389" s="108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1"/>
      <c r="Z389" s="101"/>
      <c r="AA389" s="101"/>
      <c r="AB389" s="101"/>
      <c r="AC389" s="101"/>
      <c r="AD389" s="101"/>
      <c r="AE389" s="101"/>
      <c r="AF389" s="101"/>
      <c r="AG389" s="101" t="s">
        <v>365</v>
      </c>
      <c r="AH389" s="101">
        <v>0</v>
      </c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  <c r="BE389" s="101"/>
      <c r="BF389" s="101"/>
      <c r="BG389" s="101"/>
      <c r="BH389" s="101"/>
    </row>
    <row r="390" spans="1:60" outlineLevel="1">
      <c r="A390" s="104"/>
      <c r="B390" s="105"/>
      <c r="C390" s="138" t="s">
        <v>2323</v>
      </c>
      <c r="D390" s="107"/>
      <c r="E390" s="108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1"/>
      <c r="Z390" s="101"/>
      <c r="AA390" s="101"/>
      <c r="AB390" s="101"/>
      <c r="AC390" s="101"/>
      <c r="AD390" s="101"/>
      <c r="AE390" s="101"/>
      <c r="AF390" s="101"/>
      <c r="AG390" s="101" t="s">
        <v>365</v>
      </c>
      <c r="AH390" s="101">
        <v>0</v>
      </c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</row>
    <row r="391" spans="1:60" outlineLevel="1">
      <c r="A391" s="104"/>
      <c r="B391" s="105"/>
      <c r="C391" s="138" t="s">
        <v>135</v>
      </c>
      <c r="D391" s="107"/>
      <c r="E391" s="108">
        <v>9</v>
      </c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1"/>
      <c r="Z391" s="101"/>
      <c r="AA391" s="101"/>
      <c r="AB391" s="101"/>
      <c r="AC391" s="101"/>
      <c r="AD391" s="101"/>
      <c r="AE391" s="101"/>
      <c r="AF391" s="101"/>
      <c r="AG391" s="101" t="s">
        <v>365</v>
      </c>
      <c r="AH391" s="101">
        <v>0</v>
      </c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  <c r="BE391" s="101"/>
      <c r="BF391" s="101"/>
      <c r="BG391" s="101"/>
      <c r="BH391" s="101"/>
    </row>
    <row r="392" spans="1:60" outlineLevel="1">
      <c r="A392" s="122">
        <v>96</v>
      </c>
      <c r="B392" s="123" t="s">
        <v>3082</v>
      </c>
      <c r="C392" s="137" t="s">
        <v>3270</v>
      </c>
      <c r="D392" s="124" t="s">
        <v>3267</v>
      </c>
      <c r="E392" s="125">
        <v>6</v>
      </c>
      <c r="F392" s="126"/>
      <c r="G392" s="127">
        <f>ROUND(E392*F392,2)</f>
        <v>0</v>
      </c>
      <c r="H392" s="126"/>
      <c r="I392" s="127">
        <f>ROUND(E392*H392,2)</f>
        <v>0</v>
      </c>
      <c r="J392" s="126"/>
      <c r="K392" s="127">
        <f>ROUND(E392*J392,2)</f>
        <v>0</v>
      </c>
      <c r="L392" s="127">
        <v>21</v>
      </c>
      <c r="M392" s="127">
        <f>G392*(1+L392/100)</f>
        <v>0</v>
      </c>
      <c r="N392" s="127">
        <v>0</v>
      </c>
      <c r="O392" s="127">
        <f>ROUND(E392*N392,2)</f>
        <v>0</v>
      </c>
      <c r="P392" s="127">
        <v>0</v>
      </c>
      <c r="Q392" s="127">
        <f>ROUND(E392*P392,2)</f>
        <v>0</v>
      </c>
      <c r="R392" s="127"/>
      <c r="S392" s="127" t="s">
        <v>392</v>
      </c>
      <c r="T392" s="128" t="s">
        <v>393</v>
      </c>
      <c r="U392" s="106">
        <v>0</v>
      </c>
      <c r="V392" s="106">
        <f>ROUND(E392*U392,2)</f>
        <v>0</v>
      </c>
      <c r="W392" s="106"/>
      <c r="X392" s="106" t="s">
        <v>1066</v>
      </c>
      <c r="Y392" s="101"/>
      <c r="Z392" s="101"/>
      <c r="AA392" s="101"/>
      <c r="AB392" s="101"/>
      <c r="AC392" s="101"/>
      <c r="AD392" s="101"/>
      <c r="AE392" s="101"/>
      <c r="AF392" s="101"/>
      <c r="AG392" s="101" t="s">
        <v>1795</v>
      </c>
      <c r="AH392" s="101"/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  <c r="BE392" s="101"/>
      <c r="BF392" s="101"/>
      <c r="BG392" s="101"/>
      <c r="BH392" s="101"/>
    </row>
    <row r="393" spans="1:60" outlineLevel="1">
      <c r="A393" s="104"/>
      <c r="B393" s="105"/>
      <c r="C393" s="138" t="s">
        <v>3208</v>
      </c>
      <c r="D393" s="107"/>
      <c r="E393" s="108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1"/>
      <c r="Z393" s="101"/>
      <c r="AA393" s="101"/>
      <c r="AB393" s="101"/>
      <c r="AC393" s="101"/>
      <c r="AD393" s="101"/>
      <c r="AE393" s="101"/>
      <c r="AF393" s="101"/>
      <c r="AG393" s="101" t="s">
        <v>365</v>
      </c>
      <c r="AH393" s="101">
        <v>0</v>
      </c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  <c r="BE393" s="101"/>
      <c r="BF393" s="101"/>
      <c r="BG393" s="101"/>
      <c r="BH393" s="101"/>
    </row>
    <row r="394" spans="1:60" outlineLevel="1">
      <c r="A394" s="104"/>
      <c r="B394" s="105"/>
      <c r="C394" s="138" t="s">
        <v>2327</v>
      </c>
      <c r="D394" s="107"/>
      <c r="E394" s="108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1"/>
      <c r="Z394" s="101"/>
      <c r="AA394" s="101"/>
      <c r="AB394" s="101"/>
      <c r="AC394" s="101"/>
      <c r="AD394" s="101"/>
      <c r="AE394" s="101"/>
      <c r="AF394" s="101"/>
      <c r="AG394" s="101" t="s">
        <v>365</v>
      </c>
      <c r="AH394" s="101">
        <v>0</v>
      </c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H394" s="101"/>
    </row>
    <row r="395" spans="1:60" outlineLevel="1">
      <c r="A395" s="104"/>
      <c r="B395" s="105"/>
      <c r="C395" s="138" t="s">
        <v>307</v>
      </c>
      <c r="D395" s="107"/>
      <c r="E395" s="108">
        <v>6</v>
      </c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1"/>
      <c r="Z395" s="101"/>
      <c r="AA395" s="101"/>
      <c r="AB395" s="101"/>
      <c r="AC395" s="101"/>
      <c r="AD395" s="101"/>
      <c r="AE395" s="101"/>
      <c r="AF395" s="101"/>
      <c r="AG395" s="101" t="s">
        <v>365</v>
      </c>
      <c r="AH395" s="101">
        <v>0</v>
      </c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  <c r="BE395" s="101"/>
      <c r="BF395" s="101"/>
      <c r="BG395" s="101"/>
      <c r="BH395" s="101"/>
    </row>
    <row r="396" spans="1:60" outlineLevel="1">
      <c r="A396" s="122">
        <v>97</v>
      </c>
      <c r="B396" s="123" t="s">
        <v>3083</v>
      </c>
      <c r="C396" s="137" t="s">
        <v>3348</v>
      </c>
      <c r="D396" s="124" t="s">
        <v>359</v>
      </c>
      <c r="E396" s="125">
        <v>35</v>
      </c>
      <c r="F396" s="126"/>
      <c r="G396" s="127">
        <f>ROUND(E396*F396,2)</f>
        <v>0</v>
      </c>
      <c r="H396" s="126"/>
      <c r="I396" s="127">
        <f>ROUND(E396*H396,2)</f>
        <v>0</v>
      </c>
      <c r="J396" s="126"/>
      <c r="K396" s="127">
        <f>ROUND(E396*J396,2)</f>
        <v>0</v>
      </c>
      <c r="L396" s="127">
        <v>21</v>
      </c>
      <c r="M396" s="127">
        <f>G396*(1+L396/100)</f>
        <v>0</v>
      </c>
      <c r="N396" s="127">
        <v>0</v>
      </c>
      <c r="O396" s="127">
        <f>ROUND(E396*N396,2)</f>
        <v>0</v>
      </c>
      <c r="P396" s="127">
        <v>0</v>
      </c>
      <c r="Q396" s="127">
        <f>ROUND(E396*P396,2)</f>
        <v>0</v>
      </c>
      <c r="R396" s="127"/>
      <c r="S396" s="127" t="s">
        <v>392</v>
      </c>
      <c r="T396" s="128" t="s">
        <v>393</v>
      </c>
      <c r="U396" s="106">
        <v>0</v>
      </c>
      <c r="V396" s="106">
        <f>ROUND(E396*U396,2)</f>
        <v>0</v>
      </c>
      <c r="W396" s="106"/>
      <c r="X396" s="106" t="s">
        <v>1066</v>
      </c>
      <c r="Y396" s="101"/>
      <c r="Z396" s="101"/>
      <c r="AA396" s="101"/>
      <c r="AB396" s="101"/>
      <c r="AC396" s="101"/>
      <c r="AD396" s="101"/>
      <c r="AE396" s="101"/>
      <c r="AF396" s="101"/>
      <c r="AG396" s="101" t="s">
        <v>1795</v>
      </c>
      <c r="AH396" s="101"/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H396" s="101"/>
    </row>
    <row r="397" spans="1:60" outlineLevel="1">
      <c r="A397" s="104"/>
      <c r="B397" s="105"/>
      <c r="C397" s="138" t="s">
        <v>3208</v>
      </c>
      <c r="D397" s="107"/>
      <c r="E397" s="108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1"/>
      <c r="Z397" s="101"/>
      <c r="AA397" s="101"/>
      <c r="AB397" s="101"/>
      <c r="AC397" s="101"/>
      <c r="AD397" s="101"/>
      <c r="AE397" s="101"/>
      <c r="AF397" s="101"/>
      <c r="AG397" s="101" t="s">
        <v>365</v>
      </c>
      <c r="AH397" s="101">
        <v>0</v>
      </c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  <c r="BE397" s="101"/>
      <c r="BF397" s="101"/>
      <c r="BG397" s="101"/>
      <c r="BH397" s="101"/>
    </row>
    <row r="398" spans="1:60" outlineLevel="1">
      <c r="A398" s="104"/>
      <c r="B398" s="105"/>
      <c r="C398" s="138" t="s">
        <v>3349</v>
      </c>
      <c r="D398" s="107"/>
      <c r="E398" s="108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1"/>
      <c r="Z398" s="101"/>
      <c r="AA398" s="101"/>
      <c r="AB398" s="101"/>
      <c r="AC398" s="101"/>
      <c r="AD398" s="101"/>
      <c r="AE398" s="101"/>
      <c r="AF398" s="101"/>
      <c r="AG398" s="101" t="s">
        <v>365</v>
      </c>
      <c r="AH398" s="101">
        <v>0</v>
      </c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  <c r="BE398" s="101"/>
      <c r="BF398" s="101"/>
      <c r="BG398" s="101"/>
      <c r="BH398" s="101"/>
    </row>
    <row r="399" spans="1:60" outlineLevel="1">
      <c r="A399" s="104"/>
      <c r="B399" s="105"/>
      <c r="C399" s="138" t="s">
        <v>2521</v>
      </c>
      <c r="D399" s="107"/>
      <c r="E399" s="108">
        <v>35</v>
      </c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1"/>
      <c r="Z399" s="101"/>
      <c r="AA399" s="101"/>
      <c r="AB399" s="101"/>
      <c r="AC399" s="101"/>
      <c r="AD399" s="101"/>
      <c r="AE399" s="101"/>
      <c r="AF399" s="101"/>
      <c r="AG399" s="101" t="s">
        <v>365</v>
      </c>
      <c r="AH399" s="101">
        <v>0</v>
      </c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  <c r="BE399" s="101"/>
      <c r="BF399" s="101"/>
      <c r="BG399" s="101"/>
      <c r="BH399" s="101"/>
    </row>
    <row r="400" spans="1:60" outlineLevel="1">
      <c r="A400" s="122">
        <v>98</v>
      </c>
      <c r="B400" s="123" t="s">
        <v>3084</v>
      </c>
      <c r="C400" s="137" t="s">
        <v>3350</v>
      </c>
      <c r="D400" s="124" t="s">
        <v>3267</v>
      </c>
      <c r="E400" s="125">
        <v>6</v>
      </c>
      <c r="F400" s="126"/>
      <c r="G400" s="127">
        <f>ROUND(E400*F400,2)</f>
        <v>0</v>
      </c>
      <c r="H400" s="126"/>
      <c r="I400" s="127">
        <f>ROUND(E400*H400,2)</f>
        <v>0</v>
      </c>
      <c r="J400" s="126"/>
      <c r="K400" s="127">
        <f>ROUND(E400*J400,2)</f>
        <v>0</v>
      </c>
      <c r="L400" s="127">
        <v>21</v>
      </c>
      <c r="M400" s="127">
        <f>G400*(1+L400/100)</f>
        <v>0</v>
      </c>
      <c r="N400" s="127">
        <v>0</v>
      </c>
      <c r="O400" s="127">
        <f>ROUND(E400*N400,2)</f>
        <v>0</v>
      </c>
      <c r="P400" s="127">
        <v>0</v>
      </c>
      <c r="Q400" s="127">
        <f>ROUND(E400*P400,2)</f>
        <v>0</v>
      </c>
      <c r="R400" s="127"/>
      <c r="S400" s="127" t="s">
        <v>392</v>
      </c>
      <c r="T400" s="128" t="s">
        <v>393</v>
      </c>
      <c r="U400" s="106">
        <v>0</v>
      </c>
      <c r="V400" s="106">
        <f>ROUND(E400*U400,2)</f>
        <v>0</v>
      </c>
      <c r="W400" s="106"/>
      <c r="X400" s="106" t="s">
        <v>1066</v>
      </c>
      <c r="Y400" s="101"/>
      <c r="Z400" s="101"/>
      <c r="AA400" s="101"/>
      <c r="AB400" s="101"/>
      <c r="AC400" s="101"/>
      <c r="AD400" s="101"/>
      <c r="AE400" s="101"/>
      <c r="AF400" s="101"/>
      <c r="AG400" s="101" t="s">
        <v>1795</v>
      </c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  <c r="BE400" s="101"/>
      <c r="BF400" s="101"/>
      <c r="BG400" s="101"/>
      <c r="BH400" s="101"/>
    </row>
    <row r="401" spans="1:60" outlineLevel="1">
      <c r="A401" s="104"/>
      <c r="B401" s="105"/>
      <c r="C401" s="138" t="s">
        <v>3208</v>
      </c>
      <c r="D401" s="107"/>
      <c r="E401" s="108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1"/>
      <c r="Z401" s="101"/>
      <c r="AA401" s="101"/>
      <c r="AB401" s="101"/>
      <c r="AC401" s="101"/>
      <c r="AD401" s="101"/>
      <c r="AE401" s="101"/>
      <c r="AF401" s="101"/>
      <c r="AG401" s="101" t="s">
        <v>365</v>
      </c>
      <c r="AH401" s="101">
        <v>0</v>
      </c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  <c r="BE401" s="101"/>
      <c r="BF401" s="101"/>
      <c r="BG401" s="101"/>
      <c r="BH401" s="101"/>
    </row>
    <row r="402" spans="1:60" outlineLevel="1">
      <c r="A402" s="104"/>
      <c r="B402" s="105"/>
      <c r="C402" s="138" t="s">
        <v>2327</v>
      </c>
      <c r="D402" s="107"/>
      <c r="E402" s="108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1"/>
      <c r="Z402" s="101"/>
      <c r="AA402" s="101"/>
      <c r="AB402" s="101"/>
      <c r="AC402" s="101"/>
      <c r="AD402" s="101"/>
      <c r="AE402" s="101"/>
      <c r="AF402" s="101"/>
      <c r="AG402" s="101" t="s">
        <v>365</v>
      </c>
      <c r="AH402" s="101">
        <v>0</v>
      </c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  <c r="BE402" s="101"/>
      <c r="BF402" s="101"/>
      <c r="BG402" s="101"/>
      <c r="BH402" s="101"/>
    </row>
    <row r="403" spans="1:60" outlineLevel="1">
      <c r="A403" s="104"/>
      <c r="B403" s="105"/>
      <c r="C403" s="138" t="s">
        <v>307</v>
      </c>
      <c r="D403" s="107"/>
      <c r="E403" s="108">
        <v>6</v>
      </c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1"/>
      <c r="Z403" s="101"/>
      <c r="AA403" s="101"/>
      <c r="AB403" s="101"/>
      <c r="AC403" s="101"/>
      <c r="AD403" s="101"/>
      <c r="AE403" s="101"/>
      <c r="AF403" s="101"/>
      <c r="AG403" s="101" t="s">
        <v>365</v>
      </c>
      <c r="AH403" s="101">
        <v>0</v>
      </c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  <c r="BE403" s="101"/>
      <c r="BF403" s="101"/>
      <c r="BG403" s="101"/>
      <c r="BH403" s="101"/>
    </row>
    <row r="404" spans="1:60" ht="22.5" outlineLevel="1">
      <c r="A404" s="122">
        <v>99</v>
      </c>
      <c r="B404" s="123" t="s">
        <v>3085</v>
      </c>
      <c r="C404" s="137" t="s">
        <v>3278</v>
      </c>
      <c r="D404" s="124" t="s">
        <v>359</v>
      </c>
      <c r="E404" s="125">
        <v>2</v>
      </c>
      <c r="F404" s="126"/>
      <c r="G404" s="127">
        <f>ROUND(E404*F404,2)</f>
        <v>0</v>
      </c>
      <c r="H404" s="126"/>
      <c r="I404" s="127">
        <f>ROUND(E404*H404,2)</f>
        <v>0</v>
      </c>
      <c r="J404" s="126"/>
      <c r="K404" s="127">
        <f>ROUND(E404*J404,2)</f>
        <v>0</v>
      </c>
      <c r="L404" s="127">
        <v>21</v>
      </c>
      <c r="M404" s="127">
        <f>G404*(1+L404/100)</f>
        <v>0</v>
      </c>
      <c r="N404" s="127">
        <v>0</v>
      </c>
      <c r="O404" s="127">
        <f>ROUND(E404*N404,2)</f>
        <v>0</v>
      </c>
      <c r="P404" s="127">
        <v>0</v>
      </c>
      <c r="Q404" s="127">
        <f>ROUND(E404*P404,2)</f>
        <v>0</v>
      </c>
      <c r="R404" s="127"/>
      <c r="S404" s="127" t="s">
        <v>392</v>
      </c>
      <c r="T404" s="128" t="s">
        <v>393</v>
      </c>
      <c r="U404" s="106">
        <v>0</v>
      </c>
      <c r="V404" s="106">
        <f>ROUND(E404*U404,2)</f>
        <v>0</v>
      </c>
      <c r="W404" s="106"/>
      <c r="X404" s="106" t="s">
        <v>1066</v>
      </c>
      <c r="Y404" s="101"/>
      <c r="Z404" s="101"/>
      <c r="AA404" s="101"/>
      <c r="AB404" s="101"/>
      <c r="AC404" s="101"/>
      <c r="AD404" s="101"/>
      <c r="AE404" s="101"/>
      <c r="AF404" s="101"/>
      <c r="AG404" s="101" t="s">
        <v>1795</v>
      </c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  <c r="BE404" s="101"/>
      <c r="BF404" s="101"/>
      <c r="BG404" s="101"/>
      <c r="BH404" s="101"/>
    </row>
    <row r="405" spans="1:60" ht="22.5" outlineLevel="1">
      <c r="A405" s="104"/>
      <c r="B405" s="105"/>
      <c r="C405" s="138" t="s">
        <v>3279</v>
      </c>
      <c r="D405" s="107"/>
      <c r="E405" s="108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1"/>
      <c r="Z405" s="101"/>
      <c r="AA405" s="101"/>
      <c r="AB405" s="101"/>
      <c r="AC405" s="101"/>
      <c r="AD405" s="101"/>
      <c r="AE405" s="101"/>
      <c r="AF405" s="101"/>
      <c r="AG405" s="101" t="s">
        <v>365</v>
      </c>
      <c r="AH405" s="101">
        <v>0</v>
      </c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  <c r="BE405" s="101"/>
      <c r="BF405" s="101"/>
      <c r="BG405" s="101"/>
      <c r="BH405" s="101"/>
    </row>
    <row r="406" spans="1:60" outlineLevel="1">
      <c r="A406" s="104"/>
      <c r="B406" s="105"/>
      <c r="C406" s="138" t="s">
        <v>3208</v>
      </c>
      <c r="D406" s="107"/>
      <c r="E406" s="108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1"/>
      <c r="Z406" s="101"/>
      <c r="AA406" s="101"/>
      <c r="AB406" s="101"/>
      <c r="AC406" s="101"/>
      <c r="AD406" s="101"/>
      <c r="AE406" s="101"/>
      <c r="AF406" s="101"/>
      <c r="AG406" s="101" t="s">
        <v>365</v>
      </c>
      <c r="AH406" s="101">
        <v>0</v>
      </c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  <c r="BE406" s="101"/>
      <c r="BF406" s="101"/>
      <c r="BG406" s="101"/>
      <c r="BH406" s="101"/>
    </row>
    <row r="407" spans="1:60" outlineLevel="1">
      <c r="A407" s="104"/>
      <c r="B407" s="105"/>
      <c r="C407" s="138" t="s">
        <v>2144</v>
      </c>
      <c r="D407" s="107"/>
      <c r="E407" s="108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1"/>
      <c r="Z407" s="101"/>
      <c r="AA407" s="101"/>
      <c r="AB407" s="101"/>
      <c r="AC407" s="101"/>
      <c r="AD407" s="101"/>
      <c r="AE407" s="101"/>
      <c r="AF407" s="101"/>
      <c r="AG407" s="101" t="s">
        <v>365</v>
      </c>
      <c r="AH407" s="101">
        <v>0</v>
      </c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  <c r="BE407" s="101"/>
      <c r="BF407" s="101"/>
      <c r="BG407" s="101"/>
      <c r="BH407" s="101"/>
    </row>
    <row r="408" spans="1:60" outlineLevel="1">
      <c r="A408" s="104"/>
      <c r="B408" s="105"/>
      <c r="C408" s="138" t="s">
        <v>299</v>
      </c>
      <c r="D408" s="107"/>
      <c r="E408" s="108">
        <v>2</v>
      </c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1"/>
      <c r="Z408" s="101"/>
      <c r="AA408" s="101"/>
      <c r="AB408" s="101"/>
      <c r="AC408" s="101"/>
      <c r="AD408" s="101"/>
      <c r="AE408" s="101"/>
      <c r="AF408" s="101"/>
      <c r="AG408" s="101" t="s">
        <v>365</v>
      </c>
      <c r="AH408" s="101">
        <v>0</v>
      </c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  <c r="BE408" s="101"/>
      <c r="BF408" s="101"/>
      <c r="BG408" s="101"/>
      <c r="BH408" s="101"/>
    </row>
    <row r="409" spans="1:60" outlineLevel="1">
      <c r="A409" s="122">
        <v>100</v>
      </c>
      <c r="B409" s="123" t="s">
        <v>3086</v>
      </c>
      <c r="C409" s="137" t="s">
        <v>3287</v>
      </c>
      <c r="D409" s="124" t="s">
        <v>359</v>
      </c>
      <c r="E409" s="125">
        <v>21</v>
      </c>
      <c r="F409" s="126"/>
      <c r="G409" s="127">
        <f>ROUND(E409*F409,2)</f>
        <v>0</v>
      </c>
      <c r="H409" s="126"/>
      <c r="I409" s="127">
        <f>ROUND(E409*H409,2)</f>
        <v>0</v>
      </c>
      <c r="J409" s="126"/>
      <c r="K409" s="127">
        <f>ROUND(E409*J409,2)</f>
        <v>0</v>
      </c>
      <c r="L409" s="127">
        <v>21</v>
      </c>
      <c r="M409" s="127">
        <f>G409*(1+L409/100)</f>
        <v>0</v>
      </c>
      <c r="N409" s="127">
        <v>0</v>
      </c>
      <c r="O409" s="127">
        <f>ROUND(E409*N409,2)</f>
        <v>0</v>
      </c>
      <c r="P409" s="127">
        <v>0</v>
      </c>
      <c r="Q409" s="127">
        <f>ROUND(E409*P409,2)</f>
        <v>0</v>
      </c>
      <c r="R409" s="127"/>
      <c r="S409" s="127" t="s">
        <v>392</v>
      </c>
      <c r="T409" s="128" t="s">
        <v>393</v>
      </c>
      <c r="U409" s="106">
        <v>0</v>
      </c>
      <c r="V409" s="106">
        <f>ROUND(E409*U409,2)</f>
        <v>0</v>
      </c>
      <c r="W409" s="106"/>
      <c r="X409" s="106" t="s">
        <v>362</v>
      </c>
      <c r="Y409" s="101"/>
      <c r="Z409" s="101"/>
      <c r="AA409" s="101"/>
      <c r="AB409" s="101"/>
      <c r="AC409" s="101"/>
      <c r="AD409" s="101"/>
      <c r="AE409" s="101"/>
      <c r="AF409" s="101"/>
      <c r="AG409" s="101" t="s">
        <v>550</v>
      </c>
      <c r="AH409" s="101"/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  <c r="BE409" s="101"/>
      <c r="BF409" s="101"/>
      <c r="BG409" s="101"/>
      <c r="BH409" s="101"/>
    </row>
    <row r="410" spans="1:60" outlineLevel="1">
      <c r="A410" s="104"/>
      <c r="B410" s="105"/>
      <c r="C410" s="138" t="s">
        <v>3288</v>
      </c>
      <c r="D410" s="107"/>
      <c r="E410" s="108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1"/>
      <c r="Z410" s="101"/>
      <c r="AA410" s="101"/>
      <c r="AB410" s="101"/>
      <c r="AC410" s="101"/>
      <c r="AD410" s="101"/>
      <c r="AE410" s="101"/>
      <c r="AF410" s="101"/>
      <c r="AG410" s="101" t="s">
        <v>365</v>
      </c>
      <c r="AH410" s="101">
        <v>0</v>
      </c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  <c r="BE410" s="101"/>
      <c r="BF410" s="101"/>
      <c r="BG410" s="101"/>
      <c r="BH410" s="101"/>
    </row>
    <row r="411" spans="1:60" outlineLevel="1">
      <c r="A411" s="104"/>
      <c r="B411" s="105"/>
      <c r="C411" s="138" t="s">
        <v>3208</v>
      </c>
      <c r="D411" s="107"/>
      <c r="E411" s="108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1"/>
      <c r="Z411" s="101"/>
      <c r="AA411" s="101"/>
      <c r="AB411" s="101"/>
      <c r="AC411" s="101"/>
      <c r="AD411" s="101"/>
      <c r="AE411" s="101"/>
      <c r="AF411" s="101"/>
      <c r="AG411" s="101" t="s">
        <v>365</v>
      </c>
      <c r="AH411" s="101">
        <v>0</v>
      </c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  <c r="BE411" s="101"/>
      <c r="BF411" s="101"/>
      <c r="BG411" s="101"/>
      <c r="BH411" s="101"/>
    </row>
    <row r="412" spans="1:60" outlineLevel="1">
      <c r="A412" s="104"/>
      <c r="B412" s="105"/>
      <c r="C412" s="138" t="s">
        <v>2466</v>
      </c>
      <c r="D412" s="107"/>
      <c r="E412" s="108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1"/>
      <c r="Z412" s="101"/>
      <c r="AA412" s="101"/>
      <c r="AB412" s="101"/>
      <c r="AC412" s="101"/>
      <c r="AD412" s="101"/>
      <c r="AE412" s="101"/>
      <c r="AF412" s="101"/>
      <c r="AG412" s="101" t="s">
        <v>365</v>
      </c>
      <c r="AH412" s="101">
        <v>0</v>
      </c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  <c r="BE412" s="101"/>
      <c r="BF412" s="101"/>
      <c r="BG412" s="101"/>
      <c r="BH412" s="101"/>
    </row>
    <row r="413" spans="1:60" outlineLevel="1">
      <c r="A413" s="104"/>
      <c r="B413" s="105"/>
      <c r="C413" s="138" t="s">
        <v>2467</v>
      </c>
      <c r="D413" s="107"/>
      <c r="E413" s="108">
        <v>21</v>
      </c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1"/>
      <c r="Z413" s="101"/>
      <c r="AA413" s="101"/>
      <c r="AB413" s="101"/>
      <c r="AC413" s="101"/>
      <c r="AD413" s="101"/>
      <c r="AE413" s="101"/>
      <c r="AF413" s="101"/>
      <c r="AG413" s="101" t="s">
        <v>365</v>
      </c>
      <c r="AH413" s="101">
        <v>0</v>
      </c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  <c r="BE413" s="101"/>
      <c r="BF413" s="101"/>
      <c r="BG413" s="101"/>
      <c r="BH413" s="101"/>
    </row>
    <row r="414" spans="1:60" ht="22.5" outlineLevel="1">
      <c r="A414" s="122">
        <v>101</v>
      </c>
      <c r="B414" s="123" t="s">
        <v>3351</v>
      </c>
      <c r="C414" s="137" t="s">
        <v>3352</v>
      </c>
      <c r="D414" s="124" t="s">
        <v>3267</v>
      </c>
      <c r="E414" s="125">
        <v>309</v>
      </c>
      <c r="F414" s="126"/>
      <c r="G414" s="127">
        <f>ROUND(E414*F414,2)</f>
        <v>0</v>
      </c>
      <c r="H414" s="126"/>
      <c r="I414" s="127">
        <f>ROUND(E414*H414,2)</f>
        <v>0</v>
      </c>
      <c r="J414" s="126"/>
      <c r="K414" s="127">
        <f>ROUND(E414*J414,2)</f>
        <v>0</v>
      </c>
      <c r="L414" s="127">
        <v>21</v>
      </c>
      <c r="M414" s="127">
        <f>G414*(1+L414/100)</f>
        <v>0</v>
      </c>
      <c r="N414" s="127">
        <v>0</v>
      </c>
      <c r="O414" s="127">
        <f>ROUND(E414*N414,2)</f>
        <v>0</v>
      </c>
      <c r="P414" s="127">
        <v>0</v>
      </c>
      <c r="Q414" s="127">
        <f>ROUND(E414*P414,2)</f>
        <v>0</v>
      </c>
      <c r="R414" s="127"/>
      <c r="S414" s="127" t="s">
        <v>392</v>
      </c>
      <c r="T414" s="128" t="s">
        <v>393</v>
      </c>
      <c r="U414" s="106">
        <v>0</v>
      </c>
      <c r="V414" s="106">
        <f>ROUND(E414*U414,2)</f>
        <v>0</v>
      </c>
      <c r="W414" s="106"/>
      <c r="X414" s="106" t="s">
        <v>1066</v>
      </c>
      <c r="Y414" s="101"/>
      <c r="Z414" s="101"/>
      <c r="AA414" s="101"/>
      <c r="AB414" s="101"/>
      <c r="AC414" s="101"/>
      <c r="AD414" s="101"/>
      <c r="AE414" s="101"/>
      <c r="AF414" s="101"/>
      <c r="AG414" s="101" t="s">
        <v>1795</v>
      </c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  <c r="BE414" s="101"/>
      <c r="BF414" s="101"/>
      <c r="BG414" s="101"/>
      <c r="BH414" s="101"/>
    </row>
    <row r="415" spans="1:60" outlineLevel="1">
      <c r="A415" s="104"/>
      <c r="B415" s="105"/>
      <c r="C415" s="138" t="s">
        <v>3353</v>
      </c>
      <c r="D415" s="107"/>
      <c r="E415" s="108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1"/>
      <c r="Z415" s="101"/>
      <c r="AA415" s="101"/>
      <c r="AB415" s="101"/>
      <c r="AC415" s="101"/>
      <c r="AD415" s="101"/>
      <c r="AE415" s="101"/>
      <c r="AF415" s="101"/>
      <c r="AG415" s="101" t="s">
        <v>365</v>
      </c>
      <c r="AH415" s="101">
        <v>0</v>
      </c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  <c r="BE415" s="101"/>
      <c r="BF415" s="101"/>
      <c r="BG415" s="101"/>
      <c r="BH415" s="101"/>
    </row>
    <row r="416" spans="1:60" outlineLevel="1">
      <c r="A416" s="104"/>
      <c r="B416" s="105"/>
      <c r="C416" s="138" t="s">
        <v>3354</v>
      </c>
      <c r="D416" s="107"/>
      <c r="E416" s="108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1"/>
      <c r="Z416" s="101"/>
      <c r="AA416" s="101"/>
      <c r="AB416" s="101"/>
      <c r="AC416" s="101"/>
      <c r="AD416" s="101"/>
      <c r="AE416" s="101"/>
      <c r="AF416" s="101"/>
      <c r="AG416" s="101" t="s">
        <v>365</v>
      </c>
      <c r="AH416" s="101">
        <v>0</v>
      </c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  <c r="BE416" s="101"/>
      <c r="BF416" s="101"/>
      <c r="BG416" s="101"/>
      <c r="BH416" s="101"/>
    </row>
    <row r="417" spans="1:60" outlineLevel="1">
      <c r="A417" s="104"/>
      <c r="B417" s="105"/>
      <c r="C417" s="138" t="s">
        <v>3355</v>
      </c>
      <c r="D417" s="107"/>
      <c r="E417" s="108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1"/>
      <c r="Z417" s="101"/>
      <c r="AA417" s="101"/>
      <c r="AB417" s="101"/>
      <c r="AC417" s="101"/>
      <c r="AD417" s="101"/>
      <c r="AE417" s="101"/>
      <c r="AF417" s="101"/>
      <c r="AG417" s="101" t="s">
        <v>365</v>
      </c>
      <c r="AH417" s="101">
        <v>0</v>
      </c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  <c r="BE417" s="101"/>
      <c r="BF417" s="101"/>
      <c r="BG417" s="101"/>
      <c r="BH417" s="101"/>
    </row>
    <row r="418" spans="1:60" outlineLevel="1">
      <c r="A418" s="104"/>
      <c r="B418" s="105"/>
      <c r="C418" s="138" t="s">
        <v>3356</v>
      </c>
      <c r="D418" s="107"/>
      <c r="E418" s="108">
        <v>309</v>
      </c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1"/>
      <c r="Z418" s="101"/>
      <c r="AA418" s="101"/>
      <c r="AB418" s="101"/>
      <c r="AC418" s="101"/>
      <c r="AD418" s="101"/>
      <c r="AE418" s="101"/>
      <c r="AF418" s="101"/>
      <c r="AG418" s="101" t="s">
        <v>365</v>
      </c>
      <c r="AH418" s="101">
        <v>0</v>
      </c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  <c r="BE418" s="101"/>
      <c r="BF418" s="101"/>
      <c r="BG418" s="101"/>
      <c r="BH418" s="101"/>
    </row>
    <row r="419" spans="1:60" ht="22.5" outlineLevel="1">
      <c r="A419" s="122">
        <v>102</v>
      </c>
      <c r="B419" s="123" t="s">
        <v>3357</v>
      </c>
      <c r="C419" s="137" t="s">
        <v>3358</v>
      </c>
      <c r="D419" s="124" t="s">
        <v>1128</v>
      </c>
      <c r="E419" s="125">
        <v>20</v>
      </c>
      <c r="F419" s="126"/>
      <c r="G419" s="127">
        <f>ROUND(E419*F419,2)</f>
        <v>0</v>
      </c>
      <c r="H419" s="126"/>
      <c r="I419" s="127">
        <f>ROUND(E419*H419,2)</f>
        <v>0</v>
      </c>
      <c r="J419" s="126"/>
      <c r="K419" s="127">
        <f>ROUND(E419*J419,2)</f>
        <v>0</v>
      </c>
      <c r="L419" s="127">
        <v>21</v>
      </c>
      <c r="M419" s="127">
        <f>G419*(1+L419/100)</f>
        <v>0</v>
      </c>
      <c r="N419" s="127">
        <v>0</v>
      </c>
      <c r="O419" s="127">
        <f>ROUND(E419*N419,2)</f>
        <v>0</v>
      </c>
      <c r="P419" s="127">
        <v>0</v>
      </c>
      <c r="Q419" s="127">
        <f>ROUND(E419*P419,2)</f>
        <v>0</v>
      </c>
      <c r="R419" s="127"/>
      <c r="S419" s="127" t="s">
        <v>392</v>
      </c>
      <c r="T419" s="128" t="s">
        <v>393</v>
      </c>
      <c r="U419" s="106">
        <v>0</v>
      </c>
      <c r="V419" s="106">
        <f>ROUND(E419*U419,2)</f>
        <v>0</v>
      </c>
      <c r="W419" s="106"/>
      <c r="X419" s="106" t="s">
        <v>1066</v>
      </c>
      <c r="Y419" s="101"/>
      <c r="Z419" s="101"/>
      <c r="AA419" s="101"/>
      <c r="AB419" s="101"/>
      <c r="AC419" s="101"/>
      <c r="AD419" s="101"/>
      <c r="AE419" s="101"/>
      <c r="AF419" s="101"/>
      <c r="AG419" s="101" t="s">
        <v>1795</v>
      </c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  <c r="BE419" s="101"/>
      <c r="BF419" s="101"/>
      <c r="BG419" s="101"/>
      <c r="BH419" s="101"/>
    </row>
    <row r="420" spans="1:60" outlineLevel="1">
      <c r="A420" s="104"/>
      <c r="B420" s="105"/>
      <c r="C420" s="138" t="s">
        <v>3359</v>
      </c>
      <c r="D420" s="107"/>
      <c r="E420" s="108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1"/>
      <c r="Z420" s="101"/>
      <c r="AA420" s="101"/>
      <c r="AB420" s="101"/>
      <c r="AC420" s="101"/>
      <c r="AD420" s="101"/>
      <c r="AE420" s="101"/>
      <c r="AF420" s="101"/>
      <c r="AG420" s="101" t="s">
        <v>365</v>
      </c>
      <c r="AH420" s="101">
        <v>0</v>
      </c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H420" s="101"/>
    </row>
    <row r="421" spans="1:60" outlineLevel="1">
      <c r="A421" s="104"/>
      <c r="B421" s="105"/>
      <c r="C421" s="138" t="s">
        <v>3354</v>
      </c>
      <c r="D421" s="107"/>
      <c r="E421" s="108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1"/>
      <c r="Z421" s="101"/>
      <c r="AA421" s="101"/>
      <c r="AB421" s="101"/>
      <c r="AC421" s="101"/>
      <c r="AD421" s="101"/>
      <c r="AE421" s="101"/>
      <c r="AF421" s="101"/>
      <c r="AG421" s="101" t="s">
        <v>365</v>
      </c>
      <c r="AH421" s="101">
        <v>0</v>
      </c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  <c r="BE421" s="101"/>
      <c r="BF421" s="101"/>
      <c r="BG421" s="101"/>
      <c r="BH421" s="101"/>
    </row>
    <row r="422" spans="1:60" outlineLevel="1">
      <c r="A422" s="104"/>
      <c r="B422" s="105"/>
      <c r="C422" s="138" t="s">
        <v>2401</v>
      </c>
      <c r="D422" s="107"/>
      <c r="E422" s="108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1"/>
      <c r="Z422" s="101"/>
      <c r="AA422" s="101"/>
      <c r="AB422" s="101"/>
      <c r="AC422" s="101"/>
      <c r="AD422" s="101"/>
      <c r="AE422" s="101"/>
      <c r="AF422" s="101"/>
      <c r="AG422" s="101" t="s">
        <v>365</v>
      </c>
      <c r="AH422" s="101">
        <v>0</v>
      </c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H422" s="101"/>
    </row>
    <row r="423" spans="1:60" outlineLevel="1">
      <c r="A423" s="104"/>
      <c r="B423" s="105"/>
      <c r="C423" s="138" t="s">
        <v>1931</v>
      </c>
      <c r="D423" s="107"/>
      <c r="E423" s="108">
        <v>20</v>
      </c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1"/>
      <c r="Z423" s="101"/>
      <c r="AA423" s="101"/>
      <c r="AB423" s="101"/>
      <c r="AC423" s="101"/>
      <c r="AD423" s="101"/>
      <c r="AE423" s="101"/>
      <c r="AF423" s="101"/>
      <c r="AG423" s="101" t="s">
        <v>365</v>
      </c>
      <c r="AH423" s="101">
        <v>0</v>
      </c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  <c r="BE423" s="101"/>
      <c r="BF423" s="101"/>
      <c r="BG423" s="101"/>
      <c r="BH423" s="101"/>
    </row>
    <row r="424" spans="1:60" ht="22.5" outlineLevel="1">
      <c r="A424" s="122">
        <v>103</v>
      </c>
      <c r="B424" s="123" t="s">
        <v>3360</v>
      </c>
      <c r="C424" s="137" t="s">
        <v>3361</v>
      </c>
      <c r="D424" s="124" t="s">
        <v>1128</v>
      </c>
      <c r="E424" s="125">
        <v>1</v>
      </c>
      <c r="F424" s="126"/>
      <c r="G424" s="127">
        <f>ROUND(E424*F424,2)</f>
        <v>0</v>
      </c>
      <c r="H424" s="126"/>
      <c r="I424" s="127">
        <f>ROUND(E424*H424,2)</f>
        <v>0</v>
      </c>
      <c r="J424" s="126"/>
      <c r="K424" s="127">
        <f>ROUND(E424*J424,2)</f>
        <v>0</v>
      </c>
      <c r="L424" s="127">
        <v>21</v>
      </c>
      <c r="M424" s="127">
        <f>G424*(1+L424/100)</f>
        <v>0</v>
      </c>
      <c r="N424" s="127">
        <v>0</v>
      </c>
      <c r="O424" s="127">
        <f>ROUND(E424*N424,2)</f>
        <v>0</v>
      </c>
      <c r="P424" s="127">
        <v>0</v>
      </c>
      <c r="Q424" s="127">
        <f>ROUND(E424*P424,2)</f>
        <v>0</v>
      </c>
      <c r="R424" s="127"/>
      <c r="S424" s="127" t="s">
        <v>392</v>
      </c>
      <c r="T424" s="128" t="s">
        <v>393</v>
      </c>
      <c r="U424" s="106">
        <v>0</v>
      </c>
      <c r="V424" s="106">
        <f>ROUND(E424*U424,2)</f>
        <v>0</v>
      </c>
      <c r="W424" s="106"/>
      <c r="X424" s="106" t="s">
        <v>362</v>
      </c>
      <c r="Y424" s="101"/>
      <c r="Z424" s="101"/>
      <c r="AA424" s="101"/>
      <c r="AB424" s="101"/>
      <c r="AC424" s="101"/>
      <c r="AD424" s="101"/>
      <c r="AE424" s="101"/>
      <c r="AF424" s="101"/>
      <c r="AG424" s="101" t="s">
        <v>550</v>
      </c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  <c r="BE424" s="101"/>
      <c r="BF424" s="101"/>
      <c r="BG424" s="101"/>
      <c r="BH424" s="101"/>
    </row>
    <row r="425" spans="1:60" ht="22.5" outlineLevel="1">
      <c r="A425" s="104"/>
      <c r="B425" s="105"/>
      <c r="C425" s="138" t="s">
        <v>3362</v>
      </c>
      <c r="D425" s="107"/>
      <c r="E425" s="108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1"/>
      <c r="Z425" s="101"/>
      <c r="AA425" s="101"/>
      <c r="AB425" s="101"/>
      <c r="AC425" s="101"/>
      <c r="AD425" s="101"/>
      <c r="AE425" s="101"/>
      <c r="AF425" s="101"/>
      <c r="AG425" s="101" t="s">
        <v>365</v>
      </c>
      <c r="AH425" s="101">
        <v>0</v>
      </c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  <c r="BE425" s="101"/>
      <c r="BF425" s="101"/>
      <c r="BG425" s="101"/>
      <c r="BH425" s="101"/>
    </row>
    <row r="426" spans="1:60" outlineLevel="1">
      <c r="A426" s="104"/>
      <c r="B426" s="105"/>
      <c r="C426" s="138" t="s">
        <v>2156</v>
      </c>
      <c r="D426" s="107"/>
      <c r="E426" s="108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1"/>
      <c r="Z426" s="101"/>
      <c r="AA426" s="101"/>
      <c r="AB426" s="101"/>
      <c r="AC426" s="101"/>
      <c r="AD426" s="101"/>
      <c r="AE426" s="101"/>
      <c r="AF426" s="101"/>
      <c r="AG426" s="101" t="s">
        <v>365</v>
      </c>
      <c r="AH426" s="101">
        <v>0</v>
      </c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  <c r="BE426" s="101"/>
      <c r="BF426" s="101"/>
      <c r="BG426" s="101"/>
      <c r="BH426" s="101"/>
    </row>
    <row r="427" spans="1:60" outlineLevel="1">
      <c r="A427" s="104"/>
      <c r="B427" s="105"/>
      <c r="C427" s="138" t="s">
        <v>43</v>
      </c>
      <c r="D427" s="107"/>
      <c r="E427" s="108">
        <v>1</v>
      </c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1"/>
      <c r="Z427" s="101"/>
      <c r="AA427" s="101"/>
      <c r="AB427" s="101"/>
      <c r="AC427" s="101"/>
      <c r="AD427" s="101"/>
      <c r="AE427" s="101"/>
      <c r="AF427" s="101"/>
      <c r="AG427" s="101" t="s">
        <v>365</v>
      </c>
      <c r="AH427" s="101">
        <v>0</v>
      </c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  <c r="BE427" s="101"/>
      <c r="BF427" s="101"/>
      <c r="BG427" s="101"/>
      <c r="BH427" s="101"/>
    </row>
    <row r="428" spans="1:60" outlineLevel="1">
      <c r="A428" s="129">
        <v>104</v>
      </c>
      <c r="B428" s="130" t="s">
        <v>3363</v>
      </c>
      <c r="C428" s="140" t="s">
        <v>3364</v>
      </c>
      <c r="D428" s="131"/>
      <c r="E428" s="132">
        <v>0</v>
      </c>
      <c r="F428" s="133"/>
      <c r="G428" s="134">
        <f t="shared" ref="G428:G439" si="21">ROUND(E428*F428,2)</f>
        <v>0</v>
      </c>
      <c r="H428" s="133"/>
      <c r="I428" s="134">
        <f t="shared" ref="I428:I439" si="22">ROUND(E428*H428,2)</f>
        <v>0</v>
      </c>
      <c r="J428" s="133"/>
      <c r="K428" s="134">
        <f t="shared" ref="K428:K439" si="23">ROUND(E428*J428,2)</f>
        <v>0</v>
      </c>
      <c r="L428" s="134">
        <v>21</v>
      </c>
      <c r="M428" s="134">
        <f t="shared" ref="M428:M439" si="24">G428*(1+L428/100)</f>
        <v>0</v>
      </c>
      <c r="N428" s="134">
        <v>0</v>
      </c>
      <c r="O428" s="134">
        <f t="shared" ref="O428:O439" si="25">ROUND(E428*N428,2)</f>
        <v>0</v>
      </c>
      <c r="P428" s="134">
        <v>0</v>
      </c>
      <c r="Q428" s="134">
        <f t="shared" ref="Q428:Q439" si="26">ROUND(E428*P428,2)</f>
        <v>0</v>
      </c>
      <c r="R428" s="134"/>
      <c r="S428" s="134" t="s">
        <v>392</v>
      </c>
      <c r="T428" s="135" t="s">
        <v>393</v>
      </c>
      <c r="U428" s="106">
        <v>0</v>
      </c>
      <c r="V428" s="106">
        <f t="shared" ref="V428:V439" si="27">ROUND(E428*U428,2)</f>
        <v>0</v>
      </c>
      <c r="W428" s="106"/>
      <c r="X428" s="106" t="s">
        <v>362</v>
      </c>
      <c r="Y428" s="101"/>
      <c r="Z428" s="101"/>
      <c r="AA428" s="101"/>
      <c r="AB428" s="101"/>
      <c r="AC428" s="101"/>
      <c r="AD428" s="101"/>
      <c r="AE428" s="101"/>
      <c r="AF428" s="101"/>
      <c r="AG428" s="101" t="s">
        <v>550</v>
      </c>
      <c r="AH428" s="101"/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  <c r="BE428" s="101"/>
      <c r="BF428" s="101"/>
      <c r="BG428" s="101"/>
      <c r="BH428" s="101"/>
    </row>
    <row r="429" spans="1:60" outlineLevel="1">
      <c r="A429" s="129">
        <v>105</v>
      </c>
      <c r="B429" s="130" t="s">
        <v>3365</v>
      </c>
      <c r="C429" s="140" t="s">
        <v>3306</v>
      </c>
      <c r="D429" s="131" t="s">
        <v>938</v>
      </c>
      <c r="E429" s="132">
        <v>100</v>
      </c>
      <c r="F429" s="133"/>
      <c r="G429" s="134">
        <f t="shared" si="21"/>
        <v>0</v>
      </c>
      <c r="H429" s="133"/>
      <c r="I429" s="134">
        <f t="shared" si="22"/>
        <v>0</v>
      </c>
      <c r="J429" s="133"/>
      <c r="K429" s="134">
        <f t="shared" si="23"/>
        <v>0</v>
      </c>
      <c r="L429" s="134">
        <v>21</v>
      </c>
      <c r="M429" s="134">
        <f t="shared" si="24"/>
        <v>0</v>
      </c>
      <c r="N429" s="134">
        <v>0</v>
      </c>
      <c r="O429" s="134">
        <f t="shared" si="25"/>
        <v>0</v>
      </c>
      <c r="P429" s="134">
        <v>0</v>
      </c>
      <c r="Q429" s="134">
        <f t="shared" si="26"/>
        <v>0</v>
      </c>
      <c r="R429" s="134"/>
      <c r="S429" s="134" t="s">
        <v>392</v>
      </c>
      <c r="T429" s="135" t="s">
        <v>393</v>
      </c>
      <c r="U429" s="106">
        <v>0</v>
      </c>
      <c r="V429" s="106">
        <f t="shared" si="27"/>
        <v>0</v>
      </c>
      <c r="W429" s="106"/>
      <c r="X429" s="106" t="s">
        <v>1066</v>
      </c>
      <c r="Y429" s="101"/>
      <c r="Z429" s="101"/>
      <c r="AA429" s="101"/>
      <c r="AB429" s="101"/>
      <c r="AC429" s="101"/>
      <c r="AD429" s="101"/>
      <c r="AE429" s="101"/>
      <c r="AF429" s="101"/>
      <c r="AG429" s="101" t="s">
        <v>1795</v>
      </c>
      <c r="AH429" s="101"/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  <c r="BE429" s="101"/>
      <c r="BF429" s="101"/>
      <c r="BG429" s="101"/>
      <c r="BH429" s="101"/>
    </row>
    <row r="430" spans="1:60" ht="22.5" outlineLevel="1">
      <c r="A430" s="129">
        <v>106</v>
      </c>
      <c r="B430" s="130" t="s">
        <v>3366</v>
      </c>
      <c r="C430" s="140" t="s">
        <v>3367</v>
      </c>
      <c r="D430" s="131" t="s">
        <v>1788</v>
      </c>
      <c r="E430" s="132">
        <v>75</v>
      </c>
      <c r="F430" s="133"/>
      <c r="G430" s="134">
        <f t="shared" si="21"/>
        <v>0</v>
      </c>
      <c r="H430" s="133"/>
      <c r="I430" s="134">
        <f t="shared" si="22"/>
        <v>0</v>
      </c>
      <c r="J430" s="133"/>
      <c r="K430" s="134">
        <f t="shared" si="23"/>
        <v>0</v>
      </c>
      <c r="L430" s="134">
        <v>21</v>
      </c>
      <c r="M430" s="134">
        <f t="shared" si="24"/>
        <v>0</v>
      </c>
      <c r="N430" s="134">
        <v>0</v>
      </c>
      <c r="O430" s="134">
        <f t="shared" si="25"/>
        <v>0</v>
      </c>
      <c r="P430" s="134">
        <v>0</v>
      </c>
      <c r="Q430" s="134">
        <f t="shared" si="26"/>
        <v>0</v>
      </c>
      <c r="R430" s="134"/>
      <c r="S430" s="134" t="s">
        <v>392</v>
      </c>
      <c r="T430" s="135" t="s">
        <v>393</v>
      </c>
      <c r="U430" s="106">
        <v>0</v>
      </c>
      <c r="V430" s="106">
        <f t="shared" si="27"/>
        <v>0</v>
      </c>
      <c r="W430" s="106"/>
      <c r="X430" s="106" t="s">
        <v>362</v>
      </c>
      <c r="Y430" s="101"/>
      <c r="Z430" s="101"/>
      <c r="AA430" s="101"/>
      <c r="AB430" s="101"/>
      <c r="AC430" s="101"/>
      <c r="AD430" s="101"/>
      <c r="AE430" s="101"/>
      <c r="AF430" s="101"/>
      <c r="AG430" s="101" t="s">
        <v>550</v>
      </c>
      <c r="AH430" s="101"/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  <c r="BE430" s="101"/>
      <c r="BF430" s="101"/>
      <c r="BG430" s="101"/>
      <c r="BH430" s="101"/>
    </row>
    <row r="431" spans="1:60" outlineLevel="1">
      <c r="A431" s="129">
        <v>107</v>
      </c>
      <c r="B431" s="130" t="s">
        <v>2744</v>
      </c>
      <c r="C431" s="140" t="s">
        <v>3309</v>
      </c>
      <c r="D431" s="131" t="s">
        <v>24</v>
      </c>
      <c r="E431" s="132">
        <v>3.6</v>
      </c>
      <c r="F431" s="133"/>
      <c r="G431" s="134">
        <f t="shared" si="21"/>
        <v>0</v>
      </c>
      <c r="H431" s="133"/>
      <c r="I431" s="134">
        <f t="shared" si="22"/>
        <v>0</v>
      </c>
      <c r="J431" s="133"/>
      <c r="K431" s="134">
        <f t="shared" si="23"/>
        <v>0</v>
      </c>
      <c r="L431" s="134">
        <v>21</v>
      </c>
      <c r="M431" s="134">
        <f t="shared" si="24"/>
        <v>0</v>
      </c>
      <c r="N431" s="134">
        <v>0</v>
      </c>
      <c r="O431" s="134">
        <f t="shared" si="25"/>
        <v>0</v>
      </c>
      <c r="P431" s="134">
        <v>0</v>
      </c>
      <c r="Q431" s="134">
        <f t="shared" si="26"/>
        <v>0</v>
      </c>
      <c r="R431" s="134"/>
      <c r="S431" s="134" t="s">
        <v>392</v>
      </c>
      <c r="T431" s="135" t="s">
        <v>393</v>
      </c>
      <c r="U431" s="106">
        <v>0</v>
      </c>
      <c r="V431" s="106">
        <f t="shared" si="27"/>
        <v>0</v>
      </c>
      <c r="W431" s="106"/>
      <c r="X431" s="106" t="s">
        <v>1066</v>
      </c>
      <c r="Y431" s="101"/>
      <c r="Z431" s="101"/>
      <c r="AA431" s="101"/>
      <c r="AB431" s="101"/>
      <c r="AC431" s="101"/>
      <c r="AD431" s="101"/>
      <c r="AE431" s="101"/>
      <c r="AF431" s="101"/>
      <c r="AG431" s="101" t="s">
        <v>1795</v>
      </c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  <c r="BE431" s="101"/>
      <c r="BF431" s="101"/>
      <c r="BG431" s="101"/>
      <c r="BH431" s="101"/>
    </row>
    <row r="432" spans="1:60" outlineLevel="1">
      <c r="A432" s="129">
        <v>108</v>
      </c>
      <c r="B432" s="130" t="s">
        <v>2746</v>
      </c>
      <c r="C432" s="140" t="s">
        <v>3311</v>
      </c>
      <c r="D432" s="131" t="s">
        <v>24</v>
      </c>
      <c r="E432" s="132">
        <v>10</v>
      </c>
      <c r="F432" s="133"/>
      <c r="G432" s="134">
        <f t="shared" si="21"/>
        <v>0</v>
      </c>
      <c r="H432" s="133"/>
      <c r="I432" s="134">
        <f t="shared" si="22"/>
        <v>0</v>
      </c>
      <c r="J432" s="133"/>
      <c r="K432" s="134">
        <f t="shared" si="23"/>
        <v>0</v>
      </c>
      <c r="L432" s="134">
        <v>21</v>
      </c>
      <c r="M432" s="134">
        <f t="shared" si="24"/>
        <v>0</v>
      </c>
      <c r="N432" s="134">
        <v>0</v>
      </c>
      <c r="O432" s="134">
        <f t="shared" si="25"/>
        <v>0</v>
      </c>
      <c r="P432" s="134">
        <v>0</v>
      </c>
      <c r="Q432" s="134">
        <f t="shared" si="26"/>
        <v>0</v>
      </c>
      <c r="R432" s="134"/>
      <c r="S432" s="134" t="s">
        <v>392</v>
      </c>
      <c r="T432" s="135" t="s">
        <v>393</v>
      </c>
      <c r="U432" s="106">
        <v>0</v>
      </c>
      <c r="V432" s="106">
        <f t="shared" si="27"/>
        <v>0</v>
      </c>
      <c r="W432" s="106"/>
      <c r="X432" s="106" t="s">
        <v>362</v>
      </c>
      <c r="Y432" s="101"/>
      <c r="Z432" s="101"/>
      <c r="AA432" s="101"/>
      <c r="AB432" s="101"/>
      <c r="AC432" s="101"/>
      <c r="AD432" s="101"/>
      <c r="AE432" s="101"/>
      <c r="AF432" s="101"/>
      <c r="AG432" s="101" t="s">
        <v>550</v>
      </c>
      <c r="AH432" s="101"/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  <c r="BE432" s="101"/>
      <c r="BF432" s="101"/>
      <c r="BG432" s="101"/>
      <c r="BH432" s="101"/>
    </row>
    <row r="433" spans="1:60" outlineLevel="1">
      <c r="A433" s="129">
        <v>109</v>
      </c>
      <c r="B433" s="130" t="s">
        <v>2748</v>
      </c>
      <c r="C433" s="140" t="s">
        <v>3312</v>
      </c>
      <c r="D433" s="131" t="s">
        <v>1788</v>
      </c>
      <c r="E433" s="132">
        <v>15</v>
      </c>
      <c r="F433" s="133"/>
      <c r="G433" s="134">
        <f t="shared" si="21"/>
        <v>0</v>
      </c>
      <c r="H433" s="133"/>
      <c r="I433" s="134">
        <f t="shared" si="22"/>
        <v>0</v>
      </c>
      <c r="J433" s="133"/>
      <c r="K433" s="134">
        <f t="shared" si="23"/>
        <v>0</v>
      </c>
      <c r="L433" s="134">
        <v>21</v>
      </c>
      <c r="M433" s="134">
        <f t="shared" si="24"/>
        <v>0</v>
      </c>
      <c r="N433" s="134">
        <v>0</v>
      </c>
      <c r="O433" s="134">
        <f t="shared" si="25"/>
        <v>0</v>
      </c>
      <c r="P433" s="134">
        <v>0</v>
      </c>
      <c r="Q433" s="134">
        <f t="shared" si="26"/>
        <v>0</v>
      </c>
      <c r="R433" s="134"/>
      <c r="S433" s="134" t="s">
        <v>392</v>
      </c>
      <c r="T433" s="135" t="s">
        <v>393</v>
      </c>
      <c r="U433" s="106">
        <v>0</v>
      </c>
      <c r="V433" s="106">
        <f t="shared" si="27"/>
        <v>0</v>
      </c>
      <c r="W433" s="106"/>
      <c r="X433" s="106" t="s">
        <v>362</v>
      </c>
      <c r="Y433" s="101"/>
      <c r="Z433" s="101"/>
      <c r="AA433" s="101"/>
      <c r="AB433" s="101"/>
      <c r="AC433" s="101"/>
      <c r="AD433" s="101"/>
      <c r="AE433" s="101"/>
      <c r="AF433" s="101"/>
      <c r="AG433" s="101" t="s">
        <v>550</v>
      </c>
      <c r="AH433" s="101"/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  <c r="BE433" s="101"/>
      <c r="BF433" s="101"/>
      <c r="BG433" s="101"/>
      <c r="BH433" s="101"/>
    </row>
    <row r="434" spans="1:60" outlineLevel="1">
      <c r="A434" s="129">
        <v>110</v>
      </c>
      <c r="B434" s="130" t="s">
        <v>3368</v>
      </c>
      <c r="C434" s="140" t="s">
        <v>3313</v>
      </c>
      <c r="D434" s="131" t="s">
        <v>1788</v>
      </c>
      <c r="E434" s="132">
        <v>10</v>
      </c>
      <c r="F434" s="133"/>
      <c r="G434" s="134">
        <f t="shared" si="21"/>
        <v>0</v>
      </c>
      <c r="H434" s="133"/>
      <c r="I434" s="134">
        <f t="shared" si="22"/>
        <v>0</v>
      </c>
      <c r="J434" s="133"/>
      <c r="K434" s="134">
        <f t="shared" si="23"/>
        <v>0</v>
      </c>
      <c r="L434" s="134">
        <v>21</v>
      </c>
      <c r="M434" s="134">
        <f t="shared" si="24"/>
        <v>0</v>
      </c>
      <c r="N434" s="134">
        <v>0</v>
      </c>
      <c r="O434" s="134">
        <f t="shared" si="25"/>
        <v>0</v>
      </c>
      <c r="P434" s="134">
        <v>0</v>
      </c>
      <c r="Q434" s="134">
        <f t="shared" si="26"/>
        <v>0</v>
      </c>
      <c r="R434" s="134"/>
      <c r="S434" s="134" t="s">
        <v>392</v>
      </c>
      <c r="T434" s="135" t="s">
        <v>393</v>
      </c>
      <c r="U434" s="106">
        <v>0</v>
      </c>
      <c r="V434" s="106">
        <f t="shared" si="27"/>
        <v>0</v>
      </c>
      <c r="W434" s="106"/>
      <c r="X434" s="106" t="s">
        <v>362</v>
      </c>
      <c r="Y434" s="101"/>
      <c r="Z434" s="101"/>
      <c r="AA434" s="101"/>
      <c r="AB434" s="101"/>
      <c r="AC434" s="101"/>
      <c r="AD434" s="101"/>
      <c r="AE434" s="101"/>
      <c r="AF434" s="101"/>
      <c r="AG434" s="101" t="s">
        <v>550</v>
      </c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  <c r="BE434" s="101"/>
      <c r="BF434" s="101"/>
      <c r="BG434" s="101"/>
      <c r="BH434" s="101"/>
    </row>
    <row r="435" spans="1:60" outlineLevel="1">
      <c r="A435" s="129">
        <v>111</v>
      </c>
      <c r="B435" s="130" t="s">
        <v>3369</v>
      </c>
      <c r="C435" s="140" t="s">
        <v>3314</v>
      </c>
      <c r="D435" s="131" t="s">
        <v>1788</v>
      </c>
      <c r="E435" s="132">
        <v>1</v>
      </c>
      <c r="F435" s="133"/>
      <c r="G435" s="134">
        <f t="shared" si="21"/>
        <v>0</v>
      </c>
      <c r="H435" s="133"/>
      <c r="I435" s="134">
        <f t="shared" si="22"/>
        <v>0</v>
      </c>
      <c r="J435" s="133"/>
      <c r="K435" s="134">
        <f t="shared" si="23"/>
        <v>0</v>
      </c>
      <c r="L435" s="134">
        <v>21</v>
      </c>
      <c r="M435" s="134">
        <f t="shared" si="24"/>
        <v>0</v>
      </c>
      <c r="N435" s="134">
        <v>0</v>
      </c>
      <c r="O435" s="134">
        <f t="shared" si="25"/>
        <v>0</v>
      </c>
      <c r="P435" s="134">
        <v>0</v>
      </c>
      <c r="Q435" s="134">
        <f t="shared" si="26"/>
        <v>0</v>
      </c>
      <c r="R435" s="134"/>
      <c r="S435" s="134" t="s">
        <v>392</v>
      </c>
      <c r="T435" s="135" t="s">
        <v>393</v>
      </c>
      <c r="U435" s="106">
        <v>0</v>
      </c>
      <c r="V435" s="106">
        <f t="shared" si="27"/>
        <v>0</v>
      </c>
      <c r="W435" s="106"/>
      <c r="X435" s="106" t="s">
        <v>362</v>
      </c>
      <c r="Y435" s="101"/>
      <c r="Z435" s="101"/>
      <c r="AA435" s="101"/>
      <c r="AB435" s="101"/>
      <c r="AC435" s="101"/>
      <c r="AD435" s="101"/>
      <c r="AE435" s="101"/>
      <c r="AF435" s="101"/>
      <c r="AG435" s="101" t="s">
        <v>550</v>
      </c>
      <c r="AH435" s="101"/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  <c r="BE435" s="101"/>
      <c r="BF435" s="101"/>
      <c r="BG435" s="101"/>
      <c r="BH435" s="101"/>
    </row>
    <row r="436" spans="1:60" ht="22.5" outlineLevel="1">
      <c r="A436" s="129">
        <v>112</v>
      </c>
      <c r="B436" s="130" t="s">
        <v>2760</v>
      </c>
      <c r="C436" s="140" t="s">
        <v>3315</v>
      </c>
      <c r="D436" s="131" t="s">
        <v>3316</v>
      </c>
      <c r="E436" s="132">
        <v>1</v>
      </c>
      <c r="F436" s="133"/>
      <c r="G436" s="134">
        <f t="shared" si="21"/>
        <v>0</v>
      </c>
      <c r="H436" s="133"/>
      <c r="I436" s="134">
        <f t="shared" si="22"/>
        <v>0</v>
      </c>
      <c r="J436" s="133"/>
      <c r="K436" s="134">
        <f t="shared" si="23"/>
        <v>0</v>
      </c>
      <c r="L436" s="134">
        <v>21</v>
      </c>
      <c r="M436" s="134">
        <f t="shared" si="24"/>
        <v>0</v>
      </c>
      <c r="N436" s="134">
        <v>0</v>
      </c>
      <c r="O436" s="134">
        <f t="shared" si="25"/>
        <v>0</v>
      </c>
      <c r="P436" s="134">
        <v>0</v>
      </c>
      <c r="Q436" s="134">
        <f t="shared" si="26"/>
        <v>0</v>
      </c>
      <c r="R436" s="134"/>
      <c r="S436" s="134" t="s">
        <v>392</v>
      </c>
      <c r="T436" s="135" t="s">
        <v>393</v>
      </c>
      <c r="U436" s="106">
        <v>0</v>
      </c>
      <c r="V436" s="106">
        <f t="shared" si="27"/>
        <v>0</v>
      </c>
      <c r="W436" s="106"/>
      <c r="X436" s="106" t="s">
        <v>1066</v>
      </c>
      <c r="Y436" s="101"/>
      <c r="Z436" s="101"/>
      <c r="AA436" s="101"/>
      <c r="AB436" s="101"/>
      <c r="AC436" s="101"/>
      <c r="AD436" s="101"/>
      <c r="AE436" s="101"/>
      <c r="AF436" s="101"/>
      <c r="AG436" s="101" t="s">
        <v>1795</v>
      </c>
      <c r="AH436" s="101"/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  <c r="BE436" s="101"/>
      <c r="BF436" s="101"/>
      <c r="BG436" s="101"/>
      <c r="BH436" s="101"/>
    </row>
    <row r="437" spans="1:60" outlineLevel="1">
      <c r="A437" s="129">
        <v>113</v>
      </c>
      <c r="B437" s="130" t="s">
        <v>2762</v>
      </c>
      <c r="C437" s="140" t="s">
        <v>3317</v>
      </c>
      <c r="D437" s="131" t="s">
        <v>1788</v>
      </c>
      <c r="E437" s="132">
        <v>15</v>
      </c>
      <c r="F437" s="133"/>
      <c r="G437" s="134">
        <f t="shared" si="21"/>
        <v>0</v>
      </c>
      <c r="H437" s="133"/>
      <c r="I437" s="134">
        <f t="shared" si="22"/>
        <v>0</v>
      </c>
      <c r="J437" s="133"/>
      <c r="K437" s="134">
        <f t="shared" si="23"/>
        <v>0</v>
      </c>
      <c r="L437" s="134">
        <v>21</v>
      </c>
      <c r="M437" s="134">
        <f t="shared" si="24"/>
        <v>0</v>
      </c>
      <c r="N437" s="134">
        <v>0</v>
      </c>
      <c r="O437" s="134">
        <f t="shared" si="25"/>
        <v>0</v>
      </c>
      <c r="P437" s="134">
        <v>0</v>
      </c>
      <c r="Q437" s="134">
        <f t="shared" si="26"/>
        <v>0</v>
      </c>
      <c r="R437" s="134"/>
      <c r="S437" s="134" t="s">
        <v>392</v>
      </c>
      <c r="T437" s="135" t="s">
        <v>393</v>
      </c>
      <c r="U437" s="106">
        <v>0</v>
      </c>
      <c r="V437" s="106">
        <f t="shared" si="27"/>
        <v>0</v>
      </c>
      <c r="W437" s="106"/>
      <c r="X437" s="106" t="s">
        <v>362</v>
      </c>
      <c r="Y437" s="101"/>
      <c r="Z437" s="101"/>
      <c r="AA437" s="101"/>
      <c r="AB437" s="101"/>
      <c r="AC437" s="101"/>
      <c r="AD437" s="101"/>
      <c r="AE437" s="101"/>
      <c r="AF437" s="101"/>
      <c r="AG437" s="101" t="s">
        <v>550</v>
      </c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  <c r="BE437" s="101"/>
      <c r="BF437" s="101"/>
      <c r="BG437" s="101"/>
      <c r="BH437" s="101"/>
    </row>
    <row r="438" spans="1:60" outlineLevel="1">
      <c r="A438" s="129">
        <v>114</v>
      </c>
      <c r="B438" s="130" t="s">
        <v>2764</v>
      </c>
      <c r="C438" s="140" t="s">
        <v>3321</v>
      </c>
      <c r="D438" s="131" t="s">
        <v>1128</v>
      </c>
      <c r="E438" s="132">
        <v>1</v>
      </c>
      <c r="F438" s="133"/>
      <c r="G438" s="134">
        <f t="shared" si="21"/>
        <v>0</v>
      </c>
      <c r="H438" s="133"/>
      <c r="I438" s="134">
        <f t="shared" si="22"/>
        <v>0</v>
      </c>
      <c r="J438" s="133"/>
      <c r="K438" s="134">
        <f t="shared" si="23"/>
        <v>0</v>
      </c>
      <c r="L438" s="134">
        <v>21</v>
      </c>
      <c r="M438" s="134">
        <f t="shared" si="24"/>
        <v>0</v>
      </c>
      <c r="N438" s="134">
        <v>0</v>
      </c>
      <c r="O438" s="134">
        <f t="shared" si="25"/>
        <v>0</v>
      </c>
      <c r="P438" s="134">
        <v>0</v>
      </c>
      <c r="Q438" s="134">
        <f t="shared" si="26"/>
        <v>0</v>
      </c>
      <c r="R438" s="134"/>
      <c r="S438" s="134" t="s">
        <v>392</v>
      </c>
      <c r="T438" s="135" t="s">
        <v>393</v>
      </c>
      <c r="U438" s="106">
        <v>0</v>
      </c>
      <c r="V438" s="106">
        <f t="shared" si="27"/>
        <v>0</v>
      </c>
      <c r="W438" s="106"/>
      <c r="X438" s="106" t="s">
        <v>1066</v>
      </c>
      <c r="Y438" s="101"/>
      <c r="Z438" s="101"/>
      <c r="AA438" s="101"/>
      <c r="AB438" s="101"/>
      <c r="AC438" s="101"/>
      <c r="AD438" s="101"/>
      <c r="AE438" s="101"/>
      <c r="AF438" s="101"/>
      <c r="AG438" s="101" t="s">
        <v>1795</v>
      </c>
      <c r="AH438" s="101"/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  <c r="BE438" s="101"/>
      <c r="BF438" s="101"/>
      <c r="BG438" s="101"/>
      <c r="BH438" s="101"/>
    </row>
    <row r="439" spans="1:60" outlineLevel="1">
      <c r="A439" s="122">
        <v>115</v>
      </c>
      <c r="B439" s="123" t="s">
        <v>3370</v>
      </c>
      <c r="C439" s="137" t="s">
        <v>3322</v>
      </c>
      <c r="D439" s="124" t="s">
        <v>1128</v>
      </c>
      <c r="E439" s="125">
        <v>1</v>
      </c>
      <c r="F439" s="126"/>
      <c r="G439" s="127">
        <f t="shared" si="21"/>
        <v>0</v>
      </c>
      <c r="H439" s="126"/>
      <c r="I439" s="127">
        <f t="shared" si="22"/>
        <v>0</v>
      </c>
      <c r="J439" s="126"/>
      <c r="K439" s="127">
        <f t="shared" si="23"/>
        <v>0</v>
      </c>
      <c r="L439" s="127">
        <v>21</v>
      </c>
      <c r="M439" s="127">
        <f t="shared" si="24"/>
        <v>0</v>
      </c>
      <c r="N439" s="127">
        <v>0</v>
      </c>
      <c r="O439" s="127">
        <f t="shared" si="25"/>
        <v>0</v>
      </c>
      <c r="P439" s="127">
        <v>0</v>
      </c>
      <c r="Q439" s="127">
        <f t="shared" si="26"/>
        <v>0</v>
      </c>
      <c r="R439" s="127"/>
      <c r="S439" s="127" t="s">
        <v>392</v>
      </c>
      <c r="T439" s="128" t="s">
        <v>393</v>
      </c>
      <c r="U439" s="106">
        <v>0</v>
      </c>
      <c r="V439" s="106">
        <f t="shared" si="27"/>
        <v>0</v>
      </c>
      <c r="W439" s="106"/>
      <c r="X439" s="106" t="s">
        <v>1066</v>
      </c>
      <c r="Y439" s="101"/>
      <c r="Z439" s="101"/>
      <c r="AA439" s="101"/>
      <c r="AB439" s="101"/>
      <c r="AC439" s="101"/>
      <c r="AD439" s="101"/>
      <c r="AE439" s="101"/>
      <c r="AF439" s="101"/>
      <c r="AG439" s="101" t="s">
        <v>1795</v>
      </c>
      <c r="AH439" s="101"/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  <c r="BE439" s="101"/>
      <c r="BF439" s="101"/>
      <c r="BG439" s="101"/>
      <c r="BH439" s="101"/>
    </row>
    <row r="440" spans="1:60">
      <c r="A440" s="152"/>
      <c r="B440" s="4"/>
      <c r="C440" s="144"/>
      <c r="D440" s="6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AE440">
        <v>15</v>
      </c>
      <c r="AF440">
        <v>21</v>
      </c>
      <c r="AG440" t="s">
        <v>342</v>
      </c>
    </row>
    <row r="441" spans="1:60">
      <c r="A441" s="194"/>
      <c r="B441" s="195" t="s">
        <v>14</v>
      </c>
      <c r="C441" s="196"/>
      <c r="D441" s="197"/>
      <c r="E441" s="198"/>
      <c r="F441" s="198"/>
      <c r="G441" s="199">
        <f>G8+G306+G328+G350</f>
        <v>0</v>
      </c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AE441">
        <f>SUMIF(L7:L439,AE440,G7:G439)</f>
        <v>0</v>
      </c>
      <c r="AF441">
        <f>SUMIF(L7:L439,AF440,G7:G439)</f>
        <v>0</v>
      </c>
      <c r="AG441" t="s">
        <v>1782</v>
      </c>
    </row>
    <row r="442" spans="1:60">
      <c r="A442" s="152"/>
      <c r="B442" s="4"/>
      <c r="C442" s="144"/>
      <c r="D442" s="6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</row>
    <row r="443" spans="1:60">
      <c r="A443" s="152"/>
      <c r="B443" s="4"/>
      <c r="C443" s="144"/>
      <c r="D443" s="6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</row>
    <row r="444" spans="1:60">
      <c r="A444" s="276" t="s">
        <v>1783</v>
      </c>
      <c r="B444" s="276"/>
      <c r="C444" s="277"/>
      <c r="D444" s="6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</row>
    <row r="445" spans="1:60">
      <c r="A445" s="257"/>
      <c r="B445" s="258"/>
      <c r="C445" s="259"/>
      <c r="D445" s="258"/>
      <c r="E445" s="258"/>
      <c r="F445" s="258"/>
      <c r="G445" s="260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AG445" t="s">
        <v>1784</v>
      </c>
    </row>
    <row r="446" spans="1:60">
      <c r="A446" s="261"/>
      <c r="B446" s="262"/>
      <c r="C446" s="263"/>
      <c r="D446" s="262"/>
      <c r="E446" s="262"/>
      <c r="F446" s="262"/>
      <c r="G446" s="264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</row>
    <row r="447" spans="1:60">
      <c r="A447" s="261"/>
      <c r="B447" s="262"/>
      <c r="C447" s="263"/>
      <c r="D447" s="262"/>
      <c r="E447" s="262"/>
      <c r="F447" s="262"/>
      <c r="G447" s="264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</row>
    <row r="448" spans="1:60">
      <c r="A448" s="261"/>
      <c r="B448" s="262"/>
      <c r="C448" s="263"/>
      <c r="D448" s="262"/>
      <c r="E448" s="262"/>
      <c r="F448" s="262"/>
      <c r="G448" s="264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</row>
    <row r="449" spans="1:33">
      <c r="A449" s="265"/>
      <c r="B449" s="266"/>
      <c r="C449" s="267"/>
      <c r="D449" s="266"/>
      <c r="E449" s="266"/>
      <c r="F449" s="266"/>
      <c r="G449" s="268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</row>
    <row r="450" spans="1:33">
      <c r="A450" s="152"/>
      <c r="B450" s="4"/>
      <c r="C450" s="144"/>
      <c r="D450" s="6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</row>
    <row r="451" spans="1:33">
      <c r="C451" s="145"/>
      <c r="D451" s="10"/>
      <c r="AG451" t="s">
        <v>1785</v>
      </c>
    </row>
    <row r="452" spans="1:33">
      <c r="D452" s="10"/>
    </row>
    <row r="453" spans="1:33">
      <c r="D453" s="10"/>
    </row>
    <row r="454" spans="1:33">
      <c r="D454" s="10"/>
    </row>
    <row r="455" spans="1:33">
      <c r="D455" s="10"/>
    </row>
    <row r="456" spans="1:33">
      <c r="D456" s="10"/>
    </row>
    <row r="457" spans="1:33">
      <c r="D457" s="10"/>
    </row>
    <row r="458" spans="1:33">
      <c r="D458" s="10"/>
    </row>
    <row r="459" spans="1:33">
      <c r="D459" s="10"/>
    </row>
    <row r="460" spans="1:33">
      <c r="D460" s="10"/>
    </row>
    <row r="461" spans="1:33">
      <c r="D461" s="10"/>
    </row>
    <row r="462" spans="1:33">
      <c r="D462" s="10"/>
    </row>
    <row r="463" spans="1:33">
      <c r="D463" s="10"/>
    </row>
    <row r="464" spans="1:33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445:G449"/>
    <mergeCell ref="A1:G1"/>
    <mergeCell ref="C2:G2"/>
    <mergeCell ref="C3:G3"/>
    <mergeCell ref="C4:G4"/>
    <mergeCell ref="A444:C44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60</v>
      </c>
      <c r="C4" s="273" t="s">
        <v>61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43</v>
      </c>
      <c r="C8" s="136" t="s">
        <v>284</v>
      </c>
      <c r="D8" s="118"/>
      <c r="E8" s="119"/>
      <c r="F8" s="120"/>
      <c r="G8" s="120">
        <f>SUMIF(AG9:AG124,"&lt;&gt;NOR",G9:G124)</f>
        <v>0</v>
      </c>
      <c r="H8" s="120"/>
      <c r="I8" s="120">
        <f>SUM(I9:I124)</f>
        <v>0</v>
      </c>
      <c r="J8" s="120"/>
      <c r="K8" s="120">
        <f>SUM(K9:K124)</f>
        <v>0</v>
      </c>
      <c r="L8" s="120"/>
      <c r="M8" s="120">
        <f>SUM(M9:M124)</f>
        <v>0</v>
      </c>
      <c r="N8" s="120"/>
      <c r="O8" s="120">
        <f>SUM(O9:O124)</f>
        <v>0</v>
      </c>
      <c r="P8" s="120"/>
      <c r="Q8" s="120">
        <f>SUM(Q9:Q124)</f>
        <v>0</v>
      </c>
      <c r="R8" s="120"/>
      <c r="S8" s="120"/>
      <c r="T8" s="121"/>
      <c r="U8" s="115"/>
      <c r="V8" s="115">
        <f>SUM(V9:V124)</f>
        <v>0</v>
      </c>
      <c r="W8" s="115"/>
      <c r="X8" s="115"/>
      <c r="AG8" t="s">
        <v>356</v>
      </c>
    </row>
    <row r="9" spans="1:60" ht="22.5" outlineLevel="1">
      <c r="A9" s="122">
        <v>1</v>
      </c>
      <c r="B9" s="123" t="s">
        <v>3371</v>
      </c>
      <c r="C9" s="137" t="s">
        <v>3372</v>
      </c>
      <c r="D9" s="124" t="s">
        <v>1128</v>
      </c>
      <c r="E9" s="125">
        <v>1</v>
      </c>
      <c r="F9" s="126"/>
      <c r="G9" s="127">
        <f>ROUND(E9*F9,2)</f>
        <v>0</v>
      </c>
      <c r="H9" s="126"/>
      <c r="I9" s="127">
        <f>ROUND(E9*H9,2)</f>
        <v>0</v>
      </c>
      <c r="J9" s="126"/>
      <c r="K9" s="127">
        <f>ROUND(E9*J9,2)</f>
        <v>0</v>
      </c>
      <c r="L9" s="127">
        <v>21</v>
      </c>
      <c r="M9" s="127">
        <f>G9*(1+L9/100)</f>
        <v>0</v>
      </c>
      <c r="N9" s="127">
        <v>0</v>
      </c>
      <c r="O9" s="127">
        <f>ROUND(E9*N9,2)</f>
        <v>0</v>
      </c>
      <c r="P9" s="127">
        <v>0</v>
      </c>
      <c r="Q9" s="127">
        <f>ROUND(E9*P9,2)</f>
        <v>0</v>
      </c>
      <c r="R9" s="127"/>
      <c r="S9" s="127" t="s">
        <v>392</v>
      </c>
      <c r="T9" s="128" t="s">
        <v>393</v>
      </c>
      <c r="U9" s="106">
        <v>0</v>
      </c>
      <c r="V9" s="106">
        <f>ROUND(E9*U9,2)</f>
        <v>0</v>
      </c>
      <c r="W9" s="106"/>
      <c r="X9" s="106" t="s">
        <v>1066</v>
      </c>
      <c r="Y9" s="101"/>
      <c r="Z9" s="101"/>
      <c r="AA9" s="101"/>
      <c r="AB9" s="101"/>
      <c r="AC9" s="101"/>
      <c r="AD9" s="101"/>
      <c r="AE9" s="101"/>
      <c r="AF9" s="101"/>
      <c r="AG9" s="101" t="s">
        <v>1795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outlineLevel="1">
      <c r="A10" s="104"/>
      <c r="B10" s="105"/>
      <c r="C10" s="138" t="s">
        <v>3373</v>
      </c>
      <c r="D10" s="107"/>
      <c r="E10" s="108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1"/>
      <c r="Z10" s="101"/>
      <c r="AA10" s="101"/>
      <c r="AB10" s="101"/>
      <c r="AC10" s="101"/>
      <c r="AD10" s="101"/>
      <c r="AE10" s="101"/>
      <c r="AF10" s="101"/>
      <c r="AG10" s="101" t="s">
        <v>365</v>
      </c>
      <c r="AH10" s="101">
        <v>0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outlineLevel="1">
      <c r="A11" s="104"/>
      <c r="B11" s="105"/>
      <c r="C11" s="138" t="s">
        <v>2156</v>
      </c>
      <c r="D11" s="107"/>
      <c r="E11" s="108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1"/>
      <c r="Z11" s="101"/>
      <c r="AA11" s="101"/>
      <c r="AB11" s="101"/>
      <c r="AC11" s="101"/>
      <c r="AD11" s="101"/>
      <c r="AE11" s="101"/>
      <c r="AF11" s="101"/>
      <c r="AG11" s="101" t="s">
        <v>365</v>
      </c>
      <c r="AH11" s="101">
        <v>0</v>
      </c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outlineLevel="1">
      <c r="A12" s="104"/>
      <c r="B12" s="105"/>
      <c r="C12" s="138" t="s">
        <v>43</v>
      </c>
      <c r="D12" s="107"/>
      <c r="E12" s="108">
        <v>1</v>
      </c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1"/>
      <c r="Z12" s="101"/>
      <c r="AA12" s="101"/>
      <c r="AB12" s="101"/>
      <c r="AC12" s="101"/>
      <c r="AD12" s="101"/>
      <c r="AE12" s="101"/>
      <c r="AF12" s="101"/>
      <c r="AG12" s="101" t="s">
        <v>365</v>
      </c>
      <c r="AH12" s="101">
        <v>0</v>
      </c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ht="22.5" outlineLevel="1">
      <c r="A13" s="122">
        <v>2</v>
      </c>
      <c r="B13" s="123" t="s">
        <v>3374</v>
      </c>
      <c r="C13" s="137" t="s">
        <v>3375</v>
      </c>
      <c r="D13" s="124" t="s">
        <v>1128</v>
      </c>
      <c r="E13" s="125">
        <v>1</v>
      </c>
      <c r="F13" s="126"/>
      <c r="G13" s="127">
        <f>ROUND(E13*F13,2)</f>
        <v>0</v>
      </c>
      <c r="H13" s="126"/>
      <c r="I13" s="127">
        <f>ROUND(E13*H13,2)</f>
        <v>0</v>
      </c>
      <c r="J13" s="126"/>
      <c r="K13" s="127">
        <f>ROUND(E13*J13,2)</f>
        <v>0</v>
      </c>
      <c r="L13" s="127">
        <v>21</v>
      </c>
      <c r="M13" s="127">
        <f>G13*(1+L13/100)</f>
        <v>0</v>
      </c>
      <c r="N13" s="127">
        <v>0</v>
      </c>
      <c r="O13" s="127">
        <f>ROUND(E13*N13,2)</f>
        <v>0</v>
      </c>
      <c r="P13" s="127">
        <v>0</v>
      </c>
      <c r="Q13" s="127">
        <f>ROUND(E13*P13,2)</f>
        <v>0</v>
      </c>
      <c r="R13" s="127"/>
      <c r="S13" s="127" t="s">
        <v>392</v>
      </c>
      <c r="T13" s="128" t="s">
        <v>393</v>
      </c>
      <c r="U13" s="106">
        <v>0</v>
      </c>
      <c r="V13" s="106">
        <f>ROUND(E13*U13,2)</f>
        <v>0</v>
      </c>
      <c r="W13" s="106"/>
      <c r="X13" s="106" t="s">
        <v>1066</v>
      </c>
      <c r="Y13" s="101"/>
      <c r="Z13" s="101"/>
      <c r="AA13" s="101"/>
      <c r="AB13" s="101"/>
      <c r="AC13" s="101"/>
      <c r="AD13" s="101"/>
      <c r="AE13" s="101"/>
      <c r="AF13" s="101"/>
      <c r="AG13" s="101" t="s">
        <v>1795</v>
      </c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04"/>
      <c r="B14" s="105"/>
      <c r="C14" s="138" t="s">
        <v>3373</v>
      </c>
      <c r="D14" s="107"/>
      <c r="E14" s="108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1"/>
      <c r="Z14" s="101"/>
      <c r="AA14" s="101"/>
      <c r="AB14" s="101"/>
      <c r="AC14" s="101"/>
      <c r="AD14" s="101"/>
      <c r="AE14" s="101"/>
      <c r="AF14" s="101"/>
      <c r="AG14" s="101" t="s">
        <v>365</v>
      </c>
      <c r="AH14" s="101">
        <v>0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outlineLevel="1">
      <c r="A15" s="104"/>
      <c r="B15" s="105"/>
      <c r="C15" s="138" t="s">
        <v>2156</v>
      </c>
      <c r="D15" s="107"/>
      <c r="E15" s="108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1"/>
      <c r="Z15" s="101"/>
      <c r="AA15" s="101"/>
      <c r="AB15" s="101"/>
      <c r="AC15" s="101"/>
      <c r="AD15" s="101"/>
      <c r="AE15" s="101"/>
      <c r="AF15" s="101"/>
      <c r="AG15" s="101" t="s">
        <v>365</v>
      </c>
      <c r="AH15" s="101">
        <v>0</v>
      </c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outlineLevel="1">
      <c r="A16" s="104"/>
      <c r="B16" s="105"/>
      <c r="C16" s="138" t="s">
        <v>43</v>
      </c>
      <c r="D16" s="107"/>
      <c r="E16" s="108">
        <v>1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1"/>
      <c r="Z16" s="101"/>
      <c r="AA16" s="101"/>
      <c r="AB16" s="101"/>
      <c r="AC16" s="101"/>
      <c r="AD16" s="101"/>
      <c r="AE16" s="101"/>
      <c r="AF16" s="101"/>
      <c r="AG16" s="101" t="s">
        <v>365</v>
      </c>
      <c r="AH16" s="101">
        <v>0</v>
      </c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outlineLevel="1">
      <c r="A17" s="122">
        <v>3</v>
      </c>
      <c r="B17" s="123" t="s">
        <v>3376</v>
      </c>
      <c r="C17" s="137" t="s">
        <v>3377</v>
      </c>
      <c r="D17" s="124" t="s">
        <v>1128</v>
      </c>
      <c r="E17" s="125">
        <v>2</v>
      </c>
      <c r="F17" s="126"/>
      <c r="G17" s="127">
        <f>ROUND(E17*F17,2)</f>
        <v>0</v>
      </c>
      <c r="H17" s="126"/>
      <c r="I17" s="127">
        <f>ROUND(E17*H17,2)</f>
        <v>0</v>
      </c>
      <c r="J17" s="126"/>
      <c r="K17" s="127">
        <f>ROUND(E17*J17,2)</f>
        <v>0</v>
      </c>
      <c r="L17" s="127">
        <v>21</v>
      </c>
      <c r="M17" s="127">
        <f>G17*(1+L17/100)</f>
        <v>0</v>
      </c>
      <c r="N17" s="127">
        <v>0</v>
      </c>
      <c r="O17" s="127">
        <f>ROUND(E17*N17,2)</f>
        <v>0</v>
      </c>
      <c r="P17" s="127">
        <v>0</v>
      </c>
      <c r="Q17" s="127">
        <f>ROUND(E17*P17,2)</f>
        <v>0</v>
      </c>
      <c r="R17" s="127"/>
      <c r="S17" s="127" t="s">
        <v>392</v>
      </c>
      <c r="T17" s="128" t="s">
        <v>393</v>
      </c>
      <c r="U17" s="106">
        <v>0</v>
      </c>
      <c r="V17" s="106">
        <f>ROUND(E17*U17,2)</f>
        <v>0</v>
      </c>
      <c r="W17" s="106"/>
      <c r="X17" s="106" t="s">
        <v>1066</v>
      </c>
      <c r="Y17" s="101"/>
      <c r="Z17" s="101"/>
      <c r="AA17" s="101"/>
      <c r="AB17" s="101"/>
      <c r="AC17" s="101"/>
      <c r="AD17" s="101"/>
      <c r="AE17" s="101"/>
      <c r="AF17" s="101"/>
      <c r="AG17" s="101" t="s">
        <v>1795</v>
      </c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outlineLevel="1">
      <c r="A18" s="104"/>
      <c r="B18" s="105"/>
      <c r="C18" s="138" t="s">
        <v>3373</v>
      </c>
      <c r="D18" s="107"/>
      <c r="E18" s="108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1"/>
      <c r="Z18" s="101"/>
      <c r="AA18" s="101"/>
      <c r="AB18" s="101"/>
      <c r="AC18" s="101"/>
      <c r="AD18" s="101"/>
      <c r="AE18" s="101"/>
      <c r="AF18" s="101"/>
      <c r="AG18" s="101" t="s">
        <v>365</v>
      </c>
      <c r="AH18" s="101">
        <v>0</v>
      </c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outlineLevel="1">
      <c r="A19" s="104"/>
      <c r="B19" s="105"/>
      <c r="C19" s="138" t="s">
        <v>2144</v>
      </c>
      <c r="D19" s="107"/>
      <c r="E19" s="108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1"/>
      <c r="Z19" s="101"/>
      <c r="AA19" s="101"/>
      <c r="AB19" s="101"/>
      <c r="AC19" s="101"/>
      <c r="AD19" s="101"/>
      <c r="AE19" s="101"/>
      <c r="AF19" s="101"/>
      <c r="AG19" s="101" t="s">
        <v>365</v>
      </c>
      <c r="AH19" s="101">
        <v>0</v>
      </c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outlineLevel="1">
      <c r="A20" s="104"/>
      <c r="B20" s="105"/>
      <c r="C20" s="138" t="s">
        <v>299</v>
      </c>
      <c r="D20" s="107"/>
      <c r="E20" s="108">
        <v>2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/>
      <c r="Z20" s="101"/>
      <c r="AA20" s="101"/>
      <c r="AB20" s="101"/>
      <c r="AC20" s="101"/>
      <c r="AD20" s="101"/>
      <c r="AE20" s="101"/>
      <c r="AF20" s="101"/>
      <c r="AG20" s="101" t="s">
        <v>365</v>
      </c>
      <c r="AH20" s="101">
        <v>0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outlineLevel="1">
      <c r="A21" s="122">
        <v>4</v>
      </c>
      <c r="B21" s="123" t="s">
        <v>3378</v>
      </c>
      <c r="C21" s="137" t="s">
        <v>3379</v>
      </c>
      <c r="D21" s="124" t="s">
        <v>1128</v>
      </c>
      <c r="E21" s="125">
        <v>2</v>
      </c>
      <c r="F21" s="126"/>
      <c r="G21" s="127">
        <f>ROUND(E21*F21,2)</f>
        <v>0</v>
      </c>
      <c r="H21" s="126"/>
      <c r="I21" s="127">
        <f>ROUND(E21*H21,2)</f>
        <v>0</v>
      </c>
      <c r="J21" s="126"/>
      <c r="K21" s="127">
        <f>ROUND(E21*J21,2)</f>
        <v>0</v>
      </c>
      <c r="L21" s="127">
        <v>21</v>
      </c>
      <c r="M21" s="127">
        <f>G21*(1+L21/100)</f>
        <v>0</v>
      </c>
      <c r="N21" s="127">
        <v>0</v>
      </c>
      <c r="O21" s="127">
        <f>ROUND(E21*N21,2)</f>
        <v>0</v>
      </c>
      <c r="P21" s="127">
        <v>0</v>
      </c>
      <c r="Q21" s="127">
        <f>ROUND(E21*P21,2)</f>
        <v>0</v>
      </c>
      <c r="R21" s="127"/>
      <c r="S21" s="127" t="s">
        <v>392</v>
      </c>
      <c r="T21" s="128" t="s">
        <v>393</v>
      </c>
      <c r="U21" s="106">
        <v>0</v>
      </c>
      <c r="V21" s="106">
        <f>ROUND(E21*U21,2)</f>
        <v>0</v>
      </c>
      <c r="W21" s="106"/>
      <c r="X21" s="106" t="s">
        <v>1066</v>
      </c>
      <c r="Y21" s="101"/>
      <c r="Z21" s="101"/>
      <c r="AA21" s="101"/>
      <c r="AB21" s="101"/>
      <c r="AC21" s="101"/>
      <c r="AD21" s="101"/>
      <c r="AE21" s="101"/>
      <c r="AF21" s="101"/>
      <c r="AG21" s="101" t="s">
        <v>1795</v>
      </c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outlineLevel="1">
      <c r="A22" s="104"/>
      <c r="B22" s="105"/>
      <c r="C22" s="138" t="s">
        <v>3380</v>
      </c>
      <c r="D22" s="107"/>
      <c r="E22" s="108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1"/>
      <c r="Z22" s="101"/>
      <c r="AA22" s="101"/>
      <c r="AB22" s="101"/>
      <c r="AC22" s="101"/>
      <c r="AD22" s="101"/>
      <c r="AE22" s="101"/>
      <c r="AF22" s="101"/>
      <c r="AG22" s="101" t="s">
        <v>365</v>
      </c>
      <c r="AH22" s="101">
        <v>0</v>
      </c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outlineLevel="1">
      <c r="A23" s="104"/>
      <c r="B23" s="105"/>
      <c r="C23" s="138" t="s">
        <v>2144</v>
      </c>
      <c r="D23" s="107"/>
      <c r="E23" s="108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1"/>
      <c r="Z23" s="101"/>
      <c r="AA23" s="101"/>
      <c r="AB23" s="101"/>
      <c r="AC23" s="101"/>
      <c r="AD23" s="101"/>
      <c r="AE23" s="101"/>
      <c r="AF23" s="101"/>
      <c r="AG23" s="101" t="s">
        <v>365</v>
      </c>
      <c r="AH23" s="101">
        <v>0</v>
      </c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outlineLevel="1">
      <c r="A24" s="104"/>
      <c r="B24" s="105"/>
      <c r="C24" s="138" t="s">
        <v>299</v>
      </c>
      <c r="D24" s="107"/>
      <c r="E24" s="108">
        <v>2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1"/>
      <c r="Z24" s="101"/>
      <c r="AA24" s="101"/>
      <c r="AB24" s="101"/>
      <c r="AC24" s="101"/>
      <c r="AD24" s="101"/>
      <c r="AE24" s="101"/>
      <c r="AF24" s="101"/>
      <c r="AG24" s="101" t="s">
        <v>365</v>
      </c>
      <c r="AH24" s="101">
        <v>0</v>
      </c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outlineLevel="1">
      <c r="A25" s="122">
        <v>5</v>
      </c>
      <c r="B25" s="123" t="s">
        <v>3381</v>
      </c>
      <c r="C25" s="137" t="s">
        <v>3382</v>
      </c>
      <c r="D25" s="124" t="s">
        <v>1128</v>
      </c>
      <c r="E25" s="125">
        <v>1</v>
      </c>
      <c r="F25" s="126"/>
      <c r="G25" s="127">
        <f>ROUND(E25*F25,2)</f>
        <v>0</v>
      </c>
      <c r="H25" s="126"/>
      <c r="I25" s="127">
        <f>ROUND(E25*H25,2)</f>
        <v>0</v>
      </c>
      <c r="J25" s="126"/>
      <c r="K25" s="127">
        <f>ROUND(E25*J25,2)</f>
        <v>0</v>
      </c>
      <c r="L25" s="127">
        <v>21</v>
      </c>
      <c r="M25" s="127">
        <f>G25*(1+L25/100)</f>
        <v>0</v>
      </c>
      <c r="N25" s="127">
        <v>0</v>
      </c>
      <c r="O25" s="127">
        <f>ROUND(E25*N25,2)</f>
        <v>0</v>
      </c>
      <c r="P25" s="127">
        <v>0</v>
      </c>
      <c r="Q25" s="127">
        <f>ROUND(E25*P25,2)</f>
        <v>0</v>
      </c>
      <c r="R25" s="127"/>
      <c r="S25" s="127" t="s">
        <v>392</v>
      </c>
      <c r="T25" s="128" t="s">
        <v>393</v>
      </c>
      <c r="U25" s="106">
        <v>0</v>
      </c>
      <c r="V25" s="106">
        <f>ROUND(E25*U25,2)</f>
        <v>0</v>
      </c>
      <c r="W25" s="106"/>
      <c r="X25" s="106" t="s">
        <v>1066</v>
      </c>
      <c r="Y25" s="101"/>
      <c r="Z25" s="101"/>
      <c r="AA25" s="101"/>
      <c r="AB25" s="101"/>
      <c r="AC25" s="101"/>
      <c r="AD25" s="101"/>
      <c r="AE25" s="101"/>
      <c r="AF25" s="101"/>
      <c r="AG25" s="101" t="s">
        <v>1795</v>
      </c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outlineLevel="1">
      <c r="A26" s="104"/>
      <c r="B26" s="105"/>
      <c r="C26" s="138" t="s">
        <v>3383</v>
      </c>
      <c r="D26" s="107"/>
      <c r="E26" s="108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1"/>
      <c r="Z26" s="101"/>
      <c r="AA26" s="101"/>
      <c r="AB26" s="101"/>
      <c r="AC26" s="101"/>
      <c r="AD26" s="101"/>
      <c r="AE26" s="101"/>
      <c r="AF26" s="101"/>
      <c r="AG26" s="101" t="s">
        <v>365</v>
      </c>
      <c r="AH26" s="101">
        <v>0</v>
      </c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04"/>
      <c r="B27" s="105"/>
      <c r="C27" s="138" t="s">
        <v>2156</v>
      </c>
      <c r="D27" s="107"/>
      <c r="E27" s="108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1"/>
      <c r="Z27" s="101"/>
      <c r="AA27" s="101"/>
      <c r="AB27" s="101"/>
      <c r="AC27" s="101"/>
      <c r="AD27" s="101"/>
      <c r="AE27" s="101"/>
      <c r="AF27" s="101"/>
      <c r="AG27" s="101" t="s">
        <v>365</v>
      </c>
      <c r="AH27" s="101">
        <v>0</v>
      </c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outlineLevel="1">
      <c r="A28" s="104"/>
      <c r="B28" s="105"/>
      <c r="C28" s="138" t="s">
        <v>43</v>
      </c>
      <c r="D28" s="107"/>
      <c r="E28" s="108">
        <v>1</v>
      </c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1"/>
      <c r="Z28" s="101"/>
      <c r="AA28" s="101"/>
      <c r="AB28" s="101"/>
      <c r="AC28" s="101"/>
      <c r="AD28" s="101"/>
      <c r="AE28" s="101"/>
      <c r="AF28" s="101"/>
      <c r="AG28" s="101" t="s">
        <v>365</v>
      </c>
      <c r="AH28" s="101">
        <v>0</v>
      </c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22">
        <v>6</v>
      </c>
      <c r="B29" s="123" t="s">
        <v>3384</v>
      </c>
      <c r="C29" s="137" t="s">
        <v>3385</v>
      </c>
      <c r="D29" s="124" t="s">
        <v>1128</v>
      </c>
      <c r="E29" s="125">
        <v>8</v>
      </c>
      <c r="F29" s="126"/>
      <c r="G29" s="127">
        <f>ROUND(E29*F29,2)</f>
        <v>0</v>
      </c>
      <c r="H29" s="126"/>
      <c r="I29" s="127">
        <f>ROUND(E29*H29,2)</f>
        <v>0</v>
      </c>
      <c r="J29" s="126"/>
      <c r="K29" s="127">
        <f>ROUND(E29*J29,2)</f>
        <v>0</v>
      </c>
      <c r="L29" s="127">
        <v>21</v>
      </c>
      <c r="M29" s="127">
        <f>G29*(1+L29/100)</f>
        <v>0</v>
      </c>
      <c r="N29" s="127">
        <v>0</v>
      </c>
      <c r="O29" s="127">
        <f>ROUND(E29*N29,2)</f>
        <v>0</v>
      </c>
      <c r="P29" s="127">
        <v>0</v>
      </c>
      <c r="Q29" s="127">
        <f>ROUND(E29*P29,2)</f>
        <v>0</v>
      </c>
      <c r="R29" s="127"/>
      <c r="S29" s="127" t="s">
        <v>392</v>
      </c>
      <c r="T29" s="128" t="s">
        <v>393</v>
      </c>
      <c r="U29" s="106">
        <v>0</v>
      </c>
      <c r="V29" s="106">
        <f>ROUND(E29*U29,2)</f>
        <v>0</v>
      </c>
      <c r="W29" s="106"/>
      <c r="X29" s="106" t="s">
        <v>1066</v>
      </c>
      <c r="Y29" s="101"/>
      <c r="Z29" s="101"/>
      <c r="AA29" s="101"/>
      <c r="AB29" s="101"/>
      <c r="AC29" s="101"/>
      <c r="AD29" s="101"/>
      <c r="AE29" s="101"/>
      <c r="AF29" s="101"/>
      <c r="AG29" s="101" t="s">
        <v>1795</v>
      </c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outlineLevel="1">
      <c r="A30" s="104"/>
      <c r="B30" s="105"/>
      <c r="C30" s="138" t="s">
        <v>3386</v>
      </c>
      <c r="D30" s="107"/>
      <c r="E30" s="108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1"/>
      <c r="Z30" s="101"/>
      <c r="AA30" s="101"/>
      <c r="AB30" s="101"/>
      <c r="AC30" s="101"/>
      <c r="AD30" s="101"/>
      <c r="AE30" s="101"/>
      <c r="AF30" s="101"/>
      <c r="AG30" s="101" t="s">
        <v>365</v>
      </c>
      <c r="AH30" s="101">
        <v>0</v>
      </c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outlineLevel="1">
      <c r="A31" s="104"/>
      <c r="B31" s="105"/>
      <c r="C31" s="138" t="s">
        <v>2279</v>
      </c>
      <c r="D31" s="107"/>
      <c r="E31" s="108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1"/>
      <c r="Z31" s="101"/>
      <c r="AA31" s="101"/>
      <c r="AB31" s="101"/>
      <c r="AC31" s="101"/>
      <c r="AD31" s="101"/>
      <c r="AE31" s="101"/>
      <c r="AF31" s="101"/>
      <c r="AG31" s="101" t="s">
        <v>365</v>
      </c>
      <c r="AH31" s="101">
        <v>0</v>
      </c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outlineLevel="1">
      <c r="A32" s="104"/>
      <c r="B32" s="105"/>
      <c r="C32" s="138" t="s">
        <v>311</v>
      </c>
      <c r="D32" s="107"/>
      <c r="E32" s="108">
        <v>8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1"/>
      <c r="Z32" s="101"/>
      <c r="AA32" s="101"/>
      <c r="AB32" s="101"/>
      <c r="AC32" s="101"/>
      <c r="AD32" s="101"/>
      <c r="AE32" s="101"/>
      <c r="AF32" s="101"/>
      <c r="AG32" s="101" t="s">
        <v>365</v>
      </c>
      <c r="AH32" s="101">
        <v>0</v>
      </c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22">
        <v>7</v>
      </c>
      <c r="B33" s="123" t="s">
        <v>3387</v>
      </c>
      <c r="C33" s="137" t="s">
        <v>3388</v>
      </c>
      <c r="D33" s="124" t="s">
        <v>1128</v>
      </c>
      <c r="E33" s="125">
        <v>8</v>
      </c>
      <c r="F33" s="126"/>
      <c r="G33" s="127">
        <f>ROUND(E33*F33,2)</f>
        <v>0</v>
      </c>
      <c r="H33" s="126"/>
      <c r="I33" s="127">
        <f>ROUND(E33*H33,2)</f>
        <v>0</v>
      </c>
      <c r="J33" s="126"/>
      <c r="K33" s="127">
        <f>ROUND(E33*J33,2)</f>
        <v>0</v>
      </c>
      <c r="L33" s="127">
        <v>21</v>
      </c>
      <c r="M33" s="127">
        <f>G33*(1+L33/100)</f>
        <v>0</v>
      </c>
      <c r="N33" s="127">
        <v>0</v>
      </c>
      <c r="O33" s="127">
        <f>ROUND(E33*N33,2)</f>
        <v>0</v>
      </c>
      <c r="P33" s="127">
        <v>0</v>
      </c>
      <c r="Q33" s="127">
        <f>ROUND(E33*P33,2)</f>
        <v>0</v>
      </c>
      <c r="R33" s="127"/>
      <c r="S33" s="127" t="s">
        <v>392</v>
      </c>
      <c r="T33" s="128" t="s">
        <v>393</v>
      </c>
      <c r="U33" s="106">
        <v>0</v>
      </c>
      <c r="V33" s="106">
        <f>ROUND(E33*U33,2)</f>
        <v>0</v>
      </c>
      <c r="W33" s="106"/>
      <c r="X33" s="106" t="s">
        <v>1066</v>
      </c>
      <c r="Y33" s="101"/>
      <c r="Z33" s="101"/>
      <c r="AA33" s="101"/>
      <c r="AB33" s="101"/>
      <c r="AC33" s="101"/>
      <c r="AD33" s="101"/>
      <c r="AE33" s="101"/>
      <c r="AF33" s="101"/>
      <c r="AG33" s="101" t="s">
        <v>1795</v>
      </c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outlineLevel="1">
      <c r="A34" s="104"/>
      <c r="B34" s="105"/>
      <c r="C34" s="138" t="s">
        <v>3389</v>
      </c>
      <c r="D34" s="107"/>
      <c r="E34" s="108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1"/>
      <c r="Z34" s="101"/>
      <c r="AA34" s="101"/>
      <c r="AB34" s="101"/>
      <c r="AC34" s="101"/>
      <c r="AD34" s="101"/>
      <c r="AE34" s="101"/>
      <c r="AF34" s="101"/>
      <c r="AG34" s="101" t="s">
        <v>365</v>
      </c>
      <c r="AH34" s="101">
        <v>0</v>
      </c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04"/>
      <c r="B35" s="105"/>
      <c r="C35" s="138" t="s">
        <v>2279</v>
      </c>
      <c r="D35" s="107"/>
      <c r="E35" s="108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1"/>
      <c r="Z35" s="101"/>
      <c r="AA35" s="101"/>
      <c r="AB35" s="101"/>
      <c r="AC35" s="101"/>
      <c r="AD35" s="101"/>
      <c r="AE35" s="101"/>
      <c r="AF35" s="101"/>
      <c r="AG35" s="101" t="s">
        <v>365</v>
      </c>
      <c r="AH35" s="101">
        <v>0</v>
      </c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outlineLevel="1">
      <c r="A36" s="104"/>
      <c r="B36" s="105"/>
      <c r="C36" s="138" t="s">
        <v>311</v>
      </c>
      <c r="D36" s="107"/>
      <c r="E36" s="108">
        <v>8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1"/>
      <c r="Z36" s="101"/>
      <c r="AA36" s="101"/>
      <c r="AB36" s="101"/>
      <c r="AC36" s="101"/>
      <c r="AD36" s="101"/>
      <c r="AE36" s="101"/>
      <c r="AF36" s="101"/>
      <c r="AG36" s="101" t="s">
        <v>365</v>
      </c>
      <c r="AH36" s="101">
        <v>0</v>
      </c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outlineLevel="1">
      <c r="A37" s="122">
        <v>8</v>
      </c>
      <c r="B37" s="123" t="s">
        <v>3390</v>
      </c>
      <c r="C37" s="137" t="s">
        <v>3391</v>
      </c>
      <c r="D37" s="124" t="s">
        <v>1128</v>
      </c>
      <c r="E37" s="125">
        <v>2</v>
      </c>
      <c r="F37" s="126"/>
      <c r="G37" s="127">
        <f>ROUND(E37*F37,2)</f>
        <v>0</v>
      </c>
      <c r="H37" s="126"/>
      <c r="I37" s="127">
        <f>ROUND(E37*H37,2)</f>
        <v>0</v>
      </c>
      <c r="J37" s="126"/>
      <c r="K37" s="127">
        <f>ROUND(E37*J37,2)</f>
        <v>0</v>
      </c>
      <c r="L37" s="127">
        <v>21</v>
      </c>
      <c r="M37" s="127">
        <f>G37*(1+L37/100)</f>
        <v>0</v>
      </c>
      <c r="N37" s="127">
        <v>0</v>
      </c>
      <c r="O37" s="127">
        <f>ROUND(E37*N37,2)</f>
        <v>0</v>
      </c>
      <c r="P37" s="127">
        <v>0</v>
      </c>
      <c r="Q37" s="127">
        <f>ROUND(E37*P37,2)</f>
        <v>0</v>
      </c>
      <c r="R37" s="127"/>
      <c r="S37" s="127" t="s">
        <v>392</v>
      </c>
      <c r="T37" s="128" t="s">
        <v>393</v>
      </c>
      <c r="U37" s="106">
        <v>0</v>
      </c>
      <c r="V37" s="106">
        <f>ROUND(E37*U37,2)</f>
        <v>0</v>
      </c>
      <c r="W37" s="106"/>
      <c r="X37" s="106" t="s">
        <v>1066</v>
      </c>
      <c r="Y37" s="101"/>
      <c r="Z37" s="101"/>
      <c r="AA37" s="101"/>
      <c r="AB37" s="101"/>
      <c r="AC37" s="101"/>
      <c r="AD37" s="101"/>
      <c r="AE37" s="101"/>
      <c r="AF37" s="101"/>
      <c r="AG37" s="101" t="s">
        <v>1795</v>
      </c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outlineLevel="1">
      <c r="A38" s="104"/>
      <c r="B38" s="105"/>
      <c r="C38" s="138" t="s">
        <v>3392</v>
      </c>
      <c r="D38" s="107"/>
      <c r="E38" s="108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1"/>
      <c r="Z38" s="101"/>
      <c r="AA38" s="101"/>
      <c r="AB38" s="101"/>
      <c r="AC38" s="101"/>
      <c r="AD38" s="101"/>
      <c r="AE38" s="101"/>
      <c r="AF38" s="101"/>
      <c r="AG38" s="101" t="s">
        <v>365</v>
      </c>
      <c r="AH38" s="101">
        <v>0</v>
      </c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outlineLevel="1">
      <c r="A39" s="104"/>
      <c r="B39" s="105"/>
      <c r="C39" s="138" t="s">
        <v>2144</v>
      </c>
      <c r="D39" s="107"/>
      <c r="E39" s="108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1"/>
      <c r="Z39" s="101"/>
      <c r="AA39" s="101"/>
      <c r="AB39" s="101"/>
      <c r="AC39" s="101"/>
      <c r="AD39" s="101"/>
      <c r="AE39" s="101"/>
      <c r="AF39" s="101"/>
      <c r="AG39" s="101" t="s">
        <v>365</v>
      </c>
      <c r="AH39" s="101">
        <v>0</v>
      </c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outlineLevel="1">
      <c r="A40" s="104"/>
      <c r="B40" s="105"/>
      <c r="C40" s="138" t="s">
        <v>299</v>
      </c>
      <c r="D40" s="107"/>
      <c r="E40" s="108">
        <v>2</v>
      </c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1"/>
      <c r="Z40" s="101"/>
      <c r="AA40" s="101"/>
      <c r="AB40" s="101"/>
      <c r="AC40" s="101"/>
      <c r="AD40" s="101"/>
      <c r="AE40" s="101"/>
      <c r="AF40" s="101"/>
      <c r="AG40" s="101" t="s">
        <v>365</v>
      </c>
      <c r="AH40" s="101">
        <v>0</v>
      </c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ht="22.5" outlineLevel="1">
      <c r="A41" s="122">
        <v>9</v>
      </c>
      <c r="B41" s="123" t="s">
        <v>3393</v>
      </c>
      <c r="C41" s="137" t="s">
        <v>3394</v>
      </c>
      <c r="D41" s="124" t="s">
        <v>1128</v>
      </c>
      <c r="E41" s="125">
        <v>2</v>
      </c>
      <c r="F41" s="126"/>
      <c r="G41" s="127">
        <f>ROUND(E41*F41,2)</f>
        <v>0</v>
      </c>
      <c r="H41" s="126"/>
      <c r="I41" s="127">
        <f>ROUND(E41*H41,2)</f>
        <v>0</v>
      </c>
      <c r="J41" s="126"/>
      <c r="K41" s="127">
        <f>ROUND(E41*J41,2)</f>
        <v>0</v>
      </c>
      <c r="L41" s="127">
        <v>21</v>
      </c>
      <c r="M41" s="127">
        <f>G41*(1+L41/100)</f>
        <v>0</v>
      </c>
      <c r="N41" s="127">
        <v>0</v>
      </c>
      <c r="O41" s="127">
        <f>ROUND(E41*N41,2)</f>
        <v>0</v>
      </c>
      <c r="P41" s="127">
        <v>0</v>
      </c>
      <c r="Q41" s="127">
        <f>ROUND(E41*P41,2)</f>
        <v>0</v>
      </c>
      <c r="R41" s="127"/>
      <c r="S41" s="127" t="s">
        <v>392</v>
      </c>
      <c r="T41" s="128" t="s">
        <v>393</v>
      </c>
      <c r="U41" s="106">
        <v>0</v>
      </c>
      <c r="V41" s="106">
        <f>ROUND(E41*U41,2)</f>
        <v>0</v>
      </c>
      <c r="W41" s="106"/>
      <c r="X41" s="106" t="s">
        <v>1066</v>
      </c>
      <c r="Y41" s="101"/>
      <c r="Z41" s="101"/>
      <c r="AA41" s="101"/>
      <c r="AB41" s="101"/>
      <c r="AC41" s="101"/>
      <c r="AD41" s="101"/>
      <c r="AE41" s="101"/>
      <c r="AF41" s="101"/>
      <c r="AG41" s="101" t="s">
        <v>1795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outlineLevel="1">
      <c r="A42" s="104"/>
      <c r="B42" s="105"/>
      <c r="C42" s="138" t="s">
        <v>3395</v>
      </c>
      <c r="D42" s="107"/>
      <c r="E42" s="108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1"/>
      <c r="Z42" s="101"/>
      <c r="AA42" s="101"/>
      <c r="AB42" s="101"/>
      <c r="AC42" s="101"/>
      <c r="AD42" s="101"/>
      <c r="AE42" s="101"/>
      <c r="AF42" s="101"/>
      <c r="AG42" s="101" t="s">
        <v>365</v>
      </c>
      <c r="AH42" s="101">
        <v>0</v>
      </c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outlineLevel="1">
      <c r="A43" s="104"/>
      <c r="B43" s="105"/>
      <c r="C43" s="138" t="s">
        <v>2144</v>
      </c>
      <c r="D43" s="107"/>
      <c r="E43" s="108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1"/>
      <c r="Z43" s="101"/>
      <c r="AA43" s="101"/>
      <c r="AB43" s="101"/>
      <c r="AC43" s="101"/>
      <c r="AD43" s="101"/>
      <c r="AE43" s="101"/>
      <c r="AF43" s="101"/>
      <c r="AG43" s="101" t="s">
        <v>365</v>
      </c>
      <c r="AH43" s="101">
        <v>0</v>
      </c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outlineLevel="1">
      <c r="A44" s="104"/>
      <c r="B44" s="105"/>
      <c r="C44" s="138" t="s">
        <v>299</v>
      </c>
      <c r="D44" s="107"/>
      <c r="E44" s="108">
        <v>2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1"/>
      <c r="Z44" s="101"/>
      <c r="AA44" s="101"/>
      <c r="AB44" s="101"/>
      <c r="AC44" s="101"/>
      <c r="AD44" s="101"/>
      <c r="AE44" s="101"/>
      <c r="AF44" s="101"/>
      <c r="AG44" s="101" t="s">
        <v>365</v>
      </c>
      <c r="AH44" s="101">
        <v>0</v>
      </c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outlineLevel="1">
      <c r="A45" s="122">
        <v>10</v>
      </c>
      <c r="B45" s="123" t="s">
        <v>3396</v>
      </c>
      <c r="C45" s="137" t="s">
        <v>3397</v>
      </c>
      <c r="D45" s="124" t="s">
        <v>1128</v>
      </c>
      <c r="E45" s="125">
        <v>1</v>
      </c>
      <c r="F45" s="126"/>
      <c r="G45" s="127">
        <f>ROUND(E45*F45,2)</f>
        <v>0</v>
      </c>
      <c r="H45" s="126"/>
      <c r="I45" s="127">
        <f>ROUND(E45*H45,2)</f>
        <v>0</v>
      </c>
      <c r="J45" s="126"/>
      <c r="K45" s="127">
        <f>ROUND(E45*J45,2)</f>
        <v>0</v>
      </c>
      <c r="L45" s="127">
        <v>21</v>
      </c>
      <c r="M45" s="127">
        <f>G45*(1+L45/100)</f>
        <v>0</v>
      </c>
      <c r="N45" s="127">
        <v>0</v>
      </c>
      <c r="O45" s="127">
        <f>ROUND(E45*N45,2)</f>
        <v>0</v>
      </c>
      <c r="P45" s="127">
        <v>0</v>
      </c>
      <c r="Q45" s="127">
        <f>ROUND(E45*P45,2)</f>
        <v>0</v>
      </c>
      <c r="R45" s="127"/>
      <c r="S45" s="127" t="s">
        <v>392</v>
      </c>
      <c r="T45" s="128" t="s">
        <v>393</v>
      </c>
      <c r="U45" s="106">
        <v>0</v>
      </c>
      <c r="V45" s="106">
        <f>ROUND(E45*U45,2)</f>
        <v>0</v>
      </c>
      <c r="W45" s="106"/>
      <c r="X45" s="106" t="s">
        <v>1066</v>
      </c>
      <c r="Y45" s="101"/>
      <c r="Z45" s="101"/>
      <c r="AA45" s="101"/>
      <c r="AB45" s="101"/>
      <c r="AC45" s="101"/>
      <c r="AD45" s="101"/>
      <c r="AE45" s="101"/>
      <c r="AF45" s="101"/>
      <c r="AG45" s="101" t="s">
        <v>1795</v>
      </c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outlineLevel="1">
      <c r="A46" s="104"/>
      <c r="B46" s="105"/>
      <c r="C46" s="138" t="s">
        <v>3398</v>
      </c>
      <c r="D46" s="107"/>
      <c r="E46" s="108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1"/>
      <c r="Z46" s="101"/>
      <c r="AA46" s="101"/>
      <c r="AB46" s="101"/>
      <c r="AC46" s="101"/>
      <c r="AD46" s="101"/>
      <c r="AE46" s="101"/>
      <c r="AF46" s="101"/>
      <c r="AG46" s="101" t="s">
        <v>365</v>
      </c>
      <c r="AH46" s="101">
        <v>0</v>
      </c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 outlineLevel="1">
      <c r="A47" s="104"/>
      <c r="B47" s="105"/>
      <c r="C47" s="138" t="s">
        <v>2156</v>
      </c>
      <c r="D47" s="107"/>
      <c r="E47" s="108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1"/>
      <c r="Z47" s="101"/>
      <c r="AA47" s="101"/>
      <c r="AB47" s="101"/>
      <c r="AC47" s="101"/>
      <c r="AD47" s="101"/>
      <c r="AE47" s="101"/>
      <c r="AF47" s="101"/>
      <c r="AG47" s="101" t="s">
        <v>365</v>
      </c>
      <c r="AH47" s="101">
        <v>0</v>
      </c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outlineLevel="1">
      <c r="A48" s="104"/>
      <c r="B48" s="105"/>
      <c r="C48" s="138" t="s">
        <v>43</v>
      </c>
      <c r="D48" s="107"/>
      <c r="E48" s="108">
        <v>1</v>
      </c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1"/>
      <c r="Z48" s="101"/>
      <c r="AA48" s="101"/>
      <c r="AB48" s="101"/>
      <c r="AC48" s="101"/>
      <c r="AD48" s="101"/>
      <c r="AE48" s="101"/>
      <c r="AF48" s="101"/>
      <c r="AG48" s="101" t="s">
        <v>365</v>
      </c>
      <c r="AH48" s="101">
        <v>0</v>
      </c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outlineLevel="1">
      <c r="A49" s="122">
        <v>11</v>
      </c>
      <c r="B49" s="123" t="s">
        <v>3399</v>
      </c>
      <c r="C49" s="137" t="s">
        <v>3400</v>
      </c>
      <c r="D49" s="124" t="s">
        <v>1128</v>
      </c>
      <c r="E49" s="125">
        <v>1</v>
      </c>
      <c r="F49" s="126"/>
      <c r="G49" s="127">
        <f>ROUND(E49*F49,2)</f>
        <v>0</v>
      </c>
      <c r="H49" s="126"/>
      <c r="I49" s="127">
        <f>ROUND(E49*H49,2)</f>
        <v>0</v>
      </c>
      <c r="J49" s="126"/>
      <c r="K49" s="127">
        <f>ROUND(E49*J49,2)</f>
        <v>0</v>
      </c>
      <c r="L49" s="127">
        <v>21</v>
      </c>
      <c r="M49" s="127">
        <f>G49*(1+L49/100)</f>
        <v>0</v>
      </c>
      <c r="N49" s="127">
        <v>0</v>
      </c>
      <c r="O49" s="127">
        <f>ROUND(E49*N49,2)</f>
        <v>0</v>
      </c>
      <c r="P49" s="127">
        <v>0</v>
      </c>
      <c r="Q49" s="127">
        <f>ROUND(E49*P49,2)</f>
        <v>0</v>
      </c>
      <c r="R49" s="127"/>
      <c r="S49" s="127" t="s">
        <v>392</v>
      </c>
      <c r="T49" s="128" t="s">
        <v>393</v>
      </c>
      <c r="U49" s="106">
        <v>0</v>
      </c>
      <c r="V49" s="106">
        <f>ROUND(E49*U49,2)</f>
        <v>0</v>
      </c>
      <c r="W49" s="106"/>
      <c r="X49" s="106" t="s">
        <v>1066</v>
      </c>
      <c r="Y49" s="101"/>
      <c r="Z49" s="101"/>
      <c r="AA49" s="101"/>
      <c r="AB49" s="101"/>
      <c r="AC49" s="101"/>
      <c r="AD49" s="101"/>
      <c r="AE49" s="101"/>
      <c r="AF49" s="101"/>
      <c r="AG49" s="101" t="s">
        <v>1795</v>
      </c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outlineLevel="1">
      <c r="A50" s="104"/>
      <c r="B50" s="105"/>
      <c r="C50" s="138" t="s">
        <v>3401</v>
      </c>
      <c r="D50" s="107"/>
      <c r="E50" s="108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1"/>
      <c r="Z50" s="101"/>
      <c r="AA50" s="101"/>
      <c r="AB50" s="101"/>
      <c r="AC50" s="101"/>
      <c r="AD50" s="101"/>
      <c r="AE50" s="101"/>
      <c r="AF50" s="101"/>
      <c r="AG50" s="101" t="s">
        <v>365</v>
      </c>
      <c r="AH50" s="101">
        <v>0</v>
      </c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outlineLevel="1">
      <c r="A51" s="104"/>
      <c r="B51" s="105"/>
      <c r="C51" s="138" t="s">
        <v>2156</v>
      </c>
      <c r="D51" s="107"/>
      <c r="E51" s="108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1"/>
      <c r="Z51" s="101"/>
      <c r="AA51" s="101"/>
      <c r="AB51" s="101"/>
      <c r="AC51" s="101"/>
      <c r="AD51" s="101"/>
      <c r="AE51" s="101"/>
      <c r="AF51" s="101"/>
      <c r="AG51" s="101" t="s">
        <v>365</v>
      </c>
      <c r="AH51" s="101">
        <v>0</v>
      </c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outlineLevel="1">
      <c r="A52" s="104"/>
      <c r="B52" s="105"/>
      <c r="C52" s="138" t="s">
        <v>43</v>
      </c>
      <c r="D52" s="107"/>
      <c r="E52" s="108">
        <v>1</v>
      </c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1"/>
      <c r="Z52" s="101"/>
      <c r="AA52" s="101"/>
      <c r="AB52" s="101"/>
      <c r="AC52" s="101"/>
      <c r="AD52" s="101"/>
      <c r="AE52" s="101"/>
      <c r="AF52" s="101"/>
      <c r="AG52" s="101" t="s">
        <v>365</v>
      </c>
      <c r="AH52" s="101">
        <v>0</v>
      </c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outlineLevel="1">
      <c r="A53" s="122">
        <v>12</v>
      </c>
      <c r="B53" s="123" t="s">
        <v>3402</v>
      </c>
      <c r="C53" s="137" t="s">
        <v>3403</v>
      </c>
      <c r="D53" s="124" t="s">
        <v>1128</v>
      </c>
      <c r="E53" s="125">
        <v>19</v>
      </c>
      <c r="F53" s="126"/>
      <c r="G53" s="127">
        <f>ROUND(E53*F53,2)</f>
        <v>0</v>
      </c>
      <c r="H53" s="126"/>
      <c r="I53" s="127">
        <f>ROUND(E53*H53,2)</f>
        <v>0</v>
      </c>
      <c r="J53" s="126"/>
      <c r="K53" s="127">
        <f>ROUND(E53*J53,2)</f>
        <v>0</v>
      </c>
      <c r="L53" s="127">
        <v>21</v>
      </c>
      <c r="M53" s="127">
        <f>G53*(1+L53/100)</f>
        <v>0</v>
      </c>
      <c r="N53" s="127">
        <v>0</v>
      </c>
      <c r="O53" s="127">
        <f>ROUND(E53*N53,2)</f>
        <v>0</v>
      </c>
      <c r="P53" s="127">
        <v>0</v>
      </c>
      <c r="Q53" s="127">
        <f>ROUND(E53*P53,2)</f>
        <v>0</v>
      </c>
      <c r="R53" s="127"/>
      <c r="S53" s="127" t="s">
        <v>392</v>
      </c>
      <c r="T53" s="128" t="s">
        <v>393</v>
      </c>
      <c r="U53" s="106">
        <v>0</v>
      </c>
      <c r="V53" s="106">
        <f>ROUND(E53*U53,2)</f>
        <v>0</v>
      </c>
      <c r="W53" s="106"/>
      <c r="X53" s="106" t="s">
        <v>1066</v>
      </c>
      <c r="Y53" s="101"/>
      <c r="Z53" s="101"/>
      <c r="AA53" s="101"/>
      <c r="AB53" s="101"/>
      <c r="AC53" s="101"/>
      <c r="AD53" s="101"/>
      <c r="AE53" s="101"/>
      <c r="AF53" s="101"/>
      <c r="AG53" s="101" t="s">
        <v>1795</v>
      </c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 outlineLevel="1">
      <c r="A54" s="104"/>
      <c r="B54" s="105"/>
      <c r="C54" s="138" t="s">
        <v>3404</v>
      </c>
      <c r="D54" s="107"/>
      <c r="E54" s="108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1"/>
      <c r="Z54" s="101"/>
      <c r="AA54" s="101"/>
      <c r="AB54" s="101"/>
      <c r="AC54" s="101"/>
      <c r="AD54" s="101"/>
      <c r="AE54" s="101"/>
      <c r="AF54" s="101"/>
      <c r="AG54" s="101" t="s">
        <v>365</v>
      </c>
      <c r="AH54" s="101">
        <v>0</v>
      </c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 outlineLevel="1">
      <c r="A55" s="104"/>
      <c r="B55" s="105"/>
      <c r="C55" s="138" t="s">
        <v>2275</v>
      </c>
      <c r="D55" s="107"/>
      <c r="E55" s="108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1"/>
      <c r="Z55" s="101"/>
      <c r="AA55" s="101"/>
      <c r="AB55" s="101"/>
      <c r="AC55" s="101"/>
      <c r="AD55" s="101"/>
      <c r="AE55" s="101"/>
      <c r="AF55" s="101"/>
      <c r="AG55" s="101" t="s">
        <v>365</v>
      </c>
      <c r="AH55" s="101">
        <v>0</v>
      </c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outlineLevel="1">
      <c r="A56" s="104"/>
      <c r="B56" s="105"/>
      <c r="C56" s="138" t="s">
        <v>704</v>
      </c>
      <c r="D56" s="107"/>
      <c r="E56" s="108">
        <v>19</v>
      </c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1"/>
      <c r="Z56" s="101"/>
      <c r="AA56" s="101"/>
      <c r="AB56" s="101"/>
      <c r="AC56" s="101"/>
      <c r="AD56" s="101"/>
      <c r="AE56" s="101"/>
      <c r="AF56" s="101"/>
      <c r="AG56" s="101" t="s">
        <v>365</v>
      </c>
      <c r="AH56" s="101">
        <v>0</v>
      </c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ht="22.5" outlineLevel="1">
      <c r="A57" s="122">
        <v>13</v>
      </c>
      <c r="B57" s="123" t="s">
        <v>3405</v>
      </c>
      <c r="C57" s="137" t="s">
        <v>3406</v>
      </c>
      <c r="D57" s="124" t="s">
        <v>1128</v>
      </c>
      <c r="E57" s="125">
        <v>10</v>
      </c>
      <c r="F57" s="126"/>
      <c r="G57" s="127">
        <f>ROUND(E57*F57,2)</f>
        <v>0</v>
      </c>
      <c r="H57" s="126"/>
      <c r="I57" s="127">
        <f>ROUND(E57*H57,2)</f>
        <v>0</v>
      </c>
      <c r="J57" s="126"/>
      <c r="K57" s="127">
        <f>ROUND(E57*J57,2)</f>
        <v>0</v>
      </c>
      <c r="L57" s="127">
        <v>21</v>
      </c>
      <c r="M57" s="127">
        <f>G57*(1+L57/100)</f>
        <v>0</v>
      </c>
      <c r="N57" s="127">
        <v>0</v>
      </c>
      <c r="O57" s="127">
        <f>ROUND(E57*N57,2)</f>
        <v>0</v>
      </c>
      <c r="P57" s="127">
        <v>0</v>
      </c>
      <c r="Q57" s="127">
        <f>ROUND(E57*P57,2)</f>
        <v>0</v>
      </c>
      <c r="R57" s="127"/>
      <c r="S57" s="127" t="s">
        <v>392</v>
      </c>
      <c r="T57" s="128" t="s">
        <v>393</v>
      </c>
      <c r="U57" s="106">
        <v>0</v>
      </c>
      <c r="V57" s="106">
        <f>ROUND(E57*U57,2)</f>
        <v>0</v>
      </c>
      <c r="W57" s="106"/>
      <c r="X57" s="106" t="s">
        <v>1066</v>
      </c>
      <c r="Y57" s="101"/>
      <c r="Z57" s="101"/>
      <c r="AA57" s="101"/>
      <c r="AB57" s="101"/>
      <c r="AC57" s="101"/>
      <c r="AD57" s="101"/>
      <c r="AE57" s="101"/>
      <c r="AF57" s="101"/>
      <c r="AG57" s="101" t="s">
        <v>1795</v>
      </c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outlineLevel="1">
      <c r="A58" s="104"/>
      <c r="B58" s="105"/>
      <c r="C58" s="138" t="s">
        <v>3407</v>
      </c>
      <c r="D58" s="107"/>
      <c r="E58" s="108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1"/>
      <c r="Z58" s="101"/>
      <c r="AA58" s="101"/>
      <c r="AB58" s="101"/>
      <c r="AC58" s="101"/>
      <c r="AD58" s="101"/>
      <c r="AE58" s="101"/>
      <c r="AF58" s="101"/>
      <c r="AG58" s="101" t="s">
        <v>365</v>
      </c>
      <c r="AH58" s="101">
        <v>0</v>
      </c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 outlineLevel="1">
      <c r="A59" s="104"/>
      <c r="B59" s="105"/>
      <c r="C59" s="138" t="s">
        <v>3408</v>
      </c>
      <c r="D59" s="107"/>
      <c r="E59" s="108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1"/>
      <c r="Z59" s="101"/>
      <c r="AA59" s="101"/>
      <c r="AB59" s="101"/>
      <c r="AC59" s="101"/>
      <c r="AD59" s="101"/>
      <c r="AE59" s="101"/>
      <c r="AF59" s="101"/>
      <c r="AG59" s="101" t="s">
        <v>365</v>
      </c>
      <c r="AH59" s="101">
        <v>0</v>
      </c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</row>
    <row r="60" spans="1:60" outlineLevel="1">
      <c r="A60" s="104"/>
      <c r="B60" s="105"/>
      <c r="C60" s="138" t="s">
        <v>1434</v>
      </c>
      <c r="D60" s="107"/>
      <c r="E60" s="108">
        <v>10</v>
      </c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1"/>
      <c r="Z60" s="101"/>
      <c r="AA60" s="101"/>
      <c r="AB60" s="101"/>
      <c r="AC60" s="101"/>
      <c r="AD60" s="101"/>
      <c r="AE60" s="101"/>
      <c r="AF60" s="101"/>
      <c r="AG60" s="101" t="s">
        <v>365</v>
      </c>
      <c r="AH60" s="101">
        <v>0</v>
      </c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outlineLevel="1">
      <c r="A61" s="122">
        <v>14</v>
      </c>
      <c r="B61" s="123" t="s">
        <v>3409</v>
      </c>
      <c r="C61" s="137" t="s">
        <v>3410</v>
      </c>
      <c r="D61" s="124" t="s">
        <v>1128</v>
      </c>
      <c r="E61" s="125">
        <v>2</v>
      </c>
      <c r="F61" s="126"/>
      <c r="G61" s="127">
        <f>ROUND(E61*F61,2)</f>
        <v>0</v>
      </c>
      <c r="H61" s="126"/>
      <c r="I61" s="127">
        <f>ROUND(E61*H61,2)</f>
        <v>0</v>
      </c>
      <c r="J61" s="126"/>
      <c r="K61" s="127">
        <f>ROUND(E61*J61,2)</f>
        <v>0</v>
      </c>
      <c r="L61" s="127">
        <v>21</v>
      </c>
      <c r="M61" s="127">
        <f>G61*(1+L61/100)</f>
        <v>0</v>
      </c>
      <c r="N61" s="127">
        <v>0</v>
      </c>
      <c r="O61" s="127">
        <f>ROUND(E61*N61,2)</f>
        <v>0</v>
      </c>
      <c r="P61" s="127">
        <v>0</v>
      </c>
      <c r="Q61" s="127">
        <f>ROUND(E61*P61,2)</f>
        <v>0</v>
      </c>
      <c r="R61" s="127"/>
      <c r="S61" s="127" t="s">
        <v>392</v>
      </c>
      <c r="T61" s="128" t="s">
        <v>393</v>
      </c>
      <c r="U61" s="106">
        <v>0</v>
      </c>
      <c r="V61" s="106">
        <f>ROUND(E61*U61,2)</f>
        <v>0</v>
      </c>
      <c r="W61" s="106"/>
      <c r="X61" s="106" t="s">
        <v>1066</v>
      </c>
      <c r="Y61" s="101"/>
      <c r="Z61" s="101"/>
      <c r="AA61" s="101"/>
      <c r="AB61" s="101"/>
      <c r="AC61" s="101"/>
      <c r="AD61" s="101"/>
      <c r="AE61" s="101"/>
      <c r="AF61" s="101"/>
      <c r="AG61" s="101" t="s">
        <v>1795</v>
      </c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outlineLevel="1">
      <c r="A62" s="104"/>
      <c r="B62" s="105"/>
      <c r="C62" s="138" t="s">
        <v>3411</v>
      </c>
      <c r="D62" s="107"/>
      <c r="E62" s="108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1"/>
      <c r="Z62" s="101"/>
      <c r="AA62" s="101"/>
      <c r="AB62" s="101"/>
      <c r="AC62" s="101"/>
      <c r="AD62" s="101"/>
      <c r="AE62" s="101"/>
      <c r="AF62" s="101"/>
      <c r="AG62" s="101" t="s">
        <v>365</v>
      </c>
      <c r="AH62" s="101">
        <v>0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outlineLevel="1">
      <c r="A63" s="104"/>
      <c r="B63" s="105"/>
      <c r="C63" s="138" t="s">
        <v>2144</v>
      </c>
      <c r="D63" s="107"/>
      <c r="E63" s="108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1"/>
      <c r="Z63" s="101"/>
      <c r="AA63" s="101"/>
      <c r="AB63" s="101"/>
      <c r="AC63" s="101"/>
      <c r="AD63" s="101"/>
      <c r="AE63" s="101"/>
      <c r="AF63" s="101"/>
      <c r="AG63" s="101" t="s">
        <v>365</v>
      </c>
      <c r="AH63" s="101">
        <v>0</v>
      </c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 outlineLevel="1">
      <c r="A64" s="104"/>
      <c r="B64" s="105"/>
      <c r="C64" s="138" t="s">
        <v>299</v>
      </c>
      <c r="D64" s="107"/>
      <c r="E64" s="108">
        <v>2</v>
      </c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1"/>
      <c r="Z64" s="101"/>
      <c r="AA64" s="101"/>
      <c r="AB64" s="101"/>
      <c r="AC64" s="101"/>
      <c r="AD64" s="101"/>
      <c r="AE64" s="101"/>
      <c r="AF64" s="101"/>
      <c r="AG64" s="101" t="s">
        <v>365</v>
      </c>
      <c r="AH64" s="101">
        <v>0</v>
      </c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</row>
    <row r="65" spans="1:60" outlineLevel="1">
      <c r="A65" s="122">
        <v>15</v>
      </c>
      <c r="B65" s="123" t="s">
        <v>3412</v>
      </c>
      <c r="C65" s="137" t="s">
        <v>3413</v>
      </c>
      <c r="D65" s="124" t="s">
        <v>1128</v>
      </c>
      <c r="E65" s="125">
        <v>21</v>
      </c>
      <c r="F65" s="126"/>
      <c r="G65" s="127">
        <f>ROUND(E65*F65,2)</f>
        <v>0</v>
      </c>
      <c r="H65" s="126"/>
      <c r="I65" s="127">
        <f>ROUND(E65*H65,2)</f>
        <v>0</v>
      </c>
      <c r="J65" s="126"/>
      <c r="K65" s="127">
        <f>ROUND(E65*J65,2)</f>
        <v>0</v>
      </c>
      <c r="L65" s="127">
        <v>21</v>
      </c>
      <c r="M65" s="127">
        <f>G65*(1+L65/100)</f>
        <v>0</v>
      </c>
      <c r="N65" s="127">
        <v>0</v>
      </c>
      <c r="O65" s="127">
        <f>ROUND(E65*N65,2)</f>
        <v>0</v>
      </c>
      <c r="P65" s="127">
        <v>0</v>
      </c>
      <c r="Q65" s="127">
        <f>ROUND(E65*P65,2)</f>
        <v>0</v>
      </c>
      <c r="R65" s="127"/>
      <c r="S65" s="127" t="s">
        <v>392</v>
      </c>
      <c r="T65" s="128" t="s">
        <v>393</v>
      </c>
      <c r="U65" s="106">
        <v>0</v>
      </c>
      <c r="V65" s="106">
        <f>ROUND(E65*U65,2)</f>
        <v>0</v>
      </c>
      <c r="W65" s="106"/>
      <c r="X65" s="106" t="s">
        <v>1066</v>
      </c>
      <c r="Y65" s="101"/>
      <c r="Z65" s="101"/>
      <c r="AA65" s="101"/>
      <c r="AB65" s="101"/>
      <c r="AC65" s="101"/>
      <c r="AD65" s="101"/>
      <c r="AE65" s="101"/>
      <c r="AF65" s="101"/>
      <c r="AG65" s="101" t="s">
        <v>1795</v>
      </c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outlineLevel="1">
      <c r="A66" s="104"/>
      <c r="B66" s="105"/>
      <c r="C66" s="138" t="s">
        <v>3411</v>
      </c>
      <c r="D66" s="107"/>
      <c r="E66" s="108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1"/>
      <c r="Z66" s="101"/>
      <c r="AA66" s="101"/>
      <c r="AB66" s="101"/>
      <c r="AC66" s="101"/>
      <c r="AD66" s="101"/>
      <c r="AE66" s="101"/>
      <c r="AF66" s="101"/>
      <c r="AG66" s="101" t="s">
        <v>365</v>
      </c>
      <c r="AH66" s="101">
        <v>0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outlineLevel="1">
      <c r="A67" s="104"/>
      <c r="B67" s="105"/>
      <c r="C67" s="138" t="s">
        <v>2466</v>
      </c>
      <c r="D67" s="107"/>
      <c r="E67" s="108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1"/>
      <c r="Z67" s="101"/>
      <c r="AA67" s="101"/>
      <c r="AB67" s="101"/>
      <c r="AC67" s="101"/>
      <c r="AD67" s="101"/>
      <c r="AE67" s="101"/>
      <c r="AF67" s="101"/>
      <c r="AG67" s="101" t="s">
        <v>365</v>
      </c>
      <c r="AH67" s="101">
        <v>0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</row>
    <row r="68" spans="1:60" outlineLevel="1">
      <c r="A68" s="104"/>
      <c r="B68" s="105"/>
      <c r="C68" s="138" t="s">
        <v>2467</v>
      </c>
      <c r="D68" s="107"/>
      <c r="E68" s="108">
        <v>21</v>
      </c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1"/>
      <c r="Z68" s="101"/>
      <c r="AA68" s="101"/>
      <c r="AB68" s="101"/>
      <c r="AC68" s="101"/>
      <c r="AD68" s="101"/>
      <c r="AE68" s="101"/>
      <c r="AF68" s="101"/>
      <c r="AG68" s="101" t="s">
        <v>365</v>
      </c>
      <c r="AH68" s="101">
        <v>0</v>
      </c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 outlineLevel="1">
      <c r="A69" s="122">
        <v>16</v>
      </c>
      <c r="B69" s="123" t="s">
        <v>3414</v>
      </c>
      <c r="C69" s="137" t="s">
        <v>3415</v>
      </c>
      <c r="D69" s="124" t="s">
        <v>1128</v>
      </c>
      <c r="E69" s="125">
        <v>4</v>
      </c>
      <c r="F69" s="126"/>
      <c r="G69" s="127">
        <f>ROUND(E69*F69,2)</f>
        <v>0</v>
      </c>
      <c r="H69" s="126"/>
      <c r="I69" s="127">
        <f>ROUND(E69*H69,2)</f>
        <v>0</v>
      </c>
      <c r="J69" s="126"/>
      <c r="K69" s="127">
        <f>ROUND(E69*J69,2)</f>
        <v>0</v>
      </c>
      <c r="L69" s="127">
        <v>21</v>
      </c>
      <c r="M69" s="127">
        <f>G69*(1+L69/100)</f>
        <v>0</v>
      </c>
      <c r="N69" s="127">
        <v>0</v>
      </c>
      <c r="O69" s="127">
        <f>ROUND(E69*N69,2)</f>
        <v>0</v>
      </c>
      <c r="P69" s="127">
        <v>0</v>
      </c>
      <c r="Q69" s="127">
        <f>ROUND(E69*P69,2)</f>
        <v>0</v>
      </c>
      <c r="R69" s="127"/>
      <c r="S69" s="127" t="s">
        <v>392</v>
      </c>
      <c r="T69" s="128" t="s">
        <v>393</v>
      </c>
      <c r="U69" s="106">
        <v>0</v>
      </c>
      <c r="V69" s="106">
        <f>ROUND(E69*U69,2)</f>
        <v>0</v>
      </c>
      <c r="W69" s="106"/>
      <c r="X69" s="106" t="s">
        <v>1066</v>
      </c>
      <c r="Y69" s="101"/>
      <c r="Z69" s="101"/>
      <c r="AA69" s="101"/>
      <c r="AB69" s="101"/>
      <c r="AC69" s="101"/>
      <c r="AD69" s="101"/>
      <c r="AE69" s="101"/>
      <c r="AF69" s="101"/>
      <c r="AG69" s="101" t="s">
        <v>1795</v>
      </c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</row>
    <row r="70" spans="1:60" outlineLevel="1">
      <c r="A70" s="104"/>
      <c r="B70" s="105"/>
      <c r="C70" s="138" t="s">
        <v>3416</v>
      </c>
      <c r="D70" s="107"/>
      <c r="E70" s="108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1"/>
      <c r="Z70" s="101"/>
      <c r="AA70" s="101"/>
      <c r="AB70" s="101"/>
      <c r="AC70" s="101"/>
      <c r="AD70" s="101"/>
      <c r="AE70" s="101"/>
      <c r="AF70" s="101"/>
      <c r="AG70" s="101" t="s">
        <v>365</v>
      </c>
      <c r="AH70" s="101">
        <v>0</v>
      </c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outlineLevel="1">
      <c r="A71" s="104"/>
      <c r="B71" s="105"/>
      <c r="C71" s="138" t="s">
        <v>2160</v>
      </c>
      <c r="D71" s="107"/>
      <c r="E71" s="108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1"/>
      <c r="Z71" s="101"/>
      <c r="AA71" s="101"/>
      <c r="AB71" s="101"/>
      <c r="AC71" s="101"/>
      <c r="AD71" s="101"/>
      <c r="AE71" s="101"/>
      <c r="AF71" s="101"/>
      <c r="AG71" s="101" t="s">
        <v>365</v>
      </c>
      <c r="AH71" s="101">
        <v>0</v>
      </c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</row>
    <row r="72" spans="1:60" outlineLevel="1">
      <c r="A72" s="104"/>
      <c r="B72" s="105"/>
      <c r="C72" s="138" t="s">
        <v>129</v>
      </c>
      <c r="D72" s="107"/>
      <c r="E72" s="108">
        <v>4</v>
      </c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1"/>
      <c r="Z72" s="101"/>
      <c r="AA72" s="101"/>
      <c r="AB72" s="101"/>
      <c r="AC72" s="101"/>
      <c r="AD72" s="101"/>
      <c r="AE72" s="101"/>
      <c r="AF72" s="101"/>
      <c r="AG72" s="101" t="s">
        <v>365</v>
      </c>
      <c r="AH72" s="101">
        <v>0</v>
      </c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outlineLevel="1">
      <c r="A73" s="122">
        <v>17</v>
      </c>
      <c r="B73" s="123" t="s">
        <v>3417</v>
      </c>
      <c r="C73" s="137" t="s">
        <v>3418</v>
      </c>
      <c r="D73" s="124" t="s">
        <v>1128</v>
      </c>
      <c r="E73" s="125">
        <v>1</v>
      </c>
      <c r="F73" s="126"/>
      <c r="G73" s="127">
        <f>ROUND(E73*F73,2)</f>
        <v>0</v>
      </c>
      <c r="H73" s="126"/>
      <c r="I73" s="127">
        <f>ROUND(E73*H73,2)</f>
        <v>0</v>
      </c>
      <c r="J73" s="126"/>
      <c r="K73" s="127">
        <f>ROUND(E73*J73,2)</f>
        <v>0</v>
      </c>
      <c r="L73" s="127">
        <v>21</v>
      </c>
      <c r="M73" s="127">
        <f>G73*(1+L73/100)</f>
        <v>0</v>
      </c>
      <c r="N73" s="127">
        <v>0</v>
      </c>
      <c r="O73" s="127">
        <f>ROUND(E73*N73,2)</f>
        <v>0</v>
      </c>
      <c r="P73" s="127">
        <v>0</v>
      </c>
      <c r="Q73" s="127">
        <f>ROUND(E73*P73,2)</f>
        <v>0</v>
      </c>
      <c r="R73" s="127"/>
      <c r="S73" s="127" t="s">
        <v>392</v>
      </c>
      <c r="T73" s="128" t="s">
        <v>393</v>
      </c>
      <c r="U73" s="106">
        <v>0</v>
      </c>
      <c r="V73" s="106">
        <f>ROUND(E73*U73,2)</f>
        <v>0</v>
      </c>
      <c r="W73" s="106"/>
      <c r="X73" s="106" t="s">
        <v>1066</v>
      </c>
      <c r="Y73" s="101"/>
      <c r="Z73" s="101"/>
      <c r="AA73" s="101"/>
      <c r="AB73" s="101"/>
      <c r="AC73" s="101"/>
      <c r="AD73" s="101"/>
      <c r="AE73" s="101"/>
      <c r="AF73" s="101"/>
      <c r="AG73" s="101" t="s">
        <v>1795</v>
      </c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outlineLevel="1">
      <c r="A74" s="104"/>
      <c r="B74" s="105"/>
      <c r="C74" s="138" t="s">
        <v>3419</v>
      </c>
      <c r="D74" s="107"/>
      <c r="E74" s="108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1"/>
      <c r="Z74" s="101"/>
      <c r="AA74" s="101"/>
      <c r="AB74" s="101"/>
      <c r="AC74" s="101"/>
      <c r="AD74" s="101"/>
      <c r="AE74" s="101"/>
      <c r="AF74" s="101"/>
      <c r="AG74" s="101" t="s">
        <v>365</v>
      </c>
      <c r="AH74" s="101">
        <v>0</v>
      </c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outlineLevel="1">
      <c r="A75" s="104"/>
      <c r="B75" s="105"/>
      <c r="C75" s="138" t="s">
        <v>2156</v>
      </c>
      <c r="D75" s="107"/>
      <c r="E75" s="108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1"/>
      <c r="Z75" s="101"/>
      <c r="AA75" s="101"/>
      <c r="AB75" s="101"/>
      <c r="AC75" s="101"/>
      <c r="AD75" s="101"/>
      <c r="AE75" s="101"/>
      <c r="AF75" s="101"/>
      <c r="AG75" s="101" t="s">
        <v>365</v>
      </c>
      <c r="AH75" s="101">
        <v>0</v>
      </c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outlineLevel="1">
      <c r="A76" s="104"/>
      <c r="B76" s="105"/>
      <c r="C76" s="138" t="s">
        <v>43</v>
      </c>
      <c r="D76" s="107"/>
      <c r="E76" s="108">
        <v>1</v>
      </c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1"/>
      <c r="Z76" s="101"/>
      <c r="AA76" s="101"/>
      <c r="AB76" s="101"/>
      <c r="AC76" s="101"/>
      <c r="AD76" s="101"/>
      <c r="AE76" s="101"/>
      <c r="AF76" s="101"/>
      <c r="AG76" s="101" t="s">
        <v>365</v>
      </c>
      <c r="AH76" s="101">
        <v>0</v>
      </c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 outlineLevel="1">
      <c r="A77" s="122">
        <v>18</v>
      </c>
      <c r="B77" s="123" t="s">
        <v>3420</v>
      </c>
      <c r="C77" s="137" t="s">
        <v>3421</v>
      </c>
      <c r="D77" s="124" t="s">
        <v>1128</v>
      </c>
      <c r="E77" s="125">
        <v>1</v>
      </c>
      <c r="F77" s="126"/>
      <c r="G77" s="127">
        <f>ROUND(E77*F77,2)</f>
        <v>0</v>
      </c>
      <c r="H77" s="126"/>
      <c r="I77" s="127">
        <f>ROUND(E77*H77,2)</f>
        <v>0</v>
      </c>
      <c r="J77" s="126"/>
      <c r="K77" s="127">
        <f>ROUND(E77*J77,2)</f>
        <v>0</v>
      </c>
      <c r="L77" s="127">
        <v>21</v>
      </c>
      <c r="M77" s="127">
        <f>G77*(1+L77/100)</f>
        <v>0</v>
      </c>
      <c r="N77" s="127">
        <v>0</v>
      </c>
      <c r="O77" s="127">
        <f>ROUND(E77*N77,2)</f>
        <v>0</v>
      </c>
      <c r="P77" s="127">
        <v>0</v>
      </c>
      <c r="Q77" s="127">
        <f>ROUND(E77*P77,2)</f>
        <v>0</v>
      </c>
      <c r="R77" s="127"/>
      <c r="S77" s="127" t="s">
        <v>392</v>
      </c>
      <c r="T77" s="128" t="s">
        <v>393</v>
      </c>
      <c r="U77" s="106">
        <v>0</v>
      </c>
      <c r="V77" s="106">
        <f>ROUND(E77*U77,2)</f>
        <v>0</v>
      </c>
      <c r="W77" s="106"/>
      <c r="X77" s="106" t="s">
        <v>1066</v>
      </c>
      <c r="Y77" s="101"/>
      <c r="Z77" s="101"/>
      <c r="AA77" s="101"/>
      <c r="AB77" s="101"/>
      <c r="AC77" s="101"/>
      <c r="AD77" s="101"/>
      <c r="AE77" s="101"/>
      <c r="AF77" s="101"/>
      <c r="AG77" s="101" t="s">
        <v>1795</v>
      </c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</row>
    <row r="78" spans="1:60" outlineLevel="1">
      <c r="A78" s="104"/>
      <c r="B78" s="105"/>
      <c r="C78" s="138" t="s">
        <v>3422</v>
      </c>
      <c r="D78" s="107"/>
      <c r="E78" s="108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1"/>
      <c r="Z78" s="101"/>
      <c r="AA78" s="101"/>
      <c r="AB78" s="101"/>
      <c r="AC78" s="101"/>
      <c r="AD78" s="101"/>
      <c r="AE78" s="101"/>
      <c r="AF78" s="101"/>
      <c r="AG78" s="101" t="s">
        <v>365</v>
      </c>
      <c r="AH78" s="101">
        <v>0</v>
      </c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outlineLevel="1">
      <c r="A79" s="104"/>
      <c r="B79" s="105"/>
      <c r="C79" s="138" t="s">
        <v>2156</v>
      </c>
      <c r="D79" s="107"/>
      <c r="E79" s="108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1"/>
      <c r="Z79" s="101"/>
      <c r="AA79" s="101"/>
      <c r="AB79" s="101"/>
      <c r="AC79" s="101"/>
      <c r="AD79" s="101"/>
      <c r="AE79" s="101"/>
      <c r="AF79" s="101"/>
      <c r="AG79" s="101" t="s">
        <v>365</v>
      </c>
      <c r="AH79" s="101">
        <v>0</v>
      </c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outlineLevel="1">
      <c r="A80" s="104"/>
      <c r="B80" s="105"/>
      <c r="C80" s="138" t="s">
        <v>43</v>
      </c>
      <c r="D80" s="107"/>
      <c r="E80" s="108">
        <v>1</v>
      </c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1"/>
      <c r="Z80" s="101"/>
      <c r="AA80" s="101"/>
      <c r="AB80" s="101"/>
      <c r="AC80" s="101"/>
      <c r="AD80" s="101"/>
      <c r="AE80" s="101"/>
      <c r="AF80" s="101"/>
      <c r="AG80" s="101" t="s">
        <v>365</v>
      </c>
      <c r="AH80" s="101">
        <v>0</v>
      </c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outlineLevel="1">
      <c r="A81" s="122">
        <v>19</v>
      </c>
      <c r="B81" s="123" t="s">
        <v>3423</v>
      </c>
      <c r="C81" s="137" t="s">
        <v>3424</v>
      </c>
      <c r="D81" s="124" t="s">
        <v>1128</v>
      </c>
      <c r="E81" s="125">
        <v>1</v>
      </c>
      <c r="F81" s="126"/>
      <c r="G81" s="127">
        <f>ROUND(E81*F81,2)</f>
        <v>0</v>
      </c>
      <c r="H81" s="126"/>
      <c r="I81" s="127">
        <f>ROUND(E81*H81,2)</f>
        <v>0</v>
      </c>
      <c r="J81" s="126"/>
      <c r="K81" s="127">
        <f>ROUND(E81*J81,2)</f>
        <v>0</v>
      </c>
      <c r="L81" s="127">
        <v>21</v>
      </c>
      <c r="M81" s="127">
        <f>G81*(1+L81/100)</f>
        <v>0</v>
      </c>
      <c r="N81" s="127">
        <v>0</v>
      </c>
      <c r="O81" s="127">
        <f>ROUND(E81*N81,2)</f>
        <v>0</v>
      </c>
      <c r="P81" s="127">
        <v>0</v>
      </c>
      <c r="Q81" s="127">
        <f>ROUND(E81*P81,2)</f>
        <v>0</v>
      </c>
      <c r="R81" s="127"/>
      <c r="S81" s="127" t="s">
        <v>392</v>
      </c>
      <c r="T81" s="128" t="s">
        <v>393</v>
      </c>
      <c r="U81" s="106">
        <v>0</v>
      </c>
      <c r="V81" s="106">
        <f>ROUND(E81*U81,2)</f>
        <v>0</v>
      </c>
      <c r="W81" s="106"/>
      <c r="X81" s="106" t="s">
        <v>1066</v>
      </c>
      <c r="Y81" s="101"/>
      <c r="Z81" s="101"/>
      <c r="AA81" s="101"/>
      <c r="AB81" s="101"/>
      <c r="AC81" s="101"/>
      <c r="AD81" s="101"/>
      <c r="AE81" s="101"/>
      <c r="AF81" s="101"/>
      <c r="AG81" s="101" t="s">
        <v>1795</v>
      </c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</row>
    <row r="82" spans="1:60" outlineLevel="1">
      <c r="A82" s="104"/>
      <c r="B82" s="105"/>
      <c r="C82" s="138" t="s">
        <v>3422</v>
      </c>
      <c r="D82" s="107"/>
      <c r="E82" s="108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1"/>
      <c r="Z82" s="101"/>
      <c r="AA82" s="101"/>
      <c r="AB82" s="101"/>
      <c r="AC82" s="101"/>
      <c r="AD82" s="101"/>
      <c r="AE82" s="101"/>
      <c r="AF82" s="101"/>
      <c r="AG82" s="101" t="s">
        <v>365</v>
      </c>
      <c r="AH82" s="101">
        <v>0</v>
      </c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outlineLevel="1">
      <c r="A83" s="104"/>
      <c r="B83" s="105"/>
      <c r="C83" s="138" t="s">
        <v>2156</v>
      </c>
      <c r="D83" s="107"/>
      <c r="E83" s="108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1"/>
      <c r="Z83" s="101"/>
      <c r="AA83" s="101"/>
      <c r="AB83" s="101"/>
      <c r="AC83" s="101"/>
      <c r="AD83" s="101"/>
      <c r="AE83" s="101"/>
      <c r="AF83" s="101"/>
      <c r="AG83" s="101" t="s">
        <v>365</v>
      </c>
      <c r="AH83" s="101">
        <v>0</v>
      </c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outlineLevel="1">
      <c r="A84" s="104"/>
      <c r="B84" s="105"/>
      <c r="C84" s="138" t="s">
        <v>43</v>
      </c>
      <c r="D84" s="107"/>
      <c r="E84" s="108">
        <v>1</v>
      </c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1"/>
      <c r="Z84" s="101"/>
      <c r="AA84" s="101"/>
      <c r="AB84" s="101"/>
      <c r="AC84" s="101"/>
      <c r="AD84" s="101"/>
      <c r="AE84" s="101"/>
      <c r="AF84" s="101"/>
      <c r="AG84" s="101" t="s">
        <v>365</v>
      </c>
      <c r="AH84" s="101">
        <v>0</v>
      </c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 ht="33.75" outlineLevel="1">
      <c r="A85" s="122">
        <v>20</v>
      </c>
      <c r="B85" s="123" t="s">
        <v>3425</v>
      </c>
      <c r="C85" s="137" t="s">
        <v>3426</v>
      </c>
      <c r="D85" s="124" t="s">
        <v>1128</v>
      </c>
      <c r="E85" s="125">
        <v>4</v>
      </c>
      <c r="F85" s="126"/>
      <c r="G85" s="127">
        <f>ROUND(E85*F85,2)</f>
        <v>0</v>
      </c>
      <c r="H85" s="126"/>
      <c r="I85" s="127">
        <f>ROUND(E85*H85,2)</f>
        <v>0</v>
      </c>
      <c r="J85" s="126"/>
      <c r="K85" s="127">
        <f>ROUND(E85*J85,2)</f>
        <v>0</v>
      </c>
      <c r="L85" s="127">
        <v>21</v>
      </c>
      <c r="M85" s="127">
        <f>G85*(1+L85/100)</f>
        <v>0</v>
      </c>
      <c r="N85" s="127">
        <v>0</v>
      </c>
      <c r="O85" s="127">
        <f>ROUND(E85*N85,2)</f>
        <v>0</v>
      </c>
      <c r="P85" s="127">
        <v>0</v>
      </c>
      <c r="Q85" s="127">
        <f>ROUND(E85*P85,2)</f>
        <v>0</v>
      </c>
      <c r="R85" s="127"/>
      <c r="S85" s="127" t="s">
        <v>392</v>
      </c>
      <c r="T85" s="128" t="s">
        <v>393</v>
      </c>
      <c r="U85" s="106">
        <v>0</v>
      </c>
      <c r="V85" s="106">
        <f>ROUND(E85*U85,2)</f>
        <v>0</v>
      </c>
      <c r="W85" s="106"/>
      <c r="X85" s="106" t="s">
        <v>1066</v>
      </c>
      <c r="Y85" s="101"/>
      <c r="Z85" s="101"/>
      <c r="AA85" s="101"/>
      <c r="AB85" s="101"/>
      <c r="AC85" s="101"/>
      <c r="AD85" s="101"/>
      <c r="AE85" s="101"/>
      <c r="AF85" s="101"/>
      <c r="AG85" s="101" t="s">
        <v>1795</v>
      </c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</row>
    <row r="86" spans="1:60" outlineLevel="1">
      <c r="A86" s="104"/>
      <c r="B86" s="105"/>
      <c r="C86" s="138" t="s">
        <v>3427</v>
      </c>
      <c r="D86" s="107"/>
      <c r="E86" s="108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1"/>
      <c r="Z86" s="101"/>
      <c r="AA86" s="101"/>
      <c r="AB86" s="101"/>
      <c r="AC86" s="101"/>
      <c r="AD86" s="101"/>
      <c r="AE86" s="101"/>
      <c r="AF86" s="101"/>
      <c r="AG86" s="101" t="s">
        <v>365</v>
      </c>
      <c r="AH86" s="101">
        <v>0</v>
      </c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 outlineLevel="1">
      <c r="A87" s="104"/>
      <c r="B87" s="105"/>
      <c r="C87" s="138" t="s">
        <v>2160</v>
      </c>
      <c r="D87" s="107"/>
      <c r="E87" s="108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1"/>
      <c r="Z87" s="101"/>
      <c r="AA87" s="101"/>
      <c r="AB87" s="101"/>
      <c r="AC87" s="101"/>
      <c r="AD87" s="101"/>
      <c r="AE87" s="101"/>
      <c r="AF87" s="101"/>
      <c r="AG87" s="101" t="s">
        <v>365</v>
      </c>
      <c r="AH87" s="101">
        <v>0</v>
      </c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</row>
    <row r="88" spans="1:60" outlineLevel="1">
      <c r="A88" s="104"/>
      <c r="B88" s="105"/>
      <c r="C88" s="138" t="s">
        <v>129</v>
      </c>
      <c r="D88" s="107"/>
      <c r="E88" s="108">
        <v>4</v>
      </c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1"/>
      <c r="Z88" s="101"/>
      <c r="AA88" s="101"/>
      <c r="AB88" s="101"/>
      <c r="AC88" s="101"/>
      <c r="AD88" s="101"/>
      <c r="AE88" s="101"/>
      <c r="AF88" s="101"/>
      <c r="AG88" s="101" t="s">
        <v>365</v>
      </c>
      <c r="AH88" s="101">
        <v>0</v>
      </c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60" ht="22.5" outlineLevel="1">
      <c r="A89" s="122">
        <v>21</v>
      </c>
      <c r="B89" s="123" t="s">
        <v>3428</v>
      </c>
      <c r="C89" s="137" t="s">
        <v>3429</v>
      </c>
      <c r="D89" s="124" t="s">
        <v>1128</v>
      </c>
      <c r="E89" s="125">
        <v>16</v>
      </c>
      <c r="F89" s="126"/>
      <c r="G89" s="127">
        <f>ROUND(E89*F89,2)</f>
        <v>0</v>
      </c>
      <c r="H89" s="126"/>
      <c r="I89" s="127">
        <f>ROUND(E89*H89,2)</f>
        <v>0</v>
      </c>
      <c r="J89" s="126"/>
      <c r="K89" s="127">
        <f>ROUND(E89*J89,2)</f>
        <v>0</v>
      </c>
      <c r="L89" s="127">
        <v>21</v>
      </c>
      <c r="M89" s="127">
        <f>G89*(1+L89/100)</f>
        <v>0</v>
      </c>
      <c r="N89" s="127">
        <v>0</v>
      </c>
      <c r="O89" s="127">
        <f>ROUND(E89*N89,2)</f>
        <v>0</v>
      </c>
      <c r="P89" s="127">
        <v>0</v>
      </c>
      <c r="Q89" s="127">
        <f>ROUND(E89*P89,2)</f>
        <v>0</v>
      </c>
      <c r="R89" s="127"/>
      <c r="S89" s="127" t="s">
        <v>392</v>
      </c>
      <c r="T89" s="128" t="s">
        <v>393</v>
      </c>
      <c r="U89" s="106">
        <v>0</v>
      </c>
      <c r="V89" s="106">
        <f>ROUND(E89*U89,2)</f>
        <v>0</v>
      </c>
      <c r="W89" s="106"/>
      <c r="X89" s="106" t="s">
        <v>1066</v>
      </c>
      <c r="Y89" s="101"/>
      <c r="Z89" s="101"/>
      <c r="AA89" s="101"/>
      <c r="AB89" s="101"/>
      <c r="AC89" s="101"/>
      <c r="AD89" s="101"/>
      <c r="AE89" s="101"/>
      <c r="AF89" s="101"/>
      <c r="AG89" s="101" t="s">
        <v>1795</v>
      </c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</row>
    <row r="90" spans="1:60" outlineLevel="1">
      <c r="A90" s="104"/>
      <c r="B90" s="105"/>
      <c r="C90" s="138" t="s">
        <v>3427</v>
      </c>
      <c r="D90" s="107"/>
      <c r="E90" s="108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1"/>
      <c r="Z90" s="101"/>
      <c r="AA90" s="101"/>
      <c r="AB90" s="101"/>
      <c r="AC90" s="101"/>
      <c r="AD90" s="101"/>
      <c r="AE90" s="101"/>
      <c r="AF90" s="101"/>
      <c r="AG90" s="101" t="s">
        <v>365</v>
      </c>
      <c r="AH90" s="101">
        <v>0</v>
      </c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60" outlineLevel="1">
      <c r="A91" s="104"/>
      <c r="B91" s="105"/>
      <c r="C91" s="138" t="s">
        <v>2469</v>
      </c>
      <c r="D91" s="107"/>
      <c r="E91" s="108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1"/>
      <c r="Z91" s="101"/>
      <c r="AA91" s="101"/>
      <c r="AB91" s="101"/>
      <c r="AC91" s="101"/>
      <c r="AD91" s="101"/>
      <c r="AE91" s="101"/>
      <c r="AF91" s="101"/>
      <c r="AG91" s="101" t="s">
        <v>365</v>
      </c>
      <c r="AH91" s="101">
        <v>0</v>
      </c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</row>
    <row r="92" spans="1:60" outlineLevel="1">
      <c r="A92" s="104"/>
      <c r="B92" s="105"/>
      <c r="C92" s="138" t="s">
        <v>2470</v>
      </c>
      <c r="D92" s="107"/>
      <c r="E92" s="108">
        <v>16</v>
      </c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1"/>
      <c r="Z92" s="101"/>
      <c r="AA92" s="101"/>
      <c r="AB92" s="101"/>
      <c r="AC92" s="101"/>
      <c r="AD92" s="101"/>
      <c r="AE92" s="101"/>
      <c r="AF92" s="101"/>
      <c r="AG92" s="101" t="s">
        <v>365</v>
      </c>
      <c r="AH92" s="101">
        <v>0</v>
      </c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60" ht="22.5" outlineLevel="1">
      <c r="A93" s="122">
        <v>22</v>
      </c>
      <c r="B93" s="123" t="s">
        <v>3430</v>
      </c>
      <c r="C93" s="137" t="s">
        <v>3431</v>
      </c>
      <c r="D93" s="124" t="s">
        <v>1128</v>
      </c>
      <c r="E93" s="125">
        <v>14</v>
      </c>
      <c r="F93" s="126"/>
      <c r="G93" s="127">
        <f>ROUND(E93*F93,2)</f>
        <v>0</v>
      </c>
      <c r="H93" s="126"/>
      <c r="I93" s="127">
        <f>ROUND(E93*H93,2)</f>
        <v>0</v>
      </c>
      <c r="J93" s="126"/>
      <c r="K93" s="127">
        <f>ROUND(E93*J93,2)</f>
        <v>0</v>
      </c>
      <c r="L93" s="127">
        <v>21</v>
      </c>
      <c r="M93" s="127">
        <f>G93*(1+L93/100)</f>
        <v>0</v>
      </c>
      <c r="N93" s="127">
        <v>0</v>
      </c>
      <c r="O93" s="127">
        <f>ROUND(E93*N93,2)</f>
        <v>0</v>
      </c>
      <c r="P93" s="127">
        <v>0</v>
      </c>
      <c r="Q93" s="127">
        <f>ROUND(E93*P93,2)</f>
        <v>0</v>
      </c>
      <c r="R93" s="127"/>
      <c r="S93" s="127" t="s">
        <v>392</v>
      </c>
      <c r="T93" s="128" t="s">
        <v>393</v>
      </c>
      <c r="U93" s="106">
        <v>0</v>
      </c>
      <c r="V93" s="106">
        <f>ROUND(E93*U93,2)</f>
        <v>0</v>
      </c>
      <c r="W93" s="106"/>
      <c r="X93" s="106" t="s">
        <v>1066</v>
      </c>
      <c r="Y93" s="101"/>
      <c r="Z93" s="101"/>
      <c r="AA93" s="101"/>
      <c r="AB93" s="101"/>
      <c r="AC93" s="101"/>
      <c r="AD93" s="101"/>
      <c r="AE93" s="101"/>
      <c r="AF93" s="101"/>
      <c r="AG93" s="101" t="s">
        <v>1795</v>
      </c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60" outlineLevel="1">
      <c r="A94" s="104"/>
      <c r="B94" s="105"/>
      <c r="C94" s="138" t="s">
        <v>3427</v>
      </c>
      <c r="D94" s="107"/>
      <c r="E94" s="108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1"/>
      <c r="Z94" s="101"/>
      <c r="AA94" s="101"/>
      <c r="AB94" s="101"/>
      <c r="AC94" s="101"/>
      <c r="AD94" s="101"/>
      <c r="AE94" s="101"/>
      <c r="AF94" s="101"/>
      <c r="AG94" s="101" t="s">
        <v>365</v>
      </c>
      <c r="AH94" s="101">
        <v>0</v>
      </c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60" outlineLevel="1">
      <c r="A95" s="104"/>
      <c r="B95" s="105"/>
      <c r="C95" s="138" t="s">
        <v>2283</v>
      </c>
      <c r="D95" s="107"/>
      <c r="E95" s="108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1"/>
      <c r="Z95" s="101"/>
      <c r="AA95" s="101"/>
      <c r="AB95" s="101"/>
      <c r="AC95" s="101"/>
      <c r="AD95" s="101"/>
      <c r="AE95" s="101"/>
      <c r="AF95" s="101"/>
      <c r="AG95" s="101" t="s">
        <v>365</v>
      </c>
      <c r="AH95" s="101">
        <v>0</v>
      </c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</row>
    <row r="96" spans="1:60" outlineLevel="1">
      <c r="A96" s="104"/>
      <c r="B96" s="105"/>
      <c r="C96" s="138" t="s">
        <v>1407</v>
      </c>
      <c r="D96" s="107"/>
      <c r="E96" s="108">
        <v>14</v>
      </c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1"/>
      <c r="Z96" s="101"/>
      <c r="AA96" s="101"/>
      <c r="AB96" s="101"/>
      <c r="AC96" s="101"/>
      <c r="AD96" s="101"/>
      <c r="AE96" s="101"/>
      <c r="AF96" s="101"/>
      <c r="AG96" s="101" t="s">
        <v>365</v>
      </c>
      <c r="AH96" s="101">
        <v>0</v>
      </c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60" ht="33.75" outlineLevel="1">
      <c r="A97" s="122">
        <v>23</v>
      </c>
      <c r="B97" s="123" t="s">
        <v>3432</v>
      </c>
      <c r="C97" s="137" t="s">
        <v>3433</v>
      </c>
      <c r="D97" s="124" t="s">
        <v>1128</v>
      </c>
      <c r="E97" s="125">
        <v>8</v>
      </c>
      <c r="F97" s="126"/>
      <c r="G97" s="127">
        <f>ROUND(E97*F97,2)</f>
        <v>0</v>
      </c>
      <c r="H97" s="126"/>
      <c r="I97" s="127">
        <f>ROUND(E97*H97,2)</f>
        <v>0</v>
      </c>
      <c r="J97" s="126"/>
      <c r="K97" s="127">
        <f>ROUND(E97*J97,2)</f>
        <v>0</v>
      </c>
      <c r="L97" s="127">
        <v>21</v>
      </c>
      <c r="M97" s="127">
        <f>G97*(1+L97/100)</f>
        <v>0</v>
      </c>
      <c r="N97" s="127">
        <v>0</v>
      </c>
      <c r="O97" s="127">
        <f>ROUND(E97*N97,2)</f>
        <v>0</v>
      </c>
      <c r="P97" s="127">
        <v>0</v>
      </c>
      <c r="Q97" s="127">
        <f>ROUND(E97*P97,2)</f>
        <v>0</v>
      </c>
      <c r="R97" s="127"/>
      <c r="S97" s="127" t="s">
        <v>392</v>
      </c>
      <c r="T97" s="128" t="s">
        <v>393</v>
      </c>
      <c r="U97" s="106">
        <v>0</v>
      </c>
      <c r="V97" s="106">
        <f>ROUND(E97*U97,2)</f>
        <v>0</v>
      </c>
      <c r="W97" s="106"/>
      <c r="X97" s="106" t="s">
        <v>1066</v>
      </c>
      <c r="Y97" s="101"/>
      <c r="Z97" s="101"/>
      <c r="AA97" s="101"/>
      <c r="AB97" s="101"/>
      <c r="AC97" s="101"/>
      <c r="AD97" s="101"/>
      <c r="AE97" s="101"/>
      <c r="AF97" s="101"/>
      <c r="AG97" s="101" t="s">
        <v>1795</v>
      </c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</row>
    <row r="98" spans="1:60" outlineLevel="1">
      <c r="A98" s="104"/>
      <c r="B98" s="105"/>
      <c r="C98" s="138" t="s">
        <v>3434</v>
      </c>
      <c r="D98" s="107"/>
      <c r="E98" s="108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1"/>
      <c r="Z98" s="101"/>
      <c r="AA98" s="101"/>
      <c r="AB98" s="101"/>
      <c r="AC98" s="101"/>
      <c r="AD98" s="101"/>
      <c r="AE98" s="101"/>
      <c r="AF98" s="101"/>
      <c r="AG98" s="101" t="s">
        <v>365</v>
      </c>
      <c r="AH98" s="101">
        <v>0</v>
      </c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60" outlineLevel="1">
      <c r="A99" s="104"/>
      <c r="B99" s="105"/>
      <c r="C99" s="138" t="s">
        <v>2279</v>
      </c>
      <c r="D99" s="107"/>
      <c r="E99" s="108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1"/>
      <c r="Z99" s="101"/>
      <c r="AA99" s="101"/>
      <c r="AB99" s="101"/>
      <c r="AC99" s="101"/>
      <c r="AD99" s="101"/>
      <c r="AE99" s="101"/>
      <c r="AF99" s="101"/>
      <c r="AG99" s="101" t="s">
        <v>365</v>
      </c>
      <c r="AH99" s="101">
        <v>0</v>
      </c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</row>
    <row r="100" spans="1:60" outlineLevel="1">
      <c r="A100" s="104"/>
      <c r="B100" s="105"/>
      <c r="C100" s="138" t="s">
        <v>311</v>
      </c>
      <c r="D100" s="107"/>
      <c r="E100" s="108">
        <v>8</v>
      </c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1"/>
      <c r="Z100" s="101"/>
      <c r="AA100" s="101"/>
      <c r="AB100" s="101"/>
      <c r="AC100" s="101"/>
      <c r="AD100" s="101"/>
      <c r="AE100" s="101"/>
      <c r="AF100" s="101"/>
      <c r="AG100" s="101" t="s">
        <v>365</v>
      </c>
      <c r="AH100" s="101">
        <v>0</v>
      </c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60" ht="33.75" outlineLevel="1">
      <c r="A101" s="122">
        <v>24</v>
      </c>
      <c r="B101" s="123" t="s">
        <v>3435</v>
      </c>
      <c r="C101" s="137" t="s">
        <v>3436</v>
      </c>
      <c r="D101" s="124" t="s">
        <v>1128</v>
      </c>
      <c r="E101" s="125">
        <v>16</v>
      </c>
      <c r="F101" s="126"/>
      <c r="G101" s="127">
        <f>ROUND(E101*F101,2)</f>
        <v>0</v>
      </c>
      <c r="H101" s="126"/>
      <c r="I101" s="127">
        <f>ROUND(E101*H101,2)</f>
        <v>0</v>
      </c>
      <c r="J101" s="126"/>
      <c r="K101" s="127">
        <f>ROUND(E101*J101,2)</f>
        <v>0</v>
      </c>
      <c r="L101" s="127">
        <v>21</v>
      </c>
      <c r="M101" s="127">
        <f>G101*(1+L101/100)</f>
        <v>0</v>
      </c>
      <c r="N101" s="127">
        <v>0</v>
      </c>
      <c r="O101" s="127">
        <f>ROUND(E101*N101,2)</f>
        <v>0</v>
      </c>
      <c r="P101" s="127">
        <v>0</v>
      </c>
      <c r="Q101" s="127">
        <f>ROUND(E101*P101,2)</f>
        <v>0</v>
      </c>
      <c r="R101" s="127"/>
      <c r="S101" s="127" t="s">
        <v>392</v>
      </c>
      <c r="T101" s="128" t="s">
        <v>393</v>
      </c>
      <c r="U101" s="106">
        <v>0</v>
      </c>
      <c r="V101" s="106">
        <f>ROUND(E101*U101,2)</f>
        <v>0</v>
      </c>
      <c r="W101" s="106"/>
      <c r="X101" s="106" t="s">
        <v>1066</v>
      </c>
      <c r="Y101" s="101"/>
      <c r="Z101" s="101"/>
      <c r="AA101" s="101"/>
      <c r="AB101" s="101"/>
      <c r="AC101" s="101"/>
      <c r="AD101" s="101"/>
      <c r="AE101" s="101"/>
      <c r="AF101" s="101"/>
      <c r="AG101" s="101" t="s">
        <v>1795</v>
      </c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</row>
    <row r="102" spans="1:60" outlineLevel="1">
      <c r="A102" s="104"/>
      <c r="B102" s="105"/>
      <c r="C102" s="138" t="s">
        <v>3434</v>
      </c>
      <c r="D102" s="107"/>
      <c r="E102" s="108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1"/>
      <c r="Z102" s="101"/>
      <c r="AA102" s="101"/>
      <c r="AB102" s="101"/>
      <c r="AC102" s="101"/>
      <c r="AD102" s="101"/>
      <c r="AE102" s="101"/>
      <c r="AF102" s="101"/>
      <c r="AG102" s="101" t="s">
        <v>365</v>
      </c>
      <c r="AH102" s="101">
        <v>0</v>
      </c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60" outlineLevel="1">
      <c r="A103" s="104"/>
      <c r="B103" s="105"/>
      <c r="C103" s="138" t="s">
        <v>2469</v>
      </c>
      <c r="D103" s="107"/>
      <c r="E103" s="108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1"/>
      <c r="Z103" s="101"/>
      <c r="AA103" s="101"/>
      <c r="AB103" s="101"/>
      <c r="AC103" s="101"/>
      <c r="AD103" s="101"/>
      <c r="AE103" s="101"/>
      <c r="AF103" s="101"/>
      <c r="AG103" s="101" t="s">
        <v>365</v>
      </c>
      <c r="AH103" s="101">
        <v>0</v>
      </c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</row>
    <row r="104" spans="1:60" outlineLevel="1">
      <c r="A104" s="104"/>
      <c r="B104" s="105"/>
      <c r="C104" s="138" t="s">
        <v>2470</v>
      </c>
      <c r="D104" s="107"/>
      <c r="E104" s="108">
        <v>16</v>
      </c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1"/>
      <c r="Z104" s="101"/>
      <c r="AA104" s="101"/>
      <c r="AB104" s="101"/>
      <c r="AC104" s="101"/>
      <c r="AD104" s="101"/>
      <c r="AE104" s="101"/>
      <c r="AF104" s="101"/>
      <c r="AG104" s="101" t="s">
        <v>365</v>
      </c>
      <c r="AH104" s="101">
        <v>0</v>
      </c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60" ht="33.75" outlineLevel="1">
      <c r="A105" s="122">
        <v>25</v>
      </c>
      <c r="B105" s="123" t="s">
        <v>3437</v>
      </c>
      <c r="C105" s="137" t="s">
        <v>3438</v>
      </c>
      <c r="D105" s="124" t="s">
        <v>1128</v>
      </c>
      <c r="E105" s="125">
        <v>6</v>
      </c>
      <c r="F105" s="126"/>
      <c r="G105" s="127">
        <f>ROUND(E105*F105,2)</f>
        <v>0</v>
      </c>
      <c r="H105" s="126"/>
      <c r="I105" s="127">
        <f>ROUND(E105*H105,2)</f>
        <v>0</v>
      </c>
      <c r="J105" s="126"/>
      <c r="K105" s="127">
        <f>ROUND(E105*J105,2)</f>
        <v>0</v>
      </c>
      <c r="L105" s="127">
        <v>21</v>
      </c>
      <c r="M105" s="127">
        <f>G105*(1+L105/100)</f>
        <v>0</v>
      </c>
      <c r="N105" s="127">
        <v>0</v>
      </c>
      <c r="O105" s="127">
        <f>ROUND(E105*N105,2)</f>
        <v>0</v>
      </c>
      <c r="P105" s="127">
        <v>0</v>
      </c>
      <c r="Q105" s="127">
        <f>ROUND(E105*P105,2)</f>
        <v>0</v>
      </c>
      <c r="R105" s="127"/>
      <c r="S105" s="127" t="s">
        <v>392</v>
      </c>
      <c r="T105" s="128" t="s">
        <v>393</v>
      </c>
      <c r="U105" s="106">
        <v>0</v>
      </c>
      <c r="V105" s="106">
        <f>ROUND(E105*U105,2)</f>
        <v>0</v>
      </c>
      <c r="W105" s="106"/>
      <c r="X105" s="106" t="s">
        <v>1066</v>
      </c>
      <c r="Y105" s="101"/>
      <c r="Z105" s="101"/>
      <c r="AA105" s="101"/>
      <c r="AB105" s="101"/>
      <c r="AC105" s="101"/>
      <c r="AD105" s="101"/>
      <c r="AE105" s="101"/>
      <c r="AF105" s="101"/>
      <c r="AG105" s="101" t="s">
        <v>1795</v>
      </c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</row>
    <row r="106" spans="1:60" outlineLevel="1">
      <c r="A106" s="104"/>
      <c r="B106" s="105"/>
      <c r="C106" s="138" t="s">
        <v>3434</v>
      </c>
      <c r="D106" s="107"/>
      <c r="E106" s="108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1"/>
      <c r="Z106" s="101"/>
      <c r="AA106" s="101"/>
      <c r="AB106" s="101"/>
      <c r="AC106" s="101"/>
      <c r="AD106" s="101"/>
      <c r="AE106" s="101"/>
      <c r="AF106" s="101"/>
      <c r="AG106" s="101" t="s">
        <v>365</v>
      </c>
      <c r="AH106" s="101">
        <v>0</v>
      </c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</row>
    <row r="107" spans="1:60" outlineLevel="1">
      <c r="A107" s="104"/>
      <c r="B107" s="105"/>
      <c r="C107" s="138" t="s">
        <v>2327</v>
      </c>
      <c r="D107" s="107"/>
      <c r="E107" s="108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1"/>
      <c r="Z107" s="101"/>
      <c r="AA107" s="101"/>
      <c r="AB107" s="101"/>
      <c r="AC107" s="101"/>
      <c r="AD107" s="101"/>
      <c r="AE107" s="101"/>
      <c r="AF107" s="101"/>
      <c r="AG107" s="101" t="s">
        <v>365</v>
      </c>
      <c r="AH107" s="101">
        <v>0</v>
      </c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</row>
    <row r="108" spans="1:60" outlineLevel="1">
      <c r="A108" s="104"/>
      <c r="B108" s="105"/>
      <c r="C108" s="138" t="s">
        <v>307</v>
      </c>
      <c r="D108" s="107"/>
      <c r="E108" s="108">
        <v>6</v>
      </c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1"/>
      <c r="Z108" s="101"/>
      <c r="AA108" s="101"/>
      <c r="AB108" s="101"/>
      <c r="AC108" s="101"/>
      <c r="AD108" s="101"/>
      <c r="AE108" s="101"/>
      <c r="AF108" s="101"/>
      <c r="AG108" s="101" t="s">
        <v>365</v>
      </c>
      <c r="AH108" s="101">
        <v>0</v>
      </c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60" outlineLevel="1">
      <c r="A109" s="122">
        <v>26</v>
      </c>
      <c r="B109" s="123" t="s">
        <v>3439</v>
      </c>
      <c r="C109" s="137" t="s">
        <v>3440</v>
      </c>
      <c r="D109" s="124" t="s">
        <v>1128</v>
      </c>
      <c r="E109" s="125">
        <v>1</v>
      </c>
      <c r="F109" s="126"/>
      <c r="G109" s="127">
        <f>ROUND(E109*F109,2)</f>
        <v>0</v>
      </c>
      <c r="H109" s="126"/>
      <c r="I109" s="127">
        <f>ROUND(E109*H109,2)</f>
        <v>0</v>
      </c>
      <c r="J109" s="126"/>
      <c r="K109" s="127">
        <f>ROUND(E109*J109,2)</f>
        <v>0</v>
      </c>
      <c r="L109" s="127">
        <v>21</v>
      </c>
      <c r="M109" s="127">
        <f>G109*(1+L109/100)</f>
        <v>0</v>
      </c>
      <c r="N109" s="127">
        <v>0</v>
      </c>
      <c r="O109" s="127">
        <f>ROUND(E109*N109,2)</f>
        <v>0</v>
      </c>
      <c r="P109" s="127">
        <v>0</v>
      </c>
      <c r="Q109" s="127">
        <f>ROUND(E109*P109,2)</f>
        <v>0</v>
      </c>
      <c r="R109" s="127"/>
      <c r="S109" s="127" t="s">
        <v>392</v>
      </c>
      <c r="T109" s="128" t="s">
        <v>393</v>
      </c>
      <c r="U109" s="106">
        <v>0</v>
      </c>
      <c r="V109" s="106">
        <f>ROUND(E109*U109,2)</f>
        <v>0</v>
      </c>
      <c r="W109" s="106"/>
      <c r="X109" s="106" t="s">
        <v>1066</v>
      </c>
      <c r="Y109" s="101"/>
      <c r="Z109" s="101"/>
      <c r="AA109" s="101"/>
      <c r="AB109" s="101"/>
      <c r="AC109" s="101"/>
      <c r="AD109" s="101"/>
      <c r="AE109" s="101"/>
      <c r="AF109" s="101"/>
      <c r="AG109" s="101" t="s">
        <v>1795</v>
      </c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</row>
    <row r="110" spans="1:60" outlineLevel="1">
      <c r="A110" s="104"/>
      <c r="B110" s="105"/>
      <c r="C110" s="138" t="s">
        <v>3441</v>
      </c>
      <c r="D110" s="107"/>
      <c r="E110" s="108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1"/>
      <c r="Z110" s="101"/>
      <c r="AA110" s="101"/>
      <c r="AB110" s="101"/>
      <c r="AC110" s="101"/>
      <c r="AD110" s="101"/>
      <c r="AE110" s="101"/>
      <c r="AF110" s="101"/>
      <c r="AG110" s="101" t="s">
        <v>365</v>
      </c>
      <c r="AH110" s="101">
        <v>0</v>
      </c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</row>
    <row r="111" spans="1:60" outlineLevel="1">
      <c r="A111" s="104"/>
      <c r="B111" s="105"/>
      <c r="C111" s="138" t="s">
        <v>2156</v>
      </c>
      <c r="D111" s="107"/>
      <c r="E111" s="108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1"/>
      <c r="Z111" s="101"/>
      <c r="AA111" s="101"/>
      <c r="AB111" s="101"/>
      <c r="AC111" s="101"/>
      <c r="AD111" s="101"/>
      <c r="AE111" s="101"/>
      <c r="AF111" s="101"/>
      <c r="AG111" s="101" t="s">
        <v>365</v>
      </c>
      <c r="AH111" s="101">
        <v>0</v>
      </c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outlineLevel="1">
      <c r="A112" s="104"/>
      <c r="B112" s="105"/>
      <c r="C112" s="138" t="s">
        <v>43</v>
      </c>
      <c r="D112" s="107"/>
      <c r="E112" s="108">
        <v>1</v>
      </c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1"/>
      <c r="Z112" s="101"/>
      <c r="AA112" s="101"/>
      <c r="AB112" s="101"/>
      <c r="AC112" s="101"/>
      <c r="AD112" s="101"/>
      <c r="AE112" s="101"/>
      <c r="AF112" s="101"/>
      <c r="AG112" s="101" t="s">
        <v>365</v>
      </c>
      <c r="AH112" s="101">
        <v>0</v>
      </c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60" outlineLevel="1">
      <c r="A113" s="122">
        <v>27</v>
      </c>
      <c r="B113" s="123" t="s">
        <v>3442</v>
      </c>
      <c r="C113" s="137" t="s">
        <v>3443</v>
      </c>
      <c r="D113" s="124" t="s">
        <v>1128</v>
      </c>
      <c r="E113" s="125">
        <v>1</v>
      </c>
      <c r="F113" s="126"/>
      <c r="G113" s="127">
        <f>ROUND(E113*F113,2)</f>
        <v>0</v>
      </c>
      <c r="H113" s="126"/>
      <c r="I113" s="127">
        <f>ROUND(E113*H113,2)</f>
        <v>0</v>
      </c>
      <c r="J113" s="126"/>
      <c r="K113" s="127">
        <f>ROUND(E113*J113,2)</f>
        <v>0</v>
      </c>
      <c r="L113" s="127">
        <v>21</v>
      </c>
      <c r="M113" s="127">
        <f>G113*(1+L113/100)</f>
        <v>0</v>
      </c>
      <c r="N113" s="127">
        <v>0</v>
      </c>
      <c r="O113" s="127">
        <f>ROUND(E113*N113,2)</f>
        <v>0</v>
      </c>
      <c r="P113" s="127">
        <v>0</v>
      </c>
      <c r="Q113" s="127">
        <f>ROUND(E113*P113,2)</f>
        <v>0</v>
      </c>
      <c r="R113" s="127"/>
      <c r="S113" s="127" t="s">
        <v>392</v>
      </c>
      <c r="T113" s="128" t="s">
        <v>393</v>
      </c>
      <c r="U113" s="106">
        <v>0</v>
      </c>
      <c r="V113" s="106">
        <f>ROUND(E113*U113,2)</f>
        <v>0</v>
      </c>
      <c r="W113" s="106"/>
      <c r="X113" s="106" t="s">
        <v>1066</v>
      </c>
      <c r="Y113" s="101"/>
      <c r="Z113" s="101"/>
      <c r="AA113" s="101"/>
      <c r="AB113" s="101"/>
      <c r="AC113" s="101"/>
      <c r="AD113" s="101"/>
      <c r="AE113" s="101"/>
      <c r="AF113" s="101"/>
      <c r="AG113" s="101" t="s">
        <v>1795</v>
      </c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</row>
    <row r="114" spans="1:60" outlineLevel="1">
      <c r="A114" s="104"/>
      <c r="B114" s="105"/>
      <c r="C114" s="138" t="s">
        <v>3441</v>
      </c>
      <c r="D114" s="107"/>
      <c r="E114" s="108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1"/>
      <c r="Z114" s="101"/>
      <c r="AA114" s="101"/>
      <c r="AB114" s="101"/>
      <c r="AC114" s="101"/>
      <c r="AD114" s="101"/>
      <c r="AE114" s="101"/>
      <c r="AF114" s="101"/>
      <c r="AG114" s="101" t="s">
        <v>365</v>
      </c>
      <c r="AH114" s="101">
        <v>0</v>
      </c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60" outlineLevel="1">
      <c r="A115" s="104"/>
      <c r="B115" s="105"/>
      <c r="C115" s="138" t="s">
        <v>2156</v>
      </c>
      <c r="D115" s="107"/>
      <c r="E115" s="108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1"/>
      <c r="Z115" s="101"/>
      <c r="AA115" s="101"/>
      <c r="AB115" s="101"/>
      <c r="AC115" s="101"/>
      <c r="AD115" s="101"/>
      <c r="AE115" s="101"/>
      <c r="AF115" s="101"/>
      <c r="AG115" s="101" t="s">
        <v>365</v>
      </c>
      <c r="AH115" s="101">
        <v>0</v>
      </c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1:60" outlineLevel="1">
      <c r="A116" s="104"/>
      <c r="B116" s="105"/>
      <c r="C116" s="138" t="s">
        <v>43</v>
      </c>
      <c r="D116" s="107"/>
      <c r="E116" s="108">
        <v>1</v>
      </c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1"/>
      <c r="Z116" s="101"/>
      <c r="AA116" s="101"/>
      <c r="AB116" s="101"/>
      <c r="AC116" s="101"/>
      <c r="AD116" s="101"/>
      <c r="AE116" s="101"/>
      <c r="AF116" s="101"/>
      <c r="AG116" s="101" t="s">
        <v>365</v>
      </c>
      <c r="AH116" s="101">
        <v>0</v>
      </c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60" outlineLevel="1">
      <c r="A117" s="122">
        <v>28</v>
      </c>
      <c r="B117" s="123" t="s">
        <v>3444</v>
      </c>
      <c r="C117" s="137" t="s">
        <v>3445</v>
      </c>
      <c r="D117" s="124" t="s">
        <v>1128</v>
      </c>
      <c r="E117" s="125">
        <v>1</v>
      </c>
      <c r="F117" s="126"/>
      <c r="G117" s="127">
        <f>ROUND(E117*F117,2)</f>
        <v>0</v>
      </c>
      <c r="H117" s="126"/>
      <c r="I117" s="127">
        <f>ROUND(E117*H117,2)</f>
        <v>0</v>
      </c>
      <c r="J117" s="126"/>
      <c r="K117" s="127">
        <f>ROUND(E117*J117,2)</f>
        <v>0</v>
      </c>
      <c r="L117" s="127">
        <v>21</v>
      </c>
      <c r="M117" s="127">
        <f>G117*(1+L117/100)</f>
        <v>0</v>
      </c>
      <c r="N117" s="127">
        <v>0</v>
      </c>
      <c r="O117" s="127">
        <f>ROUND(E117*N117,2)</f>
        <v>0</v>
      </c>
      <c r="P117" s="127">
        <v>0</v>
      </c>
      <c r="Q117" s="127">
        <f>ROUND(E117*P117,2)</f>
        <v>0</v>
      </c>
      <c r="R117" s="127"/>
      <c r="S117" s="127" t="s">
        <v>392</v>
      </c>
      <c r="T117" s="128" t="s">
        <v>393</v>
      </c>
      <c r="U117" s="106">
        <v>0</v>
      </c>
      <c r="V117" s="106">
        <f>ROUND(E117*U117,2)</f>
        <v>0</v>
      </c>
      <c r="W117" s="106"/>
      <c r="X117" s="106" t="s">
        <v>1066</v>
      </c>
      <c r="Y117" s="101"/>
      <c r="Z117" s="101"/>
      <c r="AA117" s="101"/>
      <c r="AB117" s="101"/>
      <c r="AC117" s="101"/>
      <c r="AD117" s="101"/>
      <c r="AE117" s="101"/>
      <c r="AF117" s="101"/>
      <c r="AG117" s="101" t="s">
        <v>1795</v>
      </c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60" outlineLevel="1">
      <c r="A118" s="104"/>
      <c r="B118" s="105"/>
      <c r="C118" s="138" t="s">
        <v>3441</v>
      </c>
      <c r="D118" s="107"/>
      <c r="E118" s="108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1"/>
      <c r="Z118" s="101"/>
      <c r="AA118" s="101"/>
      <c r="AB118" s="101"/>
      <c r="AC118" s="101"/>
      <c r="AD118" s="101"/>
      <c r="AE118" s="101"/>
      <c r="AF118" s="101"/>
      <c r="AG118" s="101" t="s">
        <v>365</v>
      </c>
      <c r="AH118" s="101">
        <v>0</v>
      </c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60" outlineLevel="1">
      <c r="A119" s="104"/>
      <c r="B119" s="105"/>
      <c r="C119" s="138" t="s">
        <v>2156</v>
      </c>
      <c r="D119" s="107"/>
      <c r="E119" s="108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1"/>
      <c r="Z119" s="101"/>
      <c r="AA119" s="101"/>
      <c r="AB119" s="101"/>
      <c r="AC119" s="101"/>
      <c r="AD119" s="101"/>
      <c r="AE119" s="101"/>
      <c r="AF119" s="101"/>
      <c r="AG119" s="101" t="s">
        <v>365</v>
      </c>
      <c r="AH119" s="101">
        <v>0</v>
      </c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</row>
    <row r="120" spans="1:60" outlineLevel="1">
      <c r="A120" s="104"/>
      <c r="B120" s="105"/>
      <c r="C120" s="138" t="s">
        <v>43</v>
      </c>
      <c r="D120" s="107"/>
      <c r="E120" s="108">
        <v>1</v>
      </c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1"/>
      <c r="Z120" s="101"/>
      <c r="AA120" s="101"/>
      <c r="AB120" s="101"/>
      <c r="AC120" s="101"/>
      <c r="AD120" s="101"/>
      <c r="AE120" s="101"/>
      <c r="AF120" s="101"/>
      <c r="AG120" s="101" t="s">
        <v>365</v>
      </c>
      <c r="AH120" s="101">
        <v>0</v>
      </c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60" outlineLevel="1">
      <c r="A121" s="122">
        <v>29</v>
      </c>
      <c r="B121" s="123" t="s">
        <v>3446</v>
      </c>
      <c r="C121" s="137" t="s">
        <v>3447</v>
      </c>
      <c r="D121" s="124" t="s">
        <v>1128</v>
      </c>
      <c r="E121" s="125">
        <v>1</v>
      </c>
      <c r="F121" s="126"/>
      <c r="G121" s="127">
        <f>ROUND(E121*F121,2)</f>
        <v>0</v>
      </c>
      <c r="H121" s="126"/>
      <c r="I121" s="127">
        <f>ROUND(E121*H121,2)</f>
        <v>0</v>
      </c>
      <c r="J121" s="126"/>
      <c r="K121" s="127">
        <f>ROUND(E121*J121,2)</f>
        <v>0</v>
      </c>
      <c r="L121" s="127">
        <v>21</v>
      </c>
      <c r="M121" s="127">
        <f>G121*(1+L121/100)</f>
        <v>0</v>
      </c>
      <c r="N121" s="127">
        <v>0</v>
      </c>
      <c r="O121" s="127">
        <f>ROUND(E121*N121,2)</f>
        <v>0</v>
      </c>
      <c r="P121" s="127">
        <v>0</v>
      </c>
      <c r="Q121" s="127">
        <f>ROUND(E121*P121,2)</f>
        <v>0</v>
      </c>
      <c r="R121" s="127"/>
      <c r="S121" s="127" t="s">
        <v>392</v>
      </c>
      <c r="T121" s="128" t="s">
        <v>393</v>
      </c>
      <c r="U121" s="106">
        <v>0</v>
      </c>
      <c r="V121" s="106">
        <f>ROUND(E121*U121,2)</f>
        <v>0</v>
      </c>
      <c r="W121" s="106"/>
      <c r="X121" s="106" t="s">
        <v>1066</v>
      </c>
      <c r="Y121" s="101"/>
      <c r="Z121" s="101"/>
      <c r="AA121" s="101"/>
      <c r="AB121" s="101"/>
      <c r="AC121" s="101"/>
      <c r="AD121" s="101"/>
      <c r="AE121" s="101"/>
      <c r="AF121" s="101"/>
      <c r="AG121" s="101" t="s">
        <v>1795</v>
      </c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</row>
    <row r="122" spans="1:60" outlineLevel="1">
      <c r="A122" s="104"/>
      <c r="B122" s="105"/>
      <c r="C122" s="138" t="s">
        <v>3441</v>
      </c>
      <c r="D122" s="107"/>
      <c r="E122" s="108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1"/>
      <c r="Z122" s="101"/>
      <c r="AA122" s="101"/>
      <c r="AB122" s="101"/>
      <c r="AC122" s="101"/>
      <c r="AD122" s="101"/>
      <c r="AE122" s="101"/>
      <c r="AF122" s="101"/>
      <c r="AG122" s="101" t="s">
        <v>365</v>
      </c>
      <c r="AH122" s="101">
        <v>0</v>
      </c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</row>
    <row r="123" spans="1:60" outlineLevel="1">
      <c r="A123" s="104"/>
      <c r="B123" s="105"/>
      <c r="C123" s="138" t="s">
        <v>2156</v>
      </c>
      <c r="D123" s="107"/>
      <c r="E123" s="108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1"/>
      <c r="Z123" s="101"/>
      <c r="AA123" s="101"/>
      <c r="AB123" s="101"/>
      <c r="AC123" s="101"/>
      <c r="AD123" s="101"/>
      <c r="AE123" s="101"/>
      <c r="AF123" s="101"/>
      <c r="AG123" s="101" t="s">
        <v>365</v>
      </c>
      <c r="AH123" s="101">
        <v>0</v>
      </c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60" outlineLevel="1">
      <c r="A124" s="104"/>
      <c r="B124" s="105"/>
      <c r="C124" s="138" t="s">
        <v>43</v>
      </c>
      <c r="D124" s="107"/>
      <c r="E124" s="108">
        <v>1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1"/>
      <c r="Z124" s="101"/>
      <c r="AA124" s="101"/>
      <c r="AB124" s="101"/>
      <c r="AC124" s="101"/>
      <c r="AD124" s="101"/>
      <c r="AE124" s="101"/>
      <c r="AF124" s="101"/>
      <c r="AG124" s="101" t="s">
        <v>365</v>
      </c>
      <c r="AH124" s="101">
        <v>0</v>
      </c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</row>
    <row r="125" spans="1:60">
      <c r="A125" s="116" t="s">
        <v>355</v>
      </c>
      <c r="B125" s="117" t="s">
        <v>299</v>
      </c>
      <c r="C125" s="136" t="s">
        <v>300</v>
      </c>
      <c r="D125" s="118"/>
      <c r="E125" s="119"/>
      <c r="F125" s="120"/>
      <c r="G125" s="120">
        <f>SUMIF(AG126:AG185,"&lt;&gt;NOR",G126:G185)</f>
        <v>0</v>
      </c>
      <c r="H125" s="120"/>
      <c r="I125" s="120">
        <f>SUM(I126:I185)</f>
        <v>0</v>
      </c>
      <c r="J125" s="120"/>
      <c r="K125" s="120">
        <f>SUM(K126:K185)</f>
        <v>0</v>
      </c>
      <c r="L125" s="120"/>
      <c r="M125" s="120">
        <f>SUM(M126:M185)</f>
        <v>0</v>
      </c>
      <c r="N125" s="120"/>
      <c r="O125" s="120">
        <f>SUM(O126:O185)</f>
        <v>0</v>
      </c>
      <c r="P125" s="120"/>
      <c r="Q125" s="120">
        <f>SUM(Q126:Q185)</f>
        <v>0</v>
      </c>
      <c r="R125" s="120"/>
      <c r="S125" s="120"/>
      <c r="T125" s="121"/>
      <c r="U125" s="115"/>
      <c r="V125" s="115">
        <f>SUM(V126:V185)</f>
        <v>0</v>
      </c>
      <c r="W125" s="115"/>
      <c r="X125" s="115"/>
      <c r="AG125" t="s">
        <v>356</v>
      </c>
    </row>
    <row r="126" spans="1:60" outlineLevel="1">
      <c r="A126" s="122">
        <v>30</v>
      </c>
      <c r="B126" s="123" t="s">
        <v>3448</v>
      </c>
      <c r="C126" s="137" t="s">
        <v>3449</v>
      </c>
      <c r="D126" s="124" t="s">
        <v>1128</v>
      </c>
      <c r="E126" s="125">
        <v>8</v>
      </c>
      <c r="F126" s="126"/>
      <c r="G126" s="127">
        <f>ROUND(E126*F126,2)</f>
        <v>0</v>
      </c>
      <c r="H126" s="126"/>
      <c r="I126" s="127">
        <f>ROUND(E126*H126,2)</f>
        <v>0</v>
      </c>
      <c r="J126" s="126"/>
      <c r="K126" s="127">
        <f>ROUND(E126*J126,2)</f>
        <v>0</v>
      </c>
      <c r="L126" s="127">
        <v>21</v>
      </c>
      <c r="M126" s="127">
        <f>G126*(1+L126/100)</f>
        <v>0</v>
      </c>
      <c r="N126" s="127">
        <v>0</v>
      </c>
      <c r="O126" s="127">
        <f>ROUND(E126*N126,2)</f>
        <v>0</v>
      </c>
      <c r="P126" s="127">
        <v>0</v>
      </c>
      <c r="Q126" s="127">
        <f>ROUND(E126*P126,2)</f>
        <v>0</v>
      </c>
      <c r="R126" s="127"/>
      <c r="S126" s="127" t="s">
        <v>392</v>
      </c>
      <c r="T126" s="128" t="s">
        <v>393</v>
      </c>
      <c r="U126" s="106">
        <v>0</v>
      </c>
      <c r="V126" s="106">
        <f>ROUND(E126*U126,2)</f>
        <v>0</v>
      </c>
      <c r="W126" s="106"/>
      <c r="X126" s="106" t="s">
        <v>1066</v>
      </c>
      <c r="Y126" s="101"/>
      <c r="Z126" s="101"/>
      <c r="AA126" s="101"/>
      <c r="AB126" s="101"/>
      <c r="AC126" s="101"/>
      <c r="AD126" s="101"/>
      <c r="AE126" s="101"/>
      <c r="AF126" s="101"/>
      <c r="AG126" s="101" t="s">
        <v>1795</v>
      </c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</row>
    <row r="127" spans="1:60" ht="22.5" outlineLevel="1">
      <c r="A127" s="104"/>
      <c r="B127" s="105"/>
      <c r="C127" s="138" t="s">
        <v>3450</v>
      </c>
      <c r="D127" s="107"/>
      <c r="E127" s="108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1"/>
      <c r="Z127" s="101"/>
      <c r="AA127" s="101"/>
      <c r="AB127" s="101"/>
      <c r="AC127" s="101"/>
      <c r="AD127" s="101"/>
      <c r="AE127" s="101"/>
      <c r="AF127" s="101"/>
      <c r="AG127" s="101" t="s">
        <v>365</v>
      </c>
      <c r="AH127" s="101">
        <v>0</v>
      </c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</row>
    <row r="128" spans="1:60" outlineLevel="1">
      <c r="A128" s="104"/>
      <c r="B128" s="105"/>
      <c r="C128" s="138" t="s">
        <v>2279</v>
      </c>
      <c r="D128" s="107"/>
      <c r="E128" s="108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1"/>
      <c r="Z128" s="101"/>
      <c r="AA128" s="101"/>
      <c r="AB128" s="101"/>
      <c r="AC128" s="101"/>
      <c r="AD128" s="101"/>
      <c r="AE128" s="101"/>
      <c r="AF128" s="101"/>
      <c r="AG128" s="101" t="s">
        <v>365</v>
      </c>
      <c r="AH128" s="101">
        <v>0</v>
      </c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</row>
    <row r="129" spans="1:60" outlineLevel="1">
      <c r="A129" s="104"/>
      <c r="B129" s="105"/>
      <c r="C129" s="138" t="s">
        <v>311</v>
      </c>
      <c r="D129" s="107"/>
      <c r="E129" s="108">
        <v>8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1"/>
      <c r="Z129" s="101"/>
      <c r="AA129" s="101"/>
      <c r="AB129" s="101"/>
      <c r="AC129" s="101"/>
      <c r="AD129" s="101"/>
      <c r="AE129" s="101"/>
      <c r="AF129" s="101"/>
      <c r="AG129" s="101" t="s">
        <v>365</v>
      </c>
      <c r="AH129" s="101">
        <v>0</v>
      </c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</row>
    <row r="130" spans="1:60" ht="22.5" outlineLevel="1">
      <c r="A130" s="122">
        <v>31</v>
      </c>
      <c r="B130" s="123" t="s">
        <v>3451</v>
      </c>
      <c r="C130" s="137" t="s">
        <v>3452</v>
      </c>
      <c r="D130" s="124" t="s">
        <v>1128</v>
      </c>
      <c r="E130" s="125">
        <v>8</v>
      </c>
      <c r="F130" s="126"/>
      <c r="G130" s="127">
        <f>ROUND(E130*F130,2)</f>
        <v>0</v>
      </c>
      <c r="H130" s="126"/>
      <c r="I130" s="127">
        <f>ROUND(E130*H130,2)</f>
        <v>0</v>
      </c>
      <c r="J130" s="126"/>
      <c r="K130" s="127">
        <f>ROUND(E130*J130,2)</f>
        <v>0</v>
      </c>
      <c r="L130" s="127">
        <v>21</v>
      </c>
      <c r="M130" s="127">
        <f>G130*(1+L130/100)</f>
        <v>0</v>
      </c>
      <c r="N130" s="127">
        <v>0</v>
      </c>
      <c r="O130" s="127">
        <f>ROUND(E130*N130,2)</f>
        <v>0</v>
      </c>
      <c r="P130" s="127">
        <v>0</v>
      </c>
      <c r="Q130" s="127">
        <f>ROUND(E130*P130,2)</f>
        <v>0</v>
      </c>
      <c r="R130" s="127"/>
      <c r="S130" s="127" t="s">
        <v>392</v>
      </c>
      <c r="T130" s="128" t="s">
        <v>393</v>
      </c>
      <c r="U130" s="106">
        <v>0</v>
      </c>
      <c r="V130" s="106">
        <f>ROUND(E130*U130,2)</f>
        <v>0</v>
      </c>
      <c r="W130" s="106"/>
      <c r="X130" s="106" t="s">
        <v>1066</v>
      </c>
      <c r="Y130" s="101"/>
      <c r="Z130" s="101"/>
      <c r="AA130" s="101"/>
      <c r="AB130" s="101"/>
      <c r="AC130" s="101"/>
      <c r="AD130" s="101"/>
      <c r="AE130" s="101"/>
      <c r="AF130" s="101"/>
      <c r="AG130" s="101" t="s">
        <v>1795</v>
      </c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</row>
    <row r="131" spans="1:60" ht="22.5" outlineLevel="1">
      <c r="A131" s="104"/>
      <c r="B131" s="105"/>
      <c r="C131" s="138" t="s">
        <v>3450</v>
      </c>
      <c r="D131" s="107"/>
      <c r="E131" s="108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1"/>
      <c r="Z131" s="101"/>
      <c r="AA131" s="101"/>
      <c r="AB131" s="101"/>
      <c r="AC131" s="101"/>
      <c r="AD131" s="101"/>
      <c r="AE131" s="101"/>
      <c r="AF131" s="101"/>
      <c r="AG131" s="101" t="s">
        <v>365</v>
      </c>
      <c r="AH131" s="101">
        <v>0</v>
      </c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</row>
    <row r="132" spans="1:60" outlineLevel="1">
      <c r="A132" s="104"/>
      <c r="B132" s="105"/>
      <c r="C132" s="138" t="s">
        <v>2279</v>
      </c>
      <c r="D132" s="107"/>
      <c r="E132" s="108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1"/>
      <c r="Z132" s="101"/>
      <c r="AA132" s="101"/>
      <c r="AB132" s="101"/>
      <c r="AC132" s="101"/>
      <c r="AD132" s="101"/>
      <c r="AE132" s="101"/>
      <c r="AF132" s="101"/>
      <c r="AG132" s="101" t="s">
        <v>365</v>
      </c>
      <c r="AH132" s="101">
        <v>0</v>
      </c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</row>
    <row r="133" spans="1:60" outlineLevel="1">
      <c r="A133" s="104"/>
      <c r="B133" s="105"/>
      <c r="C133" s="138" t="s">
        <v>311</v>
      </c>
      <c r="D133" s="107"/>
      <c r="E133" s="108">
        <v>8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1"/>
      <c r="Z133" s="101"/>
      <c r="AA133" s="101"/>
      <c r="AB133" s="101"/>
      <c r="AC133" s="101"/>
      <c r="AD133" s="101"/>
      <c r="AE133" s="101"/>
      <c r="AF133" s="101"/>
      <c r="AG133" s="101" t="s">
        <v>365</v>
      </c>
      <c r="AH133" s="101">
        <v>0</v>
      </c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</row>
    <row r="134" spans="1:60" ht="22.5" outlineLevel="1">
      <c r="A134" s="122">
        <v>32</v>
      </c>
      <c r="B134" s="123" t="s">
        <v>3453</v>
      </c>
      <c r="C134" s="137" t="s">
        <v>3454</v>
      </c>
      <c r="D134" s="124" t="s">
        <v>1128</v>
      </c>
      <c r="E134" s="125">
        <v>1</v>
      </c>
      <c r="F134" s="126"/>
      <c r="G134" s="127">
        <f>ROUND(E134*F134,2)</f>
        <v>0</v>
      </c>
      <c r="H134" s="126"/>
      <c r="I134" s="127">
        <f>ROUND(E134*H134,2)</f>
        <v>0</v>
      </c>
      <c r="J134" s="126"/>
      <c r="K134" s="127">
        <f>ROUND(E134*J134,2)</f>
        <v>0</v>
      </c>
      <c r="L134" s="127">
        <v>21</v>
      </c>
      <c r="M134" s="127">
        <f>G134*(1+L134/100)</f>
        <v>0</v>
      </c>
      <c r="N134" s="127">
        <v>0</v>
      </c>
      <c r="O134" s="127">
        <f>ROUND(E134*N134,2)</f>
        <v>0</v>
      </c>
      <c r="P134" s="127">
        <v>0</v>
      </c>
      <c r="Q134" s="127">
        <f>ROUND(E134*P134,2)</f>
        <v>0</v>
      </c>
      <c r="R134" s="127"/>
      <c r="S134" s="127" t="s">
        <v>392</v>
      </c>
      <c r="T134" s="128" t="s">
        <v>393</v>
      </c>
      <c r="U134" s="106">
        <v>0</v>
      </c>
      <c r="V134" s="106">
        <f>ROUND(E134*U134,2)</f>
        <v>0</v>
      </c>
      <c r="W134" s="106"/>
      <c r="X134" s="106" t="s">
        <v>1066</v>
      </c>
      <c r="Y134" s="101"/>
      <c r="Z134" s="101"/>
      <c r="AA134" s="101"/>
      <c r="AB134" s="101"/>
      <c r="AC134" s="101"/>
      <c r="AD134" s="101"/>
      <c r="AE134" s="101"/>
      <c r="AF134" s="101"/>
      <c r="AG134" s="101" t="s">
        <v>1795</v>
      </c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</row>
    <row r="135" spans="1:60" ht="22.5" outlineLevel="1">
      <c r="A135" s="104"/>
      <c r="B135" s="105"/>
      <c r="C135" s="138" t="s">
        <v>3450</v>
      </c>
      <c r="D135" s="107"/>
      <c r="E135" s="108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1"/>
      <c r="Z135" s="101"/>
      <c r="AA135" s="101"/>
      <c r="AB135" s="101"/>
      <c r="AC135" s="101"/>
      <c r="AD135" s="101"/>
      <c r="AE135" s="101"/>
      <c r="AF135" s="101"/>
      <c r="AG135" s="101" t="s">
        <v>365</v>
      </c>
      <c r="AH135" s="101">
        <v>0</v>
      </c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</row>
    <row r="136" spans="1:60" outlineLevel="1">
      <c r="A136" s="104"/>
      <c r="B136" s="105"/>
      <c r="C136" s="138" t="s">
        <v>2156</v>
      </c>
      <c r="D136" s="107"/>
      <c r="E136" s="108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1"/>
      <c r="Z136" s="101"/>
      <c r="AA136" s="101"/>
      <c r="AB136" s="101"/>
      <c r="AC136" s="101"/>
      <c r="AD136" s="101"/>
      <c r="AE136" s="101"/>
      <c r="AF136" s="101"/>
      <c r="AG136" s="101" t="s">
        <v>365</v>
      </c>
      <c r="AH136" s="101">
        <v>0</v>
      </c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1:60" outlineLevel="1">
      <c r="A137" s="104"/>
      <c r="B137" s="105"/>
      <c r="C137" s="138" t="s">
        <v>43</v>
      </c>
      <c r="D137" s="107"/>
      <c r="E137" s="108">
        <v>1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1"/>
      <c r="Z137" s="101"/>
      <c r="AA137" s="101"/>
      <c r="AB137" s="101"/>
      <c r="AC137" s="101"/>
      <c r="AD137" s="101"/>
      <c r="AE137" s="101"/>
      <c r="AF137" s="101"/>
      <c r="AG137" s="101" t="s">
        <v>365</v>
      </c>
      <c r="AH137" s="101">
        <v>0</v>
      </c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</row>
    <row r="138" spans="1:60" ht="22.5" outlineLevel="1">
      <c r="A138" s="122">
        <v>33</v>
      </c>
      <c r="B138" s="123" t="s">
        <v>3455</v>
      </c>
      <c r="C138" s="137" t="s">
        <v>3456</v>
      </c>
      <c r="D138" s="124" t="s">
        <v>1128</v>
      </c>
      <c r="E138" s="125">
        <v>4</v>
      </c>
      <c r="F138" s="126"/>
      <c r="G138" s="127">
        <f>ROUND(E138*F138,2)</f>
        <v>0</v>
      </c>
      <c r="H138" s="126"/>
      <c r="I138" s="127">
        <f>ROUND(E138*H138,2)</f>
        <v>0</v>
      </c>
      <c r="J138" s="126"/>
      <c r="K138" s="127">
        <f>ROUND(E138*J138,2)</f>
        <v>0</v>
      </c>
      <c r="L138" s="127">
        <v>21</v>
      </c>
      <c r="M138" s="127">
        <f>G138*(1+L138/100)</f>
        <v>0</v>
      </c>
      <c r="N138" s="127">
        <v>0</v>
      </c>
      <c r="O138" s="127">
        <f>ROUND(E138*N138,2)</f>
        <v>0</v>
      </c>
      <c r="P138" s="127">
        <v>0</v>
      </c>
      <c r="Q138" s="127">
        <f>ROUND(E138*P138,2)</f>
        <v>0</v>
      </c>
      <c r="R138" s="127"/>
      <c r="S138" s="127" t="s">
        <v>392</v>
      </c>
      <c r="T138" s="128" t="s">
        <v>393</v>
      </c>
      <c r="U138" s="106">
        <v>0</v>
      </c>
      <c r="V138" s="106">
        <f>ROUND(E138*U138,2)</f>
        <v>0</v>
      </c>
      <c r="W138" s="106"/>
      <c r="X138" s="106" t="s">
        <v>362</v>
      </c>
      <c r="Y138" s="101"/>
      <c r="Z138" s="101"/>
      <c r="AA138" s="101"/>
      <c r="AB138" s="101"/>
      <c r="AC138" s="101"/>
      <c r="AD138" s="101"/>
      <c r="AE138" s="101"/>
      <c r="AF138" s="101"/>
      <c r="AG138" s="101" t="s">
        <v>550</v>
      </c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</row>
    <row r="139" spans="1:60" ht="22.5" outlineLevel="1">
      <c r="A139" s="104"/>
      <c r="B139" s="105"/>
      <c r="C139" s="138" t="s">
        <v>3457</v>
      </c>
      <c r="D139" s="107"/>
      <c r="E139" s="108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1"/>
      <c r="Z139" s="101"/>
      <c r="AA139" s="101"/>
      <c r="AB139" s="101"/>
      <c r="AC139" s="101"/>
      <c r="AD139" s="101"/>
      <c r="AE139" s="101"/>
      <c r="AF139" s="101"/>
      <c r="AG139" s="101" t="s">
        <v>365</v>
      </c>
      <c r="AH139" s="101">
        <v>0</v>
      </c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</row>
    <row r="140" spans="1:60" outlineLevel="1">
      <c r="A140" s="104"/>
      <c r="B140" s="105"/>
      <c r="C140" s="138" t="s">
        <v>2160</v>
      </c>
      <c r="D140" s="107"/>
      <c r="E140" s="108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1"/>
      <c r="Z140" s="101"/>
      <c r="AA140" s="101"/>
      <c r="AB140" s="101"/>
      <c r="AC140" s="101"/>
      <c r="AD140" s="101"/>
      <c r="AE140" s="101"/>
      <c r="AF140" s="101"/>
      <c r="AG140" s="101" t="s">
        <v>365</v>
      </c>
      <c r="AH140" s="101">
        <v>0</v>
      </c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</row>
    <row r="141" spans="1:60" outlineLevel="1">
      <c r="A141" s="104"/>
      <c r="B141" s="105"/>
      <c r="C141" s="138" t="s">
        <v>129</v>
      </c>
      <c r="D141" s="107"/>
      <c r="E141" s="108">
        <v>4</v>
      </c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1"/>
      <c r="Z141" s="101"/>
      <c r="AA141" s="101"/>
      <c r="AB141" s="101"/>
      <c r="AC141" s="101"/>
      <c r="AD141" s="101"/>
      <c r="AE141" s="101"/>
      <c r="AF141" s="101"/>
      <c r="AG141" s="101" t="s">
        <v>365</v>
      </c>
      <c r="AH141" s="101">
        <v>0</v>
      </c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</row>
    <row r="142" spans="1:60" ht="22.5" outlineLevel="1">
      <c r="A142" s="122">
        <v>34</v>
      </c>
      <c r="B142" s="123" t="s">
        <v>3458</v>
      </c>
      <c r="C142" s="137" t="s">
        <v>3459</v>
      </c>
      <c r="D142" s="124" t="s">
        <v>1128</v>
      </c>
      <c r="E142" s="125">
        <v>1</v>
      </c>
      <c r="F142" s="126"/>
      <c r="G142" s="127">
        <f>ROUND(E142*F142,2)</f>
        <v>0</v>
      </c>
      <c r="H142" s="126"/>
      <c r="I142" s="127">
        <f>ROUND(E142*H142,2)</f>
        <v>0</v>
      </c>
      <c r="J142" s="126"/>
      <c r="K142" s="127">
        <f>ROUND(E142*J142,2)</f>
        <v>0</v>
      </c>
      <c r="L142" s="127">
        <v>21</v>
      </c>
      <c r="M142" s="127">
        <f>G142*(1+L142/100)</f>
        <v>0</v>
      </c>
      <c r="N142" s="127">
        <v>0</v>
      </c>
      <c r="O142" s="127">
        <f>ROUND(E142*N142,2)</f>
        <v>0</v>
      </c>
      <c r="P142" s="127">
        <v>0</v>
      </c>
      <c r="Q142" s="127">
        <f>ROUND(E142*P142,2)</f>
        <v>0</v>
      </c>
      <c r="R142" s="127"/>
      <c r="S142" s="127" t="s">
        <v>392</v>
      </c>
      <c r="T142" s="128" t="s">
        <v>393</v>
      </c>
      <c r="U142" s="106">
        <v>0</v>
      </c>
      <c r="V142" s="106">
        <f>ROUND(E142*U142,2)</f>
        <v>0</v>
      </c>
      <c r="W142" s="106"/>
      <c r="X142" s="106" t="s">
        <v>1066</v>
      </c>
      <c r="Y142" s="101"/>
      <c r="Z142" s="101"/>
      <c r="AA142" s="101"/>
      <c r="AB142" s="101"/>
      <c r="AC142" s="101"/>
      <c r="AD142" s="101"/>
      <c r="AE142" s="101"/>
      <c r="AF142" s="101"/>
      <c r="AG142" s="101" t="s">
        <v>1795</v>
      </c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</row>
    <row r="143" spans="1:60" ht="22.5" outlineLevel="1">
      <c r="A143" s="104"/>
      <c r="B143" s="105"/>
      <c r="C143" s="138" t="s">
        <v>3460</v>
      </c>
      <c r="D143" s="107"/>
      <c r="E143" s="108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1"/>
      <c r="Z143" s="101"/>
      <c r="AA143" s="101"/>
      <c r="AB143" s="101"/>
      <c r="AC143" s="101"/>
      <c r="AD143" s="101"/>
      <c r="AE143" s="101"/>
      <c r="AF143" s="101"/>
      <c r="AG143" s="101" t="s">
        <v>365</v>
      </c>
      <c r="AH143" s="101">
        <v>0</v>
      </c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</row>
    <row r="144" spans="1:60" outlineLevel="1">
      <c r="A144" s="104"/>
      <c r="B144" s="105"/>
      <c r="C144" s="138" t="s">
        <v>2156</v>
      </c>
      <c r="D144" s="107"/>
      <c r="E144" s="108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1"/>
      <c r="Z144" s="101"/>
      <c r="AA144" s="101"/>
      <c r="AB144" s="101"/>
      <c r="AC144" s="101"/>
      <c r="AD144" s="101"/>
      <c r="AE144" s="101"/>
      <c r="AF144" s="101"/>
      <c r="AG144" s="101" t="s">
        <v>365</v>
      </c>
      <c r="AH144" s="101">
        <v>0</v>
      </c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</row>
    <row r="145" spans="1:60" outlineLevel="1">
      <c r="A145" s="104"/>
      <c r="B145" s="105"/>
      <c r="C145" s="138" t="s">
        <v>43</v>
      </c>
      <c r="D145" s="107"/>
      <c r="E145" s="108">
        <v>1</v>
      </c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1"/>
      <c r="Z145" s="101"/>
      <c r="AA145" s="101"/>
      <c r="AB145" s="101"/>
      <c r="AC145" s="101"/>
      <c r="AD145" s="101"/>
      <c r="AE145" s="101"/>
      <c r="AF145" s="101"/>
      <c r="AG145" s="101" t="s">
        <v>365</v>
      </c>
      <c r="AH145" s="101">
        <v>0</v>
      </c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</row>
    <row r="146" spans="1:60" outlineLevel="1">
      <c r="A146" s="122">
        <v>35</v>
      </c>
      <c r="B146" s="123" t="s">
        <v>3461</v>
      </c>
      <c r="C146" s="137" t="s">
        <v>3462</v>
      </c>
      <c r="D146" s="124" t="s">
        <v>1128</v>
      </c>
      <c r="E146" s="125">
        <v>1</v>
      </c>
      <c r="F146" s="126"/>
      <c r="G146" s="127">
        <f>ROUND(E146*F146,2)</f>
        <v>0</v>
      </c>
      <c r="H146" s="126"/>
      <c r="I146" s="127">
        <f>ROUND(E146*H146,2)</f>
        <v>0</v>
      </c>
      <c r="J146" s="126"/>
      <c r="K146" s="127">
        <f>ROUND(E146*J146,2)</f>
        <v>0</v>
      </c>
      <c r="L146" s="127">
        <v>21</v>
      </c>
      <c r="M146" s="127">
        <f>G146*(1+L146/100)</f>
        <v>0</v>
      </c>
      <c r="N146" s="127">
        <v>0</v>
      </c>
      <c r="O146" s="127">
        <f>ROUND(E146*N146,2)</f>
        <v>0</v>
      </c>
      <c r="P146" s="127">
        <v>0</v>
      </c>
      <c r="Q146" s="127">
        <f>ROUND(E146*P146,2)</f>
        <v>0</v>
      </c>
      <c r="R146" s="127"/>
      <c r="S146" s="127" t="s">
        <v>392</v>
      </c>
      <c r="T146" s="128" t="s">
        <v>393</v>
      </c>
      <c r="U146" s="106">
        <v>0</v>
      </c>
      <c r="V146" s="106">
        <f>ROUND(E146*U146,2)</f>
        <v>0</v>
      </c>
      <c r="W146" s="106"/>
      <c r="X146" s="106" t="s">
        <v>1066</v>
      </c>
      <c r="Y146" s="101"/>
      <c r="Z146" s="101"/>
      <c r="AA146" s="101"/>
      <c r="AB146" s="101"/>
      <c r="AC146" s="101"/>
      <c r="AD146" s="101"/>
      <c r="AE146" s="101"/>
      <c r="AF146" s="101"/>
      <c r="AG146" s="101" t="s">
        <v>1795</v>
      </c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</row>
    <row r="147" spans="1:60" ht="22.5" outlineLevel="1">
      <c r="A147" s="104"/>
      <c r="B147" s="105"/>
      <c r="C147" s="138" t="s">
        <v>3460</v>
      </c>
      <c r="D147" s="107"/>
      <c r="E147" s="108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1"/>
      <c r="Z147" s="101"/>
      <c r="AA147" s="101"/>
      <c r="AB147" s="101"/>
      <c r="AC147" s="101"/>
      <c r="AD147" s="101"/>
      <c r="AE147" s="101"/>
      <c r="AF147" s="101"/>
      <c r="AG147" s="101" t="s">
        <v>365</v>
      </c>
      <c r="AH147" s="101">
        <v>0</v>
      </c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</row>
    <row r="148" spans="1:60" outlineLevel="1">
      <c r="A148" s="104"/>
      <c r="B148" s="105"/>
      <c r="C148" s="138" t="s">
        <v>2156</v>
      </c>
      <c r="D148" s="107"/>
      <c r="E148" s="108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1"/>
      <c r="Z148" s="101"/>
      <c r="AA148" s="101"/>
      <c r="AB148" s="101"/>
      <c r="AC148" s="101"/>
      <c r="AD148" s="101"/>
      <c r="AE148" s="101"/>
      <c r="AF148" s="101"/>
      <c r="AG148" s="101" t="s">
        <v>365</v>
      </c>
      <c r="AH148" s="101">
        <v>0</v>
      </c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</row>
    <row r="149" spans="1:60" outlineLevel="1">
      <c r="A149" s="104"/>
      <c r="B149" s="105"/>
      <c r="C149" s="138" t="s">
        <v>43</v>
      </c>
      <c r="D149" s="107"/>
      <c r="E149" s="108">
        <v>1</v>
      </c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1"/>
      <c r="Z149" s="101"/>
      <c r="AA149" s="101"/>
      <c r="AB149" s="101"/>
      <c r="AC149" s="101"/>
      <c r="AD149" s="101"/>
      <c r="AE149" s="101"/>
      <c r="AF149" s="101"/>
      <c r="AG149" s="101" t="s">
        <v>365</v>
      </c>
      <c r="AH149" s="101">
        <v>0</v>
      </c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</row>
    <row r="150" spans="1:60" outlineLevel="1">
      <c r="A150" s="122">
        <v>36</v>
      </c>
      <c r="B150" s="123" t="s">
        <v>3463</v>
      </c>
      <c r="C150" s="137" t="s">
        <v>3464</v>
      </c>
      <c r="D150" s="124" t="s">
        <v>1128</v>
      </c>
      <c r="E150" s="125">
        <v>1</v>
      </c>
      <c r="F150" s="126"/>
      <c r="G150" s="127">
        <f>ROUND(E150*F150,2)</f>
        <v>0</v>
      </c>
      <c r="H150" s="126"/>
      <c r="I150" s="127">
        <f>ROUND(E150*H150,2)</f>
        <v>0</v>
      </c>
      <c r="J150" s="126"/>
      <c r="K150" s="127">
        <f>ROUND(E150*J150,2)</f>
        <v>0</v>
      </c>
      <c r="L150" s="127">
        <v>21</v>
      </c>
      <c r="M150" s="127">
        <f>G150*(1+L150/100)</f>
        <v>0</v>
      </c>
      <c r="N150" s="127">
        <v>0</v>
      </c>
      <c r="O150" s="127">
        <f>ROUND(E150*N150,2)</f>
        <v>0</v>
      </c>
      <c r="P150" s="127">
        <v>0</v>
      </c>
      <c r="Q150" s="127">
        <f>ROUND(E150*P150,2)</f>
        <v>0</v>
      </c>
      <c r="R150" s="127"/>
      <c r="S150" s="127" t="s">
        <v>392</v>
      </c>
      <c r="T150" s="128" t="s">
        <v>393</v>
      </c>
      <c r="U150" s="106">
        <v>0</v>
      </c>
      <c r="V150" s="106">
        <f>ROUND(E150*U150,2)</f>
        <v>0</v>
      </c>
      <c r="W150" s="106"/>
      <c r="X150" s="106" t="s">
        <v>1066</v>
      </c>
      <c r="Y150" s="101"/>
      <c r="Z150" s="101"/>
      <c r="AA150" s="101"/>
      <c r="AB150" s="101"/>
      <c r="AC150" s="101"/>
      <c r="AD150" s="101"/>
      <c r="AE150" s="101"/>
      <c r="AF150" s="101"/>
      <c r="AG150" s="101" t="s">
        <v>1795</v>
      </c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</row>
    <row r="151" spans="1:60" ht="22.5" outlineLevel="1">
      <c r="A151" s="104"/>
      <c r="B151" s="105"/>
      <c r="C151" s="138" t="s">
        <v>3460</v>
      </c>
      <c r="D151" s="107"/>
      <c r="E151" s="108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1"/>
      <c r="Z151" s="101"/>
      <c r="AA151" s="101"/>
      <c r="AB151" s="101"/>
      <c r="AC151" s="101"/>
      <c r="AD151" s="101"/>
      <c r="AE151" s="101"/>
      <c r="AF151" s="101"/>
      <c r="AG151" s="101" t="s">
        <v>365</v>
      </c>
      <c r="AH151" s="101">
        <v>0</v>
      </c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</row>
    <row r="152" spans="1:60" outlineLevel="1">
      <c r="A152" s="104"/>
      <c r="B152" s="105"/>
      <c r="C152" s="138" t="s">
        <v>2156</v>
      </c>
      <c r="D152" s="107"/>
      <c r="E152" s="108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1"/>
      <c r="Z152" s="101"/>
      <c r="AA152" s="101"/>
      <c r="AB152" s="101"/>
      <c r="AC152" s="101"/>
      <c r="AD152" s="101"/>
      <c r="AE152" s="101"/>
      <c r="AF152" s="101"/>
      <c r="AG152" s="101" t="s">
        <v>365</v>
      </c>
      <c r="AH152" s="101">
        <v>0</v>
      </c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</row>
    <row r="153" spans="1:60" outlineLevel="1">
      <c r="A153" s="104"/>
      <c r="B153" s="105"/>
      <c r="C153" s="138" t="s">
        <v>43</v>
      </c>
      <c r="D153" s="107"/>
      <c r="E153" s="108">
        <v>1</v>
      </c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1"/>
      <c r="Z153" s="101"/>
      <c r="AA153" s="101"/>
      <c r="AB153" s="101"/>
      <c r="AC153" s="101"/>
      <c r="AD153" s="101"/>
      <c r="AE153" s="101"/>
      <c r="AF153" s="101"/>
      <c r="AG153" s="101" t="s">
        <v>365</v>
      </c>
      <c r="AH153" s="101">
        <v>0</v>
      </c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</row>
    <row r="154" spans="1:60" outlineLevel="1">
      <c r="A154" s="122">
        <v>37</v>
      </c>
      <c r="B154" s="123" t="s">
        <v>3465</v>
      </c>
      <c r="C154" s="137" t="s">
        <v>3466</v>
      </c>
      <c r="D154" s="124" t="s">
        <v>1128</v>
      </c>
      <c r="E154" s="125">
        <v>1</v>
      </c>
      <c r="F154" s="126"/>
      <c r="G154" s="127">
        <f>ROUND(E154*F154,2)</f>
        <v>0</v>
      </c>
      <c r="H154" s="126"/>
      <c r="I154" s="127">
        <f>ROUND(E154*H154,2)</f>
        <v>0</v>
      </c>
      <c r="J154" s="126"/>
      <c r="K154" s="127">
        <f>ROUND(E154*J154,2)</f>
        <v>0</v>
      </c>
      <c r="L154" s="127">
        <v>21</v>
      </c>
      <c r="M154" s="127">
        <f>G154*(1+L154/100)</f>
        <v>0</v>
      </c>
      <c r="N154" s="127">
        <v>0</v>
      </c>
      <c r="O154" s="127">
        <f>ROUND(E154*N154,2)</f>
        <v>0</v>
      </c>
      <c r="P154" s="127">
        <v>0</v>
      </c>
      <c r="Q154" s="127">
        <f>ROUND(E154*P154,2)</f>
        <v>0</v>
      </c>
      <c r="R154" s="127"/>
      <c r="S154" s="127" t="s">
        <v>392</v>
      </c>
      <c r="T154" s="128" t="s">
        <v>393</v>
      </c>
      <c r="U154" s="106">
        <v>0</v>
      </c>
      <c r="V154" s="106">
        <f>ROUND(E154*U154,2)</f>
        <v>0</v>
      </c>
      <c r="W154" s="106"/>
      <c r="X154" s="106" t="s">
        <v>1066</v>
      </c>
      <c r="Y154" s="101"/>
      <c r="Z154" s="101"/>
      <c r="AA154" s="101"/>
      <c r="AB154" s="101"/>
      <c r="AC154" s="101"/>
      <c r="AD154" s="101"/>
      <c r="AE154" s="101"/>
      <c r="AF154" s="101"/>
      <c r="AG154" s="101" t="s">
        <v>1795</v>
      </c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</row>
    <row r="155" spans="1:60" ht="22.5" outlineLevel="1">
      <c r="A155" s="104"/>
      <c r="B155" s="105"/>
      <c r="C155" s="138" t="s">
        <v>3460</v>
      </c>
      <c r="D155" s="107"/>
      <c r="E155" s="108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1"/>
      <c r="Z155" s="101"/>
      <c r="AA155" s="101"/>
      <c r="AB155" s="101"/>
      <c r="AC155" s="101"/>
      <c r="AD155" s="101"/>
      <c r="AE155" s="101"/>
      <c r="AF155" s="101"/>
      <c r="AG155" s="101" t="s">
        <v>365</v>
      </c>
      <c r="AH155" s="101">
        <v>0</v>
      </c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</row>
    <row r="156" spans="1:60" outlineLevel="1">
      <c r="A156" s="104"/>
      <c r="B156" s="105"/>
      <c r="C156" s="138" t="s">
        <v>2156</v>
      </c>
      <c r="D156" s="107"/>
      <c r="E156" s="108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1"/>
      <c r="Z156" s="101"/>
      <c r="AA156" s="101"/>
      <c r="AB156" s="101"/>
      <c r="AC156" s="101"/>
      <c r="AD156" s="101"/>
      <c r="AE156" s="101"/>
      <c r="AF156" s="101"/>
      <c r="AG156" s="101" t="s">
        <v>365</v>
      </c>
      <c r="AH156" s="101">
        <v>0</v>
      </c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</row>
    <row r="157" spans="1:60" outlineLevel="1">
      <c r="A157" s="104"/>
      <c r="B157" s="105"/>
      <c r="C157" s="138" t="s">
        <v>43</v>
      </c>
      <c r="D157" s="107"/>
      <c r="E157" s="108">
        <v>1</v>
      </c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1"/>
      <c r="Z157" s="101"/>
      <c r="AA157" s="101"/>
      <c r="AB157" s="101"/>
      <c r="AC157" s="101"/>
      <c r="AD157" s="101"/>
      <c r="AE157" s="101"/>
      <c r="AF157" s="101"/>
      <c r="AG157" s="101" t="s">
        <v>365</v>
      </c>
      <c r="AH157" s="101">
        <v>0</v>
      </c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</row>
    <row r="158" spans="1:60" outlineLevel="1">
      <c r="A158" s="122">
        <v>38</v>
      </c>
      <c r="B158" s="123" t="s">
        <v>3467</v>
      </c>
      <c r="C158" s="137" t="s">
        <v>3468</v>
      </c>
      <c r="D158" s="124" t="s">
        <v>1128</v>
      </c>
      <c r="E158" s="125">
        <v>2</v>
      </c>
      <c r="F158" s="126"/>
      <c r="G158" s="127">
        <f>ROUND(E158*F158,2)</f>
        <v>0</v>
      </c>
      <c r="H158" s="126"/>
      <c r="I158" s="127">
        <f>ROUND(E158*H158,2)</f>
        <v>0</v>
      </c>
      <c r="J158" s="126"/>
      <c r="K158" s="127">
        <f>ROUND(E158*J158,2)</f>
        <v>0</v>
      </c>
      <c r="L158" s="127">
        <v>21</v>
      </c>
      <c r="M158" s="127">
        <f>G158*(1+L158/100)</f>
        <v>0</v>
      </c>
      <c r="N158" s="127">
        <v>0</v>
      </c>
      <c r="O158" s="127">
        <f>ROUND(E158*N158,2)</f>
        <v>0</v>
      </c>
      <c r="P158" s="127">
        <v>0</v>
      </c>
      <c r="Q158" s="127">
        <f>ROUND(E158*P158,2)</f>
        <v>0</v>
      </c>
      <c r="R158" s="127"/>
      <c r="S158" s="127" t="s">
        <v>392</v>
      </c>
      <c r="T158" s="128" t="s">
        <v>393</v>
      </c>
      <c r="U158" s="106">
        <v>0</v>
      </c>
      <c r="V158" s="106">
        <f>ROUND(E158*U158,2)</f>
        <v>0</v>
      </c>
      <c r="W158" s="106"/>
      <c r="X158" s="106" t="s">
        <v>1066</v>
      </c>
      <c r="Y158" s="101"/>
      <c r="Z158" s="101"/>
      <c r="AA158" s="101"/>
      <c r="AB158" s="101"/>
      <c r="AC158" s="101"/>
      <c r="AD158" s="101"/>
      <c r="AE158" s="101"/>
      <c r="AF158" s="101"/>
      <c r="AG158" s="101" t="s">
        <v>1795</v>
      </c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</row>
    <row r="159" spans="1:60" ht="22.5" outlineLevel="1">
      <c r="A159" s="104"/>
      <c r="B159" s="105"/>
      <c r="C159" s="138" t="s">
        <v>3460</v>
      </c>
      <c r="D159" s="107"/>
      <c r="E159" s="108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1"/>
      <c r="Z159" s="101"/>
      <c r="AA159" s="101"/>
      <c r="AB159" s="101"/>
      <c r="AC159" s="101"/>
      <c r="AD159" s="101"/>
      <c r="AE159" s="101"/>
      <c r="AF159" s="101"/>
      <c r="AG159" s="101" t="s">
        <v>365</v>
      </c>
      <c r="AH159" s="101">
        <v>0</v>
      </c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</row>
    <row r="160" spans="1:60" outlineLevel="1">
      <c r="A160" s="104"/>
      <c r="B160" s="105"/>
      <c r="C160" s="138" t="s">
        <v>2144</v>
      </c>
      <c r="D160" s="107"/>
      <c r="E160" s="108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1"/>
      <c r="Z160" s="101"/>
      <c r="AA160" s="101"/>
      <c r="AB160" s="101"/>
      <c r="AC160" s="101"/>
      <c r="AD160" s="101"/>
      <c r="AE160" s="101"/>
      <c r="AF160" s="101"/>
      <c r="AG160" s="101" t="s">
        <v>365</v>
      </c>
      <c r="AH160" s="101">
        <v>0</v>
      </c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</row>
    <row r="161" spans="1:60" outlineLevel="1">
      <c r="A161" s="104"/>
      <c r="B161" s="105"/>
      <c r="C161" s="138" t="s">
        <v>299</v>
      </c>
      <c r="D161" s="107"/>
      <c r="E161" s="108">
        <v>2</v>
      </c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1"/>
      <c r="Z161" s="101"/>
      <c r="AA161" s="101"/>
      <c r="AB161" s="101"/>
      <c r="AC161" s="101"/>
      <c r="AD161" s="101"/>
      <c r="AE161" s="101"/>
      <c r="AF161" s="101"/>
      <c r="AG161" s="101" t="s">
        <v>365</v>
      </c>
      <c r="AH161" s="101">
        <v>0</v>
      </c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</row>
    <row r="162" spans="1:60" outlineLevel="1">
      <c r="A162" s="122">
        <v>39</v>
      </c>
      <c r="B162" s="123" t="s">
        <v>3469</v>
      </c>
      <c r="C162" s="137" t="s">
        <v>3470</v>
      </c>
      <c r="D162" s="124" t="s">
        <v>1128</v>
      </c>
      <c r="E162" s="125">
        <v>13</v>
      </c>
      <c r="F162" s="126"/>
      <c r="G162" s="127">
        <f>ROUND(E162*F162,2)</f>
        <v>0</v>
      </c>
      <c r="H162" s="126"/>
      <c r="I162" s="127">
        <f>ROUND(E162*H162,2)</f>
        <v>0</v>
      </c>
      <c r="J162" s="126"/>
      <c r="K162" s="127">
        <f>ROUND(E162*J162,2)</f>
        <v>0</v>
      </c>
      <c r="L162" s="127">
        <v>21</v>
      </c>
      <c r="M162" s="127">
        <f>G162*(1+L162/100)</f>
        <v>0</v>
      </c>
      <c r="N162" s="127">
        <v>0</v>
      </c>
      <c r="O162" s="127">
        <f>ROUND(E162*N162,2)</f>
        <v>0</v>
      </c>
      <c r="P162" s="127">
        <v>0</v>
      </c>
      <c r="Q162" s="127">
        <f>ROUND(E162*P162,2)</f>
        <v>0</v>
      </c>
      <c r="R162" s="127"/>
      <c r="S162" s="127" t="s">
        <v>392</v>
      </c>
      <c r="T162" s="128" t="s">
        <v>393</v>
      </c>
      <c r="U162" s="106">
        <v>0</v>
      </c>
      <c r="V162" s="106">
        <f>ROUND(E162*U162,2)</f>
        <v>0</v>
      </c>
      <c r="W162" s="106"/>
      <c r="X162" s="106" t="s">
        <v>1066</v>
      </c>
      <c r="Y162" s="101"/>
      <c r="Z162" s="101"/>
      <c r="AA162" s="101"/>
      <c r="AB162" s="101"/>
      <c r="AC162" s="101"/>
      <c r="AD162" s="101"/>
      <c r="AE162" s="101"/>
      <c r="AF162" s="101"/>
      <c r="AG162" s="101" t="s">
        <v>1795</v>
      </c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</row>
    <row r="163" spans="1:60" ht="22.5" outlineLevel="1">
      <c r="A163" s="104"/>
      <c r="B163" s="105"/>
      <c r="C163" s="138" t="s">
        <v>3460</v>
      </c>
      <c r="D163" s="107"/>
      <c r="E163" s="108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1"/>
      <c r="Z163" s="101"/>
      <c r="AA163" s="101"/>
      <c r="AB163" s="101"/>
      <c r="AC163" s="101"/>
      <c r="AD163" s="101"/>
      <c r="AE163" s="101"/>
      <c r="AF163" s="101"/>
      <c r="AG163" s="101" t="s">
        <v>365</v>
      </c>
      <c r="AH163" s="101">
        <v>0</v>
      </c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</row>
    <row r="164" spans="1:60" outlineLevel="1">
      <c r="A164" s="104"/>
      <c r="B164" s="105"/>
      <c r="C164" s="138" t="s">
        <v>3471</v>
      </c>
      <c r="D164" s="107"/>
      <c r="E164" s="108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1"/>
      <c r="Z164" s="101"/>
      <c r="AA164" s="101"/>
      <c r="AB164" s="101"/>
      <c r="AC164" s="101"/>
      <c r="AD164" s="101"/>
      <c r="AE164" s="101"/>
      <c r="AF164" s="101"/>
      <c r="AG164" s="101" t="s">
        <v>365</v>
      </c>
      <c r="AH164" s="101">
        <v>0</v>
      </c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</row>
    <row r="165" spans="1:60" outlineLevel="1">
      <c r="A165" s="104"/>
      <c r="B165" s="105"/>
      <c r="C165" s="138" t="s">
        <v>2072</v>
      </c>
      <c r="D165" s="107"/>
      <c r="E165" s="108">
        <v>13</v>
      </c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1"/>
      <c r="Z165" s="101"/>
      <c r="AA165" s="101"/>
      <c r="AB165" s="101"/>
      <c r="AC165" s="101"/>
      <c r="AD165" s="101"/>
      <c r="AE165" s="101"/>
      <c r="AF165" s="101"/>
      <c r="AG165" s="101" t="s">
        <v>365</v>
      </c>
      <c r="AH165" s="101">
        <v>0</v>
      </c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</row>
    <row r="166" spans="1:60" outlineLevel="1">
      <c r="A166" s="122">
        <v>40</v>
      </c>
      <c r="B166" s="123" t="s">
        <v>3472</v>
      </c>
      <c r="C166" s="137" t="s">
        <v>3473</v>
      </c>
      <c r="D166" s="124" t="s">
        <v>1128</v>
      </c>
      <c r="E166" s="125">
        <v>7</v>
      </c>
      <c r="F166" s="126"/>
      <c r="G166" s="127">
        <f>ROUND(E166*F166,2)</f>
        <v>0</v>
      </c>
      <c r="H166" s="126"/>
      <c r="I166" s="127">
        <f>ROUND(E166*H166,2)</f>
        <v>0</v>
      </c>
      <c r="J166" s="126"/>
      <c r="K166" s="127">
        <f>ROUND(E166*J166,2)</f>
        <v>0</v>
      </c>
      <c r="L166" s="127">
        <v>21</v>
      </c>
      <c r="M166" s="127">
        <f>G166*(1+L166/100)</f>
        <v>0</v>
      </c>
      <c r="N166" s="127">
        <v>0</v>
      </c>
      <c r="O166" s="127">
        <f>ROUND(E166*N166,2)</f>
        <v>0</v>
      </c>
      <c r="P166" s="127">
        <v>0</v>
      </c>
      <c r="Q166" s="127">
        <f>ROUND(E166*P166,2)</f>
        <v>0</v>
      </c>
      <c r="R166" s="127"/>
      <c r="S166" s="127" t="s">
        <v>392</v>
      </c>
      <c r="T166" s="128" t="s">
        <v>393</v>
      </c>
      <c r="U166" s="106">
        <v>0</v>
      </c>
      <c r="V166" s="106">
        <f>ROUND(E166*U166,2)</f>
        <v>0</v>
      </c>
      <c r="W166" s="106"/>
      <c r="X166" s="106" t="s">
        <v>1066</v>
      </c>
      <c r="Y166" s="101"/>
      <c r="Z166" s="101"/>
      <c r="AA166" s="101"/>
      <c r="AB166" s="101"/>
      <c r="AC166" s="101"/>
      <c r="AD166" s="101"/>
      <c r="AE166" s="101"/>
      <c r="AF166" s="101"/>
      <c r="AG166" s="101" t="s">
        <v>1795</v>
      </c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</row>
    <row r="167" spans="1:60" ht="22.5" outlineLevel="1">
      <c r="A167" s="104"/>
      <c r="B167" s="105"/>
      <c r="C167" s="138" t="s">
        <v>3460</v>
      </c>
      <c r="D167" s="107"/>
      <c r="E167" s="108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1"/>
      <c r="Z167" s="101"/>
      <c r="AA167" s="101"/>
      <c r="AB167" s="101"/>
      <c r="AC167" s="101"/>
      <c r="AD167" s="101"/>
      <c r="AE167" s="101"/>
      <c r="AF167" s="101"/>
      <c r="AG167" s="101" t="s">
        <v>365</v>
      </c>
      <c r="AH167" s="101">
        <v>0</v>
      </c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</row>
    <row r="168" spans="1:60" outlineLevel="1">
      <c r="A168" s="104"/>
      <c r="B168" s="105"/>
      <c r="C168" s="138" t="s">
        <v>3209</v>
      </c>
      <c r="D168" s="107"/>
      <c r="E168" s="108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1"/>
      <c r="Z168" s="101"/>
      <c r="AA168" s="101"/>
      <c r="AB168" s="101"/>
      <c r="AC168" s="101"/>
      <c r="AD168" s="101"/>
      <c r="AE168" s="101"/>
      <c r="AF168" s="101"/>
      <c r="AG168" s="101" t="s">
        <v>365</v>
      </c>
      <c r="AH168" s="101">
        <v>0</v>
      </c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</row>
    <row r="169" spans="1:60" outlineLevel="1">
      <c r="A169" s="104"/>
      <c r="B169" s="105"/>
      <c r="C169" s="138" t="s">
        <v>309</v>
      </c>
      <c r="D169" s="107"/>
      <c r="E169" s="108">
        <v>7</v>
      </c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1"/>
      <c r="Z169" s="101"/>
      <c r="AA169" s="101"/>
      <c r="AB169" s="101"/>
      <c r="AC169" s="101"/>
      <c r="AD169" s="101"/>
      <c r="AE169" s="101"/>
      <c r="AF169" s="101"/>
      <c r="AG169" s="101" t="s">
        <v>365</v>
      </c>
      <c r="AH169" s="101">
        <v>0</v>
      </c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</row>
    <row r="170" spans="1:60" outlineLevel="1">
      <c r="A170" s="122">
        <v>41</v>
      </c>
      <c r="B170" s="123" t="s">
        <v>3474</v>
      </c>
      <c r="C170" s="137" t="s">
        <v>3475</v>
      </c>
      <c r="D170" s="124" t="s">
        <v>1128</v>
      </c>
      <c r="E170" s="125">
        <v>7</v>
      </c>
      <c r="F170" s="126"/>
      <c r="G170" s="127">
        <f>ROUND(E170*F170,2)</f>
        <v>0</v>
      </c>
      <c r="H170" s="126"/>
      <c r="I170" s="127">
        <f>ROUND(E170*H170,2)</f>
        <v>0</v>
      </c>
      <c r="J170" s="126"/>
      <c r="K170" s="127">
        <f>ROUND(E170*J170,2)</f>
        <v>0</v>
      </c>
      <c r="L170" s="127">
        <v>21</v>
      </c>
      <c r="M170" s="127">
        <f>G170*(1+L170/100)</f>
        <v>0</v>
      </c>
      <c r="N170" s="127">
        <v>0</v>
      </c>
      <c r="O170" s="127">
        <f>ROUND(E170*N170,2)</f>
        <v>0</v>
      </c>
      <c r="P170" s="127">
        <v>0</v>
      </c>
      <c r="Q170" s="127">
        <f>ROUND(E170*P170,2)</f>
        <v>0</v>
      </c>
      <c r="R170" s="127"/>
      <c r="S170" s="127" t="s">
        <v>392</v>
      </c>
      <c r="T170" s="128" t="s">
        <v>393</v>
      </c>
      <c r="U170" s="106">
        <v>0</v>
      </c>
      <c r="V170" s="106">
        <f>ROUND(E170*U170,2)</f>
        <v>0</v>
      </c>
      <c r="W170" s="106"/>
      <c r="X170" s="106" t="s">
        <v>1066</v>
      </c>
      <c r="Y170" s="101"/>
      <c r="Z170" s="101"/>
      <c r="AA170" s="101"/>
      <c r="AB170" s="101"/>
      <c r="AC170" s="101"/>
      <c r="AD170" s="101"/>
      <c r="AE170" s="101"/>
      <c r="AF170" s="101"/>
      <c r="AG170" s="101" t="s">
        <v>1795</v>
      </c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</row>
    <row r="171" spans="1:60" ht="22.5" outlineLevel="1">
      <c r="A171" s="104"/>
      <c r="B171" s="105"/>
      <c r="C171" s="138" t="s">
        <v>3460</v>
      </c>
      <c r="D171" s="107"/>
      <c r="E171" s="108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1"/>
      <c r="Z171" s="101"/>
      <c r="AA171" s="101"/>
      <c r="AB171" s="101"/>
      <c r="AC171" s="101"/>
      <c r="AD171" s="101"/>
      <c r="AE171" s="101"/>
      <c r="AF171" s="101"/>
      <c r="AG171" s="101" t="s">
        <v>365</v>
      </c>
      <c r="AH171" s="101">
        <v>0</v>
      </c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</row>
    <row r="172" spans="1:60" outlineLevel="1">
      <c r="A172" s="104"/>
      <c r="B172" s="105"/>
      <c r="C172" s="138" t="s">
        <v>3209</v>
      </c>
      <c r="D172" s="107"/>
      <c r="E172" s="108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1"/>
      <c r="Z172" s="101"/>
      <c r="AA172" s="101"/>
      <c r="AB172" s="101"/>
      <c r="AC172" s="101"/>
      <c r="AD172" s="101"/>
      <c r="AE172" s="101"/>
      <c r="AF172" s="101"/>
      <c r="AG172" s="101" t="s">
        <v>365</v>
      </c>
      <c r="AH172" s="101">
        <v>0</v>
      </c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</row>
    <row r="173" spans="1:60" outlineLevel="1">
      <c r="A173" s="104"/>
      <c r="B173" s="105"/>
      <c r="C173" s="138" t="s">
        <v>309</v>
      </c>
      <c r="D173" s="107"/>
      <c r="E173" s="108">
        <v>7</v>
      </c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1"/>
      <c r="Z173" s="101"/>
      <c r="AA173" s="101"/>
      <c r="AB173" s="101"/>
      <c r="AC173" s="101"/>
      <c r="AD173" s="101"/>
      <c r="AE173" s="101"/>
      <c r="AF173" s="101"/>
      <c r="AG173" s="101" t="s">
        <v>365</v>
      </c>
      <c r="AH173" s="101">
        <v>0</v>
      </c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</row>
    <row r="174" spans="1:60" outlineLevel="1">
      <c r="A174" s="122">
        <v>42</v>
      </c>
      <c r="B174" s="123" t="s">
        <v>3476</v>
      </c>
      <c r="C174" s="137" t="s">
        <v>3475</v>
      </c>
      <c r="D174" s="124" t="s">
        <v>1128</v>
      </c>
      <c r="E174" s="125">
        <v>1</v>
      </c>
      <c r="F174" s="126"/>
      <c r="G174" s="127">
        <f>ROUND(E174*F174,2)</f>
        <v>0</v>
      </c>
      <c r="H174" s="126"/>
      <c r="I174" s="127">
        <f>ROUND(E174*H174,2)</f>
        <v>0</v>
      </c>
      <c r="J174" s="126"/>
      <c r="K174" s="127">
        <f>ROUND(E174*J174,2)</f>
        <v>0</v>
      </c>
      <c r="L174" s="127">
        <v>21</v>
      </c>
      <c r="M174" s="127">
        <f>G174*(1+L174/100)</f>
        <v>0</v>
      </c>
      <c r="N174" s="127">
        <v>0</v>
      </c>
      <c r="O174" s="127">
        <f>ROUND(E174*N174,2)</f>
        <v>0</v>
      </c>
      <c r="P174" s="127">
        <v>0</v>
      </c>
      <c r="Q174" s="127">
        <f>ROUND(E174*P174,2)</f>
        <v>0</v>
      </c>
      <c r="R174" s="127"/>
      <c r="S174" s="127" t="s">
        <v>392</v>
      </c>
      <c r="T174" s="128" t="s">
        <v>393</v>
      </c>
      <c r="U174" s="106">
        <v>0</v>
      </c>
      <c r="V174" s="106">
        <f>ROUND(E174*U174,2)</f>
        <v>0</v>
      </c>
      <c r="W174" s="106"/>
      <c r="X174" s="106" t="s">
        <v>1066</v>
      </c>
      <c r="Y174" s="101"/>
      <c r="Z174" s="101"/>
      <c r="AA174" s="101"/>
      <c r="AB174" s="101"/>
      <c r="AC174" s="101"/>
      <c r="AD174" s="101"/>
      <c r="AE174" s="101"/>
      <c r="AF174" s="101"/>
      <c r="AG174" s="101" t="s">
        <v>1795</v>
      </c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</row>
    <row r="175" spans="1:60" ht="22.5" outlineLevel="1">
      <c r="A175" s="104"/>
      <c r="B175" s="105"/>
      <c r="C175" s="138" t="s">
        <v>3460</v>
      </c>
      <c r="D175" s="107"/>
      <c r="E175" s="108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1"/>
      <c r="Z175" s="101"/>
      <c r="AA175" s="101"/>
      <c r="AB175" s="101"/>
      <c r="AC175" s="101"/>
      <c r="AD175" s="101"/>
      <c r="AE175" s="101"/>
      <c r="AF175" s="101"/>
      <c r="AG175" s="101" t="s">
        <v>365</v>
      </c>
      <c r="AH175" s="101">
        <v>0</v>
      </c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</row>
    <row r="176" spans="1:60" outlineLevel="1">
      <c r="A176" s="104"/>
      <c r="B176" s="105"/>
      <c r="C176" s="138" t="s">
        <v>2156</v>
      </c>
      <c r="D176" s="107"/>
      <c r="E176" s="108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1"/>
      <c r="Z176" s="101"/>
      <c r="AA176" s="101"/>
      <c r="AB176" s="101"/>
      <c r="AC176" s="101"/>
      <c r="AD176" s="101"/>
      <c r="AE176" s="101"/>
      <c r="AF176" s="101"/>
      <c r="AG176" s="101" t="s">
        <v>365</v>
      </c>
      <c r="AH176" s="101">
        <v>0</v>
      </c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</row>
    <row r="177" spans="1:60" outlineLevel="1">
      <c r="A177" s="104"/>
      <c r="B177" s="105"/>
      <c r="C177" s="138" t="s">
        <v>43</v>
      </c>
      <c r="D177" s="107"/>
      <c r="E177" s="108">
        <v>1</v>
      </c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1"/>
      <c r="Z177" s="101"/>
      <c r="AA177" s="101"/>
      <c r="AB177" s="101"/>
      <c r="AC177" s="101"/>
      <c r="AD177" s="101"/>
      <c r="AE177" s="101"/>
      <c r="AF177" s="101"/>
      <c r="AG177" s="101" t="s">
        <v>365</v>
      </c>
      <c r="AH177" s="101">
        <v>0</v>
      </c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</row>
    <row r="178" spans="1:60" outlineLevel="1">
      <c r="A178" s="122">
        <v>43</v>
      </c>
      <c r="B178" s="123" t="s">
        <v>3477</v>
      </c>
      <c r="C178" s="137" t="s">
        <v>3475</v>
      </c>
      <c r="D178" s="124" t="s">
        <v>1128</v>
      </c>
      <c r="E178" s="125">
        <v>1</v>
      </c>
      <c r="F178" s="126"/>
      <c r="G178" s="127">
        <f>ROUND(E178*F178,2)</f>
        <v>0</v>
      </c>
      <c r="H178" s="126"/>
      <c r="I178" s="127">
        <f>ROUND(E178*H178,2)</f>
        <v>0</v>
      </c>
      <c r="J178" s="126"/>
      <c r="K178" s="127">
        <f>ROUND(E178*J178,2)</f>
        <v>0</v>
      </c>
      <c r="L178" s="127">
        <v>21</v>
      </c>
      <c r="M178" s="127">
        <f>G178*(1+L178/100)</f>
        <v>0</v>
      </c>
      <c r="N178" s="127">
        <v>0</v>
      </c>
      <c r="O178" s="127">
        <f>ROUND(E178*N178,2)</f>
        <v>0</v>
      </c>
      <c r="P178" s="127">
        <v>0</v>
      </c>
      <c r="Q178" s="127">
        <f>ROUND(E178*P178,2)</f>
        <v>0</v>
      </c>
      <c r="R178" s="127"/>
      <c r="S178" s="127" t="s">
        <v>392</v>
      </c>
      <c r="T178" s="128" t="s">
        <v>393</v>
      </c>
      <c r="U178" s="106">
        <v>0</v>
      </c>
      <c r="V178" s="106">
        <f>ROUND(E178*U178,2)</f>
        <v>0</v>
      </c>
      <c r="W178" s="106"/>
      <c r="X178" s="106" t="s">
        <v>1066</v>
      </c>
      <c r="Y178" s="101"/>
      <c r="Z178" s="101"/>
      <c r="AA178" s="101"/>
      <c r="AB178" s="101"/>
      <c r="AC178" s="101"/>
      <c r="AD178" s="101"/>
      <c r="AE178" s="101"/>
      <c r="AF178" s="101"/>
      <c r="AG178" s="101" t="s">
        <v>1795</v>
      </c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</row>
    <row r="179" spans="1:60" ht="22.5" outlineLevel="1">
      <c r="A179" s="104"/>
      <c r="B179" s="105"/>
      <c r="C179" s="138" t="s">
        <v>3460</v>
      </c>
      <c r="D179" s="107"/>
      <c r="E179" s="108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1"/>
      <c r="Z179" s="101"/>
      <c r="AA179" s="101"/>
      <c r="AB179" s="101"/>
      <c r="AC179" s="101"/>
      <c r="AD179" s="101"/>
      <c r="AE179" s="101"/>
      <c r="AF179" s="101"/>
      <c r="AG179" s="101" t="s">
        <v>365</v>
      </c>
      <c r="AH179" s="101">
        <v>0</v>
      </c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</row>
    <row r="180" spans="1:60" outlineLevel="1">
      <c r="A180" s="104"/>
      <c r="B180" s="105"/>
      <c r="C180" s="138" t="s">
        <v>2156</v>
      </c>
      <c r="D180" s="107"/>
      <c r="E180" s="108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1"/>
      <c r="Z180" s="101"/>
      <c r="AA180" s="101"/>
      <c r="AB180" s="101"/>
      <c r="AC180" s="101"/>
      <c r="AD180" s="101"/>
      <c r="AE180" s="101"/>
      <c r="AF180" s="101"/>
      <c r="AG180" s="101" t="s">
        <v>365</v>
      </c>
      <c r="AH180" s="101">
        <v>0</v>
      </c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</row>
    <row r="181" spans="1:60" outlineLevel="1">
      <c r="A181" s="104"/>
      <c r="B181" s="105"/>
      <c r="C181" s="138" t="s">
        <v>43</v>
      </c>
      <c r="D181" s="107"/>
      <c r="E181" s="108">
        <v>1</v>
      </c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1"/>
      <c r="Z181" s="101"/>
      <c r="AA181" s="101"/>
      <c r="AB181" s="101"/>
      <c r="AC181" s="101"/>
      <c r="AD181" s="101"/>
      <c r="AE181" s="101"/>
      <c r="AF181" s="101"/>
      <c r="AG181" s="101" t="s">
        <v>365</v>
      </c>
      <c r="AH181" s="101">
        <v>0</v>
      </c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</row>
    <row r="182" spans="1:60" outlineLevel="1">
      <c r="A182" s="122">
        <v>44</v>
      </c>
      <c r="B182" s="123" t="s">
        <v>3478</v>
      </c>
      <c r="C182" s="137" t="s">
        <v>3479</v>
      </c>
      <c r="D182" s="124" t="s">
        <v>1128</v>
      </c>
      <c r="E182" s="125">
        <v>10</v>
      </c>
      <c r="F182" s="126"/>
      <c r="G182" s="127">
        <f>ROUND(E182*F182,2)</f>
        <v>0</v>
      </c>
      <c r="H182" s="126"/>
      <c r="I182" s="127">
        <f>ROUND(E182*H182,2)</f>
        <v>0</v>
      </c>
      <c r="J182" s="126"/>
      <c r="K182" s="127">
        <f>ROUND(E182*J182,2)</f>
        <v>0</v>
      </c>
      <c r="L182" s="127">
        <v>21</v>
      </c>
      <c r="M182" s="127">
        <f>G182*(1+L182/100)</f>
        <v>0</v>
      </c>
      <c r="N182" s="127">
        <v>0</v>
      </c>
      <c r="O182" s="127">
        <f>ROUND(E182*N182,2)</f>
        <v>0</v>
      </c>
      <c r="P182" s="127">
        <v>0</v>
      </c>
      <c r="Q182" s="127">
        <f>ROUND(E182*P182,2)</f>
        <v>0</v>
      </c>
      <c r="R182" s="127"/>
      <c r="S182" s="127" t="s">
        <v>392</v>
      </c>
      <c r="T182" s="128" t="s">
        <v>393</v>
      </c>
      <c r="U182" s="106">
        <v>0</v>
      </c>
      <c r="V182" s="106">
        <f>ROUND(E182*U182,2)</f>
        <v>0</v>
      </c>
      <c r="W182" s="106"/>
      <c r="X182" s="106" t="s">
        <v>1066</v>
      </c>
      <c r="Y182" s="101"/>
      <c r="Z182" s="101"/>
      <c r="AA182" s="101"/>
      <c r="AB182" s="101"/>
      <c r="AC182" s="101"/>
      <c r="AD182" s="101"/>
      <c r="AE182" s="101"/>
      <c r="AF182" s="101"/>
      <c r="AG182" s="101" t="s">
        <v>1795</v>
      </c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</row>
    <row r="183" spans="1:60" ht="22.5" outlineLevel="1">
      <c r="A183" s="104"/>
      <c r="B183" s="105"/>
      <c r="C183" s="138" t="s">
        <v>3460</v>
      </c>
      <c r="D183" s="107"/>
      <c r="E183" s="108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1"/>
      <c r="Z183" s="101"/>
      <c r="AA183" s="101"/>
      <c r="AB183" s="101"/>
      <c r="AC183" s="101"/>
      <c r="AD183" s="101"/>
      <c r="AE183" s="101"/>
      <c r="AF183" s="101"/>
      <c r="AG183" s="101" t="s">
        <v>365</v>
      </c>
      <c r="AH183" s="101">
        <v>0</v>
      </c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</row>
    <row r="184" spans="1:60" outlineLevel="1">
      <c r="A184" s="104"/>
      <c r="B184" s="105"/>
      <c r="C184" s="138" t="s">
        <v>3408</v>
      </c>
      <c r="D184" s="107"/>
      <c r="E184" s="108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1"/>
      <c r="Z184" s="101"/>
      <c r="AA184" s="101"/>
      <c r="AB184" s="101"/>
      <c r="AC184" s="101"/>
      <c r="AD184" s="101"/>
      <c r="AE184" s="101"/>
      <c r="AF184" s="101"/>
      <c r="AG184" s="101" t="s">
        <v>365</v>
      </c>
      <c r="AH184" s="101">
        <v>0</v>
      </c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</row>
    <row r="185" spans="1:60" outlineLevel="1">
      <c r="A185" s="104"/>
      <c r="B185" s="105"/>
      <c r="C185" s="138" t="s">
        <v>1434</v>
      </c>
      <c r="D185" s="107"/>
      <c r="E185" s="108">
        <v>10</v>
      </c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1"/>
      <c r="Z185" s="101"/>
      <c r="AA185" s="101"/>
      <c r="AB185" s="101"/>
      <c r="AC185" s="101"/>
      <c r="AD185" s="101"/>
      <c r="AE185" s="101"/>
      <c r="AF185" s="101"/>
      <c r="AG185" s="101" t="s">
        <v>365</v>
      </c>
      <c r="AH185" s="101">
        <v>0</v>
      </c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</row>
    <row r="186" spans="1:60">
      <c r="A186" s="116" t="s">
        <v>355</v>
      </c>
      <c r="B186" s="117" t="s">
        <v>127</v>
      </c>
      <c r="C186" s="136" t="s">
        <v>301</v>
      </c>
      <c r="D186" s="118"/>
      <c r="E186" s="119"/>
      <c r="F186" s="120"/>
      <c r="G186" s="120">
        <f>SUMIF(AG187:AG190,"&lt;&gt;NOR",G187:G190)</f>
        <v>0</v>
      </c>
      <c r="H186" s="120"/>
      <c r="I186" s="120">
        <f>SUM(I187:I190)</f>
        <v>0</v>
      </c>
      <c r="J186" s="120"/>
      <c r="K186" s="120">
        <f>SUM(K187:K190)</f>
        <v>0</v>
      </c>
      <c r="L186" s="120"/>
      <c r="M186" s="120">
        <f>SUM(M187:M190)</f>
        <v>0</v>
      </c>
      <c r="N186" s="120"/>
      <c r="O186" s="120">
        <f>SUM(O187:O190)</f>
        <v>0</v>
      </c>
      <c r="P186" s="120"/>
      <c r="Q186" s="120">
        <f>SUM(Q187:Q190)</f>
        <v>0</v>
      </c>
      <c r="R186" s="120"/>
      <c r="S186" s="120"/>
      <c r="T186" s="121"/>
      <c r="U186" s="115"/>
      <c r="V186" s="115">
        <f>SUM(V187:V190)</f>
        <v>0</v>
      </c>
      <c r="W186" s="115"/>
      <c r="X186" s="115"/>
      <c r="AG186" t="s">
        <v>356</v>
      </c>
    </row>
    <row r="187" spans="1:60" ht="22.5" outlineLevel="1">
      <c r="A187" s="122">
        <v>45</v>
      </c>
      <c r="B187" s="123" t="s">
        <v>3480</v>
      </c>
      <c r="C187" s="137" t="s">
        <v>3481</v>
      </c>
      <c r="D187" s="124" t="s">
        <v>1128</v>
      </c>
      <c r="E187" s="125">
        <v>3</v>
      </c>
      <c r="F187" s="126"/>
      <c r="G187" s="127">
        <f>ROUND(E187*F187,2)</f>
        <v>0</v>
      </c>
      <c r="H187" s="126"/>
      <c r="I187" s="127">
        <f>ROUND(E187*H187,2)</f>
        <v>0</v>
      </c>
      <c r="J187" s="126"/>
      <c r="K187" s="127">
        <f>ROUND(E187*J187,2)</f>
        <v>0</v>
      </c>
      <c r="L187" s="127">
        <v>21</v>
      </c>
      <c r="M187" s="127">
        <f>G187*(1+L187/100)</f>
        <v>0</v>
      </c>
      <c r="N187" s="127">
        <v>0</v>
      </c>
      <c r="O187" s="127">
        <f>ROUND(E187*N187,2)</f>
        <v>0</v>
      </c>
      <c r="P187" s="127">
        <v>0</v>
      </c>
      <c r="Q187" s="127">
        <f>ROUND(E187*P187,2)</f>
        <v>0</v>
      </c>
      <c r="R187" s="127"/>
      <c r="S187" s="127" t="s">
        <v>392</v>
      </c>
      <c r="T187" s="128" t="s">
        <v>393</v>
      </c>
      <c r="U187" s="106">
        <v>0</v>
      </c>
      <c r="V187" s="106">
        <f>ROUND(E187*U187,2)</f>
        <v>0</v>
      </c>
      <c r="W187" s="106"/>
      <c r="X187" s="106" t="s">
        <v>1066</v>
      </c>
      <c r="Y187" s="101"/>
      <c r="Z187" s="101"/>
      <c r="AA187" s="101"/>
      <c r="AB187" s="101"/>
      <c r="AC187" s="101"/>
      <c r="AD187" s="101"/>
      <c r="AE187" s="101"/>
      <c r="AF187" s="101"/>
      <c r="AG187" s="101" t="s">
        <v>1795</v>
      </c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</row>
    <row r="188" spans="1:60" ht="22.5" outlineLevel="1">
      <c r="A188" s="104"/>
      <c r="B188" s="105"/>
      <c r="C188" s="138" t="s">
        <v>3482</v>
      </c>
      <c r="D188" s="107"/>
      <c r="E188" s="108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1"/>
      <c r="Z188" s="101"/>
      <c r="AA188" s="101"/>
      <c r="AB188" s="101"/>
      <c r="AC188" s="101"/>
      <c r="AD188" s="101"/>
      <c r="AE188" s="101"/>
      <c r="AF188" s="101"/>
      <c r="AG188" s="101" t="s">
        <v>365</v>
      </c>
      <c r="AH188" s="101">
        <v>0</v>
      </c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</row>
    <row r="189" spans="1:60" outlineLevel="1">
      <c r="A189" s="104"/>
      <c r="B189" s="105"/>
      <c r="C189" s="138" t="s">
        <v>2195</v>
      </c>
      <c r="D189" s="107"/>
      <c r="E189" s="108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1"/>
      <c r="Z189" s="101"/>
      <c r="AA189" s="101"/>
      <c r="AB189" s="101"/>
      <c r="AC189" s="101"/>
      <c r="AD189" s="101"/>
      <c r="AE189" s="101"/>
      <c r="AF189" s="101"/>
      <c r="AG189" s="101" t="s">
        <v>365</v>
      </c>
      <c r="AH189" s="101">
        <v>0</v>
      </c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</row>
    <row r="190" spans="1:60" outlineLevel="1">
      <c r="A190" s="104"/>
      <c r="B190" s="105"/>
      <c r="C190" s="138" t="s">
        <v>127</v>
      </c>
      <c r="D190" s="107"/>
      <c r="E190" s="108">
        <v>3</v>
      </c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1"/>
      <c r="Z190" s="101"/>
      <c r="AA190" s="101"/>
      <c r="AB190" s="101"/>
      <c r="AC190" s="101"/>
      <c r="AD190" s="101"/>
      <c r="AE190" s="101"/>
      <c r="AF190" s="101"/>
      <c r="AG190" s="101" t="s">
        <v>365</v>
      </c>
      <c r="AH190" s="101">
        <v>0</v>
      </c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</row>
    <row r="191" spans="1:60">
      <c r="A191" s="116" t="s">
        <v>355</v>
      </c>
      <c r="B191" s="117" t="s">
        <v>129</v>
      </c>
      <c r="C191" s="136" t="s">
        <v>304</v>
      </c>
      <c r="D191" s="118"/>
      <c r="E191" s="119"/>
      <c r="F191" s="120"/>
      <c r="G191" s="120">
        <f>SUMIF(AG192:AG195,"&lt;&gt;NOR",G192:G195)</f>
        <v>0</v>
      </c>
      <c r="H191" s="120"/>
      <c r="I191" s="120">
        <f>SUM(I192:I195)</f>
        <v>0</v>
      </c>
      <c r="J191" s="120"/>
      <c r="K191" s="120">
        <f>SUM(K192:K195)</f>
        <v>0</v>
      </c>
      <c r="L191" s="120"/>
      <c r="M191" s="120">
        <f>SUM(M192:M195)</f>
        <v>0</v>
      </c>
      <c r="N191" s="120"/>
      <c r="O191" s="120">
        <f>SUM(O192:O195)</f>
        <v>0</v>
      </c>
      <c r="P191" s="120"/>
      <c r="Q191" s="120">
        <f>SUM(Q192:Q195)</f>
        <v>0</v>
      </c>
      <c r="R191" s="120"/>
      <c r="S191" s="120"/>
      <c r="T191" s="121"/>
      <c r="U191" s="115"/>
      <c r="V191" s="115">
        <f>SUM(V192:V195)</f>
        <v>0</v>
      </c>
      <c r="W191" s="115"/>
      <c r="X191" s="115"/>
      <c r="AG191" t="s">
        <v>356</v>
      </c>
    </row>
    <row r="192" spans="1:60" ht="45" outlineLevel="1">
      <c r="A192" s="122">
        <v>46</v>
      </c>
      <c r="B192" s="123" t="s">
        <v>3483</v>
      </c>
      <c r="C192" s="137" t="s">
        <v>3484</v>
      </c>
      <c r="D192" s="124" t="s">
        <v>1128</v>
      </c>
      <c r="E192" s="125">
        <v>1</v>
      </c>
      <c r="F192" s="126"/>
      <c r="G192" s="127">
        <f>ROUND(E192*F192,2)</f>
        <v>0</v>
      </c>
      <c r="H192" s="126"/>
      <c r="I192" s="127">
        <f>ROUND(E192*H192,2)</f>
        <v>0</v>
      </c>
      <c r="J192" s="126"/>
      <c r="K192" s="127">
        <f>ROUND(E192*J192,2)</f>
        <v>0</v>
      </c>
      <c r="L192" s="127">
        <v>21</v>
      </c>
      <c r="M192" s="127">
        <f>G192*(1+L192/100)</f>
        <v>0</v>
      </c>
      <c r="N192" s="127">
        <v>0</v>
      </c>
      <c r="O192" s="127">
        <f>ROUND(E192*N192,2)</f>
        <v>0</v>
      </c>
      <c r="P192" s="127">
        <v>0</v>
      </c>
      <c r="Q192" s="127">
        <f>ROUND(E192*P192,2)</f>
        <v>0</v>
      </c>
      <c r="R192" s="127"/>
      <c r="S192" s="127" t="s">
        <v>392</v>
      </c>
      <c r="T192" s="128" t="s">
        <v>393</v>
      </c>
      <c r="U192" s="106">
        <v>0</v>
      </c>
      <c r="V192" s="106">
        <f>ROUND(E192*U192,2)</f>
        <v>0</v>
      </c>
      <c r="W192" s="106"/>
      <c r="X192" s="106" t="s">
        <v>1066</v>
      </c>
      <c r="Y192" s="101"/>
      <c r="Z192" s="101"/>
      <c r="AA192" s="101"/>
      <c r="AB192" s="101"/>
      <c r="AC192" s="101"/>
      <c r="AD192" s="101"/>
      <c r="AE192" s="101"/>
      <c r="AF192" s="101"/>
      <c r="AG192" s="101" t="s">
        <v>1795</v>
      </c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</row>
    <row r="193" spans="1:60" ht="22.5" outlineLevel="1">
      <c r="A193" s="104"/>
      <c r="B193" s="105"/>
      <c r="C193" s="138" t="s">
        <v>3485</v>
      </c>
      <c r="D193" s="107"/>
      <c r="E193" s="108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1"/>
      <c r="Z193" s="101"/>
      <c r="AA193" s="101"/>
      <c r="AB193" s="101"/>
      <c r="AC193" s="101"/>
      <c r="AD193" s="101"/>
      <c r="AE193" s="101"/>
      <c r="AF193" s="101"/>
      <c r="AG193" s="101" t="s">
        <v>365</v>
      </c>
      <c r="AH193" s="101">
        <v>0</v>
      </c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</row>
    <row r="194" spans="1:60" outlineLevel="1">
      <c r="A194" s="104"/>
      <c r="B194" s="105"/>
      <c r="C194" s="138" t="s">
        <v>2156</v>
      </c>
      <c r="D194" s="107"/>
      <c r="E194" s="108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1"/>
      <c r="Z194" s="101"/>
      <c r="AA194" s="101"/>
      <c r="AB194" s="101"/>
      <c r="AC194" s="101"/>
      <c r="AD194" s="101"/>
      <c r="AE194" s="101"/>
      <c r="AF194" s="101"/>
      <c r="AG194" s="101" t="s">
        <v>365</v>
      </c>
      <c r="AH194" s="101">
        <v>0</v>
      </c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</row>
    <row r="195" spans="1:60" outlineLevel="1">
      <c r="A195" s="104"/>
      <c r="B195" s="105"/>
      <c r="C195" s="138" t="s">
        <v>43</v>
      </c>
      <c r="D195" s="107"/>
      <c r="E195" s="108">
        <v>1</v>
      </c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1"/>
      <c r="Z195" s="101"/>
      <c r="AA195" s="101"/>
      <c r="AB195" s="101"/>
      <c r="AC195" s="101"/>
      <c r="AD195" s="101"/>
      <c r="AE195" s="101"/>
      <c r="AF195" s="101"/>
      <c r="AG195" s="101" t="s">
        <v>365</v>
      </c>
      <c r="AH195" s="101">
        <v>0</v>
      </c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</row>
    <row r="196" spans="1:60">
      <c r="A196" s="116" t="s">
        <v>355</v>
      </c>
      <c r="B196" s="117" t="s">
        <v>305</v>
      </c>
      <c r="C196" s="136" t="s">
        <v>306</v>
      </c>
      <c r="D196" s="118"/>
      <c r="E196" s="119"/>
      <c r="F196" s="120"/>
      <c r="G196" s="120">
        <f>SUMIF(AG197:AG292,"&lt;&gt;NOR",G197:G292)</f>
        <v>0</v>
      </c>
      <c r="H196" s="120"/>
      <c r="I196" s="120">
        <f>SUM(I197:I292)</f>
        <v>0</v>
      </c>
      <c r="J196" s="120"/>
      <c r="K196" s="120">
        <f>SUM(K197:K292)</f>
        <v>0</v>
      </c>
      <c r="L196" s="120"/>
      <c r="M196" s="120">
        <f>SUM(M197:M292)</f>
        <v>0</v>
      </c>
      <c r="N196" s="120"/>
      <c r="O196" s="120">
        <f>SUM(O197:O292)</f>
        <v>0</v>
      </c>
      <c r="P196" s="120"/>
      <c r="Q196" s="120">
        <f>SUM(Q197:Q292)</f>
        <v>0</v>
      </c>
      <c r="R196" s="120"/>
      <c r="S196" s="120"/>
      <c r="T196" s="121"/>
      <c r="U196" s="115"/>
      <c r="V196" s="115">
        <f>SUM(V197:V292)</f>
        <v>0</v>
      </c>
      <c r="W196" s="115"/>
      <c r="X196" s="115"/>
      <c r="AG196" t="s">
        <v>356</v>
      </c>
    </row>
    <row r="197" spans="1:60" outlineLevel="1">
      <c r="A197" s="122">
        <v>47</v>
      </c>
      <c r="B197" s="123" t="s">
        <v>3486</v>
      </c>
      <c r="C197" s="137" t="s">
        <v>3487</v>
      </c>
      <c r="D197" s="124" t="s">
        <v>525</v>
      </c>
      <c r="E197" s="125">
        <v>25</v>
      </c>
      <c r="F197" s="126"/>
      <c r="G197" s="127">
        <f>ROUND(E197*F197,2)</f>
        <v>0</v>
      </c>
      <c r="H197" s="126"/>
      <c r="I197" s="127">
        <f>ROUND(E197*H197,2)</f>
        <v>0</v>
      </c>
      <c r="J197" s="126"/>
      <c r="K197" s="127">
        <f>ROUND(E197*J197,2)</f>
        <v>0</v>
      </c>
      <c r="L197" s="127">
        <v>21</v>
      </c>
      <c r="M197" s="127">
        <f>G197*(1+L197/100)</f>
        <v>0</v>
      </c>
      <c r="N197" s="127">
        <v>0</v>
      </c>
      <c r="O197" s="127">
        <f>ROUND(E197*N197,2)</f>
        <v>0</v>
      </c>
      <c r="P197" s="127">
        <v>0</v>
      </c>
      <c r="Q197" s="127">
        <f>ROUND(E197*P197,2)</f>
        <v>0</v>
      </c>
      <c r="R197" s="127"/>
      <c r="S197" s="127" t="s">
        <v>392</v>
      </c>
      <c r="T197" s="128" t="s">
        <v>393</v>
      </c>
      <c r="U197" s="106">
        <v>0</v>
      </c>
      <c r="V197" s="106">
        <f>ROUND(E197*U197,2)</f>
        <v>0</v>
      </c>
      <c r="W197" s="106"/>
      <c r="X197" s="106" t="s">
        <v>1066</v>
      </c>
      <c r="Y197" s="101"/>
      <c r="Z197" s="101"/>
      <c r="AA197" s="101"/>
      <c r="AB197" s="101"/>
      <c r="AC197" s="101"/>
      <c r="AD197" s="101"/>
      <c r="AE197" s="101"/>
      <c r="AF197" s="101"/>
      <c r="AG197" s="101" t="s">
        <v>1795</v>
      </c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</row>
    <row r="198" spans="1:60" ht="22.5" outlineLevel="1">
      <c r="A198" s="104"/>
      <c r="B198" s="105"/>
      <c r="C198" s="138" t="s">
        <v>3488</v>
      </c>
      <c r="D198" s="107"/>
      <c r="E198" s="108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1"/>
      <c r="Z198" s="101"/>
      <c r="AA198" s="101"/>
      <c r="AB198" s="101"/>
      <c r="AC198" s="101"/>
      <c r="AD198" s="101"/>
      <c r="AE198" s="101"/>
      <c r="AF198" s="101"/>
      <c r="AG198" s="101" t="s">
        <v>365</v>
      </c>
      <c r="AH198" s="101">
        <v>0</v>
      </c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</row>
    <row r="199" spans="1:60" outlineLevel="1">
      <c r="A199" s="104"/>
      <c r="B199" s="105"/>
      <c r="C199" s="138" t="s">
        <v>3489</v>
      </c>
      <c r="D199" s="107"/>
      <c r="E199" s="108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1"/>
      <c r="Z199" s="101"/>
      <c r="AA199" s="101"/>
      <c r="AB199" s="101"/>
      <c r="AC199" s="101"/>
      <c r="AD199" s="101"/>
      <c r="AE199" s="101"/>
      <c r="AF199" s="101"/>
      <c r="AG199" s="101" t="s">
        <v>365</v>
      </c>
      <c r="AH199" s="101">
        <v>0</v>
      </c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</row>
    <row r="200" spans="1:60" outlineLevel="1">
      <c r="A200" s="104"/>
      <c r="B200" s="105"/>
      <c r="C200" s="138" t="s">
        <v>1829</v>
      </c>
      <c r="D200" s="107"/>
      <c r="E200" s="108">
        <v>25</v>
      </c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1"/>
      <c r="Z200" s="101"/>
      <c r="AA200" s="101"/>
      <c r="AB200" s="101"/>
      <c r="AC200" s="101"/>
      <c r="AD200" s="101"/>
      <c r="AE200" s="101"/>
      <c r="AF200" s="101"/>
      <c r="AG200" s="101" t="s">
        <v>365</v>
      </c>
      <c r="AH200" s="101">
        <v>0</v>
      </c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</row>
    <row r="201" spans="1:60" outlineLevel="1">
      <c r="A201" s="122">
        <v>48</v>
      </c>
      <c r="B201" s="123" t="s">
        <v>3490</v>
      </c>
      <c r="C201" s="137" t="s">
        <v>3491</v>
      </c>
      <c r="D201" s="124" t="s">
        <v>525</v>
      </c>
      <c r="E201" s="125">
        <v>120</v>
      </c>
      <c r="F201" s="126"/>
      <c r="G201" s="127">
        <f>ROUND(E201*F201,2)</f>
        <v>0</v>
      </c>
      <c r="H201" s="126"/>
      <c r="I201" s="127">
        <f>ROUND(E201*H201,2)</f>
        <v>0</v>
      </c>
      <c r="J201" s="126"/>
      <c r="K201" s="127">
        <f>ROUND(E201*J201,2)</f>
        <v>0</v>
      </c>
      <c r="L201" s="127">
        <v>21</v>
      </c>
      <c r="M201" s="127">
        <f>G201*(1+L201/100)</f>
        <v>0</v>
      </c>
      <c r="N201" s="127">
        <v>0</v>
      </c>
      <c r="O201" s="127">
        <f>ROUND(E201*N201,2)</f>
        <v>0</v>
      </c>
      <c r="P201" s="127">
        <v>0</v>
      </c>
      <c r="Q201" s="127">
        <f>ROUND(E201*P201,2)</f>
        <v>0</v>
      </c>
      <c r="R201" s="127"/>
      <c r="S201" s="127" t="s">
        <v>392</v>
      </c>
      <c r="T201" s="128" t="s">
        <v>393</v>
      </c>
      <c r="U201" s="106">
        <v>0</v>
      </c>
      <c r="V201" s="106">
        <f>ROUND(E201*U201,2)</f>
        <v>0</v>
      </c>
      <c r="W201" s="106"/>
      <c r="X201" s="106" t="s">
        <v>1066</v>
      </c>
      <c r="Y201" s="101"/>
      <c r="Z201" s="101"/>
      <c r="AA201" s="101"/>
      <c r="AB201" s="101"/>
      <c r="AC201" s="101"/>
      <c r="AD201" s="101"/>
      <c r="AE201" s="101"/>
      <c r="AF201" s="101"/>
      <c r="AG201" s="101" t="s">
        <v>1795</v>
      </c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</row>
    <row r="202" spans="1:60" ht="22.5" outlineLevel="1">
      <c r="A202" s="104"/>
      <c r="B202" s="105"/>
      <c r="C202" s="138" t="s">
        <v>3488</v>
      </c>
      <c r="D202" s="107"/>
      <c r="E202" s="108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1"/>
      <c r="Z202" s="101"/>
      <c r="AA202" s="101"/>
      <c r="AB202" s="101"/>
      <c r="AC202" s="101"/>
      <c r="AD202" s="101"/>
      <c r="AE202" s="101"/>
      <c r="AF202" s="101"/>
      <c r="AG202" s="101" t="s">
        <v>365</v>
      </c>
      <c r="AH202" s="101">
        <v>0</v>
      </c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</row>
    <row r="203" spans="1:60" outlineLevel="1">
      <c r="A203" s="104"/>
      <c r="B203" s="105"/>
      <c r="C203" s="138" t="s">
        <v>3492</v>
      </c>
      <c r="D203" s="107"/>
      <c r="E203" s="108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1"/>
      <c r="Z203" s="101"/>
      <c r="AA203" s="101"/>
      <c r="AB203" s="101"/>
      <c r="AC203" s="101"/>
      <c r="AD203" s="101"/>
      <c r="AE203" s="101"/>
      <c r="AF203" s="101"/>
      <c r="AG203" s="101" t="s">
        <v>365</v>
      </c>
      <c r="AH203" s="101">
        <v>0</v>
      </c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</row>
    <row r="204" spans="1:60" outlineLevel="1">
      <c r="A204" s="104"/>
      <c r="B204" s="105"/>
      <c r="C204" s="138" t="s">
        <v>2711</v>
      </c>
      <c r="D204" s="107"/>
      <c r="E204" s="108">
        <v>120</v>
      </c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1"/>
      <c r="Z204" s="101"/>
      <c r="AA204" s="101"/>
      <c r="AB204" s="101"/>
      <c r="AC204" s="101"/>
      <c r="AD204" s="101"/>
      <c r="AE204" s="101"/>
      <c r="AF204" s="101"/>
      <c r="AG204" s="101" t="s">
        <v>365</v>
      </c>
      <c r="AH204" s="101">
        <v>0</v>
      </c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</row>
    <row r="205" spans="1:60" outlineLevel="1">
      <c r="A205" s="122">
        <v>49</v>
      </c>
      <c r="B205" s="123" t="s">
        <v>3493</v>
      </c>
      <c r="C205" s="137" t="s">
        <v>3494</v>
      </c>
      <c r="D205" s="124" t="s">
        <v>525</v>
      </c>
      <c r="E205" s="125">
        <v>30</v>
      </c>
      <c r="F205" s="126"/>
      <c r="G205" s="127">
        <f>ROUND(E205*F205,2)</f>
        <v>0</v>
      </c>
      <c r="H205" s="126"/>
      <c r="I205" s="127">
        <f>ROUND(E205*H205,2)</f>
        <v>0</v>
      </c>
      <c r="J205" s="126"/>
      <c r="K205" s="127">
        <f>ROUND(E205*J205,2)</f>
        <v>0</v>
      </c>
      <c r="L205" s="127">
        <v>21</v>
      </c>
      <c r="M205" s="127">
        <f>G205*(1+L205/100)</f>
        <v>0</v>
      </c>
      <c r="N205" s="127">
        <v>0</v>
      </c>
      <c r="O205" s="127">
        <f>ROUND(E205*N205,2)</f>
        <v>0</v>
      </c>
      <c r="P205" s="127">
        <v>0</v>
      </c>
      <c r="Q205" s="127">
        <f>ROUND(E205*P205,2)</f>
        <v>0</v>
      </c>
      <c r="R205" s="127"/>
      <c r="S205" s="127" t="s">
        <v>392</v>
      </c>
      <c r="T205" s="128" t="s">
        <v>393</v>
      </c>
      <c r="U205" s="106">
        <v>0</v>
      </c>
      <c r="V205" s="106">
        <f>ROUND(E205*U205,2)</f>
        <v>0</v>
      </c>
      <c r="W205" s="106"/>
      <c r="X205" s="106" t="s">
        <v>1066</v>
      </c>
      <c r="Y205" s="101"/>
      <c r="Z205" s="101"/>
      <c r="AA205" s="101"/>
      <c r="AB205" s="101"/>
      <c r="AC205" s="101"/>
      <c r="AD205" s="101"/>
      <c r="AE205" s="101"/>
      <c r="AF205" s="101"/>
      <c r="AG205" s="101" t="s">
        <v>1795</v>
      </c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</row>
    <row r="206" spans="1:60" ht="22.5" outlineLevel="1">
      <c r="A206" s="104"/>
      <c r="B206" s="105"/>
      <c r="C206" s="138" t="s">
        <v>3488</v>
      </c>
      <c r="D206" s="107"/>
      <c r="E206" s="108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1"/>
      <c r="Z206" s="101"/>
      <c r="AA206" s="101"/>
      <c r="AB206" s="101"/>
      <c r="AC206" s="101"/>
      <c r="AD206" s="101"/>
      <c r="AE206" s="101"/>
      <c r="AF206" s="101"/>
      <c r="AG206" s="101" t="s">
        <v>365</v>
      </c>
      <c r="AH206" s="101">
        <v>0</v>
      </c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</row>
    <row r="207" spans="1:60" outlineLevel="1">
      <c r="A207" s="104"/>
      <c r="B207" s="105"/>
      <c r="C207" s="138" t="s">
        <v>2412</v>
      </c>
      <c r="D207" s="107"/>
      <c r="E207" s="108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1"/>
      <c r="Z207" s="101"/>
      <c r="AA207" s="101"/>
      <c r="AB207" s="101"/>
      <c r="AC207" s="101"/>
      <c r="AD207" s="101"/>
      <c r="AE207" s="101"/>
      <c r="AF207" s="101"/>
      <c r="AG207" s="101" t="s">
        <v>365</v>
      </c>
      <c r="AH207" s="101">
        <v>0</v>
      </c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</row>
    <row r="208" spans="1:60" outlineLevel="1">
      <c r="A208" s="104"/>
      <c r="B208" s="105"/>
      <c r="C208" s="138" t="s">
        <v>2413</v>
      </c>
      <c r="D208" s="107"/>
      <c r="E208" s="108">
        <v>30</v>
      </c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1"/>
      <c r="Z208" s="101"/>
      <c r="AA208" s="101"/>
      <c r="AB208" s="101"/>
      <c r="AC208" s="101"/>
      <c r="AD208" s="101"/>
      <c r="AE208" s="101"/>
      <c r="AF208" s="101"/>
      <c r="AG208" s="101" t="s">
        <v>365</v>
      </c>
      <c r="AH208" s="101">
        <v>0</v>
      </c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</row>
    <row r="209" spans="1:60" outlineLevel="1">
      <c r="A209" s="122">
        <v>50</v>
      </c>
      <c r="B209" s="123" t="s">
        <v>3495</v>
      </c>
      <c r="C209" s="137" t="s">
        <v>3496</v>
      </c>
      <c r="D209" s="124" t="s">
        <v>525</v>
      </c>
      <c r="E209" s="125">
        <v>120</v>
      </c>
      <c r="F209" s="126"/>
      <c r="G209" s="127">
        <f>ROUND(E209*F209,2)</f>
        <v>0</v>
      </c>
      <c r="H209" s="126"/>
      <c r="I209" s="127">
        <f>ROUND(E209*H209,2)</f>
        <v>0</v>
      </c>
      <c r="J209" s="126"/>
      <c r="K209" s="127">
        <f>ROUND(E209*J209,2)</f>
        <v>0</v>
      </c>
      <c r="L209" s="127">
        <v>21</v>
      </c>
      <c r="M209" s="127">
        <f>G209*(1+L209/100)</f>
        <v>0</v>
      </c>
      <c r="N209" s="127">
        <v>0</v>
      </c>
      <c r="O209" s="127">
        <f>ROUND(E209*N209,2)</f>
        <v>0</v>
      </c>
      <c r="P209" s="127">
        <v>0</v>
      </c>
      <c r="Q209" s="127">
        <f>ROUND(E209*P209,2)</f>
        <v>0</v>
      </c>
      <c r="R209" s="127"/>
      <c r="S209" s="127" t="s">
        <v>392</v>
      </c>
      <c r="T209" s="128" t="s">
        <v>393</v>
      </c>
      <c r="U209" s="106">
        <v>0</v>
      </c>
      <c r="V209" s="106">
        <f>ROUND(E209*U209,2)</f>
        <v>0</v>
      </c>
      <c r="W209" s="106"/>
      <c r="X209" s="106" t="s">
        <v>1066</v>
      </c>
      <c r="Y209" s="101"/>
      <c r="Z209" s="101"/>
      <c r="AA209" s="101"/>
      <c r="AB209" s="101"/>
      <c r="AC209" s="101"/>
      <c r="AD209" s="101"/>
      <c r="AE209" s="101"/>
      <c r="AF209" s="101"/>
      <c r="AG209" s="101" t="s">
        <v>1795</v>
      </c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</row>
    <row r="210" spans="1:60" ht="22.5" outlineLevel="1">
      <c r="A210" s="104"/>
      <c r="B210" s="105"/>
      <c r="C210" s="138" t="s">
        <v>3488</v>
      </c>
      <c r="D210" s="107"/>
      <c r="E210" s="108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1"/>
      <c r="Z210" s="101"/>
      <c r="AA210" s="101"/>
      <c r="AB210" s="101"/>
      <c r="AC210" s="101"/>
      <c r="AD210" s="101"/>
      <c r="AE210" s="101"/>
      <c r="AF210" s="101"/>
      <c r="AG210" s="101" t="s">
        <v>365</v>
      </c>
      <c r="AH210" s="101">
        <v>0</v>
      </c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</row>
    <row r="211" spans="1:60" outlineLevel="1">
      <c r="A211" s="104"/>
      <c r="B211" s="105"/>
      <c r="C211" s="138" t="s">
        <v>3497</v>
      </c>
      <c r="D211" s="107"/>
      <c r="E211" s="108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1"/>
      <c r="Z211" s="101"/>
      <c r="AA211" s="101"/>
      <c r="AB211" s="101"/>
      <c r="AC211" s="101"/>
      <c r="AD211" s="101"/>
      <c r="AE211" s="101"/>
      <c r="AF211" s="101"/>
      <c r="AG211" s="101" t="s">
        <v>365</v>
      </c>
      <c r="AH211" s="101">
        <v>0</v>
      </c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</row>
    <row r="212" spans="1:60" outlineLevel="1">
      <c r="A212" s="104"/>
      <c r="B212" s="105"/>
      <c r="C212" s="138" t="s">
        <v>2711</v>
      </c>
      <c r="D212" s="107"/>
      <c r="E212" s="108">
        <v>120</v>
      </c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1"/>
      <c r="Z212" s="101"/>
      <c r="AA212" s="101"/>
      <c r="AB212" s="101"/>
      <c r="AC212" s="101"/>
      <c r="AD212" s="101"/>
      <c r="AE212" s="101"/>
      <c r="AF212" s="101"/>
      <c r="AG212" s="101" t="s">
        <v>365</v>
      </c>
      <c r="AH212" s="101">
        <v>0</v>
      </c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</row>
    <row r="213" spans="1:60" outlineLevel="1">
      <c r="A213" s="122">
        <v>51</v>
      </c>
      <c r="B213" s="123" t="s">
        <v>3498</v>
      </c>
      <c r="C213" s="137" t="s">
        <v>3499</v>
      </c>
      <c r="D213" s="124" t="s">
        <v>525</v>
      </c>
      <c r="E213" s="125">
        <v>30</v>
      </c>
      <c r="F213" s="126"/>
      <c r="G213" s="127">
        <f>ROUND(E213*F213,2)</f>
        <v>0</v>
      </c>
      <c r="H213" s="126"/>
      <c r="I213" s="127">
        <f>ROUND(E213*H213,2)</f>
        <v>0</v>
      </c>
      <c r="J213" s="126"/>
      <c r="K213" s="127">
        <f>ROUND(E213*J213,2)</f>
        <v>0</v>
      </c>
      <c r="L213" s="127">
        <v>21</v>
      </c>
      <c r="M213" s="127">
        <f>G213*(1+L213/100)</f>
        <v>0</v>
      </c>
      <c r="N213" s="127">
        <v>0</v>
      </c>
      <c r="O213" s="127">
        <f>ROUND(E213*N213,2)</f>
        <v>0</v>
      </c>
      <c r="P213" s="127">
        <v>0</v>
      </c>
      <c r="Q213" s="127">
        <f>ROUND(E213*P213,2)</f>
        <v>0</v>
      </c>
      <c r="R213" s="127"/>
      <c r="S213" s="127" t="s">
        <v>392</v>
      </c>
      <c r="T213" s="128" t="s">
        <v>393</v>
      </c>
      <c r="U213" s="106">
        <v>0</v>
      </c>
      <c r="V213" s="106">
        <f>ROUND(E213*U213,2)</f>
        <v>0</v>
      </c>
      <c r="W213" s="106"/>
      <c r="X213" s="106" t="s">
        <v>1066</v>
      </c>
      <c r="Y213" s="101"/>
      <c r="Z213" s="101"/>
      <c r="AA213" s="101"/>
      <c r="AB213" s="101"/>
      <c r="AC213" s="101"/>
      <c r="AD213" s="101"/>
      <c r="AE213" s="101"/>
      <c r="AF213" s="101"/>
      <c r="AG213" s="101" t="s">
        <v>1795</v>
      </c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</row>
    <row r="214" spans="1:60" ht="22.5" outlineLevel="1">
      <c r="A214" s="104"/>
      <c r="B214" s="105"/>
      <c r="C214" s="138" t="s">
        <v>3488</v>
      </c>
      <c r="D214" s="107"/>
      <c r="E214" s="108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1"/>
      <c r="Z214" s="101"/>
      <c r="AA214" s="101"/>
      <c r="AB214" s="101"/>
      <c r="AC214" s="101"/>
      <c r="AD214" s="101"/>
      <c r="AE214" s="101"/>
      <c r="AF214" s="101"/>
      <c r="AG214" s="101" t="s">
        <v>365</v>
      </c>
      <c r="AH214" s="101">
        <v>0</v>
      </c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</row>
    <row r="215" spans="1:60" outlineLevel="1">
      <c r="A215" s="104"/>
      <c r="B215" s="105"/>
      <c r="C215" s="138" t="s">
        <v>2412</v>
      </c>
      <c r="D215" s="107"/>
      <c r="E215" s="108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1"/>
      <c r="Z215" s="101"/>
      <c r="AA215" s="101"/>
      <c r="AB215" s="101"/>
      <c r="AC215" s="101"/>
      <c r="AD215" s="101"/>
      <c r="AE215" s="101"/>
      <c r="AF215" s="101"/>
      <c r="AG215" s="101" t="s">
        <v>365</v>
      </c>
      <c r="AH215" s="101">
        <v>0</v>
      </c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</row>
    <row r="216" spans="1:60" outlineLevel="1">
      <c r="A216" s="104"/>
      <c r="B216" s="105"/>
      <c r="C216" s="138" t="s">
        <v>2413</v>
      </c>
      <c r="D216" s="107"/>
      <c r="E216" s="108">
        <v>30</v>
      </c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1"/>
      <c r="Z216" s="101"/>
      <c r="AA216" s="101"/>
      <c r="AB216" s="101"/>
      <c r="AC216" s="101"/>
      <c r="AD216" s="101"/>
      <c r="AE216" s="101"/>
      <c r="AF216" s="101"/>
      <c r="AG216" s="101" t="s">
        <v>365</v>
      </c>
      <c r="AH216" s="101">
        <v>0</v>
      </c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</row>
    <row r="217" spans="1:60" outlineLevel="1">
      <c r="A217" s="122">
        <v>52</v>
      </c>
      <c r="B217" s="123" t="s">
        <v>3500</v>
      </c>
      <c r="C217" s="137" t="s">
        <v>3501</v>
      </c>
      <c r="D217" s="124" t="s">
        <v>525</v>
      </c>
      <c r="E217" s="125">
        <v>50</v>
      </c>
      <c r="F217" s="126"/>
      <c r="G217" s="127">
        <f>ROUND(E217*F217,2)</f>
        <v>0</v>
      </c>
      <c r="H217" s="126"/>
      <c r="I217" s="127">
        <f>ROUND(E217*H217,2)</f>
        <v>0</v>
      </c>
      <c r="J217" s="126"/>
      <c r="K217" s="127">
        <f>ROUND(E217*J217,2)</f>
        <v>0</v>
      </c>
      <c r="L217" s="127">
        <v>21</v>
      </c>
      <c r="M217" s="127">
        <f>G217*(1+L217/100)</f>
        <v>0</v>
      </c>
      <c r="N217" s="127">
        <v>0</v>
      </c>
      <c r="O217" s="127">
        <f>ROUND(E217*N217,2)</f>
        <v>0</v>
      </c>
      <c r="P217" s="127">
        <v>0</v>
      </c>
      <c r="Q217" s="127">
        <f>ROUND(E217*P217,2)</f>
        <v>0</v>
      </c>
      <c r="R217" s="127"/>
      <c r="S217" s="127" t="s">
        <v>392</v>
      </c>
      <c r="T217" s="128" t="s">
        <v>393</v>
      </c>
      <c r="U217" s="106">
        <v>0</v>
      </c>
      <c r="V217" s="106">
        <f>ROUND(E217*U217,2)</f>
        <v>0</v>
      </c>
      <c r="W217" s="106"/>
      <c r="X217" s="106" t="s">
        <v>1066</v>
      </c>
      <c r="Y217" s="101"/>
      <c r="Z217" s="101"/>
      <c r="AA217" s="101"/>
      <c r="AB217" s="101"/>
      <c r="AC217" s="101"/>
      <c r="AD217" s="101"/>
      <c r="AE217" s="101"/>
      <c r="AF217" s="101"/>
      <c r="AG217" s="101" t="s">
        <v>1795</v>
      </c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</row>
    <row r="218" spans="1:60" ht="22.5" outlineLevel="1">
      <c r="A218" s="104"/>
      <c r="B218" s="105"/>
      <c r="C218" s="138" t="s">
        <v>3488</v>
      </c>
      <c r="D218" s="107"/>
      <c r="E218" s="108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1"/>
      <c r="Z218" s="101"/>
      <c r="AA218" s="101"/>
      <c r="AB218" s="101"/>
      <c r="AC218" s="101"/>
      <c r="AD218" s="101"/>
      <c r="AE218" s="101"/>
      <c r="AF218" s="101"/>
      <c r="AG218" s="101" t="s">
        <v>365</v>
      </c>
      <c r="AH218" s="101">
        <v>0</v>
      </c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</row>
    <row r="219" spans="1:60" outlineLevel="1">
      <c r="A219" s="104"/>
      <c r="B219" s="105"/>
      <c r="C219" s="138" t="s">
        <v>2199</v>
      </c>
      <c r="D219" s="107"/>
      <c r="E219" s="108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1"/>
      <c r="Z219" s="101"/>
      <c r="AA219" s="101"/>
      <c r="AB219" s="101"/>
      <c r="AC219" s="101"/>
      <c r="AD219" s="101"/>
      <c r="AE219" s="101"/>
      <c r="AF219" s="101"/>
      <c r="AG219" s="101" t="s">
        <v>365</v>
      </c>
      <c r="AH219" s="101">
        <v>0</v>
      </c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</row>
    <row r="220" spans="1:60" outlineLevel="1">
      <c r="A220" s="104"/>
      <c r="B220" s="105"/>
      <c r="C220" s="138" t="s">
        <v>2200</v>
      </c>
      <c r="D220" s="107"/>
      <c r="E220" s="108">
        <v>50</v>
      </c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1"/>
      <c r="Z220" s="101"/>
      <c r="AA220" s="101"/>
      <c r="AB220" s="101"/>
      <c r="AC220" s="101"/>
      <c r="AD220" s="101"/>
      <c r="AE220" s="101"/>
      <c r="AF220" s="101"/>
      <c r="AG220" s="101" t="s">
        <v>365</v>
      </c>
      <c r="AH220" s="101">
        <v>0</v>
      </c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</row>
    <row r="221" spans="1:60" outlineLevel="1">
      <c r="A221" s="122">
        <v>53</v>
      </c>
      <c r="B221" s="123" t="s">
        <v>3502</v>
      </c>
      <c r="C221" s="137" t="s">
        <v>3503</v>
      </c>
      <c r="D221" s="124" t="s">
        <v>525</v>
      </c>
      <c r="E221" s="125">
        <v>85</v>
      </c>
      <c r="F221" s="126"/>
      <c r="G221" s="127">
        <f>ROUND(E221*F221,2)</f>
        <v>0</v>
      </c>
      <c r="H221" s="126"/>
      <c r="I221" s="127">
        <f>ROUND(E221*H221,2)</f>
        <v>0</v>
      </c>
      <c r="J221" s="126"/>
      <c r="K221" s="127">
        <f>ROUND(E221*J221,2)</f>
        <v>0</v>
      </c>
      <c r="L221" s="127">
        <v>21</v>
      </c>
      <c r="M221" s="127">
        <f>G221*(1+L221/100)</f>
        <v>0</v>
      </c>
      <c r="N221" s="127">
        <v>0</v>
      </c>
      <c r="O221" s="127">
        <f>ROUND(E221*N221,2)</f>
        <v>0</v>
      </c>
      <c r="P221" s="127">
        <v>0</v>
      </c>
      <c r="Q221" s="127">
        <f>ROUND(E221*P221,2)</f>
        <v>0</v>
      </c>
      <c r="R221" s="127"/>
      <c r="S221" s="127" t="s">
        <v>392</v>
      </c>
      <c r="T221" s="128" t="s">
        <v>393</v>
      </c>
      <c r="U221" s="106">
        <v>0</v>
      </c>
      <c r="V221" s="106">
        <f>ROUND(E221*U221,2)</f>
        <v>0</v>
      </c>
      <c r="W221" s="106"/>
      <c r="X221" s="106" t="s">
        <v>1066</v>
      </c>
      <c r="Y221" s="101"/>
      <c r="Z221" s="101"/>
      <c r="AA221" s="101"/>
      <c r="AB221" s="101"/>
      <c r="AC221" s="101"/>
      <c r="AD221" s="101"/>
      <c r="AE221" s="101"/>
      <c r="AF221" s="101"/>
      <c r="AG221" s="101" t="s">
        <v>1795</v>
      </c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</row>
    <row r="222" spans="1:60" ht="22.5" outlineLevel="1">
      <c r="A222" s="104"/>
      <c r="B222" s="105"/>
      <c r="C222" s="138" t="s">
        <v>3488</v>
      </c>
      <c r="D222" s="107"/>
      <c r="E222" s="108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1"/>
      <c r="Z222" s="101"/>
      <c r="AA222" s="101"/>
      <c r="AB222" s="101"/>
      <c r="AC222" s="101"/>
      <c r="AD222" s="101"/>
      <c r="AE222" s="101"/>
      <c r="AF222" s="101"/>
      <c r="AG222" s="101" t="s">
        <v>365</v>
      </c>
      <c r="AH222" s="101">
        <v>0</v>
      </c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</row>
    <row r="223" spans="1:60" outlineLevel="1">
      <c r="A223" s="104"/>
      <c r="B223" s="105"/>
      <c r="C223" s="138" t="s">
        <v>2134</v>
      </c>
      <c r="D223" s="107"/>
      <c r="E223" s="108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1"/>
      <c r="Z223" s="101"/>
      <c r="AA223" s="101"/>
      <c r="AB223" s="101"/>
      <c r="AC223" s="101"/>
      <c r="AD223" s="101"/>
      <c r="AE223" s="101"/>
      <c r="AF223" s="101"/>
      <c r="AG223" s="101" t="s">
        <v>365</v>
      </c>
      <c r="AH223" s="101">
        <v>0</v>
      </c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</row>
    <row r="224" spans="1:60" outlineLevel="1">
      <c r="A224" s="104"/>
      <c r="B224" s="105"/>
      <c r="C224" s="138" t="s">
        <v>2135</v>
      </c>
      <c r="D224" s="107"/>
      <c r="E224" s="108">
        <v>85</v>
      </c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1"/>
      <c r="Z224" s="101"/>
      <c r="AA224" s="101"/>
      <c r="AB224" s="101"/>
      <c r="AC224" s="101"/>
      <c r="AD224" s="101"/>
      <c r="AE224" s="101"/>
      <c r="AF224" s="101"/>
      <c r="AG224" s="101" t="s">
        <v>365</v>
      </c>
      <c r="AH224" s="101">
        <v>0</v>
      </c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</row>
    <row r="225" spans="1:60" outlineLevel="1">
      <c r="A225" s="122">
        <v>54</v>
      </c>
      <c r="B225" s="123" t="s">
        <v>3504</v>
      </c>
      <c r="C225" s="137" t="s">
        <v>3505</v>
      </c>
      <c r="D225" s="124" t="s">
        <v>525</v>
      </c>
      <c r="E225" s="125">
        <v>35</v>
      </c>
      <c r="F225" s="126"/>
      <c r="G225" s="127">
        <f>ROUND(E225*F225,2)</f>
        <v>0</v>
      </c>
      <c r="H225" s="126"/>
      <c r="I225" s="127">
        <f>ROUND(E225*H225,2)</f>
        <v>0</v>
      </c>
      <c r="J225" s="126"/>
      <c r="K225" s="127">
        <f>ROUND(E225*J225,2)</f>
        <v>0</v>
      </c>
      <c r="L225" s="127">
        <v>21</v>
      </c>
      <c r="M225" s="127">
        <f>G225*(1+L225/100)</f>
        <v>0</v>
      </c>
      <c r="N225" s="127">
        <v>0</v>
      </c>
      <c r="O225" s="127">
        <f>ROUND(E225*N225,2)</f>
        <v>0</v>
      </c>
      <c r="P225" s="127">
        <v>0</v>
      </c>
      <c r="Q225" s="127">
        <f>ROUND(E225*P225,2)</f>
        <v>0</v>
      </c>
      <c r="R225" s="127"/>
      <c r="S225" s="127" t="s">
        <v>392</v>
      </c>
      <c r="T225" s="128" t="s">
        <v>393</v>
      </c>
      <c r="U225" s="106">
        <v>0</v>
      </c>
      <c r="V225" s="106">
        <f>ROUND(E225*U225,2)</f>
        <v>0</v>
      </c>
      <c r="W225" s="106"/>
      <c r="X225" s="106" t="s">
        <v>1066</v>
      </c>
      <c r="Y225" s="101"/>
      <c r="Z225" s="101"/>
      <c r="AA225" s="101"/>
      <c r="AB225" s="101"/>
      <c r="AC225" s="101"/>
      <c r="AD225" s="101"/>
      <c r="AE225" s="101"/>
      <c r="AF225" s="101"/>
      <c r="AG225" s="101" t="s">
        <v>1795</v>
      </c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</row>
    <row r="226" spans="1:60" ht="22.5" outlineLevel="1">
      <c r="A226" s="104"/>
      <c r="B226" s="105"/>
      <c r="C226" s="138" t="s">
        <v>3488</v>
      </c>
      <c r="D226" s="107"/>
      <c r="E226" s="108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1"/>
      <c r="Z226" s="101"/>
      <c r="AA226" s="101"/>
      <c r="AB226" s="101"/>
      <c r="AC226" s="101"/>
      <c r="AD226" s="101"/>
      <c r="AE226" s="101"/>
      <c r="AF226" s="101"/>
      <c r="AG226" s="101" t="s">
        <v>365</v>
      </c>
      <c r="AH226" s="101">
        <v>0</v>
      </c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</row>
    <row r="227" spans="1:60" outlineLevel="1">
      <c r="A227" s="104"/>
      <c r="B227" s="105"/>
      <c r="C227" s="138" t="s">
        <v>3349</v>
      </c>
      <c r="D227" s="107"/>
      <c r="E227" s="108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1"/>
      <c r="Z227" s="101"/>
      <c r="AA227" s="101"/>
      <c r="AB227" s="101"/>
      <c r="AC227" s="101"/>
      <c r="AD227" s="101"/>
      <c r="AE227" s="101"/>
      <c r="AF227" s="101"/>
      <c r="AG227" s="101" t="s">
        <v>365</v>
      </c>
      <c r="AH227" s="101">
        <v>0</v>
      </c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</row>
    <row r="228" spans="1:60" outlineLevel="1">
      <c r="A228" s="104"/>
      <c r="B228" s="105"/>
      <c r="C228" s="138" t="s">
        <v>2521</v>
      </c>
      <c r="D228" s="107"/>
      <c r="E228" s="108">
        <v>35</v>
      </c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1"/>
      <c r="Z228" s="101"/>
      <c r="AA228" s="101"/>
      <c r="AB228" s="101"/>
      <c r="AC228" s="101"/>
      <c r="AD228" s="101"/>
      <c r="AE228" s="101"/>
      <c r="AF228" s="101"/>
      <c r="AG228" s="101" t="s">
        <v>365</v>
      </c>
      <c r="AH228" s="101">
        <v>0</v>
      </c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</row>
    <row r="229" spans="1:60" outlineLevel="1">
      <c r="A229" s="122">
        <v>55</v>
      </c>
      <c r="B229" s="123" t="s">
        <v>3506</v>
      </c>
      <c r="C229" s="137" t="s">
        <v>3507</v>
      </c>
      <c r="D229" s="124" t="s">
        <v>525</v>
      </c>
      <c r="E229" s="125">
        <v>80</v>
      </c>
      <c r="F229" s="126"/>
      <c r="G229" s="127">
        <f>ROUND(E229*F229,2)</f>
        <v>0</v>
      </c>
      <c r="H229" s="126"/>
      <c r="I229" s="127">
        <f>ROUND(E229*H229,2)</f>
        <v>0</v>
      </c>
      <c r="J229" s="126"/>
      <c r="K229" s="127">
        <f>ROUND(E229*J229,2)</f>
        <v>0</v>
      </c>
      <c r="L229" s="127">
        <v>21</v>
      </c>
      <c r="M229" s="127">
        <f>G229*(1+L229/100)</f>
        <v>0</v>
      </c>
      <c r="N229" s="127">
        <v>0</v>
      </c>
      <c r="O229" s="127">
        <f>ROUND(E229*N229,2)</f>
        <v>0</v>
      </c>
      <c r="P229" s="127">
        <v>0</v>
      </c>
      <c r="Q229" s="127">
        <f>ROUND(E229*P229,2)</f>
        <v>0</v>
      </c>
      <c r="R229" s="127"/>
      <c r="S229" s="127" t="s">
        <v>392</v>
      </c>
      <c r="T229" s="128" t="s">
        <v>393</v>
      </c>
      <c r="U229" s="106">
        <v>0</v>
      </c>
      <c r="V229" s="106">
        <f>ROUND(E229*U229,2)</f>
        <v>0</v>
      </c>
      <c r="W229" s="106"/>
      <c r="X229" s="106" t="s">
        <v>1066</v>
      </c>
      <c r="Y229" s="101"/>
      <c r="Z229" s="101"/>
      <c r="AA229" s="101"/>
      <c r="AB229" s="101"/>
      <c r="AC229" s="101"/>
      <c r="AD229" s="101"/>
      <c r="AE229" s="101"/>
      <c r="AF229" s="101"/>
      <c r="AG229" s="101" t="s">
        <v>1795</v>
      </c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</row>
    <row r="230" spans="1:60" ht="22.5" outlineLevel="1">
      <c r="A230" s="104"/>
      <c r="B230" s="105"/>
      <c r="C230" s="138" t="s">
        <v>3488</v>
      </c>
      <c r="D230" s="107"/>
      <c r="E230" s="108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1"/>
      <c r="Z230" s="101"/>
      <c r="AA230" s="101"/>
      <c r="AB230" s="101"/>
      <c r="AC230" s="101"/>
      <c r="AD230" s="101"/>
      <c r="AE230" s="101"/>
      <c r="AF230" s="101"/>
      <c r="AG230" s="101" t="s">
        <v>365</v>
      </c>
      <c r="AH230" s="101">
        <v>0</v>
      </c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</row>
    <row r="231" spans="1:60" outlineLevel="1">
      <c r="A231" s="104"/>
      <c r="B231" s="105"/>
      <c r="C231" s="138" t="s">
        <v>2128</v>
      </c>
      <c r="D231" s="107"/>
      <c r="E231" s="108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1"/>
      <c r="Z231" s="101"/>
      <c r="AA231" s="101"/>
      <c r="AB231" s="101"/>
      <c r="AC231" s="101"/>
      <c r="AD231" s="101"/>
      <c r="AE231" s="101"/>
      <c r="AF231" s="101"/>
      <c r="AG231" s="101" t="s">
        <v>365</v>
      </c>
      <c r="AH231" s="101">
        <v>0</v>
      </c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</row>
    <row r="232" spans="1:60" outlineLevel="1">
      <c r="A232" s="104"/>
      <c r="B232" s="105"/>
      <c r="C232" s="138" t="s">
        <v>2129</v>
      </c>
      <c r="D232" s="107"/>
      <c r="E232" s="108">
        <v>80</v>
      </c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1"/>
      <c r="Z232" s="101"/>
      <c r="AA232" s="101"/>
      <c r="AB232" s="101"/>
      <c r="AC232" s="101"/>
      <c r="AD232" s="101"/>
      <c r="AE232" s="101"/>
      <c r="AF232" s="101"/>
      <c r="AG232" s="101" t="s">
        <v>365</v>
      </c>
      <c r="AH232" s="101">
        <v>0</v>
      </c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</row>
    <row r="233" spans="1:60" outlineLevel="1">
      <c r="A233" s="122">
        <v>56</v>
      </c>
      <c r="B233" s="123" t="s">
        <v>3508</v>
      </c>
      <c r="C233" s="137" t="s">
        <v>3509</v>
      </c>
      <c r="D233" s="124" t="s">
        <v>525</v>
      </c>
      <c r="E233" s="125">
        <v>100</v>
      </c>
      <c r="F233" s="126"/>
      <c r="G233" s="127">
        <f>ROUND(E233*F233,2)</f>
        <v>0</v>
      </c>
      <c r="H233" s="126"/>
      <c r="I233" s="127">
        <f>ROUND(E233*H233,2)</f>
        <v>0</v>
      </c>
      <c r="J233" s="126"/>
      <c r="K233" s="127">
        <f>ROUND(E233*J233,2)</f>
        <v>0</v>
      </c>
      <c r="L233" s="127">
        <v>21</v>
      </c>
      <c r="M233" s="127">
        <f>G233*(1+L233/100)</f>
        <v>0</v>
      </c>
      <c r="N233" s="127">
        <v>0</v>
      </c>
      <c r="O233" s="127">
        <f>ROUND(E233*N233,2)</f>
        <v>0</v>
      </c>
      <c r="P233" s="127">
        <v>0</v>
      </c>
      <c r="Q233" s="127">
        <f>ROUND(E233*P233,2)</f>
        <v>0</v>
      </c>
      <c r="R233" s="127"/>
      <c r="S233" s="127" t="s">
        <v>392</v>
      </c>
      <c r="T233" s="128" t="s">
        <v>393</v>
      </c>
      <c r="U233" s="106">
        <v>0</v>
      </c>
      <c r="V233" s="106">
        <f>ROUND(E233*U233,2)</f>
        <v>0</v>
      </c>
      <c r="W233" s="106"/>
      <c r="X233" s="106" t="s">
        <v>1066</v>
      </c>
      <c r="Y233" s="101"/>
      <c r="Z233" s="101"/>
      <c r="AA233" s="101"/>
      <c r="AB233" s="101"/>
      <c r="AC233" s="101"/>
      <c r="AD233" s="101"/>
      <c r="AE233" s="101"/>
      <c r="AF233" s="101"/>
      <c r="AG233" s="101" t="s">
        <v>1795</v>
      </c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</row>
    <row r="234" spans="1:60" ht="22.5" outlineLevel="1">
      <c r="A234" s="104"/>
      <c r="B234" s="105"/>
      <c r="C234" s="138" t="s">
        <v>3510</v>
      </c>
      <c r="D234" s="107"/>
      <c r="E234" s="108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1"/>
      <c r="Z234" s="101"/>
      <c r="AA234" s="101"/>
      <c r="AB234" s="101"/>
      <c r="AC234" s="101"/>
      <c r="AD234" s="101"/>
      <c r="AE234" s="101"/>
      <c r="AF234" s="101"/>
      <c r="AG234" s="101" t="s">
        <v>365</v>
      </c>
      <c r="AH234" s="101">
        <v>0</v>
      </c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</row>
    <row r="235" spans="1:60" outlineLevel="1">
      <c r="A235" s="104"/>
      <c r="B235" s="105"/>
      <c r="C235" s="138" t="s">
        <v>3511</v>
      </c>
      <c r="D235" s="107"/>
      <c r="E235" s="108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1"/>
      <c r="Z235" s="101"/>
      <c r="AA235" s="101"/>
      <c r="AB235" s="101"/>
      <c r="AC235" s="101"/>
      <c r="AD235" s="101"/>
      <c r="AE235" s="101"/>
      <c r="AF235" s="101"/>
      <c r="AG235" s="101" t="s">
        <v>365</v>
      </c>
      <c r="AH235" s="101">
        <v>0</v>
      </c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</row>
    <row r="236" spans="1:60" outlineLevel="1">
      <c r="A236" s="104"/>
      <c r="B236" s="105"/>
      <c r="C236" s="138" t="s">
        <v>3512</v>
      </c>
      <c r="D236" s="107"/>
      <c r="E236" s="108">
        <v>100</v>
      </c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1"/>
      <c r="Z236" s="101"/>
      <c r="AA236" s="101"/>
      <c r="AB236" s="101"/>
      <c r="AC236" s="101"/>
      <c r="AD236" s="101"/>
      <c r="AE236" s="101"/>
      <c r="AF236" s="101"/>
      <c r="AG236" s="101" t="s">
        <v>365</v>
      </c>
      <c r="AH236" s="101">
        <v>0</v>
      </c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</row>
    <row r="237" spans="1:60" outlineLevel="1">
      <c r="A237" s="122">
        <v>57</v>
      </c>
      <c r="B237" s="123" t="s">
        <v>3513</v>
      </c>
      <c r="C237" s="137" t="s">
        <v>3514</v>
      </c>
      <c r="D237" s="124" t="s">
        <v>525</v>
      </c>
      <c r="E237" s="125">
        <v>30</v>
      </c>
      <c r="F237" s="126"/>
      <c r="G237" s="127">
        <f>ROUND(E237*F237,2)</f>
        <v>0</v>
      </c>
      <c r="H237" s="126"/>
      <c r="I237" s="127">
        <f>ROUND(E237*H237,2)</f>
        <v>0</v>
      </c>
      <c r="J237" s="126"/>
      <c r="K237" s="127">
        <f>ROUND(E237*J237,2)</f>
        <v>0</v>
      </c>
      <c r="L237" s="127">
        <v>21</v>
      </c>
      <c r="M237" s="127">
        <f>G237*(1+L237/100)</f>
        <v>0</v>
      </c>
      <c r="N237" s="127">
        <v>0</v>
      </c>
      <c r="O237" s="127">
        <f>ROUND(E237*N237,2)</f>
        <v>0</v>
      </c>
      <c r="P237" s="127">
        <v>0</v>
      </c>
      <c r="Q237" s="127">
        <f>ROUND(E237*P237,2)</f>
        <v>0</v>
      </c>
      <c r="R237" s="127"/>
      <c r="S237" s="127" t="s">
        <v>392</v>
      </c>
      <c r="T237" s="128" t="s">
        <v>393</v>
      </c>
      <c r="U237" s="106">
        <v>0</v>
      </c>
      <c r="V237" s="106">
        <f>ROUND(E237*U237,2)</f>
        <v>0</v>
      </c>
      <c r="W237" s="106"/>
      <c r="X237" s="106" t="s">
        <v>1066</v>
      </c>
      <c r="Y237" s="101"/>
      <c r="Z237" s="101"/>
      <c r="AA237" s="101"/>
      <c r="AB237" s="101"/>
      <c r="AC237" s="101"/>
      <c r="AD237" s="101"/>
      <c r="AE237" s="101"/>
      <c r="AF237" s="101"/>
      <c r="AG237" s="101" t="s">
        <v>1795</v>
      </c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</row>
    <row r="238" spans="1:60" ht="22.5" outlineLevel="1">
      <c r="A238" s="104"/>
      <c r="B238" s="105"/>
      <c r="C238" s="138" t="s">
        <v>3510</v>
      </c>
      <c r="D238" s="107"/>
      <c r="E238" s="108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1"/>
      <c r="Z238" s="101"/>
      <c r="AA238" s="101"/>
      <c r="AB238" s="101"/>
      <c r="AC238" s="101"/>
      <c r="AD238" s="101"/>
      <c r="AE238" s="101"/>
      <c r="AF238" s="101"/>
      <c r="AG238" s="101" t="s">
        <v>365</v>
      </c>
      <c r="AH238" s="101">
        <v>0</v>
      </c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</row>
    <row r="239" spans="1:60" outlineLevel="1">
      <c r="A239" s="104"/>
      <c r="B239" s="105"/>
      <c r="C239" s="138" t="s">
        <v>2412</v>
      </c>
      <c r="D239" s="107"/>
      <c r="E239" s="108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1"/>
      <c r="Z239" s="101"/>
      <c r="AA239" s="101"/>
      <c r="AB239" s="101"/>
      <c r="AC239" s="101"/>
      <c r="AD239" s="101"/>
      <c r="AE239" s="101"/>
      <c r="AF239" s="101"/>
      <c r="AG239" s="101" t="s">
        <v>365</v>
      </c>
      <c r="AH239" s="101">
        <v>0</v>
      </c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</row>
    <row r="240" spans="1:60" outlineLevel="1">
      <c r="A240" s="104"/>
      <c r="B240" s="105"/>
      <c r="C240" s="138" t="s">
        <v>2413</v>
      </c>
      <c r="D240" s="107"/>
      <c r="E240" s="108">
        <v>30</v>
      </c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1"/>
      <c r="Z240" s="101"/>
      <c r="AA240" s="101"/>
      <c r="AB240" s="101"/>
      <c r="AC240" s="101"/>
      <c r="AD240" s="101"/>
      <c r="AE240" s="101"/>
      <c r="AF240" s="101"/>
      <c r="AG240" s="101" t="s">
        <v>365</v>
      </c>
      <c r="AH240" s="101">
        <v>0</v>
      </c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</row>
    <row r="241" spans="1:60" outlineLevel="1">
      <c r="A241" s="122">
        <v>58</v>
      </c>
      <c r="B241" s="123" t="s">
        <v>3515</v>
      </c>
      <c r="C241" s="137" t="s">
        <v>3516</v>
      </c>
      <c r="D241" s="124" t="s">
        <v>525</v>
      </c>
      <c r="E241" s="125">
        <v>30</v>
      </c>
      <c r="F241" s="126"/>
      <c r="G241" s="127">
        <f>ROUND(E241*F241,2)</f>
        <v>0</v>
      </c>
      <c r="H241" s="126"/>
      <c r="I241" s="127">
        <f>ROUND(E241*H241,2)</f>
        <v>0</v>
      </c>
      <c r="J241" s="126"/>
      <c r="K241" s="127">
        <f>ROUND(E241*J241,2)</f>
        <v>0</v>
      </c>
      <c r="L241" s="127">
        <v>21</v>
      </c>
      <c r="M241" s="127">
        <f>G241*(1+L241/100)</f>
        <v>0</v>
      </c>
      <c r="N241" s="127">
        <v>0</v>
      </c>
      <c r="O241" s="127">
        <f>ROUND(E241*N241,2)</f>
        <v>0</v>
      </c>
      <c r="P241" s="127">
        <v>0</v>
      </c>
      <c r="Q241" s="127">
        <f>ROUND(E241*P241,2)</f>
        <v>0</v>
      </c>
      <c r="R241" s="127"/>
      <c r="S241" s="127" t="s">
        <v>392</v>
      </c>
      <c r="T241" s="128" t="s">
        <v>393</v>
      </c>
      <c r="U241" s="106">
        <v>0</v>
      </c>
      <c r="V241" s="106">
        <f>ROUND(E241*U241,2)</f>
        <v>0</v>
      </c>
      <c r="W241" s="106"/>
      <c r="X241" s="106" t="s">
        <v>1066</v>
      </c>
      <c r="Y241" s="101"/>
      <c r="Z241" s="101"/>
      <c r="AA241" s="101"/>
      <c r="AB241" s="101"/>
      <c r="AC241" s="101"/>
      <c r="AD241" s="101"/>
      <c r="AE241" s="101"/>
      <c r="AF241" s="101"/>
      <c r="AG241" s="101" t="s">
        <v>1795</v>
      </c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</row>
    <row r="242" spans="1:60" ht="22.5" outlineLevel="1">
      <c r="A242" s="104"/>
      <c r="B242" s="105"/>
      <c r="C242" s="138" t="s">
        <v>3510</v>
      </c>
      <c r="D242" s="107"/>
      <c r="E242" s="108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1"/>
      <c r="Z242" s="101"/>
      <c r="AA242" s="101"/>
      <c r="AB242" s="101"/>
      <c r="AC242" s="101"/>
      <c r="AD242" s="101"/>
      <c r="AE242" s="101"/>
      <c r="AF242" s="101"/>
      <c r="AG242" s="101" t="s">
        <v>365</v>
      </c>
      <c r="AH242" s="101">
        <v>0</v>
      </c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</row>
    <row r="243" spans="1:60" outlineLevel="1">
      <c r="A243" s="104"/>
      <c r="B243" s="105"/>
      <c r="C243" s="138" t="s">
        <v>2412</v>
      </c>
      <c r="D243" s="107"/>
      <c r="E243" s="108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1"/>
      <c r="Z243" s="101"/>
      <c r="AA243" s="101"/>
      <c r="AB243" s="101"/>
      <c r="AC243" s="101"/>
      <c r="AD243" s="101"/>
      <c r="AE243" s="101"/>
      <c r="AF243" s="101"/>
      <c r="AG243" s="101" t="s">
        <v>365</v>
      </c>
      <c r="AH243" s="101">
        <v>0</v>
      </c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</row>
    <row r="244" spans="1:60" outlineLevel="1">
      <c r="A244" s="104"/>
      <c r="B244" s="105"/>
      <c r="C244" s="138" t="s">
        <v>2413</v>
      </c>
      <c r="D244" s="107"/>
      <c r="E244" s="108">
        <v>30</v>
      </c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1"/>
      <c r="Z244" s="101"/>
      <c r="AA244" s="101"/>
      <c r="AB244" s="101"/>
      <c r="AC244" s="101"/>
      <c r="AD244" s="101"/>
      <c r="AE244" s="101"/>
      <c r="AF244" s="101"/>
      <c r="AG244" s="101" t="s">
        <v>365</v>
      </c>
      <c r="AH244" s="101">
        <v>0</v>
      </c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</row>
    <row r="245" spans="1:60" outlineLevel="1">
      <c r="A245" s="122">
        <v>59</v>
      </c>
      <c r="B245" s="123" t="s">
        <v>3517</v>
      </c>
      <c r="C245" s="137" t="s">
        <v>3518</v>
      </c>
      <c r="D245" s="124" t="s">
        <v>525</v>
      </c>
      <c r="E245" s="125">
        <v>10</v>
      </c>
      <c r="F245" s="126"/>
      <c r="G245" s="127">
        <f>ROUND(E245*F245,2)</f>
        <v>0</v>
      </c>
      <c r="H245" s="126"/>
      <c r="I245" s="127">
        <f>ROUND(E245*H245,2)</f>
        <v>0</v>
      </c>
      <c r="J245" s="126"/>
      <c r="K245" s="127">
        <f>ROUND(E245*J245,2)</f>
        <v>0</v>
      </c>
      <c r="L245" s="127">
        <v>21</v>
      </c>
      <c r="M245" s="127">
        <f>G245*(1+L245/100)</f>
        <v>0</v>
      </c>
      <c r="N245" s="127">
        <v>0</v>
      </c>
      <c r="O245" s="127">
        <f>ROUND(E245*N245,2)</f>
        <v>0</v>
      </c>
      <c r="P245" s="127">
        <v>0</v>
      </c>
      <c r="Q245" s="127">
        <f>ROUND(E245*P245,2)</f>
        <v>0</v>
      </c>
      <c r="R245" s="127"/>
      <c r="S245" s="127" t="s">
        <v>392</v>
      </c>
      <c r="T245" s="128" t="s">
        <v>393</v>
      </c>
      <c r="U245" s="106">
        <v>0</v>
      </c>
      <c r="V245" s="106">
        <f>ROUND(E245*U245,2)</f>
        <v>0</v>
      </c>
      <c r="W245" s="106"/>
      <c r="X245" s="106" t="s">
        <v>1066</v>
      </c>
      <c r="Y245" s="101"/>
      <c r="Z245" s="101"/>
      <c r="AA245" s="101"/>
      <c r="AB245" s="101"/>
      <c r="AC245" s="101"/>
      <c r="AD245" s="101"/>
      <c r="AE245" s="101"/>
      <c r="AF245" s="101"/>
      <c r="AG245" s="101" t="s">
        <v>1795</v>
      </c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</row>
    <row r="246" spans="1:60" ht="22.5" outlineLevel="1">
      <c r="A246" s="104"/>
      <c r="B246" s="105"/>
      <c r="C246" s="138" t="s">
        <v>3519</v>
      </c>
      <c r="D246" s="107"/>
      <c r="E246" s="108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1"/>
      <c r="Z246" s="101"/>
      <c r="AA246" s="101"/>
      <c r="AB246" s="101"/>
      <c r="AC246" s="101"/>
      <c r="AD246" s="101"/>
      <c r="AE246" s="101"/>
      <c r="AF246" s="101"/>
      <c r="AG246" s="101" t="s">
        <v>365</v>
      </c>
      <c r="AH246" s="101">
        <v>0</v>
      </c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</row>
    <row r="247" spans="1:60" outlineLevel="1">
      <c r="A247" s="104"/>
      <c r="B247" s="105"/>
      <c r="C247" s="138" t="s">
        <v>3408</v>
      </c>
      <c r="D247" s="107"/>
      <c r="E247" s="108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1"/>
      <c r="Z247" s="101"/>
      <c r="AA247" s="101"/>
      <c r="AB247" s="101"/>
      <c r="AC247" s="101"/>
      <c r="AD247" s="101"/>
      <c r="AE247" s="101"/>
      <c r="AF247" s="101"/>
      <c r="AG247" s="101" t="s">
        <v>365</v>
      </c>
      <c r="AH247" s="101">
        <v>0</v>
      </c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</row>
    <row r="248" spans="1:60" outlineLevel="1">
      <c r="A248" s="104"/>
      <c r="B248" s="105"/>
      <c r="C248" s="138" t="s">
        <v>1434</v>
      </c>
      <c r="D248" s="107"/>
      <c r="E248" s="108">
        <v>10</v>
      </c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1"/>
      <c r="Z248" s="101"/>
      <c r="AA248" s="101"/>
      <c r="AB248" s="101"/>
      <c r="AC248" s="101"/>
      <c r="AD248" s="101"/>
      <c r="AE248" s="101"/>
      <c r="AF248" s="101"/>
      <c r="AG248" s="101" t="s">
        <v>365</v>
      </c>
      <c r="AH248" s="101">
        <v>0</v>
      </c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</row>
    <row r="249" spans="1:60" outlineLevel="1">
      <c r="A249" s="122">
        <v>60</v>
      </c>
      <c r="B249" s="123" t="s">
        <v>3520</v>
      </c>
      <c r="C249" s="137" t="s">
        <v>3521</v>
      </c>
      <c r="D249" s="124" t="s">
        <v>525</v>
      </c>
      <c r="E249" s="125">
        <v>605</v>
      </c>
      <c r="F249" s="126"/>
      <c r="G249" s="127">
        <f>ROUND(E249*F249,2)</f>
        <v>0</v>
      </c>
      <c r="H249" s="126"/>
      <c r="I249" s="127">
        <f>ROUND(E249*H249,2)</f>
        <v>0</v>
      </c>
      <c r="J249" s="126"/>
      <c r="K249" s="127">
        <f>ROUND(E249*J249,2)</f>
        <v>0</v>
      </c>
      <c r="L249" s="127">
        <v>21</v>
      </c>
      <c r="M249" s="127">
        <f>G249*(1+L249/100)</f>
        <v>0</v>
      </c>
      <c r="N249" s="127">
        <v>0</v>
      </c>
      <c r="O249" s="127">
        <f>ROUND(E249*N249,2)</f>
        <v>0</v>
      </c>
      <c r="P249" s="127">
        <v>0</v>
      </c>
      <c r="Q249" s="127">
        <f>ROUND(E249*P249,2)</f>
        <v>0</v>
      </c>
      <c r="R249" s="127"/>
      <c r="S249" s="127" t="s">
        <v>392</v>
      </c>
      <c r="T249" s="128" t="s">
        <v>393</v>
      </c>
      <c r="U249" s="106">
        <v>0</v>
      </c>
      <c r="V249" s="106">
        <f>ROUND(E249*U249,2)</f>
        <v>0</v>
      </c>
      <c r="W249" s="106"/>
      <c r="X249" s="106" t="s">
        <v>1066</v>
      </c>
      <c r="Y249" s="101"/>
      <c r="Z249" s="101"/>
      <c r="AA249" s="101"/>
      <c r="AB249" s="101"/>
      <c r="AC249" s="101"/>
      <c r="AD249" s="101"/>
      <c r="AE249" s="101"/>
      <c r="AF249" s="101"/>
      <c r="AG249" s="101" t="s">
        <v>1795</v>
      </c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</row>
    <row r="250" spans="1:60" ht="22.5" outlineLevel="1">
      <c r="A250" s="104"/>
      <c r="B250" s="105"/>
      <c r="C250" s="138" t="s">
        <v>3522</v>
      </c>
      <c r="D250" s="107"/>
      <c r="E250" s="108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1"/>
      <c r="Z250" s="101"/>
      <c r="AA250" s="101"/>
      <c r="AB250" s="101"/>
      <c r="AC250" s="101"/>
      <c r="AD250" s="101"/>
      <c r="AE250" s="101"/>
      <c r="AF250" s="101"/>
      <c r="AG250" s="101" t="s">
        <v>365</v>
      </c>
      <c r="AH250" s="101">
        <v>0</v>
      </c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</row>
    <row r="251" spans="1:60" outlineLevel="1">
      <c r="A251" s="104"/>
      <c r="B251" s="105"/>
      <c r="C251" s="138" t="s">
        <v>3523</v>
      </c>
      <c r="D251" s="107"/>
      <c r="E251" s="108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1"/>
      <c r="Z251" s="101"/>
      <c r="AA251" s="101"/>
      <c r="AB251" s="101"/>
      <c r="AC251" s="101"/>
      <c r="AD251" s="101"/>
      <c r="AE251" s="101"/>
      <c r="AF251" s="101"/>
      <c r="AG251" s="101" t="s">
        <v>365</v>
      </c>
      <c r="AH251" s="101">
        <v>0</v>
      </c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</row>
    <row r="252" spans="1:60" outlineLevel="1">
      <c r="A252" s="104"/>
      <c r="B252" s="105"/>
      <c r="C252" s="138" t="s">
        <v>3524</v>
      </c>
      <c r="D252" s="107"/>
      <c r="E252" s="108">
        <v>605</v>
      </c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1"/>
      <c r="Z252" s="101"/>
      <c r="AA252" s="101"/>
      <c r="AB252" s="101"/>
      <c r="AC252" s="101"/>
      <c r="AD252" s="101"/>
      <c r="AE252" s="101"/>
      <c r="AF252" s="101"/>
      <c r="AG252" s="101" t="s">
        <v>365</v>
      </c>
      <c r="AH252" s="101">
        <v>0</v>
      </c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</row>
    <row r="253" spans="1:60" outlineLevel="1">
      <c r="A253" s="122">
        <v>61</v>
      </c>
      <c r="B253" s="123" t="s">
        <v>3525</v>
      </c>
      <c r="C253" s="137" t="s">
        <v>3526</v>
      </c>
      <c r="D253" s="124" t="s">
        <v>525</v>
      </c>
      <c r="E253" s="125">
        <v>425</v>
      </c>
      <c r="F253" s="126"/>
      <c r="G253" s="127">
        <f>ROUND(E253*F253,2)</f>
        <v>0</v>
      </c>
      <c r="H253" s="126"/>
      <c r="I253" s="127">
        <f>ROUND(E253*H253,2)</f>
        <v>0</v>
      </c>
      <c r="J253" s="126"/>
      <c r="K253" s="127">
        <f>ROUND(E253*J253,2)</f>
        <v>0</v>
      </c>
      <c r="L253" s="127">
        <v>21</v>
      </c>
      <c r="M253" s="127">
        <f>G253*(1+L253/100)</f>
        <v>0</v>
      </c>
      <c r="N253" s="127">
        <v>0</v>
      </c>
      <c r="O253" s="127">
        <f>ROUND(E253*N253,2)</f>
        <v>0</v>
      </c>
      <c r="P253" s="127">
        <v>0</v>
      </c>
      <c r="Q253" s="127">
        <f>ROUND(E253*P253,2)</f>
        <v>0</v>
      </c>
      <c r="R253" s="127"/>
      <c r="S253" s="127" t="s">
        <v>392</v>
      </c>
      <c r="T253" s="128" t="s">
        <v>393</v>
      </c>
      <c r="U253" s="106">
        <v>0</v>
      </c>
      <c r="V253" s="106">
        <f>ROUND(E253*U253,2)</f>
        <v>0</v>
      </c>
      <c r="W253" s="106"/>
      <c r="X253" s="106" t="s">
        <v>1066</v>
      </c>
      <c r="Y253" s="101"/>
      <c r="Z253" s="101"/>
      <c r="AA253" s="101"/>
      <c r="AB253" s="101"/>
      <c r="AC253" s="101"/>
      <c r="AD253" s="101"/>
      <c r="AE253" s="101"/>
      <c r="AF253" s="101"/>
      <c r="AG253" s="101" t="s">
        <v>1795</v>
      </c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</row>
    <row r="254" spans="1:60" ht="22.5" outlineLevel="1">
      <c r="A254" s="104"/>
      <c r="B254" s="105"/>
      <c r="C254" s="138" t="s">
        <v>3522</v>
      </c>
      <c r="D254" s="107"/>
      <c r="E254" s="108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1"/>
      <c r="Z254" s="101"/>
      <c r="AA254" s="101"/>
      <c r="AB254" s="101"/>
      <c r="AC254" s="101"/>
      <c r="AD254" s="101"/>
      <c r="AE254" s="101"/>
      <c r="AF254" s="101"/>
      <c r="AG254" s="101" t="s">
        <v>365</v>
      </c>
      <c r="AH254" s="101">
        <v>0</v>
      </c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</row>
    <row r="255" spans="1:60" outlineLevel="1">
      <c r="A255" s="104"/>
      <c r="B255" s="105"/>
      <c r="C255" s="138" t="s">
        <v>3527</v>
      </c>
      <c r="D255" s="107"/>
      <c r="E255" s="108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1"/>
      <c r="Z255" s="101"/>
      <c r="AA255" s="101"/>
      <c r="AB255" s="101"/>
      <c r="AC255" s="101"/>
      <c r="AD255" s="101"/>
      <c r="AE255" s="101"/>
      <c r="AF255" s="101"/>
      <c r="AG255" s="101" t="s">
        <v>365</v>
      </c>
      <c r="AH255" s="101">
        <v>0</v>
      </c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</row>
    <row r="256" spans="1:60" outlineLevel="1">
      <c r="A256" s="104"/>
      <c r="B256" s="105"/>
      <c r="C256" s="138" t="s">
        <v>3528</v>
      </c>
      <c r="D256" s="107"/>
      <c r="E256" s="108">
        <v>425</v>
      </c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1"/>
      <c r="Z256" s="101"/>
      <c r="AA256" s="101"/>
      <c r="AB256" s="101"/>
      <c r="AC256" s="101"/>
      <c r="AD256" s="101"/>
      <c r="AE256" s="101"/>
      <c r="AF256" s="101"/>
      <c r="AG256" s="101" t="s">
        <v>365</v>
      </c>
      <c r="AH256" s="101">
        <v>0</v>
      </c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</row>
    <row r="257" spans="1:60" outlineLevel="1">
      <c r="A257" s="122">
        <v>62</v>
      </c>
      <c r="B257" s="123" t="s">
        <v>3529</v>
      </c>
      <c r="C257" s="137" t="s">
        <v>3530</v>
      </c>
      <c r="D257" s="124" t="s">
        <v>525</v>
      </c>
      <c r="E257" s="125">
        <v>30</v>
      </c>
      <c r="F257" s="126"/>
      <c r="G257" s="127">
        <f>ROUND(E257*F257,2)</f>
        <v>0</v>
      </c>
      <c r="H257" s="126"/>
      <c r="I257" s="127">
        <f>ROUND(E257*H257,2)</f>
        <v>0</v>
      </c>
      <c r="J257" s="126"/>
      <c r="K257" s="127">
        <f>ROUND(E257*J257,2)</f>
        <v>0</v>
      </c>
      <c r="L257" s="127">
        <v>21</v>
      </c>
      <c r="M257" s="127">
        <f>G257*(1+L257/100)</f>
        <v>0</v>
      </c>
      <c r="N257" s="127">
        <v>0</v>
      </c>
      <c r="O257" s="127">
        <f>ROUND(E257*N257,2)</f>
        <v>0</v>
      </c>
      <c r="P257" s="127">
        <v>0</v>
      </c>
      <c r="Q257" s="127">
        <f>ROUND(E257*P257,2)</f>
        <v>0</v>
      </c>
      <c r="R257" s="127"/>
      <c r="S257" s="127" t="s">
        <v>392</v>
      </c>
      <c r="T257" s="128" t="s">
        <v>393</v>
      </c>
      <c r="U257" s="106">
        <v>0</v>
      </c>
      <c r="V257" s="106">
        <f>ROUND(E257*U257,2)</f>
        <v>0</v>
      </c>
      <c r="W257" s="106"/>
      <c r="X257" s="106" t="s">
        <v>1066</v>
      </c>
      <c r="Y257" s="101"/>
      <c r="Z257" s="101"/>
      <c r="AA257" s="101"/>
      <c r="AB257" s="101"/>
      <c r="AC257" s="101"/>
      <c r="AD257" s="101"/>
      <c r="AE257" s="101"/>
      <c r="AF257" s="101"/>
      <c r="AG257" s="101" t="s">
        <v>1795</v>
      </c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</row>
    <row r="258" spans="1:60" ht="22.5" outlineLevel="1">
      <c r="A258" s="104"/>
      <c r="B258" s="105"/>
      <c r="C258" s="138" t="s">
        <v>3522</v>
      </c>
      <c r="D258" s="107"/>
      <c r="E258" s="108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1"/>
      <c r="Z258" s="101"/>
      <c r="AA258" s="101"/>
      <c r="AB258" s="101"/>
      <c r="AC258" s="101"/>
      <c r="AD258" s="101"/>
      <c r="AE258" s="101"/>
      <c r="AF258" s="101"/>
      <c r="AG258" s="101" t="s">
        <v>365</v>
      </c>
      <c r="AH258" s="101">
        <v>0</v>
      </c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</row>
    <row r="259" spans="1:60" outlineLevel="1">
      <c r="A259" s="104"/>
      <c r="B259" s="105"/>
      <c r="C259" s="138" t="s">
        <v>2412</v>
      </c>
      <c r="D259" s="107"/>
      <c r="E259" s="108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1"/>
      <c r="Z259" s="101"/>
      <c r="AA259" s="101"/>
      <c r="AB259" s="101"/>
      <c r="AC259" s="101"/>
      <c r="AD259" s="101"/>
      <c r="AE259" s="101"/>
      <c r="AF259" s="101"/>
      <c r="AG259" s="101" t="s">
        <v>365</v>
      </c>
      <c r="AH259" s="101">
        <v>0</v>
      </c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</row>
    <row r="260" spans="1:60" outlineLevel="1">
      <c r="A260" s="104"/>
      <c r="B260" s="105"/>
      <c r="C260" s="138" t="s">
        <v>2413</v>
      </c>
      <c r="D260" s="107"/>
      <c r="E260" s="108">
        <v>30</v>
      </c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1"/>
      <c r="Z260" s="101"/>
      <c r="AA260" s="101"/>
      <c r="AB260" s="101"/>
      <c r="AC260" s="101"/>
      <c r="AD260" s="101"/>
      <c r="AE260" s="101"/>
      <c r="AF260" s="101"/>
      <c r="AG260" s="101" t="s">
        <v>365</v>
      </c>
      <c r="AH260" s="101">
        <v>0</v>
      </c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</row>
    <row r="261" spans="1:60" outlineLevel="1">
      <c r="A261" s="122">
        <v>63</v>
      </c>
      <c r="B261" s="123" t="s">
        <v>3531</v>
      </c>
      <c r="C261" s="137" t="s">
        <v>3532</v>
      </c>
      <c r="D261" s="124" t="s">
        <v>525</v>
      </c>
      <c r="E261" s="125">
        <v>515</v>
      </c>
      <c r="F261" s="126"/>
      <c r="G261" s="127">
        <f>ROUND(E261*F261,2)</f>
        <v>0</v>
      </c>
      <c r="H261" s="126"/>
      <c r="I261" s="127">
        <f>ROUND(E261*H261,2)</f>
        <v>0</v>
      </c>
      <c r="J261" s="126"/>
      <c r="K261" s="127">
        <f>ROUND(E261*J261,2)</f>
        <v>0</v>
      </c>
      <c r="L261" s="127">
        <v>21</v>
      </c>
      <c r="M261" s="127">
        <f>G261*(1+L261/100)</f>
        <v>0</v>
      </c>
      <c r="N261" s="127">
        <v>0</v>
      </c>
      <c r="O261" s="127">
        <f>ROUND(E261*N261,2)</f>
        <v>0</v>
      </c>
      <c r="P261" s="127">
        <v>0</v>
      </c>
      <c r="Q261" s="127">
        <f>ROUND(E261*P261,2)</f>
        <v>0</v>
      </c>
      <c r="R261" s="127"/>
      <c r="S261" s="127" t="s">
        <v>392</v>
      </c>
      <c r="T261" s="128" t="s">
        <v>393</v>
      </c>
      <c r="U261" s="106">
        <v>0</v>
      </c>
      <c r="V261" s="106">
        <f>ROUND(E261*U261,2)</f>
        <v>0</v>
      </c>
      <c r="W261" s="106"/>
      <c r="X261" s="106" t="s">
        <v>1066</v>
      </c>
      <c r="Y261" s="101"/>
      <c r="Z261" s="101"/>
      <c r="AA261" s="101"/>
      <c r="AB261" s="101"/>
      <c r="AC261" s="101"/>
      <c r="AD261" s="101"/>
      <c r="AE261" s="101"/>
      <c r="AF261" s="101"/>
      <c r="AG261" s="101" t="s">
        <v>1795</v>
      </c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</row>
    <row r="262" spans="1:60" ht="22.5" outlineLevel="1">
      <c r="A262" s="104"/>
      <c r="B262" s="105"/>
      <c r="C262" s="138" t="s">
        <v>3533</v>
      </c>
      <c r="D262" s="107"/>
      <c r="E262" s="108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1"/>
      <c r="Z262" s="101"/>
      <c r="AA262" s="101"/>
      <c r="AB262" s="101"/>
      <c r="AC262" s="101"/>
      <c r="AD262" s="101"/>
      <c r="AE262" s="101"/>
      <c r="AF262" s="101"/>
      <c r="AG262" s="101" t="s">
        <v>365</v>
      </c>
      <c r="AH262" s="101">
        <v>0</v>
      </c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</row>
    <row r="263" spans="1:60" outlineLevel="1">
      <c r="A263" s="104"/>
      <c r="B263" s="105"/>
      <c r="C263" s="138" t="s">
        <v>3534</v>
      </c>
      <c r="D263" s="107"/>
      <c r="E263" s="108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1"/>
      <c r="Z263" s="101"/>
      <c r="AA263" s="101"/>
      <c r="AB263" s="101"/>
      <c r="AC263" s="101"/>
      <c r="AD263" s="101"/>
      <c r="AE263" s="101"/>
      <c r="AF263" s="101"/>
      <c r="AG263" s="101" t="s">
        <v>365</v>
      </c>
      <c r="AH263" s="101">
        <v>0</v>
      </c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</row>
    <row r="264" spans="1:60" outlineLevel="1">
      <c r="A264" s="104"/>
      <c r="B264" s="105"/>
      <c r="C264" s="138" t="s">
        <v>3114</v>
      </c>
      <c r="D264" s="107"/>
      <c r="E264" s="108">
        <v>515</v>
      </c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1"/>
      <c r="Z264" s="101"/>
      <c r="AA264" s="101"/>
      <c r="AB264" s="101"/>
      <c r="AC264" s="101"/>
      <c r="AD264" s="101"/>
      <c r="AE264" s="101"/>
      <c r="AF264" s="101"/>
      <c r="AG264" s="101" t="s">
        <v>365</v>
      </c>
      <c r="AH264" s="101">
        <v>0</v>
      </c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</row>
    <row r="265" spans="1:60" outlineLevel="1">
      <c r="A265" s="122">
        <v>64</v>
      </c>
      <c r="B265" s="123" t="s">
        <v>3535</v>
      </c>
      <c r="C265" s="137" t="s">
        <v>3536</v>
      </c>
      <c r="D265" s="124" t="s">
        <v>525</v>
      </c>
      <c r="E265" s="125">
        <v>415</v>
      </c>
      <c r="F265" s="126"/>
      <c r="G265" s="127">
        <f>ROUND(E265*F265,2)</f>
        <v>0</v>
      </c>
      <c r="H265" s="126"/>
      <c r="I265" s="127">
        <f>ROUND(E265*H265,2)</f>
        <v>0</v>
      </c>
      <c r="J265" s="126"/>
      <c r="K265" s="127">
        <f>ROUND(E265*J265,2)</f>
        <v>0</v>
      </c>
      <c r="L265" s="127">
        <v>21</v>
      </c>
      <c r="M265" s="127">
        <f>G265*(1+L265/100)</f>
        <v>0</v>
      </c>
      <c r="N265" s="127">
        <v>0</v>
      </c>
      <c r="O265" s="127">
        <f>ROUND(E265*N265,2)</f>
        <v>0</v>
      </c>
      <c r="P265" s="127">
        <v>0</v>
      </c>
      <c r="Q265" s="127">
        <f>ROUND(E265*P265,2)</f>
        <v>0</v>
      </c>
      <c r="R265" s="127"/>
      <c r="S265" s="127" t="s">
        <v>392</v>
      </c>
      <c r="T265" s="128" t="s">
        <v>393</v>
      </c>
      <c r="U265" s="106">
        <v>0</v>
      </c>
      <c r="V265" s="106">
        <f>ROUND(E265*U265,2)</f>
        <v>0</v>
      </c>
      <c r="W265" s="106"/>
      <c r="X265" s="106" t="s">
        <v>1066</v>
      </c>
      <c r="Y265" s="101"/>
      <c r="Z265" s="101"/>
      <c r="AA265" s="101"/>
      <c r="AB265" s="101"/>
      <c r="AC265" s="101"/>
      <c r="AD265" s="101"/>
      <c r="AE265" s="101"/>
      <c r="AF265" s="101"/>
      <c r="AG265" s="101" t="s">
        <v>1795</v>
      </c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</row>
    <row r="266" spans="1:60" ht="22.5" outlineLevel="1">
      <c r="A266" s="104"/>
      <c r="B266" s="105"/>
      <c r="C266" s="138" t="s">
        <v>3533</v>
      </c>
      <c r="D266" s="107"/>
      <c r="E266" s="108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1"/>
      <c r="Z266" s="101"/>
      <c r="AA266" s="101"/>
      <c r="AB266" s="101"/>
      <c r="AC266" s="101"/>
      <c r="AD266" s="101"/>
      <c r="AE266" s="101"/>
      <c r="AF266" s="101"/>
      <c r="AG266" s="101" t="s">
        <v>365</v>
      </c>
      <c r="AH266" s="101">
        <v>0</v>
      </c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</row>
    <row r="267" spans="1:60" outlineLevel="1">
      <c r="A267" s="104"/>
      <c r="B267" s="105"/>
      <c r="C267" s="138" t="s">
        <v>3537</v>
      </c>
      <c r="D267" s="107"/>
      <c r="E267" s="108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1"/>
      <c r="Z267" s="101"/>
      <c r="AA267" s="101"/>
      <c r="AB267" s="101"/>
      <c r="AC267" s="101"/>
      <c r="AD267" s="101"/>
      <c r="AE267" s="101"/>
      <c r="AF267" s="101"/>
      <c r="AG267" s="101" t="s">
        <v>365</v>
      </c>
      <c r="AH267" s="101">
        <v>0</v>
      </c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</row>
    <row r="268" spans="1:60" outlineLevel="1">
      <c r="A268" s="104"/>
      <c r="B268" s="105"/>
      <c r="C268" s="138" t="s">
        <v>3086</v>
      </c>
      <c r="D268" s="107"/>
      <c r="E268" s="108">
        <v>415</v>
      </c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1"/>
      <c r="Z268" s="101"/>
      <c r="AA268" s="101"/>
      <c r="AB268" s="101"/>
      <c r="AC268" s="101"/>
      <c r="AD268" s="101"/>
      <c r="AE268" s="101"/>
      <c r="AF268" s="101"/>
      <c r="AG268" s="101" t="s">
        <v>365</v>
      </c>
      <c r="AH268" s="101">
        <v>0</v>
      </c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</row>
    <row r="269" spans="1:60" outlineLevel="1">
      <c r="A269" s="122">
        <v>65</v>
      </c>
      <c r="B269" s="123" t="s">
        <v>3538</v>
      </c>
      <c r="C269" s="137" t="s">
        <v>3539</v>
      </c>
      <c r="D269" s="124" t="s">
        <v>525</v>
      </c>
      <c r="E269" s="125">
        <v>2325</v>
      </c>
      <c r="F269" s="126"/>
      <c r="G269" s="127">
        <f>ROUND(E269*F269,2)</f>
        <v>0</v>
      </c>
      <c r="H269" s="126"/>
      <c r="I269" s="127">
        <f>ROUND(E269*H269,2)</f>
        <v>0</v>
      </c>
      <c r="J269" s="126"/>
      <c r="K269" s="127">
        <f>ROUND(E269*J269,2)</f>
        <v>0</v>
      </c>
      <c r="L269" s="127">
        <v>21</v>
      </c>
      <c r="M269" s="127">
        <f>G269*(1+L269/100)</f>
        <v>0</v>
      </c>
      <c r="N269" s="127">
        <v>0</v>
      </c>
      <c r="O269" s="127">
        <f>ROUND(E269*N269,2)</f>
        <v>0</v>
      </c>
      <c r="P269" s="127">
        <v>0</v>
      </c>
      <c r="Q269" s="127">
        <f>ROUND(E269*P269,2)</f>
        <v>0</v>
      </c>
      <c r="R269" s="127"/>
      <c r="S269" s="127" t="s">
        <v>392</v>
      </c>
      <c r="T269" s="128" t="s">
        <v>393</v>
      </c>
      <c r="U269" s="106">
        <v>0</v>
      </c>
      <c r="V269" s="106">
        <f>ROUND(E269*U269,2)</f>
        <v>0</v>
      </c>
      <c r="W269" s="106"/>
      <c r="X269" s="106" t="s">
        <v>1066</v>
      </c>
      <c r="Y269" s="101"/>
      <c r="Z269" s="101"/>
      <c r="AA269" s="101"/>
      <c r="AB269" s="101"/>
      <c r="AC269" s="101"/>
      <c r="AD269" s="101"/>
      <c r="AE269" s="101"/>
      <c r="AF269" s="101"/>
      <c r="AG269" s="101" t="s">
        <v>1795</v>
      </c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</row>
    <row r="270" spans="1:60" ht="22.5" outlineLevel="1">
      <c r="A270" s="104"/>
      <c r="B270" s="105"/>
      <c r="C270" s="138" t="s">
        <v>3540</v>
      </c>
      <c r="D270" s="107"/>
      <c r="E270" s="108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1"/>
      <c r="Z270" s="101"/>
      <c r="AA270" s="101"/>
      <c r="AB270" s="101"/>
      <c r="AC270" s="101"/>
      <c r="AD270" s="101"/>
      <c r="AE270" s="101"/>
      <c r="AF270" s="101"/>
      <c r="AG270" s="101" t="s">
        <v>365</v>
      </c>
      <c r="AH270" s="101">
        <v>0</v>
      </c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</row>
    <row r="271" spans="1:60" outlineLevel="1">
      <c r="A271" s="104"/>
      <c r="B271" s="105"/>
      <c r="C271" s="138" t="s">
        <v>3541</v>
      </c>
      <c r="D271" s="107"/>
      <c r="E271" s="108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1"/>
      <c r="Z271" s="101"/>
      <c r="AA271" s="101"/>
      <c r="AB271" s="101"/>
      <c r="AC271" s="101"/>
      <c r="AD271" s="101"/>
      <c r="AE271" s="101"/>
      <c r="AF271" s="101"/>
      <c r="AG271" s="101" t="s">
        <v>365</v>
      </c>
      <c r="AH271" s="101">
        <v>0</v>
      </c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</row>
    <row r="272" spans="1:60" outlineLevel="1">
      <c r="A272" s="104"/>
      <c r="B272" s="105"/>
      <c r="C272" s="138" t="s">
        <v>3542</v>
      </c>
      <c r="D272" s="107"/>
      <c r="E272" s="108">
        <v>2325</v>
      </c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1"/>
      <c r="Z272" s="101"/>
      <c r="AA272" s="101"/>
      <c r="AB272" s="101"/>
      <c r="AC272" s="101"/>
      <c r="AD272" s="101"/>
      <c r="AE272" s="101"/>
      <c r="AF272" s="101"/>
      <c r="AG272" s="101" t="s">
        <v>365</v>
      </c>
      <c r="AH272" s="101">
        <v>0</v>
      </c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</row>
    <row r="273" spans="1:60" outlineLevel="1">
      <c r="A273" s="122">
        <v>66</v>
      </c>
      <c r="B273" s="123" t="s">
        <v>3543</v>
      </c>
      <c r="C273" s="137" t="s">
        <v>3544</v>
      </c>
      <c r="D273" s="124" t="s">
        <v>525</v>
      </c>
      <c r="E273" s="125">
        <v>2190</v>
      </c>
      <c r="F273" s="126"/>
      <c r="G273" s="127">
        <f>ROUND(E273*F273,2)</f>
        <v>0</v>
      </c>
      <c r="H273" s="126"/>
      <c r="I273" s="127">
        <f>ROUND(E273*H273,2)</f>
        <v>0</v>
      </c>
      <c r="J273" s="126"/>
      <c r="K273" s="127">
        <f>ROUND(E273*J273,2)</f>
        <v>0</v>
      </c>
      <c r="L273" s="127">
        <v>21</v>
      </c>
      <c r="M273" s="127">
        <f>G273*(1+L273/100)</f>
        <v>0</v>
      </c>
      <c r="N273" s="127">
        <v>0</v>
      </c>
      <c r="O273" s="127">
        <f>ROUND(E273*N273,2)</f>
        <v>0</v>
      </c>
      <c r="P273" s="127">
        <v>0</v>
      </c>
      <c r="Q273" s="127">
        <f>ROUND(E273*P273,2)</f>
        <v>0</v>
      </c>
      <c r="R273" s="127"/>
      <c r="S273" s="127" t="s">
        <v>392</v>
      </c>
      <c r="T273" s="128" t="s">
        <v>393</v>
      </c>
      <c r="U273" s="106">
        <v>0</v>
      </c>
      <c r="V273" s="106">
        <f>ROUND(E273*U273,2)</f>
        <v>0</v>
      </c>
      <c r="W273" s="106"/>
      <c r="X273" s="106" t="s">
        <v>1066</v>
      </c>
      <c r="Y273" s="101"/>
      <c r="Z273" s="101"/>
      <c r="AA273" s="101"/>
      <c r="AB273" s="101"/>
      <c r="AC273" s="101"/>
      <c r="AD273" s="101"/>
      <c r="AE273" s="101"/>
      <c r="AF273" s="101"/>
      <c r="AG273" s="101" t="s">
        <v>1795</v>
      </c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</row>
    <row r="274" spans="1:60" ht="22.5" outlineLevel="1">
      <c r="A274" s="104"/>
      <c r="B274" s="105"/>
      <c r="C274" s="138" t="s">
        <v>3540</v>
      </c>
      <c r="D274" s="107"/>
      <c r="E274" s="108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1"/>
      <c r="Z274" s="101"/>
      <c r="AA274" s="101"/>
      <c r="AB274" s="101"/>
      <c r="AC274" s="101"/>
      <c r="AD274" s="101"/>
      <c r="AE274" s="101"/>
      <c r="AF274" s="101"/>
      <c r="AG274" s="101" t="s">
        <v>365</v>
      </c>
      <c r="AH274" s="101">
        <v>0</v>
      </c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</row>
    <row r="275" spans="1:60" outlineLevel="1">
      <c r="A275" s="104"/>
      <c r="B275" s="105"/>
      <c r="C275" s="138" t="s">
        <v>3545</v>
      </c>
      <c r="D275" s="107"/>
      <c r="E275" s="108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1"/>
      <c r="Z275" s="101"/>
      <c r="AA275" s="101"/>
      <c r="AB275" s="101"/>
      <c r="AC275" s="101"/>
      <c r="AD275" s="101"/>
      <c r="AE275" s="101"/>
      <c r="AF275" s="101"/>
      <c r="AG275" s="101" t="s">
        <v>365</v>
      </c>
      <c r="AH275" s="101">
        <v>0</v>
      </c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</row>
    <row r="276" spans="1:60" outlineLevel="1">
      <c r="A276" s="104"/>
      <c r="B276" s="105"/>
      <c r="C276" s="138" t="s">
        <v>3546</v>
      </c>
      <c r="D276" s="107"/>
      <c r="E276" s="108">
        <v>2190</v>
      </c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1"/>
      <c r="Z276" s="101"/>
      <c r="AA276" s="101"/>
      <c r="AB276" s="101"/>
      <c r="AC276" s="101"/>
      <c r="AD276" s="101"/>
      <c r="AE276" s="101"/>
      <c r="AF276" s="101"/>
      <c r="AG276" s="101" t="s">
        <v>365</v>
      </c>
      <c r="AH276" s="101">
        <v>0</v>
      </c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</row>
    <row r="277" spans="1:60" outlineLevel="1">
      <c r="A277" s="122">
        <v>67</v>
      </c>
      <c r="B277" s="123" t="s">
        <v>3547</v>
      </c>
      <c r="C277" s="137" t="s">
        <v>3548</v>
      </c>
      <c r="D277" s="124" t="s">
        <v>525</v>
      </c>
      <c r="E277" s="125">
        <v>415</v>
      </c>
      <c r="F277" s="126"/>
      <c r="G277" s="127">
        <f>ROUND(E277*F277,2)</f>
        <v>0</v>
      </c>
      <c r="H277" s="126"/>
      <c r="I277" s="127">
        <f>ROUND(E277*H277,2)</f>
        <v>0</v>
      </c>
      <c r="J277" s="126"/>
      <c r="K277" s="127">
        <f>ROUND(E277*J277,2)</f>
        <v>0</v>
      </c>
      <c r="L277" s="127">
        <v>21</v>
      </c>
      <c r="M277" s="127">
        <f>G277*(1+L277/100)</f>
        <v>0</v>
      </c>
      <c r="N277" s="127">
        <v>0</v>
      </c>
      <c r="O277" s="127">
        <f>ROUND(E277*N277,2)</f>
        <v>0</v>
      </c>
      <c r="P277" s="127">
        <v>0</v>
      </c>
      <c r="Q277" s="127">
        <f>ROUND(E277*P277,2)</f>
        <v>0</v>
      </c>
      <c r="R277" s="127"/>
      <c r="S277" s="127" t="s">
        <v>392</v>
      </c>
      <c r="T277" s="128" t="s">
        <v>393</v>
      </c>
      <c r="U277" s="106">
        <v>0</v>
      </c>
      <c r="V277" s="106">
        <f>ROUND(E277*U277,2)</f>
        <v>0</v>
      </c>
      <c r="W277" s="106"/>
      <c r="X277" s="106" t="s">
        <v>1066</v>
      </c>
      <c r="Y277" s="101"/>
      <c r="Z277" s="101"/>
      <c r="AA277" s="101"/>
      <c r="AB277" s="101"/>
      <c r="AC277" s="101"/>
      <c r="AD277" s="101"/>
      <c r="AE277" s="101"/>
      <c r="AF277" s="101"/>
      <c r="AG277" s="101" t="s">
        <v>1795</v>
      </c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</row>
    <row r="278" spans="1:60" ht="22.5" outlineLevel="1">
      <c r="A278" s="104"/>
      <c r="B278" s="105"/>
      <c r="C278" s="138" t="s">
        <v>3540</v>
      </c>
      <c r="D278" s="107"/>
      <c r="E278" s="108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1"/>
      <c r="Z278" s="101"/>
      <c r="AA278" s="101"/>
      <c r="AB278" s="101"/>
      <c r="AC278" s="101"/>
      <c r="AD278" s="101"/>
      <c r="AE278" s="101"/>
      <c r="AF278" s="101"/>
      <c r="AG278" s="101" t="s">
        <v>365</v>
      </c>
      <c r="AH278" s="101">
        <v>0</v>
      </c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</row>
    <row r="279" spans="1:60" outlineLevel="1">
      <c r="A279" s="104"/>
      <c r="B279" s="105"/>
      <c r="C279" s="138" t="s">
        <v>3537</v>
      </c>
      <c r="D279" s="107"/>
      <c r="E279" s="108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1"/>
      <c r="Z279" s="101"/>
      <c r="AA279" s="101"/>
      <c r="AB279" s="101"/>
      <c r="AC279" s="101"/>
      <c r="AD279" s="101"/>
      <c r="AE279" s="101"/>
      <c r="AF279" s="101"/>
      <c r="AG279" s="101" t="s">
        <v>365</v>
      </c>
      <c r="AH279" s="101">
        <v>0</v>
      </c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</row>
    <row r="280" spans="1:60" outlineLevel="1">
      <c r="A280" s="104"/>
      <c r="B280" s="105"/>
      <c r="C280" s="138" t="s">
        <v>3086</v>
      </c>
      <c r="D280" s="107"/>
      <c r="E280" s="108">
        <v>415</v>
      </c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1"/>
      <c r="Z280" s="101"/>
      <c r="AA280" s="101"/>
      <c r="AB280" s="101"/>
      <c r="AC280" s="101"/>
      <c r="AD280" s="101"/>
      <c r="AE280" s="101"/>
      <c r="AF280" s="101"/>
      <c r="AG280" s="101" t="s">
        <v>365</v>
      </c>
      <c r="AH280" s="101">
        <v>0</v>
      </c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</row>
    <row r="281" spans="1:60" outlineLevel="1">
      <c r="A281" s="122">
        <v>68</v>
      </c>
      <c r="B281" s="123" t="s">
        <v>3549</v>
      </c>
      <c r="C281" s="137" t="s">
        <v>3550</v>
      </c>
      <c r="D281" s="124" t="s">
        <v>525</v>
      </c>
      <c r="E281" s="125">
        <v>40</v>
      </c>
      <c r="F281" s="126"/>
      <c r="G281" s="127">
        <f>ROUND(E281*F281,2)</f>
        <v>0</v>
      </c>
      <c r="H281" s="126"/>
      <c r="I281" s="127">
        <f>ROUND(E281*H281,2)</f>
        <v>0</v>
      </c>
      <c r="J281" s="126"/>
      <c r="K281" s="127">
        <f>ROUND(E281*J281,2)</f>
        <v>0</v>
      </c>
      <c r="L281" s="127">
        <v>21</v>
      </c>
      <c r="M281" s="127">
        <f>G281*(1+L281/100)</f>
        <v>0</v>
      </c>
      <c r="N281" s="127">
        <v>0</v>
      </c>
      <c r="O281" s="127">
        <f>ROUND(E281*N281,2)</f>
        <v>0</v>
      </c>
      <c r="P281" s="127">
        <v>0</v>
      </c>
      <c r="Q281" s="127">
        <f>ROUND(E281*P281,2)</f>
        <v>0</v>
      </c>
      <c r="R281" s="127"/>
      <c r="S281" s="127" t="s">
        <v>392</v>
      </c>
      <c r="T281" s="128" t="s">
        <v>393</v>
      </c>
      <c r="U281" s="106">
        <v>0</v>
      </c>
      <c r="V281" s="106">
        <f>ROUND(E281*U281,2)</f>
        <v>0</v>
      </c>
      <c r="W281" s="106"/>
      <c r="X281" s="106" t="s">
        <v>1066</v>
      </c>
      <c r="Y281" s="101"/>
      <c r="Z281" s="101"/>
      <c r="AA281" s="101"/>
      <c r="AB281" s="101"/>
      <c r="AC281" s="101"/>
      <c r="AD281" s="101"/>
      <c r="AE281" s="101"/>
      <c r="AF281" s="101"/>
      <c r="AG281" s="101" t="s">
        <v>1795</v>
      </c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</row>
    <row r="282" spans="1:60" ht="22.5" outlineLevel="1">
      <c r="A282" s="104"/>
      <c r="B282" s="105"/>
      <c r="C282" s="138" t="s">
        <v>3540</v>
      </c>
      <c r="D282" s="107"/>
      <c r="E282" s="108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1"/>
      <c r="Z282" s="101"/>
      <c r="AA282" s="101"/>
      <c r="AB282" s="101"/>
      <c r="AC282" s="101"/>
      <c r="AD282" s="101"/>
      <c r="AE282" s="101"/>
      <c r="AF282" s="101"/>
      <c r="AG282" s="101" t="s">
        <v>365</v>
      </c>
      <c r="AH282" s="101">
        <v>0</v>
      </c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</row>
    <row r="283" spans="1:60" outlineLevel="1">
      <c r="A283" s="104"/>
      <c r="B283" s="105"/>
      <c r="C283" s="138" t="s">
        <v>2405</v>
      </c>
      <c r="D283" s="107"/>
      <c r="E283" s="108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1"/>
      <c r="Z283" s="101"/>
      <c r="AA283" s="101"/>
      <c r="AB283" s="101"/>
      <c r="AC283" s="101"/>
      <c r="AD283" s="101"/>
      <c r="AE283" s="101"/>
      <c r="AF283" s="101"/>
      <c r="AG283" s="101" t="s">
        <v>365</v>
      </c>
      <c r="AH283" s="101">
        <v>0</v>
      </c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</row>
    <row r="284" spans="1:60" outlineLevel="1">
      <c r="A284" s="104"/>
      <c r="B284" s="105"/>
      <c r="C284" s="138" t="s">
        <v>1859</v>
      </c>
      <c r="D284" s="107"/>
      <c r="E284" s="108">
        <v>40</v>
      </c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1"/>
      <c r="Z284" s="101"/>
      <c r="AA284" s="101"/>
      <c r="AB284" s="101"/>
      <c r="AC284" s="101"/>
      <c r="AD284" s="101"/>
      <c r="AE284" s="101"/>
      <c r="AF284" s="101"/>
      <c r="AG284" s="101" t="s">
        <v>365</v>
      </c>
      <c r="AH284" s="101">
        <v>0</v>
      </c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</row>
    <row r="285" spans="1:60" outlineLevel="1">
      <c r="A285" s="122">
        <v>69</v>
      </c>
      <c r="B285" s="123" t="s">
        <v>3551</v>
      </c>
      <c r="C285" s="137" t="s">
        <v>3552</v>
      </c>
      <c r="D285" s="124" t="s">
        <v>525</v>
      </c>
      <c r="E285" s="125">
        <v>285</v>
      </c>
      <c r="F285" s="126"/>
      <c r="G285" s="127">
        <f>ROUND(E285*F285,2)</f>
        <v>0</v>
      </c>
      <c r="H285" s="126"/>
      <c r="I285" s="127">
        <f>ROUND(E285*H285,2)</f>
        <v>0</v>
      </c>
      <c r="J285" s="126"/>
      <c r="K285" s="127">
        <f>ROUND(E285*J285,2)</f>
        <v>0</v>
      </c>
      <c r="L285" s="127">
        <v>21</v>
      </c>
      <c r="M285" s="127">
        <f>G285*(1+L285/100)</f>
        <v>0</v>
      </c>
      <c r="N285" s="127">
        <v>0</v>
      </c>
      <c r="O285" s="127">
        <f>ROUND(E285*N285,2)</f>
        <v>0</v>
      </c>
      <c r="P285" s="127">
        <v>0</v>
      </c>
      <c r="Q285" s="127">
        <f>ROUND(E285*P285,2)</f>
        <v>0</v>
      </c>
      <c r="R285" s="127"/>
      <c r="S285" s="127" t="s">
        <v>392</v>
      </c>
      <c r="T285" s="128" t="s">
        <v>393</v>
      </c>
      <c r="U285" s="106">
        <v>0</v>
      </c>
      <c r="V285" s="106">
        <f>ROUND(E285*U285,2)</f>
        <v>0</v>
      </c>
      <c r="W285" s="106"/>
      <c r="X285" s="106" t="s">
        <v>1066</v>
      </c>
      <c r="Y285" s="101"/>
      <c r="Z285" s="101"/>
      <c r="AA285" s="101"/>
      <c r="AB285" s="101"/>
      <c r="AC285" s="101"/>
      <c r="AD285" s="101"/>
      <c r="AE285" s="101"/>
      <c r="AF285" s="101"/>
      <c r="AG285" s="101" t="s">
        <v>1795</v>
      </c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</row>
    <row r="286" spans="1:60" ht="22.5" outlineLevel="1">
      <c r="A286" s="104"/>
      <c r="B286" s="105"/>
      <c r="C286" s="138" t="s">
        <v>3553</v>
      </c>
      <c r="D286" s="107"/>
      <c r="E286" s="108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1"/>
      <c r="Z286" s="101"/>
      <c r="AA286" s="101"/>
      <c r="AB286" s="101"/>
      <c r="AC286" s="101"/>
      <c r="AD286" s="101"/>
      <c r="AE286" s="101"/>
      <c r="AF286" s="101"/>
      <c r="AG286" s="101" t="s">
        <v>365</v>
      </c>
      <c r="AH286" s="101">
        <v>0</v>
      </c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</row>
    <row r="287" spans="1:60" outlineLevel="1">
      <c r="A287" s="104"/>
      <c r="B287" s="105"/>
      <c r="C287" s="138" t="s">
        <v>3554</v>
      </c>
      <c r="D287" s="107"/>
      <c r="E287" s="108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1"/>
      <c r="Z287" s="101"/>
      <c r="AA287" s="101"/>
      <c r="AB287" s="101"/>
      <c r="AC287" s="101"/>
      <c r="AD287" s="101"/>
      <c r="AE287" s="101"/>
      <c r="AF287" s="101"/>
      <c r="AG287" s="101" t="s">
        <v>365</v>
      </c>
      <c r="AH287" s="101">
        <v>0</v>
      </c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</row>
    <row r="288" spans="1:60" outlineLevel="1">
      <c r="A288" s="104"/>
      <c r="B288" s="105"/>
      <c r="C288" s="138" t="s">
        <v>3555</v>
      </c>
      <c r="D288" s="107"/>
      <c r="E288" s="108">
        <v>285</v>
      </c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1"/>
      <c r="Z288" s="101"/>
      <c r="AA288" s="101"/>
      <c r="AB288" s="101"/>
      <c r="AC288" s="101"/>
      <c r="AD288" s="101"/>
      <c r="AE288" s="101"/>
      <c r="AF288" s="101"/>
      <c r="AG288" s="101" t="s">
        <v>365</v>
      </c>
      <c r="AH288" s="101">
        <v>0</v>
      </c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</row>
    <row r="289" spans="1:60" outlineLevel="1">
      <c r="A289" s="122">
        <v>70</v>
      </c>
      <c r="B289" s="123" t="s">
        <v>3556</v>
      </c>
      <c r="C289" s="137" t="s">
        <v>3557</v>
      </c>
      <c r="D289" s="124" t="s">
        <v>1128</v>
      </c>
      <c r="E289" s="125">
        <v>1</v>
      </c>
      <c r="F289" s="126"/>
      <c r="G289" s="127">
        <f>ROUND(E289*F289,2)</f>
        <v>0</v>
      </c>
      <c r="H289" s="126"/>
      <c r="I289" s="127">
        <f>ROUND(E289*H289,2)</f>
        <v>0</v>
      </c>
      <c r="J289" s="126"/>
      <c r="K289" s="127">
        <f>ROUND(E289*J289,2)</f>
        <v>0</v>
      </c>
      <c r="L289" s="127">
        <v>21</v>
      </c>
      <c r="M289" s="127">
        <f>G289*(1+L289/100)</f>
        <v>0</v>
      </c>
      <c r="N289" s="127">
        <v>0</v>
      </c>
      <c r="O289" s="127">
        <f>ROUND(E289*N289,2)</f>
        <v>0</v>
      </c>
      <c r="P289" s="127">
        <v>0</v>
      </c>
      <c r="Q289" s="127">
        <f>ROUND(E289*P289,2)</f>
        <v>0</v>
      </c>
      <c r="R289" s="127"/>
      <c r="S289" s="127" t="s">
        <v>392</v>
      </c>
      <c r="T289" s="128" t="s">
        <v>393</v>
      </c>
      <c r="U289" s="106">
        <v>0</v>
      </c>
      <c r="V289" s="106">
        <f>ROUND(E289*U289,2)</f>
        <v>0</v>
      </c>
      <c r="W289" s="106"/>
      <c r="X289" s="106" t="s">
        <v>1066</v>
      </c>
      <c r="Y289" s="101"/>
      <c r="Z289" s="101"/>
      <c r="AA289" s="101"/>
      <c r="AB289" s="101"/>
      <c r="AC289" s="101"/>
      <c r="AD289" s="101"/>
      <c r="AE289" s="101"/>
      <c r="AF289" s="101"/>
      <c r="AG289" s="101" t="s">
        <v>1795</v>
      </c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</row>
    <row r="290" spans="1:60" ht="22.5" outlineLevel="1">
      <c r="A290" s="104"/>
      <c r="B290" s="105"/>
      <c r="C290" s="138" t="s">
        <v>3488</v>
      </c>
      <c r="D290" s="107"/>
      <c r="E290" s="108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1"/>
      <c r="Z290" s="101"/>
      <c r="AA290" s="101"/>
      <c r="AB290" s="101"/>
      <c r="AC290" s="101"/>
      <c r="AD290" s="101"/>
      <c r="AE290" s="101"/>
      <c r="AF290" s="101"/>
      <c r="AG290" s="101" t="s">
        <v>365</v>
      </c>
      <c r="AH290" s="101">
        <v>0</v>
      </c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</row>
    <row r="291" spans="1:60" outlineLevel="1">
      <c r="A291" s="104"/>
      <c r="B291" s="105"/>
      <c r="C291" s="138" t="s">
        <v>2156</v>
      </c>
      <c r="D291" s="107"/>
      <c r="E291" s="108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1"/>
      <c r="Z291" s="101"/>
      <c r="AA291" s="101"/>
      <c r="AB291" s="101"/>
      <c r="AC291" s="101"/>
      <c r="AD291" s="101"/>
      <c r="AE291" s="101"/>
      <c r="AF291" s="101"/>
      <c r="AG291" s="101" t="s">
        <v>365</v>
      </c>
      <c r="AH291" s="101">
        <v>0</v>
      </c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</row>
    <row r="292" spans="1:60" outlineLevel="1">
      <c r="A292" s="104"/>
      <c r="B292" s="105"/>
      <c r="C292" s="138" t="s">
        <v>43</v>
      </c>
      <c r="D292" s="107"/>
      <c r="E292" s="108">
        <v>1</v>
      </c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1"/>
      <c r="Z292" s="101"/>
      <c r="AA292" s="101"/>
      <c r="AB292" s="101"/>
      <c r="AC292" s="101"/>
      <c r="AD292" s="101"/>
      <c r="AE292" s="101"/>
      <c r="AF292" s="101"/>
      <c r="AG292" s="101" t="s">
        <v>365</v>
      </c>
      <c r="AH292" s="101">
        <v>0</v>
      </c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</row>
    <row r="293" spans="1:60">
      <c r="A293" s="116" t="s">
        <v>355</v>
      </c>
      <c r="B293" s="117" t="s">
        <v>307</v>
      </c>
      <c r="C293" s="136" t="s">
        <v>308</v>
      </c>
      <c r="D293" s="118"/>
      <c r="E293" s="119"/>
      <c r="F293" s="120"/>
      <c r="G293" s="120">
        <f>SUMIF(AG294:AG297,"&lt;&gt;NOR",G294:G297)</f>
        <v>0</v>
      </c>
      <c r="H293" s="120"/>
      <c r="I293" s="120">
        <f>SUM(I294:I297)</f>
        <v>0</v>
      </c>
      <c r="J293" s="120"/>
      <c r="K293" s="120">
        <f>SUM(K294:K297)</f>
        <v>0</v>
      </c>
      <c r="L293" s="120"/>
      <c r="M293" s="120">
        <f>SUM(M294:M297)</f>
        <v>0</v>
      </c>
      <c r="N293" s="120"/>
      <c r="O293" s="120">
        <f>SUM(O294:O297)</f>
        <v>0</v>
      </c>
      <c r="P293" s="120"/>
      <c r="Q293" s="120">
        <f>SUM(Q294:Q297)</f>
        <v>0</v>
      </c>
      <c r="R293" s="120"/>
      <c r="S293" s="120"/>
      <c r="T293" s="121"/>
      <c r="U293" s="115"/>
      <c r="V293" s="115">
        <f>SUM(V294:V297)</f>
        <v>0</v>
      </c>
      <c r="W293" s="115"/>
      <c r="X293" s="115"/>
      <c r="AG293" t="s">
        <v>356</v>
      </c>
    </row>
    <row r="294" spans="1:60" ht="45" outlineLevel="1">
      <c r="A294" s="122">
        <v>71</v>
      </c>
      <c r="B294" s="123" t="s">
        <v>3558</v>
      </c>
      <c r="C294" s="137" t="s">
        <v>3559</v>
      </c>
      <c r="D294" s="124" t="s">
        <v>1128</v>
      </c>
      <c r="E294" s="125">
        <v>1</v>
      </c>
      <c r="F294" s="126"/>
      <c r="G294" s="127">
        <f>ROUND(E294*F294,2)</f>
        <v>0</v>
      </c>
      <c r="H294" s="126"/>
      <c r="I294" s="127">
        <f>ROUND(E294*H294,2)</f>
        <v>0</v>
      </c>
      <c r="J294" s="126"/>
      <c r="K294" s="127">
        <f>ROUND(E294*J294,2)</f>
        <v>0</v>
      </c>
      <c r="L294" s="127">
        <v>21</v>
      </c>
      <c r="M294" s="127">
        <f>G294*(1+L294/100)</f>
        <v>0</v>
      </c>
      <c r="N294" s="127">
        <v>0</v>
      </c>
      <c r="O294" s="127">
        <f>ROUND(E294*N294,2)</f>
        <v>0</v>
      </c>
      <c r="P294" s="127">
        <v>0</v>
      </c>
      <c r="Q294" s="127">
        <f>ROUND(E294*P294,2)</f>
        <v>0</v>
      </c>
      <c r="R294" s="127"/>
      <c r="S294" s="127" t="s">
        <v>392</v>
      </c>
      <c r="T294" s="128" t="s">
        <v>393</v>
      </c>
      <c r="U294" s="106">
        <v>0</v>
      </c>
      <c r="V294" s="106">
        <f>ROUND(E294*U294,2)</f>
        <v>0</v>
      </c>
      <c r="W294" s="106"/>
      <c r="X294" s="106" t="s">
        <v>362</v>
      </c>
      <c r="Y294" s="101"/>
      <c r="Z294" s="101"/>
      <c r="AA294" s="101"/>
      <c r="AB294" s="101"/>
      <c r="AC294" s="101"/>
      <c r="AD294" s="101"/>
      <c r="AE294" s="101"/>
      <c r="AF294" s="101"/>
      <c r="AG294" s="101" t="s">
        <v>550</v>
      </c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</row>
    <row r="295" spans="1:60" outlineLevel="1">
      <c r="A295" s="104"/>
      <c r="B295" s="105"/>
      <c r="C295" s="138" t="s">
        <v>3560</v>
      </c>
      <c r="D295" s="107"/>
      <c r="E295" s="108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1"/>
      <c r="Z295" s="101"/>
      <c r="AA295" s="101"/>
      <c r="AB295" s="101"/>
      <c r="AC295" s="101"/>
      <c r="AD295" s="101"/>
      <c r="AE295" s="101"/>
      <c r="AF295" s="101"/>
      <c r="AG295" s="101" t="s">
        <v>365</v>
      </c>
      <c r="AH295" s="101">
        <v>0</v>
      </c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</row>
    <row r="296" spans="1:60" outlineLevel="1">
      <c r="A296" s="104"/>
      <c r="B296" s="105"/>
      <c r="C296" s="138" t="s">
        <v>2156</v>
      </c>
      <c r="D296" s="107"/>
      <c r="E296" s="108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1"/>
      <c r="Z296" s="101"/>
      <c r="AA296" s="101"/>
      <c r="AB296" s="101"/>
      <c r="AC296" s="101"/>
      <c r="AD296" s="101"/>
      <c r="AE296" s="101"/>
      <c r="AF296" s="101"/>
      <c r="AG296" s="101" t="s">
        <v>365</v>
      </c>
      <c r="AH296" s="101">
        <v>0</v>
      </c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</row>
    <row r="297" spans="1:60" outlineLevel="1">
      <c r="A297" s="104"/>
      <c r="B297" s="105"/>
      <c r="C297" s="138" t="s">
        <v>43</v>
      </c>
      <c r="D297" s="107"/>
      <c r="E297" s="108">
        <v>1</v>
      </c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1"/>
      <c r="Z297" s="101"/>
      <c r="AA297" s="101"/>
      <c r="AB297" s="101"/>
      <c r="AC297" s="101"/>
      <c r="AD297" s="101"/>
      <c r="AE297" s="101"/>
      <c r="AF297" s="101"/>
      <c r="AG297" s="101" t="s">
        <v>365</v>
      </c>
      <c r="AH297" s="101">
        <v>0</v>
      </c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</row>
    <row r="298" spans="1:60">
      <c r="A298" s="116" t="s">
        <v>355</v>
      </c>
      <c r="B298" s="117" t="s">
        <v>309</v>
      </c>
      <c r="C298" s="136" t="s">
        <v>310</v>
      </c>
      <c r="D298" s="118"/>
      <c r="E298" s="119"/>
      <c r="F298" s="120"/>
      <c r="G298" s="120">
        <f>SUMIF(AG299:AG305,"&lt;&gt;NOR",G299:G305)</f>
        <v>0</v>
      </c>
      <c r="H298" s="120"/>
      <c r="I298" s="120">
        <f>SUM(I299:I305)</f>
        <v>0</v>
      </c>
      <c r="J298" s="120"/>
      <c r="K298" s="120">
        <f>SUM(K299:K305)</f>
        <v>0</v>
      </c>
      <c r="L298" s="120"/>
      <c r="M298" s="120">
        <f>SUM(M299:M305)</f>
        <v>0</v>
      </c>
      <c r="N298" s="120"/>
      <c r="O298" s="120">
        <f>SUM(O299:O305)</f>
        <v>0</v>
      </c>
      <c r="P298" s="120"/>
      <c r="Q298" s="120">
        <f>SUM(Q299:Q305)</f>
        <v>0</v>
      </c>
      <c r="R298" s="120"/>
      <c r="S298" s="120"/>
      <c r="T298" s="121"/>
      <c r="U298" s="115"/>
      <c r="V298" s="115">
        <f>SUM(V299:V305)</f>
        <v>0</v>
      </c>
      <c r="W298" s="115"/>
      <c r="X298" s="115"/>
      <c r="AG298" t="s">
        <v>356</v>
      </c>
    </row>
    <row r="299" spans="1:60" outlineLevel="1">
      <c r="A299" s="129">
        <v>72</v>
      </c>
      <c r="B299" s="130" t="s">
        <v>3561</v>
      </c>
      <c r="C299" s="140" t="s">
        <v>3562</v>
      </c>
      <c r="D299" s="131" t="s">
        <v>1128</v>
      </c>
      <c r="E299" s="132">
        <v>252</v>
      </c>
      <c r="F299" s="133"/>
      <c r="G299" s="134">
        <f t="shared" ref="G299:G305" si="0">ROUND(E299*F299,2)</f>
        <v>0</v>
      </c>
      <c r="H299" s="133"/>
      <c r="I299" s="134">
        <f t="shared" ref="I299:I305" si="1">ROUND(E299*H299,2)</f>
        <v>0</v>
      </c>
      <c r="J299" s="133"/>
      <c r="K299" s="134">
        <f t="shared" ref="K299:K305" si="2">ROUND(E299*J299,2)</f>
        <v>0</v>
      </c>
      <c r="L299" s="134">
        <v>21</v>
      </c>
      <c r="M299" s="134">
        <f t="shared" ref="M299:M305" si="3">G299*(1+L299/100)</f>
        <v>0</v>
      </c>
      <c r="N299" s="134">
        <v>0</v>
      </c>
      <c r="O299" s="134">
        <f t="shared" ref="O299:O305" si="4">ROUND(E299*N299,2)</f>
        <v>0</v>
      </c>
      <c r="P299" s="134">
        <v>0</v>
      </c>
      <c r="Q299" s="134">
        <f t="shared" ref="Q299:Q305" si="5">ROUND(E299*P299,2)</f>
        <v>0</v>
      </c>
      <c r="R299" s="134"/>
      <c r="S299" s="134" t="s">
        <v>392</v>
      </c>
      <c r="T299" s="135" t="s">
        <v>393</v>
      </c>
      <c r="U299" s="106">
        <v>0</v>
      </c>
      <c r="V299" s="106">
        <f t="shared" ref="V299:V305" si="6">ROUND(E299*U299,2)</f>
        <v>0</v>
      </c>
      <c r="W299" s="106"/>
      <c r="X299" s="106" t="s">
        <v>362</v>
      </c>
      <c r="Y299" s="101"/>
      <c r="Z299" s="101"/>
      <c r="AA299" s="101"/>
      <c r="AB299" s="101"/>
      <c r="AC299" s="101"/>
      <c r="AD299" s="101"/>
      <c r="AE299" s="101"/>
      <c r="AF299" s="101"/>
      <c r="AG299" s="101" t="s">
        <v>1789</v>
      </c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</row>
    <row r="300" spans="1:60" outlineLevel="1">
      <c r="A300" s="129">
        <v>73</v>
      </c>
      <c r="B300" s="130" t="s">
        <v>3563</v>
      </c>
      <c r="C300" s="140" t="s">
        <v>3564</v>
      </c>
      <c r="D300" s="131" t="s">
        <v>1128</v>
      </c>
      <c r="E300" s="132">
        <v>2</v>
      </c>
      <c r="F300" s="133"/>
      <c r="G300" s="134">
        <f t="shared" si="0"/>
        <v>0</v>
      </c>
      <c r="H300" s="133"/>
      <c r="I300" s="134">
        <f t="shared" si="1"/>
        <v>0</v>
      </c>
      <c r="J300" s="133"/>
      <c r="K300" s="134">
        <f t="shared" si="2"/>
        <v>0</v>
      </c>
      <c r="L300" s="134">
        <v>21</v>
      </c>
      <c r="M300" s="134">
        <f t="shared" si="3"/>
        <v>0</v>
      </c>
      <c r="N300" s="134">
        <v>0</v>
      </c>
      <c r="O300" s="134">
        <f t="shared" si="4"/>
        <v>0</v>
      </c>
      <c r="P300" s="134">
        <v>0</v>
      </c>
      <c r="Q300" s="134">
        <f t="shared" si="5"/>
        <v>0</v>
      </c>
      <c r="R300" s="134"/>
      <c r="S300" s="134" t="s">
        <v>392</v>
      </c>
      <c r="T300" s="135" t="s">
        <v>393</v>
      </c>
      <c r="U300" s="106">
        <v>0</v>
      </c>
      <c r="V300" s="106">
        <f t="shared" si="6"/>
        <v>0</v>
      </c>
      <c r="W300" s="106"/>
      <c r="X300" s="106" t="s">
        <v>362</v>
      </c>
      <c r="Y300" s="101"/>
      <c r="Z300" s="101"/>
      <c r="AA300" s="101"/>
      <c r="AB300" s="101"/>
      <c r="AC300" s="101"/>
      <c r="AD300" s="101"/>
      <c r="AE300" s="101"/>
      <c r="AF300" s="101"/>
      <c r="AG300" s="101" t="s">
        <v>1789</v>
      </c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</row>
    <row r="301" spans="1:60" outlineLevel="1">
      <c r="A301" s="129">
        <v>74</v>
      </c>
      <c r="B301" s="130" t="s">
        <v>3565</v>
      </c>
      <c r="C301" s="140" t="s">
        <v>3566</v>
      </c>
      <c r="D301" s="131" t="s">
        <v>1128</v>
      </c>
      <c r="E301" s="132">
        <v>495</v>
      </c>
      <c r="F301" s="133"/>
      <c r="G301" s="134">
        <f t="shared" si="0"/>
        <v>0</v>
      </c>
      <c r="H301" s="133"/>
      <c r="I301" s="134">
        <f t="shared" si="1"/>
        <v>0</v>
      </c>
      <c r="J301" s="133"/>
      <c r="K301" s="134">
        <f t="shared" si="2"/>
        <v>0</v>
      </c>
      <c r="L301" s="134">
        <v>21</v>
      </c>
      <c r="M301" s="134">
        <f t="shared" si="3"/>
        <v>0</v>
      </c>
      <c r="N301" s="134">
        <v>0</v>
      </c>
      <c r="O301" s="134">
        <f t="shared" si="4"/>
        <v>0</v>
      </c>
      <c r="P301" s="134">
        <v>0</v>
      </c>
      <c r="Q301" s="134">
        <f t="shared" si="5"/>
        <v>0</v>
      </c>
      <c r="R301" s="134"/>
      <c r="S301" s="134" t="s">
        <v>392</v>
      </c>
      <c r="T301" s="135" t="s">
        <v>393</v>
      </c>
      <c r="U301" s="106">
        <v>0</v>
      </c>
      <c r="V301" s="106">
        <f t="shared" si="6"/>
        <v>0</v>
      </c>
      <c r="W301" s="106"/>
      <c r="X301" s="106" t="s">
        <v>362</v>
      </c>
      <c r="Y301" s="101"/>
      <c r="Z301" s="101"/>
      <c r="AA301" s="101"/>
      <c r="AB301" s="101"/>
      <c r="AC301" s="101"/>
      <c r="AD301" s="101"/>
      <c r="AE301" s="101"/>
      <c r="AF301" s="101"/>
      <c r="AG301" s="101" t="s">
        <v>1789</v>
      </c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</row>
    <row r="302" spans="1:60" outlineLevel="1">
      <c r="A302" s="129">
        <v>75</v>
      </c>
      <c r="B302" s="130" t="s">
        <v>3567</v>
      </c>
      <c r="C302" s="140" t="s">
        <v>3568</v>
      </c>
      <c r="D302" s="131" t="s">
        <v>1128</v>
      </c>
      <c r="E302" s="132">
        <v>7415</v>
      </c>
      <c r="F302" s="133"/>
      <c r="G302" s="134">
        <f t="shared" si="0"/>
        <v>0</v>
      </c>
      <c r="H302" s="133"/>
      <c r="I302" s="134">
        <f t="shared" si="1"/>
        <v>0</v>
      </c>
      <c r="J302" s="133"/>
      <c r="K302" s="134">
        <f t="shared" si="2"/>
        <v>0</v>
      </c>
      <c r="L302" s="134">
        <v>21</v>
      </c>
      <c r="M302" s="134">
        <f t="shared" si="3"/>
        <v>0</v>
      </c>
      <c r="N302" s="134">
        <v>0</v>
      </c>
      <c r="O302" s="134">
        <f t="shared" si="4"/>
        <v>0</v>
      </c>
      <c r="P302" s="134">
        <v>0</v>
      </c>
      <c r="Q302" s="134">
        <f t="shared" si="5"/>
        <v>0</v>
      </c>
      <c r="R302" s="134"/>
      <c r="S302" s="134" t="s">
        <v>392</v>
      </c>
      <c r="T302" s="135" t="s">
        <v>393</v>
      </c>
      <c r="U302" s="106">
        <v>0</v>
      </c>
      <c r="V302" s="106">
        <f t="shared" si="6"/>
        <v>0</v>
      </c>
      <c r="W302" s="106"/>
      <c r="X302" s="106" t="s">
        <v>362</v>
      </c>
      <c r="Y302" s="101"/>
      <c r="Z302" s="101"/>
      <c r="AA302" s="101"/>
      <c r="AB302" s="101"/>
      <c r="AC302" s="101"/>
      <c r="AD302" s="101"/>
      <c r="AE302" s="101"/>
      <c r="AF302" s="101"/>
      <c r="AG302" s="101" t="s">
        <v>1789</v>
      </c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</row>
    <row r="303" spans="1:60" outlineLevel="1">
      <c r="A303" s="129">
        <v>76</v>
      </c>
      <c r="B303" s="130" t="s">
        <v>3569</v>
      </c>
      <c r="C303" s="140" t="s">
        <v>3570</v>
      </c>
      <c r="D303" s="131" t="s">
        <v>1128</v>
      </c>
      <c r="E303" s="132">
        <v>406</v>
      </c>
      <c r="F303" s="133"/>
      <c r="G303" s="134">
        <f t="shared" si="0"/>
        <v>0</v>
      </c>
      <c r="H303" s="133"/>
      <c r="I303" s="134">
        <f t="shared" si="1"/>
        <v>0</v>
      </c>
      <c r="J303" s="133"/>
      <c r="K303" s="134">
        <f t="shared" si="2"/>
        <v>0</v>
      </c>
      <c r="L303" s="134">
        <v>21</v>
      </c>
      <c r="M303" s="134">
        <f t="shared" si="3"/>
        <v>0</v>
      </c>
      <c r="N303" s="134">
        <v>0</v>
      </c>
      <c r="O303" s="134">
        <f t="shared" si="4"/>
        <v>0</v>
      </c>
      <c r="P303" s="134">
        <v>0</v>
      </c>
      <c r="Q303" s="134">
        <f t="shared" si="5"/>
        <v>0</v>
      </c>
      <c r="R303" s="134"/>
      <c r="S303" s="134" t="s">
        <v>392</v>
      </c>
      <c r="T303" s="135" t="s">
        <v>393</v>
      </c>
      <c r="U303" s="106">
        <v>0</v>
      </c>
      <c r="V303" s="106">
        <f t="shared" si="6"/>
        <v>0</v>
      </c>
      <c r="W303" s="106"/>
      <c r="X303" s="106" t="s">
        <v>362</v>
      </c>
      <c r="Y303" s="101"/>
      <c r="Z303" s="101"/>
      <c r="AA303" s="101"/>
      <c r="AB303" s="101"/>
      <c r="AC303" s="101"/>
      <c r="AD303" s="101"/>
      <c r="AE303" s="101"/>
      <c r="AF303" s="101"/>
      <c r="AG303" s="101" t="s">
        <v>1789</v>
      </c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</row>
    <row r="304" spans="1:60" outlineLevel="1">
      <c r="A304" s="129">
        <v>77</v>
      </c>
      <c r="B304" s="130" t="s">
        <v>3571</v>
      </c>
      <c r="C304" s="140" t="s">
        <v>3572</v>
      </c>
      <c r="D304" s="131" t="s">
        <v>1128</v>
      </c>
      <c r="E304" s="132">
        <v>1</v>
      </c>
      <c r="F304" s="133"/>
      <c r="G304" s="134">
        <f t="shared" si="0"/>
        <v>0</v>
      </c>
      <c r="H304" s="133"/>
      <c r="I304" s="134">
        <f t="shared" si="1"/>
        <v>0</v>
      </c>
      <c r="J304" s="133"/>
      <c r="K304" s="134">
        <f t="shared" si="2"/>
        <v>0</v>
      </c>
      <c r="L304" s="134">
        <v>21</v>
      </c>
      <c r="M304" s="134">
        <f t="shared" si="3"/>
        <v>0</v>
      </c>
      <c r="N304" s="134">
        <v>0</v>
      </c>
      <c r="O304" s="134">
        <f t="shared" si="4"/>
        <v>0</v>
      </c>
      <c r="P304" s="134">
        <v>0</v>
      </c>
      <c r="Q304" s="134">
        <f t="shared" si="5"/>
        <v>0</v>
      </c>
      <c r="R304" s="134"/>
      <c r="S304" s="134" t="s">
        <v>392</v>
      </c>
      <c r="T304" s="135" t="s">
        <v>393</v>
      </c>
      <c r="U304" s="106">
        <v>0</v>
      </c>
      <c r="V304" s="106">
        <f t="shared" si="6"/>
        <v>0</v>
      </c>
      <c r="W304" s="106"/>
      <c r="X304" s="106" t="s">
        <v>1066</v>
      </c>
      <c r="Y304" s="101"/>
      <c r="Z304" s="101"/>
      <c r="AA304" s="101"/>
      <c r="AB304" s="101"/>
      <c r="AC304" s="101"/>
      <c r="AD304" s="101"/>
      <c r="AE304" s="101"/>
      <c r="AF304" s="101"/>
      <c r="AG304" s="101" t="s">
        <v>1795</v>
      </c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</row>
    <row r="305" spans="1:60" ht="22.5" outlineLevel="1">
      <c r="A305" s="129">
        <v>78</v>
      </c>
      <c r="B305" s="130" t="s">
        <v>3573</v>
      </c>
      <c r="C305" s="140" t="s">
        <v>3574</v>
      </c>
      <c r="D305" s="131" t="s">
        <v>938</v>
      </c>
      <c r="E305" s="132">
        <v>15</v>
      </c>
      <c r="F305" s="133"/>
      <c r="G305" s="134">
        <f t="shared" si="0"/>
        <v>0</v>
      </c>
      <c r="H305" s="133"/>
      <c r="I305" s="134">
        <f t="shared" si="1"/>
        <v>0</v>
      </c>
      <c r="J305" s="133"/>
      <c r="K305" s="134">
        <f t="shared" si="2"/>
        <v>0</v>
      </c>
      <c r="L305" s="134">
        <v>21</v>
      </c>
      <c r="M305" s="134">
        <f t="shared" si="3"/>
        <v>0</v>
      </c>
      <c r="N305" s="134">
        <v>0</v>
      </c>
      <c r="O305" s="134">
        <f t="shared" si="4"/>
        <v>0</v>
      </c>
      <c r="P305" s="134">
        <v>0</v>
      </c>
      <c r="Q305" s="134">
        <f t="shared" si="5"/>
        <v>0</v>
      </c>
      <c r="R305" s="134"/>
      <c r="S305" s="134" t="s">
        <v>392</v>
      </c>
      <c r="T305" s="135" t="s">
        <v>393</v>
      </c>
      <c r="U305" s="106">
        <v>0</v>
      </c>
      <c r="V305" s="106">
        <f t="shared" si="6"/>
        <v>0</v>
      </c>
      <c r="W305" s="106"/>
      <c r="X305" s="106" t="s">
        <v>1066</v>
      </c>
      <c r="Y305" s="101"/>
      <c r="Z305" s="101"/>
      <c r="AA305" s="101"/>
      <c r="AB305" s="101"/>
      <c r="AC305" s="101"/>
      <c r="AD305" s="101"/>
      <c r="AE305" s="101"/>
      <c r="AF305" s="101"/>
      <c r="AG305" s="101" t="s">
        <v>1795</v>
      </c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</row>
    <row r="306" spans="1:60">
      <c r="A306" s="116" t="s">
        <v>355</v>
      </c>
      <c r="B306" s="117" t="s">
        <v>311</v>
      </c>
      <c r="C306" s="136" t="s">
        <v>312</v>
      </c>
      <c r="D306" s="118"/>
      <c r="E306" s="119"/>
      <c r="F306" s="120"/>
      <c r="G306" s="120">
        <f>SUMIF(AG307:AG317,"&lt;&gt;NOR",G307:G317)</f>
        <v>0</v>
      </c>
      <c r="H306" s="120"/>
      <c r="I306" s="120">
        <f>SUM(I307:I317)</f>
        <v>0</v>
      </c>
      <c r="J306" s="120"/>
      <c r="K306" s="120">
        <f>SUM(K307:K317)</f>
        <v>0</v>
      </c>
      <c r="L306" s="120"/>
      <c r="M306" s="120">
        <f>SUM(M307:M317)</f>
        <v>0</v>
      </c>
      <c r="N306" s="120"/>
      <c r="O306" s="120">
        <f>SUM(O307:O317)</f>
        <v>0</v>
      </c>
      <c r="P306" s="120"/>
      <c r="Q306" s="120">
        <f>SUM(Q307:Q317)</f>
        <v>0</v>
      </c>
      <c r="R306" s="120"/>
      <c r="S306" s="120"/>
      <c r="T306" s="121"/>
      <c r="U306" s="115"/>
      <c r="V306" s="115">
        <f>SUM(V307:V317)</f>
        <v>0</v>
      </c>
      <c r="W306" s="115"/>
      <c r="X306" s="115"/>
      <c r="AG306" t="s">
        <v>356</v>
      </c>
    </row>
    <row r="307" spans="1:60" outlineLevel="1">
      <c r="A307" s="129">
        <v>79</v>
      </c>
      <c r="B307" s="130" t="s">
        <v>3575</v>
      </c>
      <c r="C307" s="140" t="s">
        <v>3576</v>
      </c>
      <c r="D307" s="131" t="s">
        <v>1128</v>
      </c>
      <c r="E307" s="132">
        <v>268</v>
      </c>
      <c r="F307" s="133"/>
      <c r="G307" s="134">
        <f t="shared" ref="G307:G317" si="7">ROUND(E307*F307,2)</f>
        <v>0</v>
      </c>
      <c r="H307" s="133"/>
      <c r="I307" s="134">
        <f t="shared" ref="I307:I317" si="8">ROUND(E307*H307,2)</f>
        <v>0</v>
      </c>
      <c r="J307" s="133"/>
      <c r="K307" s="134">
        <f t="shared" ref="K307:K317" si="9">ROUND(E307*J307,2)</f>
        <v>0</v>
      </c>
      <c r="L307" s="134">
        <v>21</v>
      </c>
      <c r="M307" s="134">
        <f t="shared" ref="M307:M317" si="10">G307*(1+L307/100)</f>
        <v>0</v>
      </c>
      <c r="N307" s="134">
        <v>0</v>
      </c>
      <c r="O307" s="134">
        <f t="shared" ref="O307:O317" si="11">ROUND(E307*N307,2)</f>
        <v>0</v>
      </c>
      <c r="P307" s="134">
        <v>0</v>
      </c>
      <c r="Q307" s="134">
        <f t="shared" ref="Q307:Q317" si="12">ROUND(E307*P307,2)</f>
        <v>0</v>
      </c>
      <c r="R307" s="134"/>
      <c r="S307" s="134" t="s">
        <v>392</v>
      </c>
      <c r="T307" s="135" t="s">
        <v>393</v>
      </c>
      <c r="U307" s="106">
        <v>0</v>
      </c>
      <c r="V307" s="106">
        <f t="shared" ref="V307:V317" si="13">ROUND(E307*U307,2)</f>
        <v>0</v>
      </c>
      <c r="W307" s="106"/>
      <c r="X307" s="106" t="s">
        <v>1066</v>
      </c>
      <c r="Y307" s="101"/>
      <c r="Z307" s="101"/>
      <c r="AA307" s="101"/>
      <c r="AB307" s="101"/>
      <c r="AC307" s="101"/>
      <c r="AD307" s="101"/>
      <c r="AE307" s="101"/>
      <c r="AF307" s="101"/>
      <c r="AG307" s="101" t="s">
        <v>1795</v>
      </c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</row>
    <row r="308" spans="1:60" outlineLevel="1">
      <c r="A308" s="129">
        <v>80</v>
      </c>
      <c r="B308" s="130" t="s">
        <v>3577</v>
      </c>
      <c r="C308" s="140" t="s">
        <v>3578</v>
      </c>
      <c r="D308" s="131" t="s">
        <v>1128</v>
      </c>
      <c r="E308" s="132">
        <v>50</v>
      </c>
      <c r="F308" s="133"/>
      <c r="G308" s="134">
        <f t="shared" si="7"/>
        <v>0</v>
      </c>
      <c r="H308" s="133"/>
      <c r="I308" s="134">
        <f t="shared" si="8"/>
        <v>0</v>
      </c>
      <c r="J308" s="133"/>
      <c r="K308" s="134">
        <f t="shared" si="9"/>
        <v>0</v>
      </c>
      <c r="L308" s="134">
        <v>21</v>
      </c>
      <c r="M308" s="134">
        <f t="shared" si="10"/>
        <v>0</v>
      </c>
      <c r="N308" s="134">
        <v>0</v>
      </c>
      <c r="O308" s="134">
        <f t="shared" si="11"/>
        <v>0</v>
      </c>
      <c r="P308" s="134">
        <v>0</v>
      </c>
      <c r="Q308" s="134">
        <f t="shared" si="12"/>
        <v>0</v>
      </c>
      <c r="R308" s="134"/>
      <c r="S308" s="134" t="s">
        <v>392</v>
      </c>
      <c r="T308" s="135" t="s">
        <v>393</v>
      </c>
      <c r="U308" s="106">
        <v>0</v>
      </c>
      <c r="V308" s="106">
        <f t="shared" si="13"/>
        <v>0</v>
      </c>
      <c r="W308" s="106"/>
      <c r="X308" s="106" t="s">
        <v>1066</v>
      </c>
      <c r="Y308" s="101"/>
      <c r="Z308" s="101"/>
      <c r="AA308" s="101"/>
      <c r="AB308" s="101"/>
      <c r="AC308" s="101"/>
      <c r="AD308" s="101"/>
      <c r="AE308" s="101"/>
      <c r="AF308" s="101"/>
      <c r="AG308" s="101" t="s">
        <v>1795</v>
      </c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</row>
    <row r="309" spans="1:60" outlineLevel="1">
      <c r="A309" s="129">
        <v>81</v>
      </c>
      <c r="B309" s="130" t="s">
        <v>3579</v>
      </c>
      <c r="C309" s="140" t="s">
        <v>3580</v>
      </c>
      <c r="D309" s="131" t="s">
        <v>1128</v>
      </c>
      <c r="E309" s="132">
        <v>268</v>
      </c>
      <c r="F309" s="133"/>
      <c r="G309" s="134">
        <f t="shared" si="7"/>
        <v>0</v>
      </c>
      <c r="H309" s="133"/>
      <c r="I309" s="134">
        <f t="shared" si="8"/>
        <v>0</v>
      </c>
      <c r="J309" s="133"/>
      <c r="K309" s="134">
        <f t="shared" si="9"/>
        <v>0</v>
      </c>
      <c r="L309" s="134">
        <v>21</v>
      </c>
      <c r="M309" s="134">
        <f t="shared" si="10"/>
        <v>0</v>
      </c>
      <c r="N309" s="134">
        <v>0</v>
      </c>
      <c r="O309" s="134">
        <f t="shared" si="11"/>
        <v>0</v>
      </c>
      <c r="P309" s="134">
        <v>0</v>
      </c>
      <c r="Q309" s="134">
        <f t="shared" si="12"/>
        <v>0</v>
      </c>
      <c r="R309" s="134"/>
      <c r="S309" s="134" t="s">
        <v>392</v>
      </c>
      <c r="T309" s="135" t="s">
        <v>393</v>
      </c>
      <c r="U309" s="106">
        <v>0</v>
      </c>
      <c r="V309" s="106">
        <f t="shared" si="13"/>
        <v>0</v>
      </c>
      <c r="W309" s="106"/>
      <c r="X309" s="106" t="s">
        <v>1066</v>
      </c>
      <c r="Y309" s="101"/>
      <c r="Z309" s="101"/>
      <c r="AA309" s="101"/>
      <c r="AB309" s="101"/>
      <c r="AC309" s="101"/>
      <c r="AD309" s="101"/>
      <c r="AE309" s="101"/>
      <c r="AF309" s="101"/>
      <c r="AG309" s="101" t="s">
        <v>1795</v>
      </c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</row>
    <row r="310" spans="1:60" outlineLevel="1">
      <c r="A310" s="129">
        <v>82</v>
      </c>
      <c r="B310" s="130" t="s">
        <v>3581</v>
      </c>
      <c r="C310" s="140" t="s">
        <v>3582</v>
      </c>
      <c r="D310" s="131" t="s">
        <v>1128</v>
      </c>
      <c r="E310" s="132">
        <v>268</v>
      </c>
      <c r="F310" s="133"/>
      <c r="G310" s="134">
        <f t="shared" si="7"/>
        <v>0</v>
      </c>
      <c r="H310" s="133"/>
      <c r="I310" s="134">
        <f t="shared" si="8"/>
        <v>0</v>
      </c>
      <c r="J310" s="133"/>
      <c r="K310" s="134">
        <f t="shared" si="9"/>
        <v>0</v>
      </c>
      <c r="L310" s="134">
        <v>21</v>
      </c>
      <c r="M310" s="134">
        <f t="shared" si="10"/>
        <v>0</v>
      </c>
      <c r="N310" s="134">
        <v>0</v>
      </c>
      <c r="O310" s="134">
        <f t="shared" si="11"/>
        <v>0</v>
      </c>
      <c r="P310" s="134">
        <v>0</v>
      </c>
      <c r="Q310" s="134">
        <f t="shared" si="12"/>
        <v>0</v>
      </c>
      <c r="R310" s="134"/>
      <c r="S310" s="134" t="s">
        <v>392</v>
      </c>
      <c r="T310" s="135" t="s">
        <v>393</v>
      </c>
      <c r="U310" s="106">
        <v>0</v>
      </c>
      <c r="V310" s="106">
        <f t="shared" si="13"/>
        <v>0</v>
      </c>
      <c r="W310" s="106"/>
      <c r="X310" s="106" t="s">
        <v>362</v>
      </c>
      <c r="Y310" s="101"/>
      <c r="Z310" s="101"/>
      <c r="AA310" s="101"/>
      <c r="AB310" s="101"/>
      <c r="AC310" s="101"/>
      <c r="AD310" s="101"/>
      <c r="AE310" s="101"/>
      <c r="AF310" s="101"/>
      <c r="AG310" s="101" t="s">
        <v>550</v>
      </c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</row>
    <row r="311" spans="1:60" ht="22.5" outlineLevel="1">
      <c r="A311" s="129">
        <v>83</v>
      </c>
      <c r="B311" s="130" t="s">
        <v>3583</v>
      </c>
      <c r="C311" s="140" t="s">
        <v>3584</v>
      </c>
      <c r="D311" s="131" t="s">
        <v>1128</v>
      </c>
      <c r="E311" s="132">
        <v>1</v>
      </c>
      <c r="F311" s="133"/>
      <c r="G311" s="134">
        <f t="shared" si="7"/>
        <v>0</v>
      </c>
      <c r="H311" s="133"/>
      <c r="I311" s="134">
        <f t="shared" si="8"/>
        <v>0</v>
      </c>
      <c r="J311" s="133"/>
      <c r="K311" s="134">
        <f t="shared" si="9"/>
        <v>0</v>
      </c>
      <c r="L311" s="134">
        <v>21</v>
      </c>
      <c r="M311" s="134">
        <f t="shared" si="10"/>
        <v>0</v>
      </c>
      <c r="N311" s="134">
        <v>0</v>
      </c>
      <c r="O311" s="134">
        <f t="shared" si="11"/>
        <v>0</v>
      </c>
      <c r="P311" s="134">
        <v>0</v>
      </c>
      <c r="Q311" s="134">
        <f t="shared" si="12"/>
        <v>0</v>
      </c>
      <c r="R311" s="134"/>
      <c r="S311" s="134" t="s">
        <v>392</v>
      </c>
      <c r="T311" s="135" t="s">
        <v>393</v>
      </c>
      <c r="U311" s="106">
        <v>0</v>
      </c>
      <c r="V311" s="106">
        <f t="shared" si="13"/>
        <v>0</v>
      </c>
      <c r="W311" s="106"/>
      <c r="X311" s="106" t="s">
        <v>1066</v>
      </c>
      <c r="Y311" s="101"/>
      <c r="Z311" s="101"/>
      <c r="AA311" s="101"/>
      <c r="AB311" s="101"/>
      <c r="AC311" s="101"/>
      <c r="AD311" s="101"/>
      <c r="AE311" s="101"/>
      <c r="AF311" s="101"/>
      <c r="AG311" s="101" t="s">
        <v>1795</v>
      </c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</row>
    <row r="312" spans="1:60" outlineLevel="1">
      <c r="A312" s="129">
        <v>84</v>
      </c>
      <c r="B312" s="130" t="s">
        <v>3585</v>
      </c>
      <c r="C312" s="140" t="s">
        <v>3586</v>
      </c>
      <c r="D312" s="131" t="s">
        <v>1128</v>
      </c>
      <c r="E312" s="132">
        <v>1</v>
      </c>
      <c r="F312" s="133"/>
      <c r="G312" s="134">
        <f t="shared" si="7"/>
        <v>0</v>
      </c>
      <c r="H312" s="133"/>
      <c r="I312" s="134">
        <f t="shared" si="8"/>
        <v>0</v>
      </c>
      <c r="J312" s="133"/>
      <c r="K312" s="134">
        <f t="shared" si="9"/>
        <v>0</v>
      </c>
      <c r="L312" s="134">
        <v>21</v>
      </c>
      <c r="M312" s="134">
        <f t="shared" si="10"/>
        <v>0</v>
      </c>
      <c r="N312" s="134">
        <v>0</v>
      </c>
      <c r="O312" s="134">
        <f t="shared" si="11"/>
        <v>0</v>
      </c>
      <c r="P312" s="134">
        <v>0</v>
      </c>
      <c r="Q312" s="134">
        <f t="shared" si="12"/>
        <v>0</v>
      </c>
      <c r="R312" s="134"/>
      <c r="S312" s="134" t="s">
        <v>392</v>
      </c>
      <c r="T312" s="135" t="s">
        <v>393</v>
      </c>
      <c r="U312" s="106">
        <v>0</v>
      </c>
      <c r="V312" s="106">
        <f t="shared" si="13"/>
        <v>0</v>
      </c>
      <c r="W312" s="106"/>
      <c r="X312" s="106" t="s">
        <v>1066</v>
      </c>
      <c r="Y312" s="101"/>
      <c r="Z312" s="101"/>
      <c r="AA312" s="101"/>
      <c r="AB312" s="101"/>
      <c r="AC312" s="101"/>
      <c r="AD312" s="101"/>
      <c r="AE312" s="101"/>
      <c r="AF312" s="101"/>
      <c r="AG312" s="101" t="s">
        <v>1795</v>
      </c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</row>
    <row r="313" spans="1:60" outlineLevel="1">
      <c r="A313" s="129">
        <v>85</v>
      </c>
      <c r="B313" s="130" t="s">
        <v>3587</v>
      </c>
      <c r="C313" s="140" t="s">
        <v>3588</v>
      </c>
      <c r="D313" s="131" t="s">
        <v>1128</v>
      </c>
      <c r="E313" s="132">
        <v>1</v>
      </c>
      <c r="F313" s="133"/>
      <c r="G313" s="134">
        <f t="shared" si="7"/>
        <v>0</v>
      </c>
      <c r="H313" s="133"/>
      <c r="I313" s="134">
        <f t="shared" si="8"/>
        <v>0</v>
      </c>
      <c r="J313" s="133"/>
      <c r="K313" s="134">
        <f t="shared" si="9"/>
        <v>0</v>
      </c>
      <c r="L313" s="134">
        <v>21</v>
      </c>
      <c r="M313" s="134">
        <f t="shared" si="10"/>
        <v>0</v>
      </c>
      <c r="N313" s="134">
        <v>0</v>
      </c>
      <c r="O313" s="134">
        <f t="shared" si="11"/>
        <v>0</v>
      </c>
      <c r="P313" s="134">
        <v>0</v>
      </c>
      <c r="Q313" s="134">
        <f t="shared" si="12"/>
        <v>0</v>
      </c>
      <c r="R313" s="134"/>
      <c r="S313" s="134" t="s">
        <v>392</v>
      </c>
      <c r="T313" s="135" t="s">
        <v>393</v>
      </c>
      <c r="U313" s="106">
        <v>0</v>
      </c>
      <c r="V313" s="106">
        <f t="shared" si="13"/>
        <v>0</v>
      </c>
      <c r="W313" s="106"/>
      <c r="X313" s="106" t="s">
        <v>1066</v>
      </c>
      <c r="Y313" s="101"/>
      <c r="Z313" s="101"/>
      <c r="AA313" s="101"/>
      <c r="AB313" s="101"/>
      <c r="AC313" s="101"/>
      <c r="AD313" s="101"/>
      <c r="AE313" s="101"/>
      <c r="AF313" s="101"/>
      <c r="AG313" s="101" t="s">
        <v>1795</v>
      </c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</row>
    <row r="314" spans="1:60" outlineLevel="1">
      <c r="A314" s="129">
        <v>86</v>
      </c>
      <c r="B314" s="130" t="s">
        <v>3589</v>
      </c>
      <c r="C314" s="140" t="s">
        <v>3590</v>
      </c>
      <c r="D314" s="131" t="s">
        <v>1128</v>
      </c>
      <c r="E314" s="132">
        <v>1</v>
      </c>
      <c r="F314" s="133"/>
      <c r="G314" s="134">
        <f t="shared" si="7"/>
        <v>0</v>
      </c>
      <c r="H314" s="133"/>
      <c r="I314" s="134">
        <f t="shared" si="8"/>
        <v>0</v>
      </c>
      <c r="J314" s="133"/>
      <c r="K314" s="134">
        <f t="shared" si="9"/>
        <v>0</v>
      </c>
      <c r="L314" s="134">
        <v>21</v>
      </c>
      <c r="M314" s="134">
        <f t="shared" si="10"/>
        <v>0</v>
      </c>
      <c r="N314" s="134">
        <v>0</v>
      </c>
      <c r="O314" s="134">
        <f t="shared" si="11"/>
        <v>0</v>
      </c>
      <c r="P314" s="134">
        <v>0</v>
      </c>
      <c r="Q314" s="134">
        <f t="shared" si="12"/>
        <v>0</v>
      </c>
      <c r="R314" s="134"/>
      <c r="S314" s="134" t="s">
        <v>392</v>
      </c>
      <c r="T314" s="135" t="s">
        <v>393</v>
      </c>
      <c r="U314" s="106">
        <v>0</v>
      </c>
      <c r="V314" s="106">
        <f t="shared" si="13"/>
        <v>0</v>
      </c>
      <c r="W314" s="106"/>
      <c r="X314" s="106" t="s">
        <v>1066</v>
      </c>
      <c r="Y314" s="101"/>
      <c r="Z314" s="101"/>
      <c r="AA314" s="101"/>
      <c r="AB314" s="101"/>
      <c r="AC314" s="101"/>
      <c r="AD314" s="101"/>
      <c r="AE314" s="101"/>
      <c r="AF314" s="101"/>
      <c r="AG314" s="101" t="s">
        <v>1795</v>
      </c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</row>
    <row r="315" spans="1:60" outlineLevel="1">
      <c r="A315" s="129">
        <v>87</v>
      </c>
      <c r="B315" s="130" t="s">
        <v>3591</v>
      </c>
      <c r="C315" s="140" t="s">
        <v>3314</v>
      </c>
      <c r="D315" s="131" t="s">
        <v>1128</v>
      </c>
      <c r="E315" s="132">
        <v>1</v>
      </c>
      <c r="F315" s="133"/>
      <c r="G315" s="134">
        <f t="shared" si="7"/>
        <v>0</v>
      </c>
      <c r="H315" s="133"/>
      <c r="I315" s="134">
        <f t="shared" si="8"/>
        <v>0</v>
      </c>
      <c r="J315" s="133"/>
      <c r="K315" s="134">
        <f t="shared" si="9"/>
        <v>0</v>
      </c>
      <c r="L315" s="134">
        <v>21</v>
      </c>
      <c r="M315" s="134">
        <f t="shared" si="10"/>
        <v>0</v>
      </c>
      <c r="N315" s="134">
        <v>0</v>
      </c>
      <c r="O315" s="134">
        <f t="shared" si="11"/>
        <v>0</v>
      </c>
      <c r="P315" s="134">
        <v>0</v>
      </c>
      <c r="Q315" s="134">
        <f t="shared" si="12"/>
        <v>0</v>
      </c>
      <c r="R315" s="134"/>
      <c r="S315" s="134" t="s">
        <v>392</v>
      </c>
      <c r="T315" s="135" t="s">
        <v>393</v>
      </c>
      <c r="U315" s="106">
        <v>0</v>
      </c>
      <c r="V315" s="106">
        <f t="shared" si="13"/>
        <v>0</v>
      </c>
      <c r="W315" s="106"/>
      <c r="X315" s="106" t="s">
        <v>1066</v>
      </c>
      <c r="Y315" s="101"/>
      <c r="Z315" s="101"/>
      <c r="AA315" s="101"/>
      <c r="AB315" s="101"/>
      <c r="AC315" s="101"/>
      <c r="AD315" s="101"/>
      <c r="AE315" s="101"/>
      <c r="AF315" s="101"/>
      <c r="AG315" s="101" t="s">
        <v>1795</v>
      </c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</row>
    <row r="316" spans="1:60" outlineLevel="1">
      <c r="A316" s="129">
        <v>88</v>
      </c>
      <c r="B316" s="130" t="s">
        <v>3592</v>
      </c>
      <c r="C316" s="140" t="s">
        <v>3593</v>
      </c>
      <c r="D316" s="131" t="s">
        <v>1128</v>
      </c>
      <c r="E316" s="132">
        <v>1</v>
      </c>
      <c r="F316" s="133"/>
      <c r="G316" s="134">
        <f t="shared" si="7"/>
        <v>0</v>
      </c>
      <c r="H316" s="133"/>
      <c r="I316" s="134">
        <f t="shared" si="8"/>
        <v>0</v>
      </c>
      <c r="J316" s="133"/>
      <c r="K316" s="134">
        <f t="shared" si="9"/>
        <v>0</v>
      </c>
      <c r="L316" s="134">
        <v>21</v>
      </c>
      <c r="M316" s="134">
        <f t="shared" si="10"/>
        <v>0</v>
      </c>
      <c r="N316" s="134">
        <v>0</v>
      </c>
      <c r="O316" s="134">
        <f t="shared" si="11"/>
        <v>0</v>
      </c>
      <c r="P316" s="134">
        <v>0</v>
      </c>
      <c r="Q316" s="134">
        <f t="shared" si="12"/>
        <v>0</v>
      </c>
      <c r="R316" s="134"/>
      <c r="S316" s="134" t="s">
        <v>392</v>
      </c>
      <c r="T316" s="135" t="s">
        <v>393</v>
      </c>
      <c r="U316" s="106">
        <v>0</v>
      </c>
      <c r="V316" s="106">
        <f t="shared" si="13"/>
        <v>0</v>
      </c>
      <c r="W316" s="106"/>
      <c r="X316" s="106" t="s">
        <v>1066</v>
      </c>
      <c r="Y316" s="101"/>
      <c r="Z316" s="101"/>
      <c r="AA316" s="101"/>
      <c r="AB316" s="101"/>
      <c r="AC316" s="101"/>
      <c r="AD316" s="101"/>
      <c r="AE316" s="101"/>
      <c r="AF316" s="101"/>
      <c r="AG316" s="101" t="s">
        <v>1795</v>
      </c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</row>
    <row r="317" spans="1:60" ht="45" outlineLevel="1">
      <c r="A317" s="122">
        <v>89</v>
      </c>
      <c r="B317" s="123" t="s">
        <v>3592</v>
      </c>
      <c r="C317" s="137" t="s">
        <v>3594</v>
      </c>
      <c r="D317" s="124" t="s">
        <v>1128</v>
      </c>
      <c r="E317" s="125">
        <v>1</v>
      </c>
      <c r="F317" s="126"/>
      <c r="G317" s="127">
        <f t="shared" si="7"/>
        <v>0</v>
      </c>
      <c r="H317" s="126"/>
      <c r="I317" s="127">
        <f t="shared" si="8"/>
        <v>0</v>
      </c>
      <c r="J317" s="126"/>
      <c r="K317" s="127">
        <f t="shared" si="9"/>
        <v>0</v>
      </c>
      <c r="L317" s="127">
        <v>21</v>
      </c>
      <c r="M317" s="127">
        <f t="shared" si="10"/>
        <v>0</v>
      </c>
      <c r="N317" s="127">
        <v>0</v>
      </c>
      <c r="O317" s="127">
        <f t="shared" si="11"/>
        <v>0</v>
      </c>
      <c r="P317" s="127">
        <v>0</v>
      </c>
      <c r="Q317" s="127">
        <f t="shared" si="12"/>
        <v>0</v>
      </c>
      <c r="R317" s="127"/>
      <c r="S317" s="127" t="s">
        <v>392</v>
      </c>
      <c r="T317" s="128" t="s">
        <v>393</v>
      </c>
      <c r="U317" s="106">
        <v>0</v>
      </c>
      <c r="V317" s="106">
        <f t="shared" si="13"/>
        <v>0</v>
      </c>
      <c r="W317" s="106"/>
      <c r="X317" s="106" t="s">
        <v>362</v>
      </c>
      <c r="Y317" s="101"/>
      <c r="Z317" s="101"/>
      <c r="AA317" s="101"/>
      <c r="AB317" s="101"/>
      <c r="AC317" s="101"/>
      <c r="AD317" s="101"/>
      <c r="AE317" s="101"/>
      <c r="AF317" s="101"/>
      <c r="AG317" s="101" t="s">
        <v>550</v>
      </c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</row>
    <row r="318" spans="1:60">
      <c r="A318" s="152"/>
      <c r="B318" s="4"/>
      <c r="C318" s="144"/>
      <c r="D318" s="6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AE318">
        <v>15</v>
      </c>
      <c r="AF318">
        <v>21</v>
      </c>
      <c r="AG318" t="s">
        <v>342</v>
      </c>
    </row>
    <row r="319" spans="1:60">
      <c r="A319" s="194"/>
      <c r="B319" s="195" t="s">
        <v>14</v>
      </c>
      <c r="C319" s="196"/>
      <c r="D319" s="197"/>
      <c r="E319" s="198"/>
      <c r="F319" s="198"/>
      <c r="G319" s="199">
        <f>G8+G125+G186+G191+G196+G293+G298+G306</f>
        <v>0</v>
      </c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AE319">
        <f>SUMIF(L7:L317,AE318,G7:G317)</f>
        <v>0</v>
      </c>
      <c r="AF319">
        <f>SUMIF(L7:L317,AF318,G7:G317)</f>
        <v>0</v>
      </c>
      <c r="AG319" t="s">
        <v>1782</v>
      </c>
    </row>
    <row r="320" spans="1:60">
      <c r="A320" s="152"/>
      <c r="B320" s="4"/>
      <c r="C320" s="144"/>
      <c r="D320" s="6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</row>
    <row r="321" spans="1:33">
      <c r="A321" s="152"/>
      <c r="B321" s="4"/>
      <c r="C321" s="144"/>
      <c r="D321" s="6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</row>
    <row r="322" spans="1:33">
      <c r="A322" s="276" t="s">
        <v>1783</v>
      </c>
      <c r="B322" s="276"/>
      <c r="C322" s="277"/>
      <c r="D322" s="6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</row>
    <row r="323" spans="1:33">
      <c r="A323" s="257"/>
      <c r="B323" s="258"/>
      <c r="C323" s="259"/>
      <c r="D323" s="258"/>
      <c r="E323" s="258"/>
      <c r="F323" s="258"/>
      <c r="G323" s="260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AG323" t="s">
        <v>1784</v>
      </c>
    </row>
    <row r="324" spans="1:33">
      <c r="A324" s="261"/>
      <c r="B324" s="262"/>
      <c r="C324" s="263"/>
      <c r="D324" s="262"/>
      <c r="E324" s="262"/>
      <c r="F324" s="262"/>
      <c r="G324" s="264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</row>
    <row r="325" spans="1:33">
      <c r="A325" s="261"/>
      <c r="B325" s="262"/>
      <c r="C325" s="263"/>
      <c r="D325" s="262"/>
      <c r="E325" s="262"/>
      <c r="F325" s="262"/>
      <c r="G325" s="264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</row>
    <row r="326" spans="1:33">
      <c r="A326" s="261"/>
      <c r="B326" s="262"/>
      <c r="C326" s="263"/>
      <c r="D326" s="262"/>
      <c r="E326" s="262"/>
      <c r="F326" s="262"/>
      <c r="G326" s="264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</row>
    <row r="327" spans="1:33">
      <c r="A327" s="265"/>
      <c r="B327" s="266"/>
      <c r="C327" s="267"/>
      <c r="D327" s="266"/>
      <c r="E327" s="266"/>
      <c r="F327" s="266"/>
      <c r="G327" s="268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</row>
    <row r="328" spans="1:33">
      <c r="A328" s="152"/>
      <c r="B328" s="4"/>
      <c r="C328" s="144"/>
      <c r="D328" s="6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</row>
    <row r="329" spans="1:33">
      <c r="C329" s="145"/>
      <c r="D329" s="10"/>
      <c r="AG329" t="s">
        <v>1785</v>
      </c>
    </row>
    <row r="330" spans="1:33">
      <c r="D330" s="10"/>
    </row>
    <row r="331" spans="1:33">
      <c r="D331" s="10"/>
    </row>
    <row r="332" spans="1:33">
      <c r="D332" s="10"/>
    </row>
    <row r="333" spans="1:33">
      <c r="D333" s="10"/>
    </row>
    <row r="334" spans="1:33">
      <c r="D334" s="10"/>
    </row>
    <row r="335" spans="1:33">
      <c r="D335" s="10"/>
    </row>
    <row r="336" spans="1:33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323:G327"/>
    <mergeCell ref="A1:G1"/>
    <mergeCell ref="C2:G2"/>
    <mergeCell ref="C3:G3"/>
    <mergeCell ref="C4:G4"/>
    <mergeCell ref="A322:C32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62</v>
      </c>
      <c r="C4" s="273" t="s">
        <v>63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198</v>
      </c>
      <c r="C8" s="136" t="s">
        <v>201</v>
      </c>
      <c r="D8" s="118"/>
      <c r="E8" s="119"/>
      <c r="F8" s="120"/>
      <c r="G8" s="120">
        <f>SUMIF(AG9:AG39,"&lt;&gt;NOR",G9:G39)</f>
        <v>0</v>
      </c>
      <c r="H8" s="120"/>
      <c r="I8" s="120">
        <f>SUM(I9:I39)</f>
        <v>0</v>
      </c>
      <c r="J8" s="120"/>
      <c r="K8" s="120">
        <f>SUM(K9:K39)</f>
        <v>0</v>
      </c>
      <c r="L8" s="120"/>
      <c r="M8" s="120">
        <f>SUM(M9:M39)</f>
        <v>0</v>
      </c>
      <c r="N8" s="120"/>
      <c r="O8" s="120">
        <f>SUM(O9:O39)</f>
        <v>0</v>
      </c>
      <c r="P8" s="120"/>
      <c r="Q8" s="120">
        <f>SUM(Q9:Q39)</f>
        <v>0</v>
      </c>
      <c r="R8" s="120"/>
      <c r="S8" s="120"/>
      <c r="T8" s="121"/>
      <c r="U8" s="115"/>
      <c r="V8" s="115">
        <f>SUM(V9:V39)</f>
        <v>0</v>
      </c>
      <c r="W8" s="115"/>
      <c r="X8" s="115"/>
      <c r="AG8" t="s">
        <v>356</v>
      </c>
    </row>
    <row r="9" spans="1:60" ht="22.5" outlineLevel="1">
      <c r="A9" s="129">
        <v>1</v>
      </c>
      <c r="B9" s="130" t="s">
        <v>285</v>
      </c>
      <c r="C9" s="140" t="s">
        <v>3595</v>
      </c>
      <c r="D9" s="131" t="s">
        <v>1128</v>
      </c>
      <c r="E9" s="132">
        <v>40</v>
      </c>
      <c r="F9" s="133"/>
      <c r="G9" s="134">
        <f t="shared" ref="G9:G39" si="0">ROUND(E9*F9,2)</f>
        <v>0</v>
      </c>
      <c r="H9" s="133"/>
      <c r="I9" s="134">
        <f t="shared" ref="I9:I39" si="1">ROUND(E9*H9,2)</f>
        <v>0</v>
      </c>
      <c r="J9" s="133"/>
      <c r="K9" s="134">
        <f t="shared" ref="K9:K39" si="2">ROUND(E9*J9,2)</f>
        <v>0</v>
      </c>
      <c r="L9" s="134">
        <v>21</v>
      </c>
      <c r="M9" s="134">
        <f t="shared" ref="M9:M39" si="3">G9*(1+L9/100)</f>
        <v>0</v>
      </c>
      <c r="N9" s="134">
        <v>0</v>
      </c>
      <c r="O9" s="134">
        <f t="shared" ref="O9:O39" si="4">ROUND(E9*N9,2)</f>
        <v>0</v>
      </c>
      <c r="P9" s="134">
        <v>0</v>
      </c>
      <c r="Q9" s="134">
        <f t="shared" ref="Q9:Q39" si="5">ROUND(E9*P9,2)</f>
        <v>0</v>
      </c>
      <c r="R9" s="134"/>
      <c r="S9" s="134" t="s">
        <v>392</v>
      </c>
      <c r="T9" s="135" t="s">
        <v>393</v>
      </c>
      <c r="U9" s="106">
        <v>0</v>
      </c>
      <c r="V9" s="106">
        <f t="shared" ref="V9:V39" si="6">ROUND(E9*U9,2)</f>
        <v>0</v>
      </c>
      <c r="W9" s="106"/>
      <c r="X9" s="106" t="s">
        <v>362</v>
      </c>
      <c r="Y9" s="101"/>
      <c r="Z9" s="101"/>
      <c r="AA9" s="101"/>
      <c r="AB9" s="101"/>
      <c r="AC9" s="101"/>
      <c r="AD9" s="101"/>
      <c r="AE9" s="101"/>
      <c r="AF9" s="101"/>
      <c r="AG9" s="101" t="s">
        <v>550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ht="33.75" outlineLevel="1">
      <c r="A10" s="129">
        <v>2</v>
      </c>
      <c r="B10" s="130" t="s">
        <v>2878</v>
      </c>
      <c r="C10" s="140" t="s">
        <v>3596</v>
      </c>
      <c r="D10" s="131" t="s">
        <v>1128</v>
      </c>
      <c r="E10" s="132">
        <v>32</v>
      </c>
      <c r="F10" s="133"/>
      <c r="G10" s="134">
        <f t="shared" si="0"/>
        <v>0</v>
      </c>
      <c r="H10" s="133"/>
      <c r="I10" s="134">
        <f t="shared" si="1"/>
        <v>0</v>
      </c>
      <c r="J10" s="133"/>
      <c r="K10" s="134">
        <f t="shared" si="2"/>
        <v>0</v>
      </c>
      <c r="L10" s="134">
        <v>21</v>
      </c>
      <c r="M10" s="134">
        <f t="shared" si="3"/>
        <v>0</v>
      </c>
      <c r="N10" s="134">
        <v>0</v>
      </c>
      <c r="O10" s="134">
        <f t="shared" si="4"/>
        <v>0</v>
      </c>
      <c r="P10" s="134">
        <v>0</v>
      </c>
      <c r="Q10" s="134">
        <f t="shared" si="5"/>
        <v>0</v>
      </c>
      <c r="R10" s="134"/>
      <c r="S10" s="134" t="s">
        <v>392</v>
      </c>
      <c r="T10" s="135" t="s">
        <v>393</v>
      </c>
      <c r="U10" s="106">
        <v>0</v>
      </c>
      <c r="V10" s="106">
        <f t="shared" si="6"/>
        <v>0</v>
      </c>
      <c r="W10" s="106"/>
      <c r="X10" s="106" t="s">
        <v>362</v>
      </c>
      <c r="Y10" s="101"/>
      <c r="Z10" s="101"/>
      <c r="AA10" s="101"/>
      <c r="AB10" s="101"/>
      <c r="AC10" s="101"/>
      <c r="AD10" s="101"/>
      <c r="AE10" s="101"/>
      <c r="AF10" s="101"/>
      <c r="AG10" s="101" t="s">
        <v>550</v>
      </c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outlineLevel="1">
      <c r="A11" s="129">
        <v>3</v>
      </c>
      <c r="B11" s="130" t="s">
        <v>2880</v>
      </c>
      <c r="C11" s="140" t="s">
        <v>3597</v>
      </c>
      <c r="D11" s="131" t="s">
        <v>1128</v>
      </c>
      <c r="E11" s="132">
        <v>40</v>
      </c>
      <c r="F11" s="133"/>
      <c r="G11" s="134">
        <f t="shared" si="0"/>
        <v>0</v>
      </c>
      <c r="H11" s="133"/>
      <c r="I11" s="134">
        <f t="shared" si="1"/>
        <v>0</v>
      </c>
      <c r="J11" s="133"/>
      <c r="K11" s="134">
        <f t="shared" si="2"/>
        <v>0</v>
      </c>
      <c r="L11" s="134">
        <v>21</v>
      </c>
      <c r="M11" s="134">
        <f t="shared" si="3"/>
        <v>0</v>
      </c>
      <c r="N11" s="134">
        <v>0</v>
      </c>
      <c r="O11" s="134">
        <f t="shared" si="4"/>
        <v>0</v>
      </c>
      <c r="P11" s="134">
        <v>0</v>
      </c>
      <c r="Q11" s="134">
        <f t="shared" si="5"/>
        <v>0</v>
      </c>
      <c r="R11" s="134"/>
      <c r="S11" s="134" t="s">
        <v>392</v>
      </c>
      <c r="T11" s="135" t="s">
        <v>393</v>
      </c>
      <c r="U11" s="106">
        <v>0</v>
      </c>
      <c r="V11" s="106">
        <f t="shared" si="6"/>
        <v>0</v>
      </c>
      <c r="W11" s="106"/>
      <c r="X11" s="106" t="s">
        <v>1066</v>
      </c>
      <c r="Y11" s="101"/>
      <c r="Z11" s="101"/>
      <c r="AA11" s="101"/>
      <c r="AB11" s="101"/>
      <c r="AC11" s="101"/>
      <c r="AD11" s="101"/>
      <c r="AE11" s="101"/>
      <c r="AF11" s="101"/>
      <c r="AG11" s="101" t="s">
        <v>1795</v>
      </c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outlineLevel="1">
      <c r="A12" s="129">
        <v>4</v>
      </c>
      <c r="B12" s="130" t="s">
        <v>2882</v>
      </c>
      <c r="C12" s="140" t="s">
        <v>3598</v>
      </c>
      <c r="D12" s="131" t="s">
        <v>1128</v>
      </c>
      <c r="E12" s="132">
        <v>23</v>
      </c>
      <c r="F12" s="133"/>
      <c r="G12" s="134">
        <f t="shared" si="0"/>
        <v>0</v>
      </c>
      <c r="H12" s="133"/>
      <c r="I12" s="134">
        <f t="shared" si="1"/>
        <v>0</v>
      </c>
      <c r="J12" s="133"/>
      <c r="K12" s="134">
        <f t="shared" si="2"/>
        <v>0</v>
      </c>
      <c r="L12" s="134">
        <v>21</v>
      </c>
      <c r="M12" s="134">
        <f t="shared" si="3"/>
        <v>0</v>
      </c>
      <c r="N12" s="134">
        <v>0</v>
      </c>
      <c r="O12" s="134">
        <f t="shared" si="4"/>
        <v>0</v>
      </c>
      <c r="P12" s="134">
        <v>0</v>
      </c>
      <c r="Q12" s="134">
        <f t="shared" si="5"/>
        <v>0</v>
      </c>
      <c r="R12" s="134"/>
      <c r="S12" s="134" t="s">
        <v>392</v>
      </c>
      <c r="T12" s="135" t="s">
        <v>393</v>
      </c>
      <c r="U12" s="106">
        <v>0</v>
      </c>
      <c r="V12" s="106">
        <f t="shared" si="6"/>
        <v>0</v>
      </c>
      <c r="W12" s="106"/>
      <c r="X12" s="106" t="s">
        <v>362</v>
      </c>
      <c r="Y12" s="101"/>
      <c r="Z12" s="101"/>
      <c r="AA12" s="101"/>
      <c r="AB12" s="101"/>
      <c r="AC12" s="101"/>
      <c r="AD12" s="101"/>
      <c r="AE12" s="101"/>
      <c r="AF12" s="101"/>
      <c r="AG12" s="101" t="s">
        <v>550</v>
      </c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ht="22.5" outlineLevel="1">
      <c r="A13" s="129">
        <v>5</v>
      </c>
      <c r="B13" s="130" t="s">
        <v>2613</v>
      </c>
      <c r="C13" s="140" t="s">
        <v>3599</v>
      </c>
      <c r="D13" s="131" t="s">
        <v>1128</v>
      </c>
      <c r="E13" s="132">
        <v>23</v>
      </c>
      <c r="F13" s="133"/>
      <c r="G13" s="134">
        <f t="shared" si="0"/>
        <v>0</v>
      </c>
      <c r="H13" s="133"/>
      <c r="I13" s="134">
        <f t="shared" si="1"/>
        <v>0</v>
      </c>
      <c r="J13" s="133"/>
      <c r="K13" s="134">
        <f t="shared" si="2"/>
        <v>0</v>
      </c>
      <c r="L13" s="134">
        <v>21</v>
      </c>
      <c r="M13" s="134">
        <f t="shared" si="3"/>
        <v>0</v>
      </c>
      <c r="N13" s="134">
        <v>0</v>
      </c>
      <c r="O13" s="134">
        <f t="shared" si="4"/>
        <v>0</v>
      </c>
      <c r="P13" s="134">
        <v>0</v>
      </c>
      <c r="Q13" s="134">
        <f t="shared" si="5"/>
        <v>0</v>
      </c>
      <c r="R13" s="134"/>
      <c r="S13" s="134" t="s">
        <v>392</v>
      </c>
      <c r="T13" s="135" t="s">
        <v>393</v>
      </c>
      <c r="U13" s="106">
        <v>0</v>
      </c>
      <c r="V13" s="106">
        <f t="shared" si="6"/>
        <v>0</v>
      </c>
      <c r="W13" s="106"/>
      <c r="X13" s="106" t="s">
        <v>362</v>
      </c>
      <c r="Y13" s="101"/>
      <c r="Z13" s="101"/>
      <c r="AA13" s="101"/>
      <c r="AB13" s="101"/>
      <c r="AC13" s="101"/>
      <c r="AD13" s="101"/>
      <c r="AE13" s="101"/>
      <c r="AF13" s="101"/>
      <c r="AG13" s="101" t="s">
        <v>550</v>
      </c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29">
        <v>6</v>
      </c>
      <c r="B14" s="130" t="s">
        <v>2885</v>
      </c>
      <c r="C14" s="140" t="s">
        <v>3600</v>
      </c>
      <c r="D14" s="131" t="s">
        <v>1128</v>
      </c>
      <c r="E14" s="132">
        <v>23</v>
      </c>
      <c r="F14" s="133"/>
      <c r="G14" s="134">
        <f t="shared" si="0"/>
        <v>0</v>
      </c>
      <c r="H14" s="133"/>
      <c r="I14" s="134">
        <f t="shared" si="1"/>
        <v>0</v>
      </c>
      <c r="J14" s="133"/>
      <c r="K14" s="134">
        <f t="shared" si="2"/>
        <v>0</v>
      </c>
      <c r="L14" s="134">
        <v>21</v>
      </c>
      <c r="M14" s="134">
        <f t="shared" si="3"/>
        <v>0</v>
      </c>
      <c r="N14" s="134">
        <v>0</v>
      </c>
      <c r="O14" s="134">
        <f t="shared" si="4"/>
        <v>0</v>
      </c>
      <c r="P14" s="134">
        <v>0</v>
      </c>
      <c r="Q14" s="134">
        <f t="shared" si="5"/>
        <v>0</v>
      </c>
      <c r="R14" s="134"/>
      <c r="S14" s="134" t="s">
        <v>392</v>
      </c>
      <c r="T14" s="135" t="s">
        <v>393</v>
      </c>
      <c r="U14" s="106">
        <v>0</v>
      </c>
      <c r="V14" s="106">
        <f t="shared" si="6"/>
        <v>0</v>
      </c>
      <c r="W14" s="106"/>
      <c r="X14" s="106" t="s">
        <v>1066</v>
      </c>
      <c r="Y14" s="101"/>
      <c r="Z14" s="101"/>
      <c r="AA14" s="101"/>
      <c r="AB14" s="101"/>
      <c r="AC14" s="101"/>
      <c r="AD14" s="101"/>
      <c r="AE14" s="101"/>
      <c r="AF14" s="101"/>
      <c r="AG14" s="101" t="s">
        <v>1795</v>
      </c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ht="22.5" outlineLevel="1">
      <c r="A15" s="129">
        <v>7</v>
      </c>
      <c r="B15" s="130" t="s">
        <v>2887</v>
      </c>
      <c r="C15" s="140" t="s">
        <v>3601</v>
      </c>
      <c r="D15" s="131" t="s">
        <v>1128</v>
      </c>
      <c r="E15" s="132">
        <v>1</v>
      </c>
      <c r="F15" s="133"/>
      <c r="G15" s="134">
        <f t="shared" si="0"/>
        <v>0</v>
      </c>
      <c r="H15" s="133"/>
      <c r="I15" s="134">
        <f t="shared" si="1"/>
        <v>0</v>
      </c>
      <c r="J15" s="133"/>
      <c r="K15" s="134">
        <f t="shared" si="2"/>
        <v>0</v>
      </c>
      <c r="L15" s="134">
        <v>21</v>
      </c>
      <c r="M15" s="134">
        <f t="shared" si="3"/>
        <v>0</v>
      </c>
      <c r="N15" s="134">
        <v>0</v>
      </c>
      <c r="O15" s="134">
        <f t="shared" si="4"/>
        <v>0</v>
      </c>
      <c r="P15" s="134">
        <v>0</v>
      </c>
      <c r="Q15" s="134">
        <f t="shared" si="5"/>
        <v>0</v>
      </c>
      <c r="R15" s="134"/>
      <c r="S15" s="134" t="s">
        <v>392</v>
      </c>
      <c r="T15" s="135" t="s">
        <v>393</v>
      </c>
      <c r="U15" s="106">
        <v>0</v>
      </c>
      <c r="V15" s="106">
        <f t="shared" si="6"/>
        <v>0</v>
      </c>
      <c r="W15" s="106"/>
      <c r="X15" s="106" t="s">
        <v>362</v>
      </c>
      <c r="Y15" s="101"/>
      <c r="Z15" s="101"/>
      <c r="AA15" s="101"/>
      <c r="AB15" s="101"/>
      <c r="AC15" s="101"/>
      <c r="AD15" s="101"/>
      <c r="AE15" s="101"/>
      <c r="AF15" s="101"/>
      <c r="AG15" s="101" t="s">
        <v>550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ht="22.5" outlineLevel="1">
      <c r="A16" s="129">
        <v>8</v>
      </c>
      <c r="B16" s="130" t="s">
        <v>2434</v>
      </c>
      <c r="C16" s="140" t="s">
        <v>3602</v>
      </c>
      <c r="D16" s="131" t="s">
        <v>1128</v>
      </c>
      <c r="E16" s="132">
        <v>1</v>
      </c>
      <c r="F16" s="133"/>
      <c r="G16" s="134">
        <f t="shared" si="0"/>
        <v>0</v>
      </c>
      <c r="H16" s="133"/>
      <c r="I16" s="134">
        <f t="shared" si="1"/>
        <v>0</v>
      </c>
      <c r="J16" s="133"/>
      <c r="K16" s="134">
        <f t="shared" si="2"/>
        <v>0</v>
      </c>
      <c r="L16" s="134">
        <v>21</v>
      </c>
      <c r="M16" s="134">
        <f t="shared" si="3"/>
        <v>0</v>
      </c>
      <c r="N16" s="134">
        <v>0</v>
      </c>
      <c r="O16" s="134">
        <f t="shared" si="4"/>
        <v>0</v>
      </c>
      <c r="P16" s="134">
        <v>0</v>
      </c>
      <c r="Q16" s="134">
        <f t="shared" si="5"/>
        <v>0</v>
      </c>
      <c r="R16" s="134"/>
      <c r="S16" s="134" t="s">
        <v>392</v>
      </c>
      <c r="T16" s="135" t="s">
        <v>393</v>
      </c>
      <c r="U16" s="106">
        <v>0</v>
      </c>
      <c r="V16" s="106">
        <f t="shared" si="6"/>
        <v>0</v>
      </c>
      <c r="W16" s="106"/>
      <c r="X16" s="106" t="s">
        <v>362</v>
      </c>
      <c r="Y16" s="101"/>
      <c r="Z16" s="101"/>
      <c r="AA16" s="101"/>
      <c r="AB16" s="101"/>
      <c r="AC16" s="101"/>
      <c r="AD16" s="101"/>
      <c r="AE16" s="101"/>
      <c r="AF16" s="101"/>
      <c r="AG16" s="101" t="s">
        <v>550</v>
      </c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outlineLevel="1">
      <c r="A17" s="129">
        <v>9</v>
      </c>
      <c r="B17" s="130" t="s">
        <v>2890</v>
      </c>
      <c r="C17" s="140" t="s">
        <v>3603</v>
      </c>
      <c r="D17" s="131" t="s">
        <v>1128</v>
      </c>
      <c r="E17" s="132">
        <v>1</v>
      </c>
      <c r="F17" s="133"/>
      <c r="G17" s="134">
        <f t="shared" si="0"/>
        <v>0</v>
      </c>
      <c r="H17" s="133"/>
      <c r="I17" s="134">
        <f t="shared" si="1"/>
        <v>0</v>
      </c>
      <c r="J17" s="133"/>
      <c r="K17" s="134">
        <f t="shared" si="2"/>
        <v>0</v>
      </c>
      <c r="L17" s="134">
        <v>21</v>
      </c>
      <c r="M17" s="134">
        <f t="shared" si="3"/>
        <v>0</v>
      </c>
      <c r="N17" s="134">
        <v>0</v>
      </c>
      <c r="O17" s="134">
        <f t="shared" si="4"/>
        <v>0</v>
      </c>
      <c r="P17" s="134">
        <v>0</v>
      </c>
      <c r="Q17" s="134">
        <f t="shared" si="5"/>
        <v>0</v>
      </c>
      <c r="R17" s="134"/>
      <c r="S17" s="134" t="s">
        <v>392</v>
      </c>
      <c r="T17" s="135" t="s">
        <v>393</v>
      </c>
      <c r="U17" s="106">
        <v>0</v>
      </c>
      <c r="V17" s="106">
        <f t="shared" si="6"/>
        <v>0</v>
      </c>
      <c r="W17" s="106"/>
      <c r="X17" s="106" t="s">
        <v>362</v>
      </c>
      <c r="Y17" s="101"/>
      <c r="Z17" s="101"/>
      <c r="AA17" s="101"/>
      <c r="AB17" s="101"/>
      <c r="AC17" s="101"/>
      <c r="AD17" s="101"/>
      <c r="AE17" s="101"/>
      <c r="AF17" s="101"/>
      <c r="AG17" s="101" t="s">
        <v>550</v>
      </c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ht="22.5" outlineLevel="1">
      <c r="A18" s="129">
        <v>10</v>
      </c>
      <c r="B18" s="130" t="s">
        <v>1985</v>
      </c>
      <c r="C18" s="140" t="s">
        <v>3604</v>
      </c>
      <c r="D18" s="131" t="s">
        <v>1788</v>
      </c>
      <c r="E18" s="132">
        <v>8</v>
      </c>
      <c r="F18" s="133"/>
      <c r="G18" s="134">
        <f t="shared" si="0"/>
        <v>0</v>
      </c>
      <c r="H18" s="133"/>
      <c r="I18" s="134">
        <f t="shared" si="1"/>
        <v>0</v>
      </c>
      <c r="J18" s="133"/>
      <c r="K18" s="134">
        <f t="shared" si="2"/>
        <v>0</v>
      </c>
      <c r="L18" s="134">
        <v>21</v>
      </c>
      <c r="M18" s="134">
        <f t="shared" si="3"/>
        <v>0</v>
      </c>
      <c r="N18" s="134">
        <v>0</v>
      </c>
      <c r="O18" s="134">
        <f t="shared" si="4"/>
        <v>0</v>
      </c>
      <c r="P18" s="134">
        <v>0</v>
      </c>
      <c r="Q18" s="134">
        <f t="shared" si="5"/>
        <v>0</v>
      </c>
      <c r="R18" s="134"/>
      <c r="S18" s="134" t="s">
        <v>392</v>
      </c>
      <c r="T18" s="135" t="s">
        <v>393</v>
      </c>
      <c r="U18" s="106">
        <v>0</v>
      </c>
      <c r="V18" s="106">
        <f t="shared" si="6"/>
        <v>0</v>
      </c>
      <c r="W18" s="106"/>
      <c r="X18" s="106" t="s">
        <v>362</v>
      </c>
      <c r="Y18" s="101"/>
      <c r="Z18" s="101"/>
      <c r="AA18" s="101"/>
      <c r="AB18" s="101"/>
      <c r="AC18" s="101"/>
      <c r="AD18" s="101"/>
      <c r="AE18" s="101"/>
      <c r="AF18" s="101"/>
      <c r="AG18" s="101" t="s">
        <v>550</v>
      </c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outlineLevel="1">
      <c r="A19" s="129">
        <v>11</v>
      </c>
      <c r="B19" s="130" t="s">
        <v>2893</v>
      </c>
      <c r="C19" s="140" t="s">
        <v>3605</v>
      </c>
      <c r="D19" s="131" t="s">
        <v>1788</v>
      </c>
      <c r="E19" s="132">
        <v>16</v>
      </c>
      <c r="F19" s="133"/>
      <c r="G19" s="134">
        <f t="shared" si="0"/>
        <v>0</v>
      </c>
      <c r="H19" s="133"/>
      <c r="I19" s="134">
        <f t="shared" si="1"/>
        <v>0</v>
      </c>
      <c r="J19" s="133"/>
      <c r="K19" s="134">
        <f t="shared" si="2"/>
        <v>0</v>
      </c>
      <c r="L19" s="134">
        <v>21</v>
      </c>
      <c r="M19" s="134">
        <f t="shared" si="3"/>
        <v>0</v>
      </c>
      <c r="N19" s="134">
        <v>0</v>
      </c>
      <c r="O19" s="134">
        <f t="shared" si="4"/>
        <v>0</v>
      </c>
      <c r="P19" s="134">
        <v>0</v>
      </c>
      <c r="Q19" s="134">
        <f t="shared" si="5"/>
        <v>0</v>
      </c>
      <c r="R19" s="134"/>
      <c r="S19" s="134" t="s">
        <v>392</v>
      </c>
      <c r="T19" s="135" t="s">
        <v>393</v>
      </c>
      <c r="U19" s="106">
        <v>0</v>
      </c>
      <c r="V19" s="106">
        <f t="shared" si="6"/>
        <v>0</v>
      </c>
      <c r="W19" s="106"/>
      <c r="X19" s="106" t="s">
        <v>362</v>
      </c>
      <c r="Y19" s="101"/>
      <c r="Z19" s="101"/>
      <c r="AA19" s="101"/>
      <c r="AB19" s="101"/>
      <c r="AC19" s="101"/>
      <c r="AD19" s="101"/>
      <c r="AE19" s="101"/>
      <c r="AF19" s="101"/>
      <c r="AG19" s="101" t="s">
        <v>550</v>
      </c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ht="22.5" outlineLevel="1">
      <c r="A20" s="129">
        <v>12</v>
      </c>
      <c r="B20" s="130" t="s">
        <v>2434</v>
      </c>
      <c r="C20" s="140" t="s">
        <v>3606</v>
      </c>
      <c r="D20" s="131" t="s">
        <v>525</v>
      </c>
      <c r="E20" s="132">
        <v>1330</v>
      </c>
      <c r="F20" s="133"/>
      <c r="G20" s="134">
        <f t="shared" si="0"/>
        <v>0</v>
      </c>
      <c r="H20" s="133"/>
      <c r="I20" s="134">
        <f t="shared" si="1"/>
        <v>0</v>
      </c>
      <c r="J20" s="133"/>
      <c r="K20" s="134">
        <f t="shared" si="2"/>
        <v>0</v>
      </c>
      <c r="L20" s="134">
        <v>21</v>
      </c>
      <c r="M20" s="134">
        <f t="shared" si="3"/>
        <v>0</v>
      </c>
      <c r="N20" s="134">
        <v>0</v>
      </c>
      <c r="O20" s="134">
        <f t="shared" si="4"/>
        <v>0</v>
      </c>
      <c r="P20" s="134">
        <v>0</v>
      </c>
      <c r="Q20" s="134">
        <f t="shared" si="5"/>
        <v>0</v>
      </c>
      <c r="R20" s="134"/>
      <c r="S20" s="134" t="s">
        <v>392</v>
      </c>
      <c r="T20" s="135" t="s">
        <v>393</v>
      </c>
      <c r="U20" s="106">
        <v>0</v>
      </c>
      <c r="V20" s="106">
        <f t="shared" si="6"/>
        <v>0</v>
      </c>
      <c r="W20" s="106"/>
      <c r="X20" s="106" t="s">
        <v>1008</v>
      </c>
      <c r="Y20" s="101"/>
      <c r="Z20" s="101"/>
      <c r="AA20" s="101"/>
      <c r="AB20" s="101"/>
      <c r="AC20" s="101"/>
      <c r="AD20" s="101"/>
      <c r="AE20" s="101"/>
      <c r="AF20" s="101"/>
      <c r="AG20" s="101" t="s">
        <v>1009</v>
      </c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ht="22.5" outlineLevel="1">
      <c r="A21" s="129">
        <v>13</v>
      </c>
      <c r="B21" s="130" t="s">
        <v>2890</v>
      </c>
      <c r="C21" s="140" t="s">
        <v>3607</v>
      </c>
      <c r="D21" s="131" t="s">
        <v>525</v>
      </c>
      <c r="E21" s="132">
        <v>360</v>
      </c>
      <c r="F21" s="133"/>
      <c r="G21" s="134">
        <f t="shared" si="0"/>
        <v>0</v>
      </c>
      <c r="H21" s="133"/>
      <c r="I21" s="134">
        <f t="shared" si="1"/>
        <v>0</v>
      </c>
      <c r="J21" s="133"/>
      <c r="K21" s="134">
        <f t="shared" si="2"/>
        <v>0</v>
      </c>
      <c r="L21" s="134">
        <v>21</v>
      </c>
      <c r="M21" s="134">
        <f t="shared" si="3"/>
        <v>0</v>
      </c>
      <c r="N21" s="134">
        <v>0</v>
      </c>
      <c r="O21" s="134">
        <f t="shared" si="4"/>
        <v>0</v>
      </c>
      <c r="P21" s="134">
        <v>0</v>
      </c>
      <c r="Q21" s="134">
        <f t="shared" si="5"/>
        <v>0</v>
      </c>
      <c r="R21" s="134"/>
      <c r="S21" s="134" t="s">
        <v>392</v>
      </c>
      <c r="T21" s="135" t="s">
        <v>393</v>
      </c>
      <c r="U21" s="106">
        <v>0</v>
      </c>
      <c r="V21" s="106">
        <f t="shared" si="6"/>
        <v>0</v>
      </c>
      <c r="W21" s="106"/>
      <c r="X21" s="106" t="s">
        <v>1066</v>
      </c>
      <c r="Y21" s="101"/>
      <c r="Z21" s="101"/>
      <c r="AA21" s="101"/>
      <c r="AB21" s="101"/>
      <c r="AC21" s="101"/>
      <c r="AD21" s="101"/>
      <c r="AE21" s="101"/>
      <c r="AF21" s="101"/>
      <c r="AG21" s="101" t="s">
        <v>1795</v>
      </c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ht="33.75" outlineLevel="1">
      <c r="A22" s="129">
        <v>14</v>
      </c>
      <c r="B22" s="130" t="s">
        <v>1985</v>
      </c>
      <c r="C22" s="140" t="s">
        <v>3608</v>
      </c>
      <c r="D22" s="131" t="s">
        <v>525</v>
      </c>
      <c r="E22" s="132">
        <v>980</v>
      </c>
      <c r="F22" s="133"/>
      <c r="G22" s="134">
        <f t="shared" si="0"/>
        <v>0</v>
      </c>
      <c r="H22" s="133"/>
      <c r="I22" s="134">
        <f t="shared" si="1"/>
        <v>0</v>
      </c>
      <c r="J22" s="133"/>
      <c r="K22" s="134">
        <f t="shared" si="2"/>
        <v>0</v>
      </c>
      <c r="L22" s="134">
        <v>21</v>
      </c>
      <c r="M22" s="134">
        <f t="shared" si="3"/>
        <v>0</v>
      </c>
      <c r="N22" s="134">
        <v>0</v>
      </c>
      <c r="O22" s="134">
        <f t="shared" si="4"/>
        <v>0</v>
      </c>
      <c r="P22" s="134">
        <v>0</v>
      </c>
      <c r="Q22" s="134">
        <f t="shared" si="5"/>
        <v>0</v>
      </c>
      <c r="R22" s="134"/>
      <c r="S22" s="134" t="s">
        <v>392</v>
      </c>
      <c r="T22" s="135" t="s">
        <v>393</v>
      </c>
      <c r="U22" s="106">
        <v>0</v>
      </c>
      <c r="V22" s="106">
        <f t="shared" si="6"/>
        <v>0</v>
      </c>
      <c r="W22" s="106"/>
      <c r="X22" s="106" t="s">
        <v>1008</v>
      </c>
      <c r="Y22" s="101"/>
      <c r="Z22" s="101"/>
      <c r="AA22" s="101"/>
      <c r="AB22" s="101"/>
      <c r="AC22" s="101"/>
      <c r="AD22" s="101"/>
      <c r="AE22" s="101"/>
      <c r="AF22" s="101"/>
      <c r="AG22" s="101" t="s">
        <v>1009</v>
      </c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outlineLevel="1">
      <c r="A23" s="129">
        <v>15</v>
      </c>
      <c r="B23" s="130" t="s">
        <v>2893</v>
      </c>
      <c r="C23" s="140" t="s">
        <v>3609</v>
      </c>
      <c r="D23" s="131" t="s">
        <v>1128</v>
      </c>
      <c r="E23" s="132">
        <v>8</v>
      </c>
      <c r="F23" s="133"/>
      <c r="G23" s="134">
        <f t="shared" si="0"/>
        <v>0</v>
      </c>
      <c r="H23" s="133"/>
      <c r="I23" s="134">
        <f t="shared" si="1"/>
        <v>0</v>
      </c>
      <c r="J23" s="133"/>
      <c r="K23" s="134">
        <f t="shared" si="2"/>
        <v>0</v>
      </c>
      <c r="L23" s="134">
        <v>21</v>
      </c>
      <c r="M23" s="134">
        <f t="shared" si="3"/>
        <v>0</v>
      </c>
      <c r="N23" s="134">
        <v>0</v>
      </c>
      <c r="O23" s="134">
        <f t="shared" si="4"/>
        <v>0</v>
      </c>
      <c r="P23" s="134">
        <v>0</v>
      </c>
      <c r="Q23" s="134">
        <f t="shared" si="5"/>
        <v>0</v>
      </c>
      <c r="R23" s="134"/>
      <c r="S23" s="134" t="s">
        <v>392</v>
      </c>
      <c r="T23" s="135" t="s">
        <v>393</v>
      </c>
      <c r="U23" s="106">
        <v>0</v>
      </c>
      <c r="V23" s="106">
        <f t="shared" si="6"/>
        <v>0</v>
      </c>
      <c r="W23" s="106"/>
      <c r="X23" s="106" t="s">
        <v>1008</v>
      </c>
      <c r="Y23" s="101"/>
      <c r="Z23" s="101"/>
      <c r="AA23" s="101"/>
      <c r="AB23" s="101"/>
      <c r="AC23" s="101"/>
      <c r="AD23" s="101"/>
      <c r="AE23" s="101"/>
      <c r="AF23" s="101"/>
      <c r="AG23" s="101" t="s">
        <v>1009</v>
      </c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outlineLevel="1">
      <c r="A24" s="129">
        <v>16</v>
      </c>
      <c r="B24" s="130" t="s">
        <v>2895</v>
      </c>
      <c r="C24" s="140" t="s">
        <v>3610</v>
      </c>
      <c r="D24" s="131" t="s">
        <v>1128</v>
      </c>
      <c r="E24" s="132">
        <v>8</v>
      </c>
      <c r="F24" s="133"/>
      <c r="G24" s="134">
        <f t="shared" si="0"/>
        <v>0</v>
      </c>
      <c r="H24" s="133"/>
      <c r="I24" s="134">
        <f t="shared" si="1"/>
        <v>0</v>
      </c>
      <c r="J24" s="133"/>
      <c r="K24" s="134">
        <f t="shared" si="2"/>
        <v>0</v>
      </c>
      <c r="L24" s="134">
        <v>21</v>
      </c>
      <c r="M24" s="134">
        <f t="shared" si="3"/>
        <v>0</v>
      </c>
      <c r="N24" s="134">
        <v>0</v>
      </c>
      <c r="O24" s="134">
        <f t="shared" si="4"/>
        <v>0</v>
      </c>
      <c r="P24" s="134">
        <v>0</v>
      </c>
      <c r="Q24" s="134">
        <f t="shared" si="5"/>
        <v>0</v>
      </c>
      <c r="R24" s="134"/>
      <c r="S24" s="134" t="s">
        <v>392</v>
      </c>
      <c r="T24" s="135" t="s">
        <v>393</v>
      </c>
      <c r="U24" s="106">
        <v>0</v>
      </c>
      <c r="V24" s="106">
        <f t="shared" si="6"/>
        <v>0</v>
      </c>
      <c r="W24" s="106"/>
      <c r="X24" s="106" t="s">
        <v>1066</v>
      </c>
      <c r="Y24" s="101"/>
      <c r="Z24" s="101"/>
      <c r="AA24" s="101"/>
      <c r="AB24" s="101"/>
      <c r="AC24" s="101"/>
      <c r="AD24" s="101"/>
      <c r="AE24" s="101"/>
      <c r="AF24" s="101"/>
      <c r="AG24" s="101" t="s">
        <v>1795</v>
      </c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outlineLevel="1">
      <c r="A25" s="129">
        <v>17</v>
      </c>
      <c r="B25" s="130" t="s">
        <v>2897</v>
      </c>
      <c r="C25" s="140" t="s">
        <v>3611</v>
      </c>
      <c r="D25" s="131" t="s">
        <v>942</v>
      </c>
      <c r="E25" s="132">
        <v>4</v>
      </c>
      <c r="F25" s="133"/>
      <c r="G25" s="134">
        <f t="shared" si="0"/>
        <v>0</v>
      </c>
      <c r="H25" s="133"/>
      <c r="I25" s="134">
        <f t="shared" si="1"/>
        <v>0</v>
      </c>
      <c r="J25" s="133"/>
      <c r="K25" s="134">
        <f t="shared" si="2"/>
        <v>0</v>
      </c>
      <c r="L25" s="134">
        <v>21</v>
      </c>
      <c r="M25" s="134">
        <f t="shared" si="3"/>
        <v>0</v>
      </c>
      <c r="N25" s="134">
        <v>0</v>
      </c>
      <c r="O25" s="134">
        <f t="shared" si="4"/>
        <v>0</v>
      </c>
      <c r="P25" s="134">
        <v>0</v>
      </c>
      <c r="Q25" s="134">
        <f t="shared" si="5"/>
        <v>0</v>
      </c>
      <c r="R25" s="134"/>
      <c r="S25" s="134" t="s">
        <v>392</v>
      </c>
      <c r="T25" s="135" t="s">
        <v>393</v>
      </c>
      <c r="U25" s="106">
        <v>0</v>
      </c>
      <c r="V25" s="106">
        <f t="shared" si="6"/>
        <v>0</v>
      </c>
      <c r="W25" s="106"/>
      <c r="X25" s="106" t="s">
        <v>1066</v>
      </c>
      <c r="Y25" s="101"/>
      <c r="Z25" s="101"/>
      <c r="AA25" s="101"/>
      <c r="AB25" s="101"/>
      <c r="AC25" s="101"/>
      <c r="AD25" s="101"/>
      <c r="AE25" s="101"/>
      <c r="AF25" s="101"/>
      <c r="AG25" s="101" t="s">
        <v>1795</v>
      </c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outlineLevel="1">
      <c r="A26" s="129">
        <v>18</v>
      </c>
      <c r="B26" s="130" t="s">
        <v>2503</v>
      </c>
      <c r="C26" s="140" t="s">
        <v>3612</v>
      </c>
      <c r="D26" s="131" t="s">
        <v>942</v>
      </c>
      <c r="E26" s="132">
        <v>2</v>
      </c>
      <c r="F26" s="133"/>
      <c r="G26" s="134">
        <f t="shared" si="0"/>
        <v>0</v>
      </c>
      <c r="H26" s="133"/>
      <c r="I26" s="134">
        <f t="shared" si="1"/>
        <v>0</v>
      </c>
      <c r="J26" s="133"/>
      <c r="K26" s="134">
        <f t="shared" si="2"/>
        <v>0</v>
      </c>
      <c r="L26" s="134">
        <v>21</v>
      </c>
      <c r="M26" s="134">
        <f t="shared" si="3"/>
        <v>0</v>
      </c>
      <c r="N26" s="134">
        <v>0</v>
      </c>
      <c r="O26" s="134">
        <f t="shared" si="4"/>
        <v>0</v>
      </c>
      <c r="P26" s="134">
        <v>0</v>
      </c>
      <c r="Q26" s="134">
        <f t="shared" si="5"/>
        <v>0</v>
      </c>
      <c r="R26" s="134"/>
      <c r="S26" s="134" t="s">
        <v>392</v>
      </c>
      <c r="T26" s="135" t="s">
        <v>393</v>
      </c>
      <c r="U26" s="106">
        <v>0</v>
      </c>
      <c r="V26" s="106">
        <f t="shared" si="6"/>
        <v>0</v>
      </c>
      <c r="W26" s="106"/>
      <c r="X26" s="106" t="s">
        <v>1066</v>
      </c>
      <c r="Y26" s="101"/>
      <c r="Z26" s="101"/>
      <c r="AA26" s="101"/>
      <c r="AB26" s="101"/>
      <c r="AC26" s="101"/>
      <c r="AD26" s="101"/>
      <c r="AE26" s="101"/>
      <c r="AF26" s="101"/>
      <c r="AG26" s="101" t="s">
        <v>1795</v>
      </c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29">
        <v>19</v>
      </c>
      <c r="B27" s="130" t="s">
        <v>2900</v>
      </c>
      <c r="C27" s="140" t="s">
        <v>3613</v>
      </c>
      <c r="D27" s="131" t="s">
        <v>942</v>
      </c>
      <c r="E27" s="132">
        <v>1</v>
      </c>
      <c r="F27" s="133"/>
      <c r="G27" s="134">
        <f t="shared" si="0"/>
        <v>0</v>
      </c>
      <c r="H27" s="133"/>
      <c r="I27" s="134">
        <f t="shared" si="1"/>
        <v>0</v>
      </c>
      <c r="J27" s="133"/>
      <c r="K27" s="134">
        <f t="shared" si="2"/>
        <v>0</v>
      </c>
      <c r="L27" s="134">
        <v>21</v>
      </c>
      <c r="M27" s="134">
        <f t="shared" si="3"/>
        <v>0</v>
      </c>
      <c r="N27" s="134">
        <v>0</v>
      </c>
      <c r="O27" s="134">
        <f t="shared" si="4"/>
        <v>0</v>
      </c>
      <c r="P27" s="134">
        <v>0</v>
      </c>
      <c r="Q27" s="134">
        <f t="shared" si="5"/>
        <v>0</v>
      </c>
      <c r="R27" s="134"/>
      <c r="S27" s="134" t="s">
        <v>392</v>
      </c>
      <c r="T27" s="135" t="s">
        <v>393</v>
      </c>
      <c r="U27" s="106">
        <v>0</v>
      </c>
      <c r="V27" s="106">
        <f t="shared" si="6"/>
        <v>0</v>
      </c>
      <c r="W27" s="106"/>
      <c r="X27" s="106" t="s">
        <v>1066</v>
      </c>
      <c r="Y27" s="101"/>
      <c r="Z27" s="101"/>
      <c r="AA27" s="101"/>
      <c r="AB27" s="101"/>
      <c r="AC27" s="101"/>
      <c r="AD27" s="101"/>
      <c r="AE27" s="101"/>
      <c r="AF27" s="101"/>
      <c r="AG27" s="101" t="s">
        <v>1795</v>
      </c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ht="22.5" outlineLevel="1">
      <c r="A28" s="129">
        <v>20</v>
      </c>
      <c r="B28" s="130" t="s">
        <v>2691</v>
      </c>
      <c r="C28" s="140" t="s">
        <v>3614</v>
      </c>
      <c r="D28" s="131" t="s">
        <v>942</v>
      </c>
      <c r="E28" s="132">
        <v>1</v>
      </c>
      <c r="F28" s="133"/>
      <c r="G28" s="134">
        <f t="shared" si="0"/>
        <v>0</v>
      </c>
      <c r="H28" s="133"/>
      <c r="I28" s="134">
        <f t="shared" si="1"/>
        <v>0</v>
      </c>
      <c r="J28" s="133"/>
      <c r="K28" s="134">
        <f t="shared" si="2"/>
        <v>0</v>
      </c>
      <c r="L28" s="134">
        <v>21</v>
      </c>
      <c r="M28" s="134">
        <f t="shared" si="3"/>
        <v>0</v>
      </c>
      <c r="N28" s="134">
        <v>0</v>
      </c>
      <c r="O28" s="134">
        <f t="shared" si="4"/>
        <v>0</v>
      </c>
      <c r="P28" s="134">
        <v>0</v>
      </c>
      <c r="Q28" s="134">
        <f t="shared" si="5"/>
        <v>0</v>
      </c>
      <c r="R28" s="134"/>
      <c r="S28" s="134" t="s">
        <v>392</v>
      </c>
      <c r="T28" s="135" t="s">
        <v>393</v>
      </c>
      <c r="U28" s="106">
        <v>0</v>
      </c>
      <c r="V28" s="106">
        <f t="shared" si="6"/>
        <v>0</v>
      </c>
      <c r="W28" s="106"/>
      <c r="X28" s="106" t="s">
        <v>1066</v>
      </c>
      <c r="Y28" s="101"/>
      <c r="Z28" s="101"/>
      <c r="AA28" s="101"/>
      <c r="AB28" s="101"/>
      <c r="AC28" s="101"/>
      <c r="AD28" s="101"/>
      <c r="AE28" s="101"/>
      <c r="AF28" s="101"/>
      <c r="AG28" s="101" t="s">
        <v>1795</v>
      </c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29">
        <v>21</v>
      </c>
      <c r="B29" s="130" t="s">
        <v>287</v>
      </c>
      <c r="C29" s="140" t="s">
        <v>3615</v>
      </c>
      <c r="D29" s="131" t="s">
        <v>1128</v>
      </c>
      <c r="E29" s="132">
        <v>40</v>
      </c>
      <c r="F29" s="133"/>
      <c r="G29" s="134">
        <f t="shared" si="0"/>
        <v>0</v>
      </c>
      <c r="H29" s="133"/>
      <c r="I29" s="134">
        <f t="shared" si="1"/>
        <v>0</v>
      </c>
      <c r="J29" s="133"/>
      <c r="K29" s="134">
        <f t="shared" si="2"/>
        <v>0</v>
      </c>
      <c r="L29" s="134">
        <v>21</v>
      </c>
      <c r="M29" s="134">
        <f t="shared" si="3"/>
        <v>0</v>
      </c>
      <c r="N29" s="134">
        <v>0</v>
      </c>
      <c r="O29" s="134">
        <f t="shared" si="4"/>
        <v>0</v>
      </c>
      <c r="P29" s="134">
        <v>0</v>
      </c>
      <c r="Q29" s="134">
        <f t="shared" si="5"/>
        <v>0</v>
      </c>
      <c r="R29" s="134"/>
      <c r="S29" s="134" t="s">
        <v>392</v>
      </c>
      <c r="T29" s="135" t="s">
        <v>393</v>
      </c>
      <c r="U29" s="106">
        <v>0</v>
      </c>
      <c r="V29" s="106">
        <f t="shared" si="6"/>
        <v>0</v>
      </c>
      <c r="W29" s="106"/>
      <c r="X29" s="106" t="s">
        <v>362</v>
      </c>
      <c r="Y29" s="101"/>
      <c r="Z29" s="101"/>
      <c r="AA29" s="101"/>
      <c r="AB29" s="101"/>
      <c r="AC29" s="101"/>
      <c r="AD29" s="101"/>
      <c r="AE29" s="101"/>
      <c r="AF29" s="101"/>
      <c r="AG29" s="101" t="s">
        <v>550</v>
      </c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outlineLevel="1">
      <c r="A30" s="129">
        <v>22</v>
      </c>
      <c r="B30" s="130" t="s">
        <v>2902</v>
      </c>
      <c r="C30" s="140" t="s">
        <v>3616</v>
      </c>
      <c r="D30" s="131" t="s">
        <v>1128</v>
      </c>
      <c r="E30" s="132">
        <v>10</v>
      </c>
      <c r="F30" s="133"/>
      <c r="G30" s="134">
        <f t="shared" si="0"/>
        <v>0</v>
      </c>
      <c r="H30" s="133"/>
      <c r="I30" s="134">
        <f t="shared" si="1"/>
        <v>0</v>
      </c>
      <c r="J30" s="133"/>
      <c r="K30" s="134">
        <f t="shared" si="2"/>
        <v>0</v>
      </c>
      <c r="L30" s="134">
        <v>21</v>
      </c>
      <c r="M30" s="134">
        <f t="shared" si="3"/>
        <v>0</v>
      </c>
      <c r="N30" s="134">
        <v>0</v>
      </c>
      <c r="O30" s="134">
        <f t="shared" si="4"/>
        <v>0</v>
      </c>
      <c r="P30" s="134">
        <v>0</v>
      </c>
      <c r="Q30" s="134">
        <f t="shared" si="5"/>
        <v>0</v>
      </c>
      <c r="R30" s="134"/>
      <c r="S30" s="134" t="s">
        <v>392</v>
      </c>
      <c r="T30" s="135" t="s">
        <v>393</v>
      </c>
      <c r="U30" s="106">
        <v>0</v>
      </c>
      <c r="V30" s="106">
        <f t="shared" si="6"/>
        <v>0</v>
      </c>
      <c r="W30" s="106"/>
      <c r="X30" s="106" t="s">
        <v>1066</v>
      </c>
      <c r="Y30" s="101"/>
      <c r="Z30" s="101"/>
      <c r="AA30" s="101"/>
      <c r="AB30" s="101"/>
      <c r="AC30" s="101"/>
      <c r="AD30" s="101"/>
      <c r="AE30" s="101"/>
      <c r="AF30" s="101"/>
      <c r="AG30" s="101" t="s">
        <v>1795</v>
      </c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ht="22.5" outlineLevel="1">
      <c r="A31" s="129">
        <v>23</v>
      </c>
      <c r="B31" s="130" t="s">
        <v>2904</v>
      </c>
      <c r="C31" s="140" t="s">
        <v>3617</v>
      </c>
      <c r="D31" s="131" t="s">
        <v>1788</v>
      </c>
      <c r="E31" s="132">
        <v>4</v>
      </c>
      <c r="F31" s="133"/>
      <c r="G31" s="134">
        <f t="shared" si="0"/>
        <v>0</v>
      </c>
      <c r="H31" s="133"/>
      <c r="I31" s="134">
        <f t="shared" si="1"/>
        <v>0</v>
      </c>
      <c r="J31" s="133"/>
      <c r="K31" s="134">
        <f t="shared" si="2"/>
        <v>0</v>
      </c>
      <c r="L31" s="134">
        <v>21</v>
      </c>
      <c r="M31" s="134">
        <f t="shared" si="3"/>
        <v>0</v>
      </c>
      <c r="N31" s="134">
        <v>0</v>
      </c>
      <c r="O31" s="134">
        <f t="shared" si="4"/>
        <v>0</v>
      </c>
      <c r="P31" s="134">
        <v>0</v>
      </c>
      <c r="Q31" s="134">
        <f t="shared" si="5"/>
        <v>0</v>
      </c>
      <c r="R31" s="134"/>
      <c r="S31" s="134" t="s">
        <v>392</v>
      </c>
      <c r="T31" s="135" t="s">
        <v>393</v>
      </c>
      <c r="U31" s="106">
        <v>0</v>
      </c>
      <c r="V31" s="106">
        <f t="shared" si="6"/>
        <v>0</v>
      </c>
      <c r="W31" s="106"/>
      <c r="X31" s="106" t="s">
        <v>362</v>
      </c>
      <c r="Y31" s="101"/>
      <c r="Z31" s="101"/>
      <c r="AA31" s="101"/>
      <c r="AB31" s="101"/>
      <c r="AC31" s="101"/>
      <c r="AD31" s="101"/>
      <c r="AE31" s="101"/>
      <c r="AF31" s="101"/>
      <c r="AG31" s="101" t="s">
        <v>550</v>
      </c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ht="22.5" outlineLevel="1">
      <c r="A32" s="129">
        <v>24</v>
      </c>
      <c r="B32" s="130" t="s">
        <v>2711</v>
      </c>
      <c r="C32" s="140" t="s">
        <v>3618</v>
      </c>
      <c r="D32" s="131" t="s">
        <v>1788</v>
      </c>
      <c r="E32" s="132">
        <v>8</v>
      </c>
      <c r="F32" s="133"/>
      <c r="G32" s="134">
        <f t="shared" si="0"/>
        <v>0</v>
      </c>
      <c r="H32" s="133"/>
      <c r="I32" s="134">
        <f t="shared" si="1"/>
        <v>0</v>
      </c>
      <c r="J32" s="133"/>
      <c r="K32" s="134">
        <f t="shared" si="2"/>
        <v>0</v>
      </c>
      <c r="L32" s="134">
        <v>21</v>
      </c>
      <c r="M32" s="134">
        <f t="shared" si="3"/>
        <v>0</v>
      </c>
      <c r="N32" s="134">
        <v>0</v>
      </c>
      <c r="O32" s="134">
        <f t="shared" si="4"/>
        <v>0</v>
      </c>
      <c r="P32" s="134">
        <v>0</v>
      </c>
      <c r="Q32" s="134">
        <f t="shared" si="5"/>
        <v>0</v>
      </c>
      <c r="R32" s="134"/>
      <c r="S32" s="134" t="s">
        <v>392</v>
      </c>
      <c r="T32" s="135" t="s">
        <v>393</v>
      </c>
      <c r="U32" s="106">
        <v>0</v>
      </c>
      <c r="V32" s="106">
        <f t="shared" si="6"/>
        <v>0</v>
      </c>
      <c r="W32" s="106"/>
      <c r="X32" s="106" t="s">
        <v>362</v>
      </c>
      <c r="Y32" s="101"/>
      <c r="Z32" s="101"/>
      <c r="AA32" s="101"/>
      <c r="AB32" s="101"/>
      <c r="AC32" s="101"/>
      <c r="AD32" s="101"/>
      <c r="AE32" s="101"/>
      <c r="AF32" s="101"/>
      <c r="AG32" s="101" t="s">
        <v>550</v>
      </c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ht="22.5" outlineLevel="1">
      <c r="A33" s="129">
        <v>25</v>
      </c>
      <c r="B33" s="130" t="s">
        <v>2907</v>
      </c>
      <c r="C33" s="140" t="s">
        <v>3619</v>
      </c>
      <c r="D33" s="131" t="s">
        <v>1128</v>
      </c>
      <c r="E33" s="132">
        <v>1</v>
      </c>
      <c r="F33" s="133"/>
      <c r="G33" s="134">
        <f t="shared" si="0"/>
        <v>0</v>
      </c>
      <c r="H33" s="133"/>
      <c r="I33" s="134">
        <f t="shared" si="1"/>
        <v>0</v>
      </c>
      <c r="J33" s="133"/>
      <c r="K33" s="134">
        <f t="shared" si="2"/>
        <v>0</v>
      </c>
      <c r="L33" s="134">
        <v>21</v>
      </c>
      <c r="M33" s="134">
        <f t="shared" si="3"/>
        <v>0</v>
      </c>
      <c r="N33" s="134">
        <v>0</v>
      </c>
      <c r="O33" s="134">
        <f t="shared" si="4"/>
        <v>0</v>
      </c>
      <c r="P33" s="134">
        <v>0</v>
      </c>
      <c r="Q33" s="134">
        <f t="shared" si="5"/>
        <v>0</v>
      </c>
      <c r="R33" s="134"/>
      <c r="S33" s="134" t="s">
        <v>392</v>
      </c>
      <c r="T33" s="135" t="s">
        <v>393</v>
      </c>
      <c r="U33" s="106">
        <v>0</v>
      </c>
      <c r="V33" s="106">
        <f t="shared" si="6"/>
        <v>0</v>
      </c>
      <c r="W33" s="106"/>
      <c r="X33" s="106" t="s">
        <v>1066</v>
      </c>
      <c r="Y33" s="101"/>
      <c r="Z33" s="101"/>
      <c r="AA33" s="101"/>
      <c r="AB33" s="101"/>
      <c r="AC33" s="101"/>
      <c r="AD33" s="101"/>
      <c r="AE33" s="101"/>
      <c r="AF33" s="101"/>
      <c r="AG33" s="101" t="s">
        <v>1795</v>
      </c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ht="22.5" outlineLevel="1">
      <c r="A34" s="129">
        <v>26</v>
      </c>
      <c r="B34" s="130" t="s">
        <v>2206</v>
      </c>
      <c r="C34" s="140" t="s">
        <v>3620</v>
      </c>
      <c r="D34" s="131" t="s">
        <v>1128</v>
      </c>
      <c r="E34" s="132">
        <v>1</v>
      </c>
      <c r="F34" s="133"/>
      <c r="G34" s="134">
        <f t="shared" si="0"/>
        <v>0</v>
      </c>
      <c r="H34" s="133"/>
      <c r="I34" s="134">
        <f t="shared" si="1"/>
        <v>0</v>
      </c>
      <c r="J34" s="133"/>
      <c r="K34" s="134">
        <f t="shared" si="2"/>
        <v>0</v>
      </c>
      <c r="L34" s="134">
        <v>21</v>
      </c>
      <c r="M34" s="134">
        <f t="shared" si="3"/>
        <v>0</v>
      </c>
      <c r="N34" s="134">
        <v>0</v>
      </c>
      <c r="O34" s="134">
        <f t="shared" si="4"/>
        <v>0</v>
      </c>
      <c r="P34" s="134">
        <v>0</v>
      </c>
      <c r="Q34" s="134">
        <f t="shared" si="5"/>
        <v>0</v>
      </c>
      <c r="R34" s="134"/>
      <c r="S34" s="134" t="s">
        <v>392</v>
      </c>
      <c r="T34" s="135" t="s">
        <v>393</v>
      </c>
      <c r="U34" s="106">
        <v>0</v>
      </c>
      <c r="V34" s="106">
        <f t="shared" si="6"/>
        <v>0</v>
      </c>
      <c r="W34" s="106"/>
      <c r="X34" s="106" t="s">
        <v>1066</v>
      </c>
      <c r="Y34" s="101"/>
      <c r="Z34" s="101"/>
      <c r="AA34" s="101"/>
      <c r="AB34" s="101"/>
      <c r="AC34" s="101"/>
      <c r="AD34" s="101"/>
      <c r="AE34" s="101"/>
      <c r="AF34" s="101"/>
      <c r="AG34" s="101" t="s">
        <v>1795</v>
      </c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ht="45" outlineLevel="1">
      <c r="A35" s="129">
        <v>27</v>
      </c>
      <c r="B35" s="130" t="s">
        <v>2912</v>
      </c>
      <c r="C35" s="140" t="s">
        <v>3621</v>
      </c>
      <c r="D35" s="131" t="s">
        <v>525</v>
      </c>
      <c r="E35" s="132">
        <v>90</v>
      </c>
      <c r="F35" s="133"/>
      <c r="G35" s="134">
        <f t="shared" si="0"/>
        <v>0</v>
      </c>
      <c r="H35" s="133"/>
      <c r="I35" s="134">
        <f t="shared" si="1"/>
        <v>0</v>
      </c>
      <c r="J35" s="133"/>
      <c r="K35" s="134">
        <f t="shared" si="2"/>
        <v>0</v>
      </c>
      <c r="L35" s="134">
        <v>21</v>
      </c>
      <c r="M35" s="134">
        <f t="shared" si="3"/>
        <v>0</v>
      </c>
      <c r="N35" s="134">
        <v>0</v>
      </c>
      <c r="O35" s="134">
        <f t="shared" si="4"/>
        <v>0</v>
      </c>
      <c r="P35" s="134">
        <v>0</v>
      </c>
      <c r="Q35" s="134">
        <f t="shared" si="5"/>
        <v>0</v>
      </c>
      <c r="R35" s="134"/>
      <c r="S35" s="134" t="s">
        <v>392</v>
      </c>
      <c r="T35" s="135" t="s">
        <v>393</v>
      </c>
      <c r="U35" s="106">
        <v>0</v>
      </c>
      <c r="V35" s="106">
        <f t="shared" si="6"/>
        <v>0</v>
      </c>
      <c r="W35" s="106"/>
      <c r="X35" s="106" t="s">
        <v>362</v>
      </c>
      <c r="Y35" s="101"/>
      <c r="Z35" s="101"/>
      <c r="AA35" s="101"/>
      <c r="AB35" s="101"/>
      <c r="AC35" s="101"/>
      <c r="AD35" s="101"/>
      <c r="AE35" s="101"/>
      <c r="AF35" s="101"/>
      <c r="AG35" s="101" t="s">
        <v>550</v>
      </c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ht="33.75" outlineLevel="1">
      <c r="A36" s="129">
        <v>28</v>
      </c>
      <c r="B36" s="130" t="s">
        <v>2914</v>
      </c>
      <c r="C36" s="140" t="s">
        <v>3622</v>
      </c>
      <c r="D36" s="131" t="s">
        <v>525</v>
      </c>
      <c r="E36" s="132">
        <v>90</v>
      </c>
      <c r="F36" s="133"/>
      <c r="G36" s="134">
        <f t="shared" si="0"/>
        <v>0</v>
      </c>
      <c r="H36" s="133"/>
      <c r="I36" s="134">
        <f t="shared" si="1"/>
        <v>0</v>
      </c>
      <c r="J36" s="133"/>
      <c r="K36" s="134">
        <f t="shared" si="2"/>
        <v>0</v>
      </c>
      <c r="L36" s="134">
        <v>21</v>
      </c>
      <c r="M36" s="134">
        <f t="shared" si="3"/>
        <v>0</v>
      </c>
      <c r="N36" s="134">
        <v>0</v>
      </c>
      <c r="O36" s="134">
        <f t="shared" si="4"/>
        <v>0</v>
      </c>
      <c r="P36" s="134">
        <v>0</v>
      </c>
      <c r="Q36" s="134">
        <f t="shared" si="5"/>
        <v>0</v>
      </c>
      <c r="R36" s="134"/>
      <c r="S36" s="134" t="s">
        <v>392</v>
      </c>
      <c r="T36" s="135" t="s">
        <v>393</v>
      </c>
      <c r="U36" s="106">
        <v>0</v>
      </c>
      <c r="V36" s="106">
        <f t="shared" si="6"/>
        <v>0</v>
      </c>
      <c r="W36" s="106"/>
      <c r="X36" s="106" t="s">
        <v>362</v>
      </c>
      <c r="Y36" s="101"/>
      <c r="Z36" s="101"/>
      <c r="AA36" s="101"/>
      <c r="AB36" s="101"/>
      <c r="AC36" s="101"/>
      <c r="AD36" s="101"/>
      <c r="AE36" s="101"/>
      <c r="AF36" s="101"/>
      <c r="AG36" s="101" t="s">
        <v>550</v>
      </c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outlineLevel="1">
      <c r="A37" s="129">
        <v>29</v>
      </c>
      <c r="B37" s="130" t="s">
        <v>2918</v>
      </c>
      <c r="C37" s="140" t="s">
        <v>3623</v>
      </c>
      <c r="D37" s="131" t="s">
        <v>1128</v>
      </c>
      <c r="E37" s="132">
        <v>45</v>
      </c>
      <c r="F37" s="133"/>
      <c r="G37" s="134">
        <f t="shared" si="0"/>
        <v>0</v>
      </c>
      <c r="H37" s="133"/>
      <c r="I37" s="134">
        <f t="shared" si="1"/>
        <v>0</v>
      </c>
      <c r="J37" s="133"/>
      <c r="K37" s="134">
        <f t="shared" si="2"/>
        <v>0</v>
      </c>
      <c r="L37" s="134">
        <v>21</v>
      </c>
      <c r="M37" s="134">
        <f t="shared" si="3"/>
        <v>0</v>
      </c>
      <c r="N37" s="134">
        <v>0</v>
      </c>
      <c r="O37" s="134">
        <f t="shared" si="4"/>
        <v>0</v>
      </c>
      <c r="P37" s="134">
        <v>0</v>
      </c>
      <c r="Q37" s="134">
        <f t="shared" si="5"/>
        <v>0</v>
      </c>
      <c r="R37" s="134"/>
      <c r="S37" s="134" t="s">
        <v>392</v>
      </c>
      <c r="T37" s="135" t="s">
        <v>393</v>
      </c>
      <c r="U37" s="106">
        <v>0</v>
      </c>
      <c r="V37" s="106">
        <f t="shared" si="6"/>
        <v>0</v>
      </c>
      <c r="W37" s="106"/>
      <c r="X37" s="106" t="s">
        <v>1066</v>
      </c>
      <c r="Y37" s="101"/>
      <c r="Z37" s="101"/>
      <c r="AA37" s="101"/>
      <c r="AB37" s="101"/>
      <c r="AC37" s="101"/>
      <c r="AD37" s="101"/>
      <c r="AE37" s="101"/>
      <c r="AF37" s="101"/>
      <c r="AG37" s="101" t="s">
        <v>1795</v>
      </c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outlineLevel="1">
      <c r="A38" s="129">
        <v>30</v>
      </c>
      <c r="B38" s="130" t="s">
        <v>2920</v>
      </c>
      <c r="C38" s="140" t="s">
        <v>3624</v>
      </c>
      <c r="D38" s="131" t="s">
        <v>525</v>
      </c>
      <c r="E38" s="132">
        <v>80</v>
      </c>
      <c r="F38" s="133"/>
      <c r="G38" s="134">
        <f t="shared" si="0"/>
        <v>0</v>
      </c>
      <c r="H38" s="133"/>
      <c r="I38" s="134">
        <f t="shared" si="1"/>
        <v>0</v>
      </c>
      <c r="J38" s="133"/>
      <c r="K38" s="134">
        <f t="shared" si="2"/>
        <v>0</v>
      </c>
      <c r="L38" s="134">
        <v>21</v>
      </c>
      <c r="M38" s="134">
        <f t="shared" si="3"/>
        <v>0</v>
      </c>
      <c r="N38" s="134">
        <v>0</v>
      </c>
      <c r="O38" s="134">
        <f t="shared" si="4"/>
        <v>0</v>
      </c>
      <c r="P38" s="134">
        <v>0</v>
      </c>
      <c r="Q38" s="134">
        <f t="shared" si="5"/>
        <v>0</v>
      </c>
      <c r="R38" s="134"/>
      <c r="S38" s="134" t="s">
        <v>392</v>
      </c>
      <c r="T38" s="135" t="s">
        <v>393</v>
      </c>
      <c r="U38" s="106">
        <v>0</v>
      </c>
      <c r="V38" s="106">
        <f t="shared" si="6"/>
        <v>0</v>
      </c>
      <c r="W38" s="106"/>
      <c r="X38" s="106" t="s">
        <v>1066</v>
      </c>
      <c r="Y38" s="101"/>
      <c r="Z38" s="101"/>
      <c r="AA38" s="101"/>
      <c r="AB38" s="101"/>
      <c r="AC38" s="101"/>
      <c r="AD38" s="101"/>
      <c r="AE38" s="101"/>
      <c r="AF38" s="101"/>
      <c r="AG38" s="101" t="s">
        <v>1795</v>
      </c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outlineLevel="1">
      <c r="A39" s="129">
        <v>31</v>
      </c>
      <c r="B39" s="130" t="s">
        <v>289</v>
      </c>
      <c r="C39" s="140" t="s">
        <v>3014</v>
      </c>
      <c r="D39" s="131" t="s">
        <v>1128</v>
      </c>
      <c r="E39" s="132">
        <v>12</v>
      </c>
      <c r="F39" s="133"/>
      <c r="G39" s="134">
        <f t="shared" si="0"/>
        <v>0</v>
      </c>
      <c r="H39" s="133"/>
      <c r="I39" s="134">
        <f t="shared" si="1"/>
        <v>0</v>
      </c>
      <c r="J39" s="133"/>
      <c r="K39" s="134">
        <f t="shared" si="2"/>
        <v>0</v>
      </c>
      <c r="L39" s="134">
        <v>21</v>
      </c>
      <c r="M39" s="134">
        <f t="shared" si="3"/>
        <v>0</v>
      </c>
      <c r="N39" s="134">
        <v>0</v>
      </c>
      <c r="O39" s="134">
        <f t="shared" si="4"/>
        <v>0</v>
      </c>
      <c r="P39" s="134">
        <v>0</v>
      </c>
      <c r="Q39" s="134">
        <f t="shared" si="5"/>
        <v>0</v>
      </c>
      <c r="R39" s="134"/>
      <c r="S39" s="134" t="s">
        <v>392</v>
      </c>
      <c r="T39" s="135" t="s">
        <v>393</v>
      </c>
      <c r="U39" s="106">
        <v>0</v>
      </c>
      <c r="V39" s="106">
        <f t="shared" si="6"/>
        <v>0</v>
      </c>
      <c r="W39" s="106"/>
      <c r="X39" s="106" t="s">
        <v>362</v>
      </c>
      <c r="Y39" s="101"/>
      <c r="Z39" s="101"/>
      <c r="AA39" s="101"/>
      <c r="AB39" s="101"/>
      <c r="AC39" s="101"/>
      <c r="AD39" s="101"/>
      <c r="AE39" s="101"/>
      <c r="AF39" s="101"/>
      <c r="AG39" s="101" t="s">
        <v>550</v>
      </c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>
      <c r="A40" s="116" t="s">
        <v>355</v>
      </c>
      <c r="B40" s="117" t="s">
        <v>224</v>
      </c>
      <c r="C40" s="136" t="s">
        <v>226</v>
      </c>
      <c r="D40" s="118"/>
      <c r="E40" s="119"/>
      <c r="F40" s="120"/>
      <c r="G40" s="120">
        <f>SUMIF(AG41:AG54,"&lt;&gt;NOR",G41:G54)</f>
        <v>0</v>
      </c>
      <c r="H40" s="120"/>
      <c r="I40" s="120">
        <f>SUM(I41:I54)</f>
        <v>0</v>
      </c>
      <c r="J40" s="120"/>
      <c r="K40" s="120">
        <f>SUM(K41:K54)</f>
        <v>0</v>
      </c>
      <c r="L40" s="120"/>
      <c r="M40" s="120">
        <f>SUM(M41:M54)</f>
        <v>0</v>
      </c>
      <c r="N40" s="120"/>
      <c r="O40" s="120">
        <f>SUM(O41:O54)</f>
        <v>0</v>
      </c>
      <c r="P40" s="120"/>
      <c r="Q40" s="120">
        <f>SUM(Q41:Q54)</f>
        <v>0</v>
      </c>
      <c r="R40" s="120"/>
      <c r="S40" s="120"/>
      <c r="T40" s="121"/>
      <c r="U40" s="115"/>
      <c r="V40" s="115">
        <f>SUM(V41:V54)</f>
        <v>0</v>
      </c>
      <c r="W40" s="115"/>
      <c r="X40" s="115"/>
      <c r="AG40" t="s">
        <v>356</v>
      </c>
    </row>
    <row r="41" spans="1:60" ht="56.25" outlineLevel="1">
      <c r="A41" s="129">
        <v>32</v>
      </c>
      <c r="B41" s="130" t="s">
        <v>3032</v>
      </c>
      <c r="C41" s="140" t="s">
        <v>3625</v>
      </c>
      <c r="D41" s="131" t="s">
        <v>1128</v>
      </c>
      <c r="E41" s="132">
        <v>20</v>
      </c>
      <c r="F41" s="133"/>
      <c r="G41" s="134">
        <f t="shared" ref="G41:G54" si="7">ROUND(E41*F41,2)</f>
        <v>0</v>
      </c>
      <c r="H41" s="133"/>
      <c r="I41" s="134">
        <f t="shared" ref="I41:I54" si="8">ROUND(E41*H41,2)</f>
        <v>0</v>
      </c>
      <c r="J41" s="133"/>
      <c r="K41" s="134">
        <f t="shared" ref="K41:K54" si="9">ROUND(E41*J41,2)</f>
        <v>0</v>
      </c>
      <c r="L41" s="134">
        <v>21</v>
      </c>
      <c r="M41" s="134">
        <f t="shared" ref="M41:M54" si="10">G41*(1+L41/100)</f>
        <v>0</v>
      </c>
      <c r="N41" s="134">
        <v>0</v>
      </c>
      <c r="O41" s="134">
        <f t="shared" ref="O41:O54" si="11">ROUND(E41*N41,2)</f>
        <v>0</v>
      </c>
      <c r="P41" s="134">
        <v>0</v>
      </c>
      <c r="Q41" s="134">
        <f t="shared" ref="Q41:Q54" si="12">ROUND(E41*P41,2)</f>
        <v>0</v>
      </c>
      <c r="R41" s="134"/>
      <c r="S41" s="134" t="s">
        <v>392</v>
      </c>
      <c r="T41" s="135" t="s">
        <v>393</v>
      </c>
      <c r="U41" s="106">
        <v>0</v>
      </c>
      <c r="V41" s="106">
        <f t="shared" ref="V41:V54" si="13">ROUND(E41*U41,2)</f>
        <v>0</v>
      </c>
      <c r="W41" s="106"/>
      <c r="X41" s="106" t="s">
        <v>1066</v>
      </c>
      <c r="Y41" s="101"/>
      <c r="Z41" s="101"/>
      <c r="AA41" s="101"/>
      <c r="AB41" s="101"/>
      <c r="AC41" s="101"/>
      <c r="AD41" s="101"/>
      <c r="AE41" s="101"/>
      <c r="AF41" s="101"/>
      <c r="AG41" s="101" t="s">
        <v>1795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ht="22.5" outlineLevel="1">
      <c r="A42" s="129">
        <v>33</v>
      </c>
      <c r="B42" s="130" t="s">
        <v>3034</v>
      </c>
      <c r="C42" s="140" t="s">
        <v>3626</v>
      </c>
      <c r="D42" s="131" t="s">
        <v>1128</v>
      </c>
      <c r="E42" s="132">
        <v>8</v>
      </c>
      <c r="F42" s="133"/>
      <c r="G42" s="134">
        <f t="shared" si="7"/>
        <v>0</v>
      </c>
      <c r="H42" s="133"/>
      <c r="I42" s="134">
        <f t="shared" si="8"/>
        <v>0</v>
      </c>
      <c r="J42" s="133"/>
      <c r="K42" s="134">
        <f t="shared" si="9"/>
        <v>0</v>
      </c>
      <c r="L42" s="134">
        <v>21</v>
      </c>
      <c r="M42" s="134">
        <f t="shared" si="10"/>
        <v>0</v>
      </c>
      <c r="N42" s="134">
        <v>0</v>
      </c>
      <c r="O42" s="134">
        <f t="shared" si="11"/>
        <v>0</v>
      </c>
      <c r="P42" s="134">
        <v>0</v>
      </c>
      <c r="Q42" s="134">
        <f t="shared" si="12"/>
        <v>0</v>
      </c>
      <c r="R42" s="134"/>
      <c r="S42" s="134" t="s">
        <v>392</v>
      </c>
      <c r="T42" s="135" t="s">
        <v>393</v>
      </c>
      <c r="U42" s="106">
        <v>0</v>
      </c>
      <c r="V42" s="106">
        <f t="shared" si="13"/>
        <v>0</v>
      </c>
      <c r="W42" s="106"/>
      <c r="X42" s="106" t="s">
        <v>1066</v>
      </c>
      <c r="Y42" s="101"/>
      <c r="Z42" s="101"/>
      <c r="AA42" s="101"/>
      <c r="AB42" s="101"/>
      <c r="AC42" s="101"/>
      <c r="AD42" s="101"/>
      <c r="AE42" s="101"/>
      <c r="AF42" s="101"/>
      <c r="AG42" s="101" t="s">
        <v>1795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ht="22.5" outlineLevel="1">
      <c r="A43" s="129">
        <v>34</v>
      </c>
      <c r="B43" s="130" t="s">
        <v>3036</v>
      </c>
      <c r="C43" s="140" t="s">
        <v>3627</v>
      </c>
      <c r="D43" s="131" t="s">
        <v>1128</v>
      </c>
      <c r="E43" s="132">
        <v>28</v>
      </c>
      <c r="F43" s="133"/>
      <c r="G43" s="134">
        <f t="shared" si="7"/>
        <v>0</v>
      </c>
      <c r="H43" s="133"/>
      <c r="I43" s="134">
        <f t="shared" si="8"/>
        <v>0</v>
      </c>
      <c r="J43" s="133"/>
      <c r="K43" s="134">
        <f t="shared" si="9"/>
        <v>0</v>
      </c>
      <c r="L43" s="134">
        <v>21</v>
      </c>
      <c r="M43" s="134">
        <f t="shared" si="10"/>
        <v>0</v>
      </c>
      <c r="N43" s="134">
        <v>0</v>
      </c>
      <c r="O43" s="134">
        <f t="shared" si="11"/>
        <v>0</v>
      </c>
      <c r="P43" s="134">
        <v>0</v>
      </c>
      <c r="Q43" s="134">
        <f t="shared" si="12"/>
        <v>0</v>
      </c>
      <c r="R43" s="134"/>
      <c r="S43" s="134" t="s">
        <v>392</v>
      </c>
      <c r="T43" s="135" t="s">
        <v>393</v>
      </c>
      <c r="U43" s="106">
        <v>0</v>
      </c>
      <c r="V43" s="106">
        <f t="shared" si="13"/>
        <v>0</v>
      </c>
      <c r="W43" s="106"/>
      <c r="X43" s="106" t="s">
        <v>362</v>
      </c>
      <c r="Y43" s="101"/>
      <c r="Z43" s="101"/>
      <c r="AA43" s="101"/>
      <c r="AB43" s="101"/>
      <c r="AC43" s="101"/>
      <c r="AD43" s="101"/>
      <c r="AE43" s="101"/>
      <c r="AF43" s="101"/>
      <c r="AG43" s="101" t="s">
        <v>550</v>
      </c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outlineLevel="1">
      <c r="A44" s="129">
        <v>35</v>
      </c>
      <c r="B44" s="130" t="s">
        <v>3038</v>
      </c>
      <c r="C44" s="140" t="s">
        <v>3628</v>
      </c>
      <c r="D44" s="131" t="s">
        <v>1128</v>
      </c>
      <c r="E44" s="132">
        <v>10</v>
      </c>
      <c r="F44" s="133"/>
      <c r="G44" s="134">
        <f t="shared" si="7"/>
        <v>0</v>
      </c>
      <c r="H44" s="133"/>
      <c r="I44" s="134">
        <f t="shared" si="8"/>
        <v>0</v>
      </c>
      <c r="J44" s="133"/>
      <c r="K44" s="134">
        <f t="shared" si="9"/>
        <v>0</v>
      </c>
      <c r="L44" s="134">
        <v>21</v>
      </c>
      <c r="M44" s="134">
        <f t="shared" si="10"/>
        <v>0</v>
      </c>
      <c r="N44" s="134">
        <v>0</v>
      </c>
      <c r="O44" s="134">
        <f t="shared" si="11"/>
        <v>0</v>
      </c>
      <c r="P44" s="134">
        <v>0</v>
      </c>
      <c r="Q44" s="134">
        <f t="shared" si="12"/>
        <v>0</v>
      </c>
      <c r="R44" s="134"/>
      <c r="S44" s="134" t="s">
        <v>392</v>
      </c>
      <c r="T44" s="135" t="s">
        <v>393</v>
      </c>
      <c r="U44" s="106">
        <v>0</v>
      </c>
      <c r="V44" s="106">
        <f t="shared" si="13"/>
        <v>0</v>
      </c>
      <c r="W44" s="106"/>
      <c r="X44" s="106" t="s">
        <v>362</v>
      </c>
      <c r="Y44" s="101"/>
      <c r="Z44" s="101"/>
      <c r="AA44" s="101"/>
      <c r="AB44" s="101"/>
      <c r="AC44" s="101"/>
      <c r="AD44" s="101"/>
      <c r="AE44" s="101"/>
      <c r="AF44" s="101"/>
      <c r="AG44" s="101" t="s">
        <v>550</v>
      </c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ht="33.75" outlineLevel="1">
      <c r="A45" s="129">
        <v>36</v>
      </c>
      <c r="B45" s="130" t="s">
        <v>3040</v>
      </c>
      <c r="C45" s="140" t="s">
        <v>3629</v>
      </c>
      <c r="D45" s="131" t="s">
        <v>525</v>
      </c>
      <c r="E45" s="132">
        <v>240</v>
      </c>
      <c r="F45" s="133"/>
      <c r="G45" s="134">
        <f t="shared" si="7"/>
        <v>0</v>
      </c>
      <c r="H45" s="133"/>
      <c r="I45" s="134">
        <f t="shared" si="8"/>
        <v>0</v>
      </c>
      <c r="J45" s="133"/>
      <c r="K45" s="134">
        <f t="shared" si="9"/>
        <v>0</v>
      </c>
      <c r="L45" s="134">
        <v>21</v>
      </c>
      <c r="M45" s="134">
        <f t="shared" si="10"/>
        <v>0</v>
      </c>
      <c r="N45" s="134">
        <v>0</v>
      </c>
      <c r="O45" s="134">
        <f t="shared" si="11"/>
        <v>0</v>
      </c>
      <c r="P45" s="134">
        <v>0</v>
      </c>
      <c r="Q45" s="134">
        <f t="shared" si="12"/>
        <v>0</v>
      </c>
      <c r="R45" s="134"/>
      <c r="S45" s="134" t="s">
        <v>392</v>
      </c>
      <c r="T45" s="135" t="s">
        <v>393</v>
      </c>
      <c r="U45" s="106">
        <v>0</v>
      </c>
      <c r="V45" s="106">
        <f t="shared" si="13"/>
        <v>0</v>
      </c>
      <c r="W45" s="106"/>
      <c r="X45" s="106" t="s">
        <v>362</v>
      </c>
      <c r="Y45" s="101"/>
      <c r="Z45" s="101"/>
      <c r="AA45" s="101"/>
      <c r="AB45" s="101"/>
      <c r="AC45" s="101"/>
      <c r="AD45" s="101"/>
      <c r="AE45" s="101"/>
      <c r="AF45" s="101"/>
      <c r="AG45" s="101" t="s">
        <v>550</v>
      </c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ht="22.5" outlineLevel="1">
      <c r="A46" s="129">
        <v>37</v>
      </c>
      <c r="B46" s="130" t="s">
        <v>3042</v>
      </c>
      <c r="C46" s="140" t="s">
        <v>3617</v>
      </c>
      <c r="D46" s="131" t="s">
        <v>1788</v>
      </c>
      <c r="E46" s="132">
        <v>4</v>
      </c>
      <c r="F46" s="133"/>
      <c r="G46" s="134">
        <f t="shared" si="7"/>
        <v>0</v>
      </c>
      <c r="H46" s="133"/>
      <c r="I46" s="134">
        <f t="shared" si="8"/>
        <v>0</v>
      </c>
      <c r="J46" s="133"/>
      <c r="K46" s="134">
        <f t="shared" si="9"/>
        <v>0</v>
      </c>
      <c r="L46" s="134">
        <v>21</v>
      </c>
      <c r="M46" s="134">
        <f t="shared" si="10"/>
        <v>0</v>
      </c>
      <c r="N46" s="134">
        <v>0</v>
      </c>
      <c r="O46" s="134">
        <f t="shared" si="11"/>
        <v>0</v>
      </c>
      <c r="P46" s="134">
        <v>0</v>
      </c>
      <c r="Q46" s="134">
        <f t="shared" si="12"/>
        <v>0</v>
      </c>
      <c r="R46" s="134"/>
      <c r="S46" s="134" t="s">
        <v>392</v>
      </c>
      <c r="T46" s="135" t="s">
        <v>393</v>
      </c>
      <c r="U46" s="106">
        <v>0</v>
      </c>
      <c r="V46" s="106">
        <f t="shared" si="13"/>
        <v>0</v>
      </c>
      <c r="W46" s="106"/>
      <c r="X46" s="106" t="s">
        <v>362</v>
      </c>
      <c r="Y46" s="101"/>
      <c r="Z46" s="101"/>
      <c r="AA46" s="101"/>
      <c r="AB46" s="101"/>
      <c r="AC46" s="101"/>
      <c r="AD46" s="101"/>
      <c r="AE46" s="101"/>
      <c r="AF46" s="101"/>
      <c r="AG46" s="101" t="s">
        <v>550</v>
      </c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 outlineLevel="1">
      <c r="A47" s="129">
        <v>38</v>
      </c>
      <c r="B47" s="130" t="s">
        <v>3044</v>
      </c>
      <c r="C47" s="140" t="s">
        <v>3630</v>
      </c>
      <c r="D47" s="131" t="s">
        <v>1128</v>
      </c>
      <c r="E47" s="132">
        <v>28</v>
      </c>
      <c r="F47" s="133"/>
      <c r="G47" s="134">
        <f t="shared" si="7"/>
        <v>0</v>
      </c>
      <c r="H47" s="133"/>
      <c r="I47" s="134">
        <f t="shared" si="8"/>
        <v>0</v>
      </c>
      <c r="J47" s="133"/>
      <c r="K47" s="134">
        <f t="shared" si="9"/>
        <v>0</v>
      </c>
      <c r="L47" s="134">
        <v>21</v>
      </c>
      <c r="M47" s="134">
        <f t="shared" si="10"/>
        <v>0</v>
      </c>
      <c r="N47" s="134">
        <v>0</v>
      </c>
      <c r="O47" s="134">
        <f t="shared" si="11"/>
        <v>0</v>
      </c>
      <c r="P47" s="134">
        <v>0</v>
      </c>
      <c r="Q47" s="134">
        <f t="shared" si="12"/>
        <v>0</v>
      </c>
      <c r="R47" s="134"/>
      <c r="S47" s="134" t="s">
        <v>392</v>
      </c>
      <c r="T47" s="135" t="s">
        <v>393</v>
      </c>
      <c r="U47" s="106">
        <v>0</v>
      </c>
      <c r="V47" s="106">
        <f t="shared" si="13"/>
        <v>0</v>
      </c>
      <c r="W47" s="106"/>
      <c r="X47" s="106" t="s">
        <v>1066</v>
      </c>
      <c r="Y47" s="101"/>
      <c r="Z47" s="101"/>
      <c r="AA47" s="101"/>
      <c r="AB47" s="101"/>
      <c r="AC47" s="101"/>
      <c r="AD47" s="101"/>
      <c r="AE47" s="101"/>
      <c r="AF47" s="101"/>
      <c r="AG47" s="101" t="s">
        <v>1795</v>
      </c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ht="33.75" outlineLevel="1">
      <c r="A48" s="129">
        <v>39</v>
      </c>
      <c r="B48" s="130" t="s">
        <v>3046</v>
      </c>
      <c r="C48" s="140" t="s">
        <v>3631</v>
      </c>
      <c r="D48" s="131" t="s">
        <v>1788</v>
      </c>
      <c r="E48" s="132">
        <v>8</v>
      </c>
      <c r="F48" s="133"/>
      <c r="G48" s="134">
        <f t="shared" si="7"/>
        <v>0</v>
      </c>
      <c r="H48" s="133"/>
      <c r="I48" s="134">
        <f t="shared" si="8"/>
        <v>0</v>
      </c>
      <c r="J48" s="133"/>
      <c r="K48" s="134">
        <f t="shared" si="9"/>
        <v>0</v>
      </c>
      <c r="L48" s="134">
        <v>21</v>
      </c>
      <c r="M48" s="134">
        <f t="shared" si="10"/>
        <v>0</v>
      </c>
      <c r="N48" s="134">
        <v>0</v>
      </c>
      <c r="O48" s="134">
        <f t="shared" si="11"/>
        <v>0</v>
      </c>
      <c r="P48" s="134">
        <v>0</v>
      </c>
      <c r="Q48" s="134">
        <f t="shared" si="12"/>
        <v>0</v>
      </c>
      <c r="R48" s="134"/>
      <c r="S48" s="134" t="s">
        <v>392</v>
      </c>
      <c r="T48" s="135" t="s">
        <v>393</v>
      </c>
      <c r="U48" s="106">
        <v>0</v>
      </c>
      <c r="V48" s="106">
        <f t="shared" si="13"/>
        <v>0</v>
      </c>
      <c r="W48" s="106"/>
      <c r="X48" s="106" t="s">
        <v>362</v>
      </c>
      <c r="Y48" s="101"/>
      <c r="Z48" s="101"/>
      <c r="AA48" s="101"/>
      <c r="AB48" s="101"/>
      <c r="AC48" s="101"/>
      <c r="AD48" s="101"/>
      <c r="AE48" s="101"/>
      <c r="AF48" s="101"/>
      <c r="AG48" s="101" t="s">
        <v>550</v>
      </c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ht="22.5" outlineLevel="1">
      <c r="A49" s="129">
        <v>40</v>
      </c>
      <c r="B49" s="130" t="s">
        <v>3048</v>
      </c>
      <c r="C49" s="140" t="s">
        <v>3632</v>
      </c>
      <c r="D49" s="131" t="s">
        <v>1788</v>
      </c>
      <c r="E49" s="132">
        <v>4</v>
      </c>
      <c r="F49" s="133"/>
      <c r="G49" s="134">
        <f t="shared" si="7"/>
        <v>0</v>
      </c>
      <c r="H49" s="133"/>
      <c r="I49" s="134">
        <f t="shared" si="8"/>
        <v>0</v>
      </c>
      <c r="J49" s="133"/>
      <c r="K49" s="134">
        <f t="shared" si="9"/>
        <v>0</v>
      </c>
      <c r="L49" s="134">
        <v>21</v>
      </c>
      <c r="M49" s="134">
        <f t="shared" si="10"/>
        <v>0</v>
      </c>
      <c r="N49" s="134">
        <v>0</v>
      </c>
      <c r="O49" s="134">
        <f t="shared" si="11"/>
        <v>0</v>
      </c>
      <c r="P49" s="134">
        <v>0</v>
      </c>
      <c r="Q49" s="134">
        <f t="shared" si="12"/>
        <v>0</v>
      </c>
      <c r="R49" s="134"/>
      <c r="S49" s="134" t="s">
        <v>392</v>
      </c>
      <c r="T49" s="135" t="s">
        <v>393</v>
      </c>
      <c r="U49" s="106">
        <v>0</v>
      </c>
      <c r="V49" s="106">
        <f t="shared" si="13"/>
        <v>0</v>
      </c>
      <c r="W49" s="106"/>
      <c r="X49" s="106" t="s">
        <v>362</v>
      </c>
      <c r="Y49" s="101"/>
      <c r="Z49" s="101"/>
      <c r="AA49" s="101"/>
      <c r="AB49" s="101"/>
      <c r="AC49" s="101"/>
      <c r="AD49" s="101"/>
      <c r="AE49" s="101"/>
      <c r="AF49" s="101"/>
      <c r="AG49" s="101" t="s">
        <v>550</v>
      </c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outlineLevel="1">
      <c r="A50" s="129">
        <v>41</v>
      </c>
      <c r="B50" s="130" t="s">
        <v>3050</v>
      </c>
      <c r="C50" s="140" t="s">
        <v>3633</v>
      </c>
      <c r="D50" s="131" t="s">
        <v>1788</v>
      </c>
      <c r="E50" s="132">
        <v>4</v>
      </c>
      <c r="F50" s="133"/>
      <c r="G50" s="134">
        <f t="shared" si="7"/>
        <v>0</v>
      </c>
      <c r="H50" s="133"/>
      <c r="I50" s="134">
        <f t="shared" si="8"/>
        <v>0</v>
      </c>
      <c r="J50" s="133"/>
      <c r="K50" s="134">
        <f t="shared" si="9"/>
        <v>0</v>
      </c>
      <c r="L50" s="134">
        <v>21</v>
      </c>
      <c r="M50" s="134">
        <f t="shared" si="10"/>
        <v>0</v>
      </c>
      <c r="N50" s="134">
        <v>0</v>
      </c>
      <c r="O50" s="134">
        <f t="shared" si="11"/>
        <v>0</v>
      </c>
      <c r="P50" s="134">
        <v>0</v>
      </c>
      <c r="Q50" s="134">
        <f t="shared" si="12"/>
        <v>0</v>
      </c>
      <c r="R50" s="134"/>
      <c r="S50" s="134" t="s">
        <v>392</v>
      </c>
      <c r="T50" s="135" t="s">
        <v>393</v>
      </c>
      <c r="U50" s="106">
        <v>0</v>
      </c>
      <c r="V50" s="106">
        <f t="shared" si="13"/>
        <v>0</v>
      </c>
      <c r="W50" s="106"/>
      <c r="X50" s="106" t="s">
        <v>362</v>
      </c>
      <c r="Y50" s="101"/>
      <c r="Z50" s="101"/>
      <c r="AA50" s="101"/>
      <c r="AB50" s="101"/>
      <c r="AC50" s="101"/>
      <c r="AD50" s="101"/>
      <c r="AE50" s="101"/>
      <c r="AF50" s="101"/>
      <c r="AG50" s="101" t="s">
        <v>550</v>
      </c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outlineLevel="1">
      <c r="A51" s="129">
        <v>42</v>
      </c>
      <c r="B51" s="130" t="s">
        <v>3052</v>
      </c>
      <c r="C51" s="140" t="s">
        <v>3634</v>
      </c>
      <c r="D51" s="131" t="s">
        <v>1788</v>
      </c>
      <c r="E51" s="132">
        <v>4</v>
      </c>
      <c r="F51" s="133"/>
      <c r="G51" s="134">
        <f t="shared" si="7"/>
        <v>0</v>
      </c>
      <c r="H51" s="133"/>
      <c r="I51" s="134">
        <f t="shared" si="8"/>
        <v>0</v>
      </c>
      <c r="J51" s="133"/>
      <c r="K51" s="134">
        <f t="shared" si="9"/>
        <v>0</v>
      </c>
      <c r="L51" s="134">
        <v>21</v>
      </c>
      <c r="M51" s="134">
        <f t="shared" si="10"/>
        <v>0</v>
      </c>
      <c r="N51" s="134">
        <v>0</v>
      </c>
      <c r="O51" s="134">
        <f t="shared" si="11"/>
        <v>0</v>
      </c>
      <c r="P51" s="134">
        <v>0</v>
      </c>
      <c r="Q51" s="134">
        <f t="shared" si="12"/>
        <v>0</v>
      </c>
      <c r="R51" s="134"/>
      <c r="S51" s="134" t="s">
        <v>392</v>
      </c>
      <c r="T51" s="135" t="s">
        <v>393</v>
      </c>
      <c r="U51" s="106">
        <v>0</v>
      </c>
      <c r="V51" s="106">
        <f t="shared" si="13"/>
        <v>0</v>
      </c>
      <c r="W51" s="106"/>
      <c r="X51" s="106" t="s">
        <v>362</v>
      </c>
      <c r="Y51" s="101"/>
      <c r="Z51" s="101"/>
      <c r="AA51" s="101"/>
      <c r="AB51" s="101"/>
      <c r="AC51" s="101"/>
      <c r="AD51" s="101"/>
      <c r="AE51" s="101"/>
      <c r="AF51" s="101"/>
      <c r="AG51" s="101" t="s">
        <v>550</v>
      </c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outlineLevel="1">
      <c r="A52" s="129">
        <v>43</v>
      </c>
      <c r="B52" s="130" t="s">
        <v>3054</v>
      </c>
      <c r="C52" s="140" t="s">
        <v>3624</v>
      </c>
      <c r="D52" s="131" t="s">
        <v>525</v>
      </c>
      <c r="E52" s="132">
        <v>90</v>
      </c>
      <c r="F52" s="133"/>
      <c r="G52" s="134">
        <f t="shared" si="7"/>
        <v>0</v>
      </c>
      <c r="H52" s="133"/>
      <c r="I52" s="134">
        <f t="shared" si="8"/>
        <v>0</v>
      </c>
      <c r="J52" s="133"/>
      <c r="K52" s="134">
        <f t="shared" si="9"/>
        <v>0</v>
      </c>
      <c r="L52" s="134">
        <v>21</v>
      </c>
      <c r="M52" s="134">
        <f t="shared" si="10"/>
        <v>0</v>
      </c>
      <c r="N52" s="134">
        <v>0</v>
      </c>
      <c r="O52" s="134">
        <f t="shared" si="11"/>
        <v>0</v>
      </c>
      <c r="P52" s="134">
        <v>0</v>
      </c>
      <c r="Q52" s="134">
        <f t="shared" si="12"/>
        <v>0</v>
      </c>
      <c r="R52" s="134"/>
      <c r="S52" s="134" t="s">
        <v>392</v>
      </c>
      <c r="T52" s="135" t="s">
        <v>393</v>
      </c>
      <c r="U52" s="106">
        <v>0</v>
      </c>
      <c r="V52" s="106">
        <f t="shared" si="13"/>
        <v>0</v>
      </c>
      <c r="W52" s="106"/>
      <c r="X52" s="106" t="s">
        <v>1066</v>
      </c>
      <c r="Y52" s="101"/>
      <c r="Z52" s="101"/>
      <c r="AA52" s="101"/>
      <c r="AB52" s="101"/>
      <c r="AC52" s="101"/>
      <c r="AD52" s="101"/>
      <c r="AE52" s="101"/>
      <c r="AF52" s="101"/>
      <c r="AG52" s="101" t="s">
        <v>1795</v>
      </c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outlineLevel="1">
      <c r="A53" s="129">
        <v>44</v>
      </c>
      <c r="B53" s="130" t="s">
        <v>3056</v>
      </c>
      <c r="C53" s="140" t="s">
        <v>3014</v>
      </c>
      <c r="D53" s="131" t="s">
        <v>1128</v>
      </c>
      <c r="E53" s="132">
        <v>12</v>
      </c>
      <c r="F53" s="133"/>
      <c r="G53" s="134">
        <f t="shared" si="7"/>
        <v>0</v>
      </c>
      <c r="H53" s="133"/>
      <c r="I53" s="134">
        <f t="shared" si="8"/>
        <v>0</v>
      </c>
      <c r="J53" s="133"/>
      <c r="K53" s="134">
        <f t="shared" si="9"/>
        <v>0</v>
      </c>
      <c r="L53" s="134">
        <v>21</v>
      </c>
      <c r="M53" s="134">
        <f t="shared" si="10"/>
        <v>0</v>
      </c>
      <c r="N53" s="134">
        <v>0</v>
      </c>
      <c r="O53" s="134">
        <f t="shared" si="11"/>
        <v>0</v>
      </c>
      <c r="P53" s="134">
        <v>0</v>
      </c>
      <c r="Q53" s="134">
        <f t="shared" si="12"/>
        <v>0</v>
      </c>
      <c r="R53" s="134"/>
      <c r="S53" s="134" t="s">
        <v>392</v>
      </c>
      <c r="T53" s="135" t="s">
        <v>393</v>
      </c>
      <c r="U53" s="106">
        <v>0</v>
      </c>
      <c r="V53" s="106">
        <f t="shared" si="13"/>
        <v>0</v>
      </c>
      <c r="W53" s="106"/>
      <c r="X53" s="106" t="s">
        <v>362</v>
      </c>
      <c r="Y53" s="101"/>
      <c r="Z53" s="101"/>
      <c r="AA53" s="101"/>
      <c r="AB53" s="101"/>
      <c r="AC53" s="101"/>
      <c r="AD53" s="101"/>
      <c r="AE53" s="101"/>
      <c r="AF53" s="101"/>
      <c r="AG53" s="101" t="s">
        <v>550</v>
      </c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 outlineLevel="1">
      <c r="A54" s="129">
        <v>45</v>
      </c>
      <c r="B54" s="130" t="s">
        <v>3635</v>
      </c>
      <c r="C54" s="140" t="s">
        <v>3636</v>
      </c>
      <c r="D54" s="131" t="s">
        <v>1128</v>
      </c>
      <c r="E54" s="132">
        <v>1</v>
      </c>
      <c r="F54" s="133"/>
      <c r="G54" s="134">
        <f t="shared" si="7"/>
        <v>0</v>
      </c>
      <c r="H54" s="133"/>
      <c r="I54" s="134">
        <f t="shared" si="8"/>
        <v>0</v>
      </c>
      <c r="J54" s="133"/>
      <c r="K54" s="134">
        <f t="shared" si="9"/>
        <v>0</v>
      </c>
      <c r="L54" s="134">
        <v>21</v>
      </c>
      <c r="M54" s="134">
        <f t="shared" si="10"/>
        <v>0</v>
      </c>
      <c r="N54" s="134">
        <v>0</v>
      </c>
      <c r="O54" s="134">
        <f t="shared" si="11"/>
        <v>0</v>
      </c>
      <c r="P54" s="134">
        <v>0</v>
      </c>
      <c r="Q54" s="134">
        <f t="shared" si="12"/>
        <v>0</v>
      </c>
      <c r="R54" s="134"/>
      <c r="S54" s="134" t="s">
        <v>392</v>
      </c>
      <c r="T54" s="135" t="s">
        <v>393</v>
      </c>
      <c r="U54" s="106">
        <v>0</v>
      </c>
      <c r="V54" s="106">
        <f t="shared" si="13"/>
        <v>0</v>
      </c>
      <c r="W54" s="106"/>
      <c r="X54" s="106" t="s">
        <v>1066</v>
      </c>
      <c r="Y54" s="101"/>
      <c r="Z54" s="101"/>
      <c r="AA54" s="101"/>
      <c r="AB54" s="101"/>
      <c r="AC54" s="101"/>
      <c r="AD54" s="101"/>
      <c r="AE54" s="101"/>
      <c r="AF54" s="101"/>
      <c r="AG54" s="101" t="s">
        <v>1795</v>
      </c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>
      <c r="A55" s="116" t="s">
        <v>355</v>
      </c>
      <c r="B55" s="117" t="s">
        <v>249</v>
      </c>
      <c r="C55" s="136" t="s">
        <v>251</v>
      </c>
      <c r="D55" s="118"/>
      <c r="E55" s="119"/>
      <c r="F55" s="120"/>
      <c r="G55" s="120">
        <f>SUMIF(AG56:AG66,"&lt;&gt;NOR",G56:G66)</f>
        <v>0</v>
      </c>
      <c r="H55" s="120"/>
      <c r="I55" s="120">
        <f>SUM(I56:I66)</f>
        <v>0</v>
      </c>
      <c r="J55" s="120"/>
      <c r="K55" s="120">
        <f>SUM(K56:K66)</f>
        <v>0</v>
      </c>
      <c r="L55" s="120"/>
      <c r="M55" s="120">
        <f>SUM(M56:M66)</f>
        <v>0</v>
      </c>
      <c r="N55" s="120"/>
      <c r="O55" s="120">
        <f>SUM(O56:O66)</f>
        <v>0</v>
      </c>
      <c r="P55" s="120"/>
      <c r="Q55" s="120">
        <f>SUM(Q56:Q66)</f>
        <v>0</v>
      </c>
      <c r="R55" s="120"/>
      <c r="S55" s="120"/>
      <c r="T55" s="121"/>
      <c r="U55" s="115"/>
      <c r="V55" s="115">
        <f>SUM(V56:V66)</f>
        <v>0</v>
      </c>
      <c r="W55" s="115"/>
      <c r="X55" s="115"/>
      <c r="AG55" t="s">
        <v>356</v>
      </c>
    </row>
    <row r="56" spans="1:60" ht="22.5" outlineLevel="1">
      <c r="A56" s="129">
        <v>46</v>
      </c>
      <c r="B56" s="130" t="s">
        <v>3057</v>
      </c>
      <c r="C56" s="140" t="s">
        <v>3637</v>
      </c>
      <c r="D56" s="131" t="s">
        <v>1128</v>
      </c>
      <c r="E56" s="132">
        <v>10</v>
      </c>
      <c r="F56" s="133"/>
      <c r="G56" s="134">
        <f t="shared" ref="G56:G66" si="14">ROUND(E56*F56,2)</f>
        <v>0</v>
      </c>
      <c r="H56" s="133"/>
      <c r="I56" s="134">
        <f t="shared" ref="I56:I66" si="15">ROUND(E56*H56,2)</f>
        <v>0</v>
      </c>
      <c r="J56" s="133"/>
      <c r="K56" s="134">
        <f t="shared" ref="K56:K66" si="16">ROUND(E56*J56,2)</f>
        <v>0</v>
      </c>
      <c r="L56" s="134">
        <v>21</v>
      </c>
      <c r="M56" s="134">
        <f t="shared" ref="M56:M66" si="17">G56*(1+L56/100)</f>
        <v>0</v>
      </c>
      <c r="N56" s="134">
        <v>0</v>
      </c>
      <c r="O56" s="134">
        <f t="shared" ref="O56:O66" si="18">ROUND(E56*N56,2)</f>
        <v>0</v>
      </c>
      <c r="P56" s="134">
        <v>0</v>
      </c>
      <c r="Q56" s="134">
        <f t="shared" ref="Q56:Q66" si="19">ROUND(E56*P56,2)</f>
        <v>0</v>
      </c>
      <c r="R56" s="134"/>
      <c r="S56" s="134" t="s">
        <v>392</v>
      </c>
      <c r="T56" s="135" t="s">
        <v>393</v>
      </c>
      <c r="U56" s="106">
        <v>0</v>
      </c>
      <c r="V56" s="106">
        <f t="shared" ref="V56:V66" si="20">ROUND(E56*U56,2)</f>
        <v>0</v>
      </c>
      <c r="W56" s="106"/>
      <c r="X56" s="106" t="s">
        <v>1066</v>
      </c>
      <c r="Y56" s="101"/>
      <c r="Z56" s="101"/>
      <c r="AA56" s="101"/>
      <c r="AB56" s="101"/>
      <c r="AC56" s="101"/>
      <c r="AD56" s="101"/>
      <c r="AE56" s="101"/>
      <c r="AF56" s="101"/>
      <c r="AG56" s="101" t="s">
        <v>1795</v>
      </c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ht="33.75" outlineLevel="1">
      <c r="A57" s="129">
        <v>47</v>
      </c>
      <c r="B57" s="130" t="s">
        <v>3059</v>
      </c>
      <c r="C57" s="140" t="s">
        <v>3638</v>
      </c>
      <c r="D57" s="131" t="s">
        <v>1128</v>
      </c>
      <c r="E57" s="132">
        <v>3</v>
      </c>
      <c r="F57" s="133"/>
      <c r="G57" s="134">
        <f t="shared" si="14"/>
        <v>0</v>
      </c>
      <c r="H57" s="133"/>
      <c r="I57" s="134">
        <f t="shared" si="15"/>
        <v>0</v>
      </c>
      <c r="J57" s="133"/>
      <c r="K57" s="134">
        <f t="shared" si="16"/>
        <v>0</v>
      </c>
      <c r="L57" s="134">
        <v>21</v>
      </c>
      <c r="M57" s="134">
        <f t="shared" si="17"/>
        <v>0</v>
      </c>
      <c r="N57" s="134">
        <v>0</v>
      </c>
      <c r="O57" s="134">
        <f t="shared" si="18"/>
        <v>0</v>
      </c>
      <c r="P57" s="134">
        <v>0</v>
      </c>
      <c r="Q57" s="134">
        <f t="shared" si="19"/>
        <v>0</v>
      </c>
      <c r="R57" s="134"/>
      <c r="S57" s="134" t="s">
        <v>392</v>
      </c>
      <c r="T57" s="135" t="s">
        <v>393</v>
      </c>
      <c r="U57" s="106">
        <v>0</v>
      </c>
      <c r="V57" s="106">
        <f t="shared" si="20"/>
        <v>0</v>
      </c>
      <c r="W57" s="106"/>
      <c r="X57" s="106" t="s">
        <v>1066</v>
      </c>
      <c r="Y57" s="101"/>
      <c r="Z57" s="101"/>
      <c r="AA57" s="101"/>
      <c r="AB57" s="101"/>
      <c r="AC57" s="101"/>
      <c r="AD57" s="101"/>
      <c r="AE57" s="101"/>
      <c r="AF57" s="101"/>
      <c r="AG57" s="101" t="s">
        <v>1795</v>
      </c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ht="33.75" outlineLevel="1">
      <c r="A58" s="129">
        <v>48</v>
      </c>
      <c r="B58" s="130" t="s">
        <v>3639</v>
      </c>
      <c r="C58" s="140" t="s">
        <v>3640</v>
      </c>
      <c r="D58" s="131" t="s">
        <v>1128</v>
      </c>
      <c r="E58" s="132">
        <v>1</v>
      </c>
      <c r="F58" s="133"/>
      <c r="G58" s="134">
        <f t="shared" si="14"/>
        <v>0</v>
      </c>
      <c r="H58" s="133"/>
      <c r="I58" s="134">
        <f t="shared" si="15"/>
        <v>0</v>
      </c>
      <c r="J58" s="133"/>
      <c r="K58" s="134">
        <f t="shared" si="16"/>
        <v>0</v>
      </c>
      <c r="L58" s="134">
        <v>21</v>
      </c>
      <c r="M58" s="134">
        <f t="shared" si="17"/>
        <v>0</v>
      </c>
      <c r="N58" s="134">
        <v>0</v>
      </c>
      <c r="O58" s="134">
        <f t="shared" si="18"/>
        <v>0</v>
      </c>
      <c r="P58" s="134">
        <v>0</v>
      </c>
      <c r="Q58" s="134">
        <f t="shared" si="19"/>
        <v>0</v>
      </c>
      <c r="R58" s="134"/>
      <c r="S58" s="134" t="s">
        <v>392</v>
      </c>
      <c r="T58" s="135" t="s">
        <v>393</v>
      </c>
      <c r="U58" s="106">
        <v>0</v>
      </c>
      <c r="V58" s="106">
        <f t="shared" si="20"/>
        <v>0</v>
      </c>
      <c r="W58" s="106"/>
      <c r="X58" s="106" t="s">
        <v>1066</v>
      </c>
      <c r="Y58" s="101"/>
      <c r="Z58" s="101"/>
      <c r="AA58" s="101"/>
      <c r="AB58" s="101"/>
      <c r="AC58" s="101"/>
      <c r="AD58" s="101"/>
      <c r="AE58" s="101"/>
      <c r="AF58" s="101"/>
      <c r="AG58" s="101" t="s">
        <v>1795</v>
      </c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 outlineLevel="1">
      <c r="A59" s="129">
        <v>49</v>
      </c>
      <c r="B59" s="130" t="s">
        <v>3061</v>
      </c>
      <c r="C59" s="140" t="s">
        <v>3641</v>
      </c>
      <c r="D59" s="131" t="s">
        <v>1128</v>
      </c>
      <c r="E59" s="132">
        <v>9</v>
      </c>
      <c r="F59" s="133"/>
      <c r="G59" s="134">
        <f t="shared" si="14"/>
        <v>0</v>
      </c>
      <c r="H59" s="133"/>
      <c r="I59" s="134">
        <f t="shared" si="15"/>
        <v>0</v>
      </c>
      <c r="J59" s="133"/>
      <c r="K59" s="134">
        <f t="shared" si="16"/>
        <v>0</v>
      </c>
      <c r="L59" s="134">
        <v>21</v>
      </c>
      <c r="M59" s="134">
        <f t="shared" si="17"/>
        <v>0</v>
      </c>
      <c r="N59" s="134">
        <v>0</v>
      </c>
      <c r="O59" s="134">
        <f t="shared" si="18"/>
        <v>0</v>
      </c>
      <c r="P59" s="134">
        <v>0</v>
      </c>
      <c r="Q59" s="134">
        <f t="shared" si="19"/>
        <v>0</v>
      </c>
      <c r="R59" s="134"/>
      <c r="S59" s="134" t="s">
        <v>392</v>
      </c>
      <c r="T59" s="135" t="s">
        <v>393</v>
      </c>
      <c r="U59" s="106">
        <v>0</v>
      </c>
      <c r="V59" s="106">
        <f t="shared" si="20"/>
        <v>0</v>
      </c>
      <c r="W59" s="106"/>
      <c r="X59" s="106" t="s">
        <v>1066</v>
      </c>
      <c r="Y59" s="101"/>
      <c r="Z59" s="101"/>
      <c r="AA59" s="101"/>
      <c r="AB59" s="101"/>
      <c r="AC59" s="101"/>
      <c r="AD59" s="101"/>
      <c r="AE59" s="101"/>
      <c r="AF59" s="101"/>
      <c r="AG59" s="101" t="s">
        <v>1795</v>
      </c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</row>
    <row r="60" spans="1:60" ht="33.75" outlineLevel="1">
      <c r="A60" s="129">
        <v>50</v>
      </c>
      <c r="B60" s="130" t="s">
        <v>3642</v>
      </c>
      <c r="C60" s="140" t="s">
        <v>3643</v>
      </c>
      <c r="D60" s="131" t="s">
        <v>1128</v>
      </c>
      <c r="E60" s="132">
        <v>8</v>
      </c>
      <c r="F60" s="133"/>
      <c r="G60" s="134">
        <f t="shared" si="14"/>
        <v>0</v>
      </c>
      <c r="H60" s="133"/>
      <c r="I60" s="134">
        <f t="shared" si="15"/>
        <v>0</v>
      </c>
      <c r="J60" s="133"/>
      <c r="K60" s="134">
        <f t="shared" si="16"/>
        <v>0</v>
      </c>
      <c r="L60" s="134">
        <v>21</v>
      </c>
      <c r="M60" s="134">
        <f t="shared" si="17"/>
        <v>0</v>
      </c>
      <c r="N60" s="134">
        <v>0</v>
      </c>
      <c r="O60" s="134">
        <f t="shared" si="18"/>
        <v>0</v>
      </c>
      <c r="P60" s="134">
        <v>0</v>
      </c>
      <c r="Q60" s="134">
        <f t="shared" si="19"/>
        <v>0</v>
      </c>
      <c r="R60" s="134"/>
      <c r="S60" s="134" t="s">
        <v>392</v>
      </c>
      <c r="T60" s="135" t="s">
        <v>393</v>
      </c>
      <c r="U60" s="106">
        <v>0</v>
      </c>
      <c r="V60" s="106">
        <f t="shared" si="20"/>
        <v>0</v>
      </c>
      <c r="W60" s="106"/>
      <c r="X60" s="106" t="s">
        <v>1066</v>
      </c>
      <c r="Y60" s="101"/>
      <c r="Z60" s="101"/>
      <c r="AA60" s="101"/>
      <c r="AB60" s="101"/>
      <c r="AC60" s="101"/>
      <c r="AD60" s="101"/>
      <c r="AE60" s="101"/>
      <c r="AF60" s="101"/>
      <c r="AG60" s="101" t="s">
        <v>1795</v>
      </c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outlineLevel="1">
      <c r="A61" s="129">
        <v>51</v>
      </c>
      <c r="B61" s="130" t="s">
        <v>3644</v>
      </c>
      <c r="C61" s="140" t="s">
        <v>3645</v>
      </c>
      <c r="D61" s="131" t="s">
        <v>525</v>
      </c>
      <c r="E61" s="132">
        <v>180</v>
      </c>
      <c r="F61" s="133"/>
      <c r="G61" s="134">
        <f t="shared" si="14"/>
        <v>0</v>
      </c>
      <c r="H61" s="133"/>
      <c r="I61" s="134">
        <f t="shared" si="15"/>
        <v>0</v>
      </c>
      <c r="J61" s="133"/>
      <c r="K61" s="134">
        <f t="shared" si="16"/>
        <v>0</v>
      </c>
      <c r="L61" s="134">
        <v>21</v>
      </c>
      <c r="M61" s="134">
        <f t="shared" si="17"/>
        <v>0</v>
      </c>
      <c r="N61" s="134">
        <v>0</v>
      </c>
      <c r="O61" s="134">
        <f t="shared" si="18"/>
        <v>0</v>
      </c>
      <c r="P61" s="134">
        <v>0</v>
      </c>
      <c r="Q61" s="134">
        <f t="shared" si="19"/>
        <v>0</v>
      </c>
      <c r="R61" s="134"/>
      <c r="S61" s="134" t="s">
        <v>392</v>
      </c>
      <c r="T61" s="135" t="s">
        <v>393</v>
      </c>
      <c r="U61" s="106">
        <v>0</v>
      </c>
      <c r="V61" s="106">
        <f t="shared" si="20"/>
        <v>0</v>
      </c>
      <c r="W61" s="106"/>
      <c r="X61" s="106" t="s">
        <v>1066</v>
      </c>
      <c r="Y61" s="101"/>
      <c r="Z61" s="101"/>
      <c r="AA61" s="101"/>
      <c r="AB61" s="101"/>
      <c r="AC61" s="101"/>
      <c r="AD61" s="101"/>
      <c r="AE61" s="101"/>
      <c r="AF61" s="101"/>
      <c r="AG61" s="101" t="s">
        <v>1795</v>
      </c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ht="22.5" outlineLevel="1">
      <c r="A62" s="129">
        <v>52</v>
      </c>
      <c r="B62" s="130" t="s">
        <v>3646</v>
      </c>
      <c r="C62" s="140" t="s">
        <v>3647</v>
      </c>
      <c r="D62" s="131" t="s">
        <v>1128</v>
      </c>
      <c r="E62" s="132">
        <v>1</v>
      </c>
      <c r="F62" s="133"/>
      <c r="G62" s="134">
        <f t="shared" si="14"/>
        <v>0</v>
      </c>
      <c r="H62" s="133"/>
      <c r="I62" s="134">
        <f t="shared" si="15"/>
        <v>0</v>
      </c>
      <c r="J62" s="133"/>
      <c r="K62" s="134">
        <f t="shared" si="16"/>
        <v>0</v>
      </c>
      <c r="L62" s="134">
        <v>21</v>
      </c>
      <c r="M62" s="134">
        <f t="shared" si="17"/>
        <v>0</v>
      </c>
      <c r="N62" s="134">
        <v>0</v>
      </c>
      <c r="O62" s="134">
        <f t="shared" si="18"/>
        <v>0</v>
      </c>
      <c r="P62" s="134">
        <v>0</v>
      </c>
      <c r="Q62" s="134">
        <f t="shared" si="19"/>
        <v>0</v>
      </c>
      <c r="R62" s="134"/>
      <c r="S62" s="134" t="s">
        <v>392</v>
      </c>
      <c r="T62" s="135" t="s">
        <v>393</v>
      </c>
      <c r="U62" s="106">
        <v>0</v>
      </c>
      <c r="V62" s="106">
        <f t="shared" si="20"/>
        <v>0</v>
      </c>
      <c r="W62" s="106"/>
      <c r="X62" s="106" t="s">
        <v>1066</v>
      </c>
      <c r="Y62" s="101"/>
      <c r="Z62" s="101"/>
      <c r="AA62" s="101"/>
      <c r="AB62" s="101"/>
      <c r="AC62" s="101"/>
      <c r="AD62" s="101"/>
      <c r="AE62" s="101"/>
      <c r="AF62" s="101"/>
      <c r="AG62" s="101" t="s">
        <v>1795</v>
      </c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outlineLevel="1">
      <c r="A63" s="129">
        <v>53</v>
      </c>
      <c r="B63" s="130" t="s">
        <v>3648</v>
      </c>
      <c r="C63" s="140" t="s">
        <v>3020</v>
      </c>
      <c r="D63" s="131" t="s">
        <v>525</v>
      </c>
      <c r="E63" s="132">
        <v>120</v>
      </c>
      <c r="F63" s="133"/>
      <c r="G63" s="134">
        <f t="shared" si="14"/>
        <v>0</v>
      </c>
      <c r="H63" s="133"/>
      <c r="I63" s="134">
        <f t="shared" si="15"/>
        <v>0</v>
      </c>
      <c r="J63" s="133"/>
      <c r="K63" s="134">
        <f t="shared" si="16"/>
        <v>0</v>
      </c>
      <c r="L63" s="134">
        <v>21</v>
      </c>
      <c r="M63" s="134">
        <f t="shared" si="17"/>
        <v>0</v>
      </c>
      <c r="N63" s="134">
        <v>0</v>
      </c>
      <c r="O63" s="134">
        <f t="shared" si="18"/>
        <v>0</v>
      </c>
      <c r="P63" s="134">
        <v>0</v>
      </c>
      <c r="Q63" s="134">
        <f t="shared" si="19"/>
        <v>0</v>
      </c>
      <c r="R63" s="134"/>
      <c r="S63" s="134" t="s">
        <v>392</v>
      </c>
      <c r="T63" s="135" t="s">
        <v>393</v>
      </c>
      <c r="U63" s="106">
        <v>0</v>
      </c>
      <c r="V63" s="106">
        <f t="shared" si="20"/>
        <v>0</v>
      </c>
      <c r="W63" s="106"/>
      <c r="X63" s="106" t="s">
        <v>1066</v>
      </c>
      <c r="Y63" s="101"/>
      <c r="Z63" s="101"/>
      <c r="AA63" s="101"/>
      <c r="AB63" s="101"/>
      <c r="AC63" s="101"/>
      <c r="AD63" s="101"/>
      <c r="AE63" s="101"/>
      <c r="AF63" s="101"/>
      <c r="AG63" s="101" t="s">
        <v>1795</v>
      </c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 outlineLevel="1">
      <c r="A64" s="129">
        <v>54</v>
      </c>
      <c r="B64" s="130" t="s">
        <v>3649</v>
      </c>
      <c r="C64" s="140" t="s">
        <v>3024</v>
      </c>
      <c r="D64" s="131" t="s">
        <v>525</v>
      </c>
      <c r="E64" s="132">
        <v>120</v>
      </c>
      <c r="F64" s="133"/>
      <c r="G64" s="134">
        <f t="shared" si="14"/>
        <v>0</v>
      </c>
      <c r="H64" s="133"/>
      <c r="I64" s="134">
        <f t="shared" si="15"/>
        <v>0</v>
      </c>
      <c r="J64" s="133"/>
      <c r="K64" s="134">
        <f t="shared" si="16"/>
        <v>0</v>
      </c>
      <c r="L64" s="134">
        <v>21</v>
      </c>
      <c r="M64" s="134">
        <f t="shared" si="17"/>
        <v>0</v>
      </c>
      <c r="N64" s="134">
        <v>0</v>
      </c>
      <c r="O64" s="134">
        <f t="shared" si="18"/>
        <v>0</v>
      </c>
      <c r="P64" s="134">
        <v>0</v>
      </c>
      <c r="Q64" s="134">
        <f t="shared" si="19"/>
        <v>0</v>
      </c>
      <c r="R64" s="134"/>
      <c r="S64" s="134" t="s">
        <v>392</v>
      </c>
      <c r="T64" s="135" t="s">
        <v>393</v>
      </c>
      <c r="U64" s="106">
        <v>0</v>
      </c>
      <c r="V64" s="106">
        <f t="shared" si="20"/>
        <v>0</v>
      </c>
      <c r="W64" s="106"/>
      <c r="X64" s="106" t="s">
        <v>1066</v>
      </c>
      <c r="Y64" s="101"/>
      <c r="Z64" s="101"/>
      <c r="AA64" s="101"/>
      <c r="AB64" s="101"/>
      <c r="AC64" s="101"/>
      <c r="AD64" s="101"/>
      <c r="AE64" s="101"/>
      <c r="AF64" s="101"/>
      <c r="AG64" s="101" t="s">
        <v>1795</v>
      </c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</row>
    <row r="65" spans="1:60" outlineLevel="1">
      <c r="A65" s="129">
        <v>55</v>
      </c>
      <c r="B65" s="130" t="s">
        <v>3356</v>
      </c>
      <c r="C65" s="140" t="s">
        <v>3650</v>
      </c>
      <c r="D65" s="131" t="s">
        <v>1788</v>
      </c>
      <c r="E65" s="132">
        <v>8</v>
      </c>
      <c r="F65" s="133"/>
      <c r="G65" s="134">
        <f t="shared" si="14"/>
        <v>0</v>
      </c>
      <c r="H65" s="133"/>
      <c r="I65" s="134">
        <f t="shared" si="15"/>
        <v>0</v>
      </c>
      <c r="J65" s="133"/>
      <c r="K65" s="134">
        <f t="shared" si="16"/>
        <v>0</v>
      </c>
      <c r="L65" s="134">
        <v>21</v>
      </c>
      <c r="M65" s="134">
        <f t="shared" si="17"/>
        <v>0</v>
      </c>
      <c r="N65" s="134">
        <v>0</v>
      </c>
      <c r="O65" s="134">
        <f t="shared" si="18"/>
        <v>0</v>
      </c>
      <c r="P65" s="134">
        <v>0</v>
      </c>
      <c r="Q65" s="134">
        <f t="shared" si="19"/>
        <v>0</v>
      </c>
      <c r="R65" s="134"/>
      <c r="S65" s="134" t="s">
        <v>392</v>
      </c>
      <c r="T65" s="135" t="s">
        <v>393</v>
      </c>
      <c r="U65" s="106">
        <v>0</v>
      </c>
      <c r="V65" s="106">
        <f t="shared" si="20"/>
        <v>0</v>
      </c>
      <c r="W65" s="106"/>
      <c r="X65" s="106" t="s">
        <v>362</v>
      </c>
      <c r="Y65" s="101"/>
      <c r="Z65" s="101"/>
      <c r="AA65" s="101"/>
      <c r="AB65" s="101"/>
      <c r="AC65" s="101"/>
      <c r="AD65" s="101"/>
      <c r="AE65" s="101"/>
      <c r="AF65" s="101"/>
      <c r="AG65" s="101" t="s">
        <v>550</v>
      </c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outlineLevel="1">
      <c r="A66" s="129">
        <v>56</v>
      </c>
      <c r="B66" s="130" t="s">
        <v>3651</v>
      </c>
      <c r="C66" s="140" t="s">
        <v>3636</v>
      </c>
      <c r="D66" s="131" t="s">
        <v>1128</v>
      </c>
      <c r="E66" s="132">
        <v>1</v>
      </c>
      <c r="F66" s="133"/>
      <c r="G66" s="134">
        <f t="shared" si="14"/>
        <v>0</v>
      </c>
      <c r="H66" s="133"/>
      <c r="I66" s="134">
        <f t="shared" si="15"/>
        <v>0</v>
      </c>
      <c r="J66" s="133"/>
      <c r="K66" s="134">
        <f t="shared" si="16"/>
        <v>0</v>
      </c>
      <c r="L66" s="134">
        <v>21</v>
      </c>
      <c r="M66" s="134">
        <f t="shared" si="17"/>
        <v>0</v>
      </c>
      <c r="N66" s="134">
        <v>0</v>
      </c>
      <c r="O66" s="134">
        <f t="shared" si="18"/>
        <v>0</v>
      </c>
      <c r="P66" s="134">
        <v>0</v>
      </c>
      <c r="Q66" s="134">
        <f t="shared" si="19"/>
        <v>0</v>
      </c>
      <c r="R66" s="134"/>
      <c r="S66" s="134" t="s">
        <v>392</v>
      </c>
      <c r="T66" s="135" t="s">
        <v>393</v>
      </c>
      <c r="U66" s="106">
        <v>0</v>
      </c>
      <c r="V66" s="106">
        <f t="shared" si="20"/>
        <v>0</v>
      </c>
      <c r="W66" s="106"/>
      <c r="X66" s="106" t="s">
        <v>1066</v>
      </c>
      <c r="Y66" s="101"/>
      <c r="Z66" s="101"/>
      <c r="AA66" s="101"/>
      <c r="AB66" s="101"/>
      <c r="AC66" s="101"/>
      <c r="AD66" s="101"/>
      <c r="AE66" s="101"/>
      <c r="AF66" s="101"/>
      <c r="AG66" s="101" t="s">
        <v>1795</v>
      </c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ht="25.5">
      <c r="A67" s="116" t="s">
        <v>355</v>
      </c>
      <c r="B67" s="117" t="s">
        <v>302</v>
      </c>
      <c r="C67" s="136" t="s">
        <v>303</v>
      </c>
      <c r="D67" s="118"/>
      <c r="E67" s="119"/>
      <c r="F67" s="120"/>
      <c r="G67" s="120">
        <f>SUMIF(AG68:AG76,"&lt;&gt;NOR",G68:G76)</f>
        <v>0</v>
      </c>
      <c r="H67" s="120"/>
      <c r="I67" s="120">
        <f>SUM(I68:I76)</f>
        <v>0</v>
      </c>
      <c r="J67" s="120"/>
      <c r="K67" s="120">
        <f>SUM(K68:K76)</f>
        <v>0</v>
      </c>
      <c r="L67" s="120"/>
      <c r="M67" s="120">
        <f>SUM(M68:M76)</f>
        <v>0</v>
      </c>
      <c r="N67" s="120"/>
      <c r="O67" s="120">
        <f>SUM(O68:O76)</f>
        <v>0</v>
      </c>
      <c r="P67" s="120"/>
      <c r="Q67" s="120">
        <f>SUM(Q68:Q76)</f>
        <v>0</v>
      </c>
      <c r="R67" s="120"/>
      <c r="S67" s="120"/>
      <c r="T67" s="121"/>
      <c r="U67" s="115"/>
      <c r="V67" s="115">
        <f>SUM(V68:V76)</f>
        <v>0</v>
      </c>
      <c r="W67" s="115"/>
      <c r="X67" s="115"/>
      <c r="AG67" t="s">
        <v>356</v>
      </c>
    </row>
    <row r="68" spans="1:60" ht="33.75" outlineLevel="1">
      <c r="A68" s="129">
        <v>57</v>
      </c>
      <c r="B68" s="130" t="s">
        <v>3652</v>
      </c>
      <c r="C68" s="140" t="s">
        <v>3653</v>
      </c>
      <c r="D68" s="131" t="s">
        <v>1128</v>
      </c>
      <c r="E68" s="132">
        <v>8</v>
      </c>
      <c r="F68" s="133"/>
      <c r="G68" s="134">
        <f t="shared" ref="G68:G76" si="21">ROUND(E68*F68,2)</f>
        <v>0</v>
      </c>
      <c r="H68" s="133"/>
      <c r="I68" s="134">
        <f t="shared" ref="I68:I76" si="22">ROUND(E68*H68,2)</f>
        <v>0</v>
      </c>
      <c r="J68" s="133"/>
      <c r="K68" s="134">
        <f t="shared" ref="K68:K76" si="23">ROUND(E68*J68,2)</f>
        <v>0</v>
      </c>
      <c r="L68" s="134">
        <v>21</v>
      </c>
      <c r="M68" s="134">
        <f t="shared" ref="M68:M76" si="24">G68*(1+L68/100)</f>
        <v>0</v>
      </c>
      <c r="N68" s="134">
        <v>0</v>
      </c>
      <c r="O68" s="134">
        <f t="shared" ref="O68:O76" si="25">ROUND(E68*N68,2)</f>
        <v>0</v>
      </c>
      <c r="P68" s="134">
        <v>0</v>
      </c>
      <c r="Q68" s="134">
        <f t="shared" ref="Q68:Q76" si="26">ROUND(E68*P68,2)</f>
        <v>0</v>
      </c>
      <c r="R68" s="134"/>
      <c r="S68" s="134" t="s">
        <v>392</v>
      </c>
      <c r="T68" s="135" t="s">
        <v>393</v>
      </c>
      <c r="U68" s="106">
        <v>0</v>
      </c>
      <c r="V68" s="106">
        <f t="shared" ref="V68:V76" si="27">ROUND(E68*U68,2)</f>
        <v>0</v>
      </c>
      <c r="W68" s="106"/>
      <c r="X68" s="106" t="s">
        <v>1066</v>
      </c>
      <c r="Y68" s="101"/>
      <c r="Z68" s="101"/>
      <c r="AA68" s="101"/>
      <c r="AB68" s="101"/>
      <c r="AC68" s="101"/>
      <c r="AD68" s="101"/>
      <c r="AE68" s="101"/>
      <c r="AF68" s="101"/>
      <c r="AG68" s="101" t="s">
        <v>1795</v>
      </c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 ht="33.75" outlineLevel="1">
      <c r="A69" s="129">
        <v>58</v>
      </c>
      <c r="B69" s="130" t="s">
        <v>3654</v>
      </c>
      <c r="C69" s="140" t="s">
        <v>3643</v>
      </c>
      <c r="D69" s="131" t="s">
        <v>1128</v>
      </c>
      <c r="E69" s="132">
        <v>16</v>
      </c>
      <c r="F69" s="133"/>
      <c r="G69" s="134">
        <f t="shared" si="21"/>
        <v>0</v>
      </c>
      <c r="H69" s="133"/>
      <c r="I69" s="134">
        <f t="shared" si="22"/>
        <v>0</v>
      </c>
      <c r="J69" s="133"/>
      <c r="K69" s="134">
        <f t="shared" si="23"/>
        <v>0</v>
      </c>
      <c r="L69" s="134">
        <v>21</v>
      </c>
      <c r="M69" s="134">
        <f t="shared" si="24"/>
        <v>0</v>
      </c>
      <c r="N69" s="134">
        <v>0</v>
      </c>
      <c r="O69" s="134">
        <f t="shared" si="25"/>
        <v>0</v>
      </c>
      <c r="P69" s="134">
        <v>0</v>
      </c>
      <c r="Q69" s="134">
        <f t="shared" si="26"/>
        <v>0</v>
      </c>
      <c r="R69" s="134"/>
      <c r="S69" s="134" t="s">
        <v>392</v>
      </c>
      <c r="T69" s="135" t="s">
        <v>393</v>
      </c>
      <c r="U69" s="106">
        <v>0</v>
      </c>
      <c r="V69" s="106">
        <f t="shared" si="27"/>
        <v>0</v>
      </c>
      <c r="W69" s="106"/>
      <c r="X69" s="106" t="s">
        <v>1066</v>
      </c>
      <c r="Y69" s="101"/>
      <c r="Z69" s="101"/>
      <c r="AA69" s="101"/>
      <c r="AB69" s="101"/>
      <c r="AC69" s="101"/>
      <c r="AD69" s="101"/>
      <c r="AE69" s="101"/>
      <c r="AF69" s="101"/>
      <c r="AG69" s="101" t="s">
        <v>1795</v>
      </c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</row>
    <row r="70" spans="1:60" outlineLevel="1">
      <c r="A70" s="129">
        <v>59</v>
      </c>
      <c r="B70" s="130" t="s">
        <v>3655</v>
      </c>
      <c r="C70" s="140" t="s">
        <v>3656</v>
      </c>
      <c r="D70" s="131" t="s">
        <v>1128</v>
      </c>
      <c r="E70" s="132">
        <v>1</v>
      </c>
      <c r="F70" s="133"/>
      <c r="G70" s="134">
        <f t="shared" si="21"/>
        <v>0</v>
      </c>
      <c r="H70" s="133"/>
      <c r="I70" s="134">
        <f t="shared" si="22"/>
        <v>0</v>
      </c>
      <c r="J70" s="133"/>
      <c r="K70" s="134">
        <f t="shared" si="23"/>
        <v>0</v>
      </c>
      <c r="L70" s="134">
        <v>21</v>
      </c>
      <c r="M70" s="134">
        <f t="shared" si="24"/>
        <v>0</v>
      </c>
      <c r="N70" s="134">
        <v>0</v>
      </c>
      <c r="O70" s="134">
        <f t="shared" si="25"/>
        <v>0</v>
      </c>
      <c r="P70" s="134">
        <v>0</v>
      </c>
      <c r="Q70" s="134">
        <f t="shared" si="26"/>
        <v>0</v>
      </c>
      <c r="R70" s="134"/>
      <c r="S70" s="134" t="s">
        <v>392</v>
      </c>
      <c r="T70" s="135" t="s">
        <v>393</v>
      </c>
      <c r="U70" s="106">
        <v>0</v>
      </c>
      <c r="V70" s="106">
        <f t="shared" si="27"/>
        <v>0</v>
      </c>
      <c r="W70" s="106"/>
      <c r="X70" s="106" t="s">
        <v>1066</v>
      </c>
      <c r="Y70" s="101"/>
      <c r="Z70" s="101"/>
      <c r="AA70" s="101"/>
      <c r="AB70" s="101"/>
      <c r="AC70" s="101"/>
      <c r="AD70" s="101"/>
      <c r="AE70" s="101"/>
      <c r="AF70" s="101"/>
      <c r="AG70" s="101" t="s">
        <v>1795</v>
      </c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outlineLevel="1">
      <c r="A71" s="129">
        <v>60</v>
      </c>
      <c r="B71" s="130" t="s">
        <v>3657</v>
      </c>
      <c r="C71" s="140" t="s">
        <v>3645</v>
      </c>
      <c r="D71" s="131" t="s">
        <v>525</v>
      </c>
      <c r="E71" s="132">
        <v>140</v>
      </c>
      <c r="F71" s="133"/>
      <c r="G71" s="134">
        <f t="shared" si="21"/>
        <v>0</v>
      </c>
      <c r="H71" s="133"/>
      <c r="I71" s="134">
        <f t="shared" si="22"/>
        <v>0</v>
      </c>
      <c r="J71" s="133"/>
      <c r="K71" s="134">
        <f t="shared" si="23"/>
        <v>0</v>
      </c>
      <c r="L71" s="134">
        <v>21</v>
      </c>
      <c r="M71" s="134">
        <f t="shared" si="24"/>
        <v>0</v>
      </c>
      <c r="N71" s="134">
        <v>0</v>
      </c>
      <c r="O71" s="134">
        <f t="shared" si="25"/>
        <v>0</v>
      </c>
      <c r="P71" s="134">
        <v>0</v>
      </c>
      <c r="Q71" s="134">
        <f t="shared" si="26"/>
        <v>0</v>
      </c>
      <c r="R71" s="134"/>
      <c r="S71" s="134" t="s">
        <v>392</v>
      </c>
      <c r="T71" s="135" t="s">
        <v>393</v>
      </c>
      <c r="U71" s="106">
        <v>0</v>
      </c>
      <c r="V71" s="106">
        <f t="shared" si="27"/>
        <v>0</v>
      </c>
      <c r="W71" s="106"/>
      <c r="X71" s="106" t="s">
        <v>1066</v>
      </c>
      <c r="Y71" s="101"/>
      <c r="Z71" s="101"/>
      <c r="AA71" s="101"/>
      <c r="AB71" s="101"/>
      <c r="AC71" s="101"/>
      <c r="AD71" s="101"/>
      <c r="AE71" s="101"/>
      <c r="AF71" s="101"/>
      <c r="AG71" s="101" t="s">
        <v>1795</v>
      </c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</row>
    <row r="72" spans="1:60" outlineLevel="1">
      <c r="A72" s="129">
        <v>61</v>
      </c>
      <c r="B72" s="130" t="s">
        <v>3658</v>
      </c>
      <c r="C72" s="140" t="s">
        <v>3020</v>
      </c>
      <c r="D72" s="131" t="s">
        <v>525</v>
      </c>
      <c r="E72" s="132">
        <v>80</v>
      </c>
      <c r="F72" s="133"/>
      <c r="G72" s="134">
        <f t="shared" si="21"/>
        <v>0</v>
      </c>
      <c r="H72" s="133"/>
      <c r="I72" s="134">
        <f t="shared" si="22"/>
        <v>0</v>
      </c>
      <c r="J72" s="133"/>
      <c r="K72" s="134">
        <f t="shared" si="23"/>
        <v>0</v>
      </c>
      <c r="L72" s="134">
        <v>21</v>
      </c>
      <c r="M72" s="134">
        <f t="shared" si="24"/>
        <v>0</v>
      </c>
      <c r="N72" s="134">
        <v>0</v>
      </c>
      <c r="O72" s="134">
        <f t="shared" si="25"/>
        <v>0</v>
      </c>
      <c r="P72" s="134">
        <v>0</v>
      </c>
      <c r="Q72" s="134">
        <f t="shared" si="26"/>
        <v>0</v>
      </c>
      <c r="R72" s="134"/>
      <c r="S72" s="134" t="s">
        <v>392</v>
      </c>
      <c r="T72" s="135" t="s">
        <v>393</v>
      </c>
      <c r="U72" s="106">
        <v>0</v>
      </c>
      <c r="V72" s="106">
        <f t="shared" si="27"/>
        <v>0</v>
      </c>
      <c r="W72" s="106"/>
      <c r="X72" s="106" t="s">
        <v>1066</v>
      </c>
      <c r="Y72" s="101"/>
      <c r="Z72" s="101"/>
      <c r="AA72" s="101"/>
      <c r="AB72" s="101"/>
      <c r="AC72" s="101"/>
      <c r="AD72" s="101"/>
      <c r="AE72" s="101"/>
      <c r="AF72" s="101"/>
      <c r="AG72" s="101" t="s">
        <v>1795</v>
      </c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outlineLevel="1">
      <c r="A73" s="129">
        <v>62</v>
      </c>
      <c r="B73" s="130" t="s">
        <v>3659</v>
      </c>
      <c r="C73" s="140" t="s">
        <v>3024</v>
      </c>
      <c r="D73" s="131" t="s">
        <v>525</v>
      </c>
      <c r="E73" s="132">
        <v>80</v>
      </c>
      <c r="F73" s="133"/>
      <c r="G73" s="134">
        <f t="shared" si="21"/>
        <v>0</v>
      </c>
      <c r="H73" s="133"/>
      <c r="I73" s="134">
        <f t="shared" si="22"/>
        <v>0</v>
      </c>
      <c r="J73" s="133"/>
      <c r="K73" s="134">
        <f t="shared" si="23"/>
        <v>0</v>
      </c>
      <c r="L73" s="134">
        <v>21</v>
      </c>
      <c r="M73" s="134">
        <f t="shared" si="24"/>
        <v>0</v>
      </c>
      <c r="N73" s="134">
        <v>0</v>
      </c>
      <c r="O73" s="134">
        <f t="shared" si="25"/>
        <v>0</v>
      </c>
      <c r="P73" s="134">
        <v>0</v>
      </c>
      <c r="Q73" s="134">
        <f t="shared" si="26"/>
        <v>0</v>
      </c>
      <c r="R73" s="134"/>
      <c r="S73" s="134" t="s">
        <v>392</v>
      </c>
      <c r="T73" s="135" t="s">
        <v>393</v>
      </c>
      <c r="U73" s="106">
        <v>0</v>
      </c>
      <c r="V73" s="106">
        <f t="shared" si="27"/>
        <v>0</v>
      </c>
      <c r="W73" s="106"/>
      <c r="X73" s="106" t="s">
        <v>1066</v>
      </c>
      <c r="Y73" s="101"/>
      <c r="Z73" s="101"/>
      <c r="AA73" s="101"/>
      <c r="AB73" s="101"/>
      <c r="AC73" s="101"/>
      <c r="AD73" s="101"/>
      <c r="AE73" s="101"/>
      <c r="AF73" s="101"/>
      <c r="AG73" s="101" t="s">
        <v>1795</v>
      </c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outlineLevel="1">
      <c r="A74" s="129">
        <v>63</v>
      </c>
      <c r="B74" s="130" t="s">
        <v>3660</v>
      </c>
      <c r="C74" s="140" t="s">
        <v>3650</v>
      </c>
      <c r="D74" s="131" t="s">
        <v>1788</v>
      </c>
      <c r="E74" s="132">
        <v>8</v>
      </c>
      <c r="F74" s="133"/>
      <c r="G74" s="134">
        <f t="shared" si="21"/>
        <v>0</v>
      </c>
      <c r="H74" s="133"/>
      <c r="I74" s="134">
        <f t="shared" si="22"/>
        <v>0</v>
      </c>
      <c r="J74" s="133"/>
      <c r="K74" s="134">
        <f t="shared" si="23"/>
        <v>0</v>
      </c>
      <c r="L74" s="134">
        <v>21</v>
      </c>
      <c r="M74" s="134">
        <f t="shared" si="24"/>
        <v>0</v>
      </c>
      <c r="N74" s="134">
        <v>0</v>
      </c>
      <c r="O74" s="134">
        <f t="shared" si="25"/>
        <v>0</v>
      </c>
      <c r="P74" s="134">
        <v>0</v>
      </c>
      <c r="Q74" s="134">
        <f t="shared" si="26"/>
        <v>0</v>
      </c>
      <c r="R74" s="134"/>
      <c r="S74" s="134" t="s">
        <v>392</v>
      </c>
      <c r="T74" s="135" t="s">
        <v>393</v>
      </c>
      <c r="U74" s="106">
        <v>0</v>
      </c>
      <c r="V74" s="106">
        <f t="shared" si="27"/>
        <v>0</v>
      </c>
      <c r="W74" s="106"/>
      <c r="X74" s="106" t="s">
        <v>362</v>
      </c>
      <c r="Y74" s="101"/>
      <c r="Z74" s="101"/>
      <c r="AA74" s="101"/>
      <c r="AB74" s="101"/>
      <c r="AC74" s="101"/>
      <c r="AD74" s="101"/>
      <c r="AE74" s="101"/>
      <c r="AF74" s="101"/>
      <c r="AG74" s="101" t="s">
        <v>550</v>
      </c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outlineLevel="1">
      <c r="A75" s="129">
        <v>64</v>
      </c>
      <c r="B75" s="130" t="s">
        <v>3661</v>
      </c>
      <c r="C75" s="140" t="s">
        <v>3636</v>
      </c>
      <c r="D75" s="131" t="s">
        <v>1128</v>
      </c>
      <c r="E75" s="132">
        <v>1</v>
      </c>
      <c r="F75" s="133"/>
      <c r="G75" s="134">
        <f t="shared" si="21"/>
        <v>0</v>
      </c>
      <c r="H75" s="133"/>
      <c r="I75" s="134">
        <f t="shared" si="22"/>
        <v>0</v>
      </c>
      <c r="J75" s="133"/>
      <c r="K75" s="134">
        <f t="shared" si="23"/>
        <v>0</v>
      </c>
      <c r="L75" s="134">
        <v>21</v>
      </c>
      <c r="M75" s="134">
        <f t="shared" si="24"/>
        <v>0</v>
      </c>
      <c r="N75" s="134">
        <v>0</v>
      </c>
      <c r="O75" s="134">
        <f t="shared" si="25"/>
        <v>0</v>
      </c>
      <c r="P75" s="134">
        <v>0</v>
      </c>
      <c r="Q75" s="134">
        <f t="shared" si="26"/>
        <v>0</v>
      </c>
      <c r="R75" s="134"/>
      <c r="S75" s="134" t="s">
        <v>392</v>
      </c>
      <c r="T75" s="135" t="s">
        <v>393</v>
      </c>
      <c r="U75" s="106">
        <v>0</v>
      </c>
      <c r="V75" s="106">
        <f t="shared" si="27"/>
        <v>0</v>
      </c>
      <c r="W75" s="106"/>
      <c r="X75" s="106" t="s">
        <v>1066</v>
      </c>
      <c r="Y75" s="101"/>
      <c r="Z75" s="101"/>
      <c r="AA75" s="101"/>
      <c r="AB75" s="101"/>
      <c r="AC75" s="101"/>
      <c r="AD75" s="101"/>
      <c r="AE75" s="101"/>
      <c r="AF75" s="101"/>
      <c r="AG75" s="101" t="s">
        <v>1795</v>
      </c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ht="33.75" outlineLevel="1">
      <c r="A76" s="129">
        <v>65</v>
      </c>
      <c r="B76" s="130" t="s">
        <v>3662</v>
      </c>
      <c r="C76" s="140" t="s">
        <v>3663</v>
      </c>
      <c r="D76" s="131" t="s">
        <v>1128</v>
      </c>
      <c r="E76" s="132">
        <v>4</v>
      </c>
      <c r="F76" s="133"/>
      <c r="G76" s="134">
        <f t="shared" si="21"/>
        <v>0</v>
      </c>
      <c r="H76" s="133"/>
      <c r="I76" s="134">
        <f t="shared" si="22"/>
        <v>0</v>
      </c>
      <c r="J76" s="133"/>
      <c r="K76" s="134">
        <f t="shared" si="23"/>
        <v>0</v>
      </c>
      <c r="L76" s="134">
        <v>21</v>
      </c>
      <c r="M76" s="134">
        <f t="shared" si="24"/>
        <v>0</v>
      </c>
      <c r="N76" s="134">
        <v>0</v>
      </c>
      <c r="O76" s="134">
        <f t="shared" si="25"/>
        <v>0</v>
      </c>
      <c r="P76" s="134">
        <v>0</v>
      </c>
      <c r="Q76" s="134">
        <f t="shared" si="26"/>
        <v>0</v>
      </c>
      <c r="R76" s="134"/>
      <c r="S76" s="134" t="s">
        <v>392</v>
      </c>
      <c r="T76" s="135" t="s">
        <v>393</v>
      </c>
      <c r="U76" s="106">
        <v>0</v>
      </c>
      <c r="V76" s="106">
        <f t="shared" si="27"/>
        <v>0</v>
      </c>
      <c r="W76" s="106"/>
      <c r="X76" s="106" t="s">
        <v>1066</v>
      </c>
      <c r="Y76" s="101"/>
      <c r="Z76" s="101"/>
      <c r="AA76" s="101"/>
      <c r="AB76" s="101"/>
      <c r="AC76" s="101"/>
      <c r="AD76" s="101"/>
      <c r="AE76" s="101"/>
      <c r="AF76" s="101"/>
      <c r="AG76" s="101" t="s">
        <v>1795</v>
      </c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>
      <c r="A77" s="116" t="s">
        <v>355</v>
      </c>
      <c r="B77" s="117" t="s">
        <v>271</v>
      </c>
      <c r="C77" s="136" t="s">
        <v>273</v>
      </c>
      <c r="D77" s="118"/>
      <c r="E77" s="119"/>
      <c r="F77" s="120"/>
      <c r="G77" s="120">
        <f>SUMIF(AG78:AG87,"&lt;&gt;NOR",G78:G87)</f>
        <v>0</v>
      </c>
      <c r="H77" s="120"/>
      <c r="I77" s="120">
        <f>SUM(I78:I87)</f>
        <v>0</v>
      </c>
      <c r="J77" s="120"/>
      <c r="K77" s="120">
        <f>SUM(K78:K87)</f>
        <v>0</v>
      </c>
      <c r="L77" s="120"/>
      <c r="M77" s="120">
        <f>SUM(M78:M87)</f>
        <v>0</v>
      </c>
      <c r="N77" s="120"/>
      <c r="O77" s="120">
        <f>SUM(O78:O87)</f>
        <v>0</v>
      </c>
      <c r="P77" s="120"/>
      <c r="Q77" s="120">
        <f>SUM(Q78:Q87)</f>
        <v>0</v>
      </c>
      <c r="R77" s="120"/>
      <c r="S77" s="120"/>
      <c r="T77" s="121"/>
      <c r="U77" s="115"/>
      <c r="V77" s="115">
        <f>SUM(V78:V87)</f>
        <v>0</v>
      </c>
      <c r="W77" s="115"/>
      <c r="X77" s="115"/>
      <c r="AG77" t="s">
        <v>356</v>
      </c>
    </row>
    <row r="78" spans="1:60" outlineLevel="1">
      <c r="A78" s="129">
        <v>66</v>
      </c>
      <c r="B78" s="130" t="s">
        <v>3062</v>
      </c>
      <c r="C78" s="140" t="s">
        <v>3664</v>
      </c>
      <c r="D78" s="131" t="s">
        <v>1128</v>
      </c>
      <c r="E78" s="132">
        <v>4</v>
      </c>
      <c r="F78" s="133"/>
      <c r="G78" s="134">
        <f t="shared" ref="G78:G87" si="28">ROUND(E78*F78,2)</f>
        <v>0</v>
      </c>
      <c r="H78" s="133"/>
      <c r="I78" s="134">
        <f t="shared" ref="I78:I87" si="29">ROUND(E78*H78,2)</f>
        <v>0</v>
      </c>
      <c r="J78" s="133"/>
      <c r="K78" s="134">
        <f t="shared" ref="K78:K87" si="30">ROUND(E78*J78,2)</f>
        <v>0</v>
      </c>
      <c r="L78" s="134">
        <v>21</v>
      </c>
      <c r="M78" s="134">
        <f t="shared" ref="M78:M87" si="31">G78*(1+L78/100)</f>
        <v>0</v>
      </c>
      <c r="N78" s="134">
        <v>0</v>
      </c>
      <c r="O78" s="134">
        <f t="shared" ref="O78:O87" si="32">ROUND(E78*N78,2)</f>
        <v>0</v>
      </c>
      <c r="P78" s="134">
        <v>0</v>
      </c>
      <c r="Q78" s="134">
        <f t="shared" ref="Q78:Q87" si="33">ROUND(E78*P78,2)</f>
        <v>0</v>
      </c>
      <c r="R78" s="134"/>
      <c r="S78" s="134" t="s">
        <v>392</v>
      </c>
      <c r="T78" s="135" t="s">
        <v>393</v>
      </c>
      <c r="U78" s="106">
        <v>0</v>
      </c>
      <c r="V78" s="106">
        <f t="shared" ref="V78:V87" si="34">ROUND(E78*U78,2)</f>
        <v>0</v>
      </c>
      <c r="W78" s="106"/>
      <c r="X78" s="106" t="s">
        <v>1066</v>
      </c>
      <c r="Y78" s="101"/>
      <c r="Z78" s="101"/>
      <c r="AA78" s="101"/>
      <c r="AB78" s="101"/>
      <c r="AC78" s="101"/>
      <c r="AD78" s="101"/>
      <c r="AE78" s="101"/>
      <c r="AF78" s="101"/>
      <c r="AG78" s="101" t="s">
        <v>1795</v>
      </c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outlineLevel="1">
      <c r="A79" s="129">
        <v>67</v>
      </c>
      <c r="B79" s="130" t="s">
        <v>3064</v>
      </c>
      <c r="C79" s="140" t="s">
        <v>3665</v>
      </c>
      <c r="D79" s="131" t="s">
        <v>1128</v>
      </c>
      <c r="E79" s="132">
        <v>4</v>
      </c>
      <c r="F79" s="133"/>
      <c r="G79" s="134">
        <f t="shared" si="28"/>
        <v>0</v>
      </c>
      <c r="H79" s="133"/>
      <c r="I79" s="134">
        <f t="shared" si="29"/>
        <v>0</v>
      </c>
      <c r="J79" s="133"/>
      <c r="K79" s="134">
        <f t="shared" si="30"/>
        <v>0</v>
      </c>
      <c r="L79" s="134">
        <v>21</v>
      </c>
      <c r="M79" s="134">
        <f t="shared" si="31"/>
        <v>0</v>
      </c>
      <c r="N79" s="134">
        <v>0</v>
      </c>
      <c r="O79" s="134">
        <f t="shared" si="32"/>
        <v>0</v>
      </c>
      <c r="P79" s="134">
        <v>0</v>
      </c>
      <c r="Q79" s="134">
        <f t="shared" si="33"/>
        <v>0</v>
      </c>
      <c r="R79" s="134"/>
      <c r="S79" s="134" t="s">
        <v>392</v>
      </c>
      <c r="T79" s="135" t="s">
        <v>393</v>
      </c>
      <c r="U79" s="106">
        <v>0</v>
      </c>
      <c r="V79" s="106">
        <f t="shared" si="34"/>
        <v>0</v>
      </c>
      <c r="W79" s="106"/>
      <c r="X79" s="106" t="s">
        <v>1066</v>
      </c>
      <c r="Y79" s="101"/>
      <c r="Z79" s="101"/>
      <c r="AA79" s="101"/>
      <c r="AB79" s="101"/>
      <c r="AC79" s="101"/>
      <c r="AD79" s="101"/>
      <c r="AE79" s="101"/>
      <c r="AF79" s="101"/>
      <c r="AG79" s="101" t="s">
        <v>1795</v>
      </c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ht="22.5" outlineLevel="1">
      <c r="A80" s="129">
        <v>68</v>
      </c>
      <c r="B80" s="130" t="s">
        <v>3066</v>
      </c>
      <c r="C80" s="140" t="s">
        <v>3666</v>
      </c>
      <c r="D80" s="131" t="s">
        <v>1128</v>
      </c>
      <c r="E80" s="132">
        <v>1</v>
      </c>
      <c r="F80" s="133"/>
      <c r="G80" s="134">
        <f t="shared" si="28"/>
        <v>0</v>
      </c>
      <c r="H80" s="133"/>
      <c r="I80" s="134">
        <f t="shared" si="29"/>
        <v>0</v>
      </c>
      <c r="J80" s="133"/>
      <c r="K80" s="134">
        <f t="shared" si="30"/>
        <v>0</v>
      </c>
      <c r="L80" s="134">
        <v>21</v>
      </c>
      <c r="M80" s="134">
        <f t="shared" si="31"/>
        <v>0</v>
      </c>
      <c r="N80" s="134">
        <v>0</v>
      </c>
      <c r="O80" s="134">
        <f t="shared" si="32"/>
        <v>0</v>
      </c>
      <c r="P80" s="134">
        <v>0</v>
      </c>
      <c r="Q80" s="134">
        <f t="shared" si="33"/>
        <v>0</v>
      </c>
      <c r="R80" s="134"/>
      <c r="S80" s="134" t="s">
        <v>392</v>
      </c>
      <c r="T80" s="135" t="s">
        <v>393</v>
      </c>
      <c r="U80" s="106">
        <v>0</v>
      </c>
      <c r="V80" s="106">
        <f t="shared" si="34"/>
        <v>0</v>
      </c>
      <c r="W80" s="106"/>
      <c r="X80" s="106" t="s">
        <v>1066</v>
      </c>
      <c r="Y80" s="101"/>
      <c r="Z80" s="101"/>
      <c r="AA80" s="101"/>
      <c r="AB80" s="101"/>
      <c r="AC80" s="101"/>
      <c r="AD80" s="101"/>
      <c r="AE80" s="101"/>
      <c r="AF80" s="101"/>
      <c r="AG80" s="101" t="s">
        <v>1795</v>
      </c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outlineLevel="1">
      <c r="A81" s="129">
        <v>69</v>
      </c>
      <c r="B81" s="130" t="s">
        <v>3068</v>
      </c>
      <c r="C81" s="140" t="s">
        <v>3667</v>
      </c>
      <c r="D81" s="131" t="s">
        <v>1788</v>
      </c>
      <c r="E81" s="132">
        <v>16</v>
      </c>
      <c r="F81" s="133"/>
      <c r="G81" s="134">
        <f t="shared" si="28"/>
        <v>0</v>
      </c>
      <c r="H81" s="133"/>
      <c r="I81" s="134">
        <f t="shared" si="29"/>
        <v>0</v>
      </c>
      <c r="J81" s="133"/>
      <c r="K81" s="134">
        <f t="shared" si="30"/>
        <v>0</v>
      </c>
      <c r="L81" s="134">
        <v>21</v>
      </c>
      <c r="M81" s="134">
        <f t="shared" si="31"/>
        <v>0</v>
      </c>
      <c r="N81" s="134">
        <v>0</v>
      </c>
      <c r="O81" s="134">
        <f t="shared" si="32"/>
        <v>0</v>
      </c>
      <c r="P81" s="134">
        <v>0</v>
      </c>
      <c r="Q81" s="134">
        <f t="shared" si="33"/>
        <v>0</v>
      </c>
      <c r="R81" s="134"/>
      <c r="S81" s="134" t="s">
        <v>392</v>
      </c>
      <c r="T81" s="135" t="s">
        <v>393</v>
      </c>
      <c r="U81" s="106">
        <v>0</v>
      </c>
      <c r="V81" s="106">
        <f t="shared" si="34"/>
        <v>0</v>
      </c>
      <c r="W81" s="106"/>
      <c r="X81" s="106" t="s">
        <v>362</v>
      </c>
      <c r="Y81" s="101"/>
      <c r="Z81" s="101"/>
      <c r="AA81" s="101"/>
      <c r="AB81" s="101"/>
      <c r="AC81" s="101"/>
      <c r="AD81" s="101"/>
      <c r="AE81" s="101"/>
      <c r="AF81" s="101"/>
      <c r="AG81" s="101" t="s">
        <v>550</v>
      </c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</row>
    <row r="82" spans="1:60" outlineLevel="1">
      <c r="A82" s="129">
        <v>70</v>
      </c>
      <c r="B82" s="130" t="s">
        <v>3070</v>
      </c>
      <c r="C82" s="140" t="s">
        <v>3668</v>
      </c>
      <c r="D82" s="131" t="s">
        <v>525</v>
      </c>
      <c r="E82" s="132">
        <v>10</v>
      </c>
      <c r="F82" s="133"/>
      <c r="G82" s="134">
        <f t="shared" si="28"/>
        <v>0</v>
      </c>
      <c r="H82" s="133"/>
      <c r="I82" s="134">
        <f t="shared" si="29"/>
        <v>0</v>
      </c>
      <c r="J82" s="133"/>
      <c r="K82" s="134">
        <f t="shared" si="30"/>
        <v>0</v>
      </c>
      <c r="L82" s="134">
        <v>21</v>
      </c>
      <c r="M82" s="134">
        <f t="shared" si="31"/>
        <v>0</v>
      </c>
      <c r="N82" s="134">
        <v>0</v>
      </c>
      <c r="O82" s="134">
        <f t="shared" si="32"/>
        <v>0</v>
      </c>
      <c r="P82" s="134">
        <v>0</v>
      </c>
      <c r="Q82" s="134">
        <f t="shared" si="33"/>
        <v>0</v>
      </c>
      <c r="R82" s="134"/>
      <c r="S82" s="134" t="s">
        <v>392</v>
      </c>
      <c r="T82" s="135" t="s">
        <v>393</v>
      </c>
      <c r="U82" s="106">
        <v>0</v>
      </c>
      <c r="V82" s="106">
        <f t="shared" si="34"/>
        <v>0</v>
      </c>
      <c r="W82" s="106"/>
      <c r="X82" s="106" t="s">
        <v>1066</v>
      </c>
      <c r="Y82" s="101"/>
      <c r="Z82" s="101"/>
      <c r="AA82" s="101"/>
      <c r="AB82" s="101"/>
      <c r="AC82" s="101"/>
      <c r="AD82" s="101"/>
      <c r="AE82" s="101"/>
      <c r="AF82" s="101"/>
      <c r="AG82" s="101" t="s">
        <v>1795</v>
      </c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outlineLevel="1">
      <c r="A83" s="129">
        <v>71</v>
      </c>
      <c r="B83" s="130" t="s">
        <v>3072</v>
      </c>
      <c r="C83" s="140" t="s">
        <v>3669</v>
      </c>
      <c r="D83" s="131" t="s">
        <v>1788</v>
      </c>
      <c r="E83" s="132">
        <v>16</v>
      </c>
      <c r="F83" s="133"/>
      <c r="G83" s="134">
        <f t="shared" si="28"/>
        <v>0</v>
      </c>
      <c r="H83" s="133"/>
      <c r="I83" s="134">
        <f t="shared" si="29"/>
        <v>0</v>
      </c>
      <c r="J83" s="133"/>
      <c r="K83" s="134">
        <f t="shared" si="30"/>
        <v>0</v>
      </c>
      <c r="L83" s="134">
        <v>21</v>
      </c>
      <c r="M83" s="134">
        <f t="shared" si="31"/>
        <v>0</v>
      </c>
      <c r="N83" s="134">
        <v>0</v>
      </c>
      <c r="O83" s="134">
        <f t="shared" si="32"/>
        <v>0</v>
      </c>
      <c r="P83" s="134">
        <v>0</v>
      </c>
      <c r="Q83" s="134">
        <f t="shared" si="33"/>
        <v>0</v>
      </c>
      <c r="R83" s="134"/>
      <c r="S83" s="134" t="s">
        <v>392</v>
      </c>
      <c r="T83" s="135" t="s">
        <v>393</v>
      </c>
      <c r="U83" s="106">
        <v>0</v>
      </c>
      <c r="V83" s="106">
        <f t="shared" si="34"/>
        <v>0</v>
      </c>
      <c r="W83" s="106"/>
      <c r="X83" s="106" t="s">
        <v>362</v>
      </c>
      <c r="Y83" s="101"/>
      <c r="Z83" s="101"/>
      <c r="AA83" s="101"/>
      <c r="AB83" s="101"/>
      <c r="AC83" s="101"/>
      <c r="AD83" s="101"/>
      <c r="AE83" s="101"/>
      <c r="AF83" s="101"/>
      <c r="AG83" s="101" t="s">
        <v>550</v>
      </c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outlineLevel="1">
      <c r="A84" s="129">
        <v>72</v>
      </c>
      <c r="B84" s="130" t="s">
        <v>3074</v>
      </c>
      <c r="C84" s="140" t="s">
        <v>3020</v>
      </c>
      <c r="D84" s="131" t="s">
        <v>525</v>
      </c>
      <c r="E84" s="132">
        <v>40</v>
      </c>
      <c r="F84" s="133"/>
      <c r="G84" s="134">
        <f t="shared" si="28"/>
        <v>0</v>
      </c>
      <c r="H84" s="133"/>
      <c r="I84" s="134">
        <f t="shared" si="29"/>
        <v>0</v>
      </c>
      <c r="J84" s="133"/>
      <c r="K84" s="134">
        <f t="shared" si="30"/>
        <v>0</v>
      </c>
      <c r="L84" s="134">
        <v>21</v>
      </c>
      <c r="M84" s="134">
        <f t="shared" si="31"/>
        <v>0</v>
      </c>
      <c r="N84" s="134">
        <v>0</v>
      </c>
      <c r="O84" s="134">
        <f t="shared" si="32"/>
        <v>0</v>
      </c>
      <c r="P84" s="134">
        <v>0</v>
      </c>
      <c r="Q84" s="134">
        <f t="shared" si="33"/>
        <v>0</v>
      </c>
      <c r="R84" s="134"/>
      <c r="S84" s="134" t="s">
        <v>392</v>
      </c>
      <c r="T84" s="135" t="s">
        <v>393</v>
      </c>
      <c r="U84" s="106">
        <v>0</v>
      </c>
      <c r="V84" s="106">
        <f t="shared" si="34"/>
        <v>0</v>
      </c>
      <c r="W84" s="106"/>
      <c r="X84" s="106" t="s">
        <v>1066</v>
      </c>
      <c r="Y84" s="101"/>
      <c r="Z84" s="101"/>
      <c r="AA84" s="101"/>
      <c r="AB84" s="101"/>
      <c r="AC84" s="101"/>
      <c r="AD84" s="101"/>
      <c r="AE84" s="101"/>
      <c r="AF84" s="101"/>
      <c r="AG84" s="101" t="s">
        <v>1795</v>
      </c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 outlineLevel="1">
      <c r="A85" s="129">
        <v>73</v>
      </c>
      <c r="B85" s="130" t="s">
        <v>3076</v>
      </c>
      <c r="C85" s="140" t="s">
        <v>3024</v>
      </c>
      <c r="D85" s="131" t="s">
        <v>525</v>
      </c>
      <c r="E85" s="132">
        <v>40</v>
      </c>
      <c r="F85" s="133"/>
      <c r="G85" s="134">
        <f t="shared" si="28"/>
        <v>0</v>
      </c>
      <c r="H85" s="133"/>
      <c r="I85" s="134">
        <f t="shared" si="29"/>
        <v>0</v>
      </c>
      <c r="J85" s="133"/>
      <c r="K85" s="134">
        <f t="shared" si="30"/>
        <v>0</v>
      </c>
      <c r="L85" s="134">
        <v>21</v>
      </c>
      <c r="M85" s="134">
        <f t="shared" si="31"/>
        <v>0</v>
      </c>
      <c r="N85" s="134">
        <v>0</v>
      </c>
      <c r="O85" s="134">
        <f t="shared" si="32"/>
        <v>0</v>
      </c>
      <c r="P85" s="134">
        <v>0</v>
      </c>
      <c r="Q85" s="134">
        <f t="shared" si="33"/>
        <v>0</v>
      </c>
      <c r="R85" s="134"/>
      <c r="S85" s="134" t="s">
        <v>392</v>
      </c>
      <c r="T85" s="135" t="s">
        <v>393</v>
      </c>
      <c r="U85" s="106">
        <v>0</v>
      </c>
      <c r="V85" s="106">
        <f t="shared" si="34"/>
        <v>0</v>
      </c>
      <c r="W85" s="106"/>
      <c r="X85" s="106" t="s">
        <v>1066</v>
      </c>
      <c r="Y85" s="101"/>
      <c r="Z85" s="101"/>
      <c r="AA85" s="101"/>
      <c r="AB85" s="101"/>
      <c r="AC85" s="101"/>
      <c r="AD85" s="101"/>
      <c r="AE85" s="101"/>
      <c r="AF85" s="101"/>
      <c r="AG85" s="101" t="s">
        <v>1795</v>
      </c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</row>
    <row r="86" spans="1:60" outlineLevel="1">
      <c r="A86" s="129">
        <v>74</v>
      </c>
      <c r="B86" s="130" t="s">
        <v>3078</v>
      </c>
      <c r="C86" s="140" t="s">
        <v>3650</v>
      </c>
      <c r="D86" s="131" t="s">
        <v>1788</v>
      </c>
      <c r="E86" s="132">
        <v>8</v>
      </c>
      <c r="F86" s="133"/>
      <c r="G86" s="134">
        <f t="shared" si="28"/>
        <v>0</v>
      </c>
      <c r="H86" s="133"/>
      <c r="I86" s="134">
        <f t="shared" si="29"/>
        <v>0</v>
      </c>
      <c r="J86" s="133"/>
      <c r="K86" s="134">
        <f t="shared" si="30"/>
        <v>0</v>
      </c>
      <c r="L86" s="134">
        <v>21</v>
      </c>
      <c r="M86" s="134">
        <f t="shared" si="31"/>
        <v>0</v>
      </c>
      <c r="N86" s="134">
        <v>0</v>
      </c>
      <c r="O86" s="134">
        <f t="shared" si="32"/>
        <v>0</v>
      </c>
      <c r="P86" s="134">
        <v>0</v>
      </c>
      <c r="Q86" s="134">
        <f t="shared" si="33"/>
        <v>0</v>
      </c>
      <c r="R86" s="134"/>
      <c r="S86" s="134" t="s">
        <v>392</v>
      </c>
      <c r="T86" s="135" t="s">
        <v>393</v>
      </c>
      <c r="U86" s="106">
        <v>0</v>
      </c>
      <c r="V86" s="106">
        <f t="shared" si="34"/>
        <v>0</v>
      </c>
      <c r="W86" s="106"/>
      <c r="X86" s="106" t="s">
        <v>362</v>
      </c>
      <c r="Y86" s="101"/>
      <c r="Z86" s="101"/>
      <c r="AA86" s="101"/>
      <c r="AB86" s="101"/>
      <c r="AC86" s="101"/>
      <c r="AD86" s="101"/>
      <c r="AE86" s="101"/>
      <c r="AF86" s="101"/>
      <c r="AG86" s="101" t="s">
        <v>550</v>
      </c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 outlineLevel="1">
      <c r="A87" s="122">
        <v>75</v>
      </c>
      <c r="B87" s="123" t="s">
        <v>3080</v>
      </c>
      <c r="C87" s="137" t="s">
        <v>3636</v>
      </c>
      <c r="D87" s="124" t="s">
        <v>1128</v>
      </c>
      <c r="E87" s="125">
        <v>1</v>
      </c>
      <c r="F87" s="126"/>
      <c r="G87" s="127">
        <f t="shared" si="28"/>
        <v>0</v>
      </c>
      <c r="H87" s="126"/>
      <c r="I87" s="127">
        <f t="shared" si="29"/>
        <v>0</v>
      </c>
      <c r="J87" s="126"/>
      <c r="K87" s="127">
        <f t="shared" si="30"/>
        <v>0</v>
      </c>
      <c r="L87" s="127">
        <v>21</v>
      </c>
      <c r="M87" s="127">
        <f t="shared" si="31"/>
        <v>0</v>
      </c>
      <c r="N87" s="127">
        <v>0</v>
      </c>
      <c r="O87" s="127">
        <f t="shared" si="32"/>
        <v>0</v>
      </c>
      <c r="P87" s="127">
        <v>0</v>
      </c>
      <c r="Q87" s="127">
        <f t="shared" si="33"/>
        <v>0</v>
      </c>
      <c r="R87" s="127"/>
      <c r="S87" s="127" t="s">
        <v>392</v>
      </c>
      <c r="T87" s="128" t="s">
        <v>393</v>
      </c>
      <c r="U87" s="106">
        <v>0</v>
      </c>
      <c r="V87" s="106">
        <f t="shared" si="34"/>
        <v>0</v>
      </c>
      <c r="W87" s="106"/>
      <c r="X87" s="106" t="s">
        <v>1066</v>
      </c>
      <c r="Y87" s="101"/>
      <c r="Z87" s="101"/>
      <c r="AA87" s="101"/>
      <c r="AB87" s="101"/>
      <c r="AC87" s="101"/>
      <c r="AD87" s="101"/>
      <c r="AE87" s="101"/>
      <c r="AF87" s="101"/>
      <c r="AG87" s="101" t="s">
        <v>1795</v>
      </c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</row>
    <row r="88" spans="1:60">
      <c r="A88" s="152"/>
      <c r="B88" s="4"/>
      <c r="C88" s="144"/>
      <c r="D88" s="6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AE88">
        <v>15</v>
      </c>
      <c r="AF88">
        <v>21</v>
      </c>
      <c r="AG88" t="s">
        <v>342</v>
      </c>
    </row>
    <row r="89" spans="1:60">
      <c r="A89" s="194"/>
      <c r="B89" s="195" t="s">
        <v>14</v>
      </c>
      <c r="C89" s="196"/>
      <c r="D89" s="197"/>
      <c r="E89" s="198"/>
      <c r="F89" s="198"/>
      <c r="G89" s="199">
        <f>G8+G40+G55+G67+G77</f>
        <v>0</v>
      </c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AE89">
        <f>SUMIF(L7:L87,AE88,G7:G87)</f>
        <v>0</v>
      </c>
      <c r="AF89">
        <f>SUMIF(L7:L87,AF88,G7:G87)</f>
        <v>0</v>
      </c>
      <c r="AG89" t="s">
        <v>1782</v>
      </c>
    </row>
    <row r="90" spans="1:60">
      <c r="A90" s="152"/>
      <c r="B90" s="4"/>
      <c r="C90" s="144"/>
      <c r="D90" s="6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</row>
    <row r="91" spans="1:60">
      <c r="A91" s="152"/>
      <c r="B91" s="4"/>
      <c r="C91" s="144"/>
      <c r="D91" s="6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</row>
    <row r="92" spans="1:60">
      <c r="A92" s="276" t="s">
        <v>1783</v>
      </c>
      <c r="B92" s="276"/>
      <c r="C92" s="277"/>
      <c r="D92" s="6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</row>
    <row r="93" spans="1:60">
      <c r="A93" s="257"/>
      <c r="B93" s="258"/>
      <c r="C93" s="259"/>
      <c r="D93" s="258"/>
      <c r="E93" s="258"/>
      <c r="F93" s="258"/>
      <c r="G93" s="260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AG93" t="s">
        <v>1784</v>
      </c>
    </row>
    <row r="94" spans="1:60">
      <c r="A94" s="261"/>
      <c r="B94" s="262"/>
      <c r="C94" s="263"/>
      <c r="D94" s="262"/>
      <c r="E94" s="262"/>
      <c r="F94" s="262"/>
      <c r="G94" s="264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</row>
    <row r="95" spans="1:60">
      <c r="A95" s="261"/>
      <c r="B95" s="262"/>
      <c r="C95" s="263"/>
      <c r="D95" s="262"/>
      <c r="E95" s="262"/>
      <c r="F95" s="262"/>
      <c r="G95" s="264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</row>
    <row r="96" spans="1:60">
      <c r="A96" s="261"/>
      <c r="B96" s="262"/>
      <c r="C96" s="263"/>
      <c r="D96" s="262"/>
      <c r="E96" s="262"/>
      <c r="F96" s="262"/>
      <c r="G96" s="264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</row>
    <row r="97" spans="1:33">
      <c r="A97" s="265"/>
      <c r="B97" s="266"/>
      <c r="C97" s="267"/>
      <c r="D97" s="266"/>
      <c r="E97" s="266"/>
      <c r="F97" s="266"/>
      <c r="G97" s="268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</row>
    <row r="98" spans="1:33">
      <c r="A98" s="152"/>
      <c r="B98" s="4"/>
      <c r="C98" s="144"/>
      <c r="D98" s="6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</row>
    <row r="99" spans="1:33">
      <c r="C99" s="145"/>
      <c r="D99" s="10"/>
      <c r="AG99" t="s">
        <v>1785</v>
      </c>
    </row>
    <row r="100" spans="1:33">
      <c r="D100" s="10"/>
    </row>
    <row r="101" spans="1:33">
      <c r="D101" s="10"/>
    </row>
    <row r="102" spans="1:33">
      <c r="D102" s="10"/>
    </row>
    <row r="103" spans="1:33">
      <c r="D103" s="10"/>
    </row>
    <row r="104" spans="1:33">
      <c r="D104" s="10"/>
    </row>
    <row r="105" spans="1:33">
      <c r="D105" s="10"/>
    </row>
    <row r="106" spans="1:33">
      <c r="D106" s="10"/>
    </row>
    <row r="107" spans="1:33">
      <c r="D107" s="10"/>
    </row>
    <row r="108" spans="1:33">
      <c r="D108" s="10"/>
    </row>
    <row r="109" spans="1:33">
      <c r="D109" s="10"/>
    </row>
    <row r="110" spans="1:33">
      <c r="D110" s="10"/>
    </row>
    <row r="111" spans="1:33">
      <c r="D111" s="10"/>
    </row>
    <row r="112" spans="1:33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93:G97"/>
    <mergeCell ref="A1:G1"/>
    <mergeCell ref="C2:G2"/>
    <mergeCell ref="C3:G3"/>
    <mergeCell ref="C4:G4"/>
    <mergeCell ref="A92:C9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64</v>
      </c>
      <c r="C4" s="273" t="s">
        <v>65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198</v>
      </c>
      <c r="C8" s="136" t="s">
        <v>202</v>
      </c>
      <c r="D8" s="118"/>
      <c r="E8" s="119"/>
      <c r="F8" s="120"/>
      <c r="G8" s="120">
        <f>SUMIF(AG9:AG19,"&lt;&gt;NOR",G9:G19)</f>
        <v>0</v>
      </c>
      <c r="H8" s="120"/>
      <c r="I8" s="120">
        <f>SUM(I9:I19)</f>
        <v>0</v>
      </c>
      <c r="J8" s="120"/>
      <c r="K8" s="120">
        <f>SUM(K9:K19)</f>
        <v>0</v>
      </c>
      <c r="L8" s="120"/>
      <c r="M8" s="120">
        <f>SUM(M9:M19)</f>
        <v>0</v>
      </c>
      <c r="N8" s="120"/>
      <c r="O8" s="120">
        <f>SUM(O9:O19)</f>
        <v>0</v>
      </c>
      <c r="P8" s="120"/>
      <c r="Q8" s="120">
        <f>SUM(Q9:Q19)</f>
        <v>0</v>
      </c>
      <c r="R8" s="120"/>
      <c r="S8" s="120"/>
      <c r="T8" s="121"/>
      <c r="U8" s="115"/>
      <c r="V8" s="115">
        <f>SUM(V9:V19)</f>
        <v>0</v>
      </c>
      <c r="W8" s="115"/>
      <c r="X8" s="115"/>
      <c r="AG8" t="s">
        <v>356</v>
      </c>
    </row>
    <row r="9" spans="1:60" outlineLevel="1">
      <c r="A9" s="122">
        <v>1</v>
      </c>
      <c r="B9" s="123" t="s">
        <v>43</v>
      </c>
      <c r="C9" s="137" t="s">
        <v>3670</v>
      </c>
      <c r="D9" s="124" t="s">
        <v>1128</v>
      </c>
      <c r="E9" s="125">
        <v>4</v>
      </c>
      <c r="F9" s="126"/>
      <c r="G9" s="127">
        <f>ROUND(E9*F9,2)</f>
        <v>0</v>
      </c>
      <c r="H9" s="126"/>
      <c r="I9" s="127">
        <f>ROUND(E9*H9,2)</f>
        <v>0</v>
      </c>
      <c r="J9" s="126"/>
      <c r="K9" s="127">
        <f>ROUND(E9*J9,2)</f>
        <v>0</v>
      </c>
      <c r="L9" s="127">
        <v>21</v>
      </c>
      <c r="M9" s="127">
        <f>G9*(1+L9/100)</f>
        <v>0</v>
      </c>
      <c r="N9" s="127">
        <v>0</v>
      </c>
      <c r="O9" s="127">
        <f>ROUND(E9*N9,2)</f>
        <v>0</v>
      </c>
      <c r="P9" s="127">
        <v>0</v>
      </c>
      <c r="Q9" s="127">
        <f>ROUND(E9*P9,2)</f>
        <v>0</v>
      </c>
      <c r="R9" s="127"/>
      <c r="S9" s="127" t="s">
        <v>392</v>
      </c>
      <c r="T9" s="128" t="s">
        <v>393</v>
      </c>
      <c r="U9" s="106">
        <v>0</v>
      </c>
      <c r="V9" s="106">
        <f>ROUND(E9*U9,2)</f>
        <v>0</v>
      </c>
      <c r="W9" s="106"/>
      <c r="X9" s="106" t="s">
        <v>1066</v>
      </c>
      <c r="Y9" s="101"/>
      <c r="Z9" s="101"/>
      <c r="AA9" s="101"/>
      <c r="AB9" s="101"/>
      <c r="AC9" s="101"/>
      <c r="AD9" s="101"/>
      <c r="AE9" s="101"/>
      <c r="AF9" s="101"/>
      <c r="AG9" s="101" t="s">
        <v>1795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ht="45" outlineLevel="1">
      <c r="A10" s="104"/>
      <c r="B10" s="105"/>
      <c r="C10" s="138" t="s">
        <v>3671</v>
      </c>
      <c r="D10" s="107"/>
      <c r="E10" s="108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1"/>
      <c r="Z10" s="101"/>
      <c r="AA10" s="101"/>
      <c r="AB10" s="101"/>
      <c r="AC10" s="101"/>
      <c r="AD10" s="101"/>
      <c r="AE10" s="101"/>
      <c r="AF10" s="101"/>
      <c r="AG10" s="101" t="s">
        <v>365</v>
      </c>
      <c r="AH10" s="101">
        <v>0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outlineLevel="1">
      <c r="A11" s="104"/>
      <c r="B11" s="105"/>
      <c r="C11" s="138" t="s">
        <v>129</v>
      </c>
      <c r="D11" s="107"/>
      <c r="E11" s="108">
        <v>4</v>
      </c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1"/>
      <c r="Z11" s="101"/>
      <c r="AA11" s="101"/>
      <c r="AB11" s="101"/>
      <c r="AC11" s="101"/>
      <c r="AD11" s="101"/>
      <c r="AE11" s="101"/>
      <c r="AF11" s="101"/>
      <c r="AG11" s="101" t="s">
        <v>365</v>
      </c>
      <c r="AH11" s="101">
        <v>0</v>
      </c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ht="22.5" outlineLevel="1">
      <c r="A12" s="129">
        <v>2</v>
      </c>
      <c r="B12" s="130" t="s">
        <v>299</v>
      </c>
      <c r="C12" s="140" t="s">
        <v>3672</v>
      </c>
      <c r="D12" s="131" t="s">
        <v>1128</v>
      </c>
      <c r="E12" s="132">
        <v>2</v>
      </c>
      <c r="F12" s="133"/>
      <c r="G12" s="134">
        <f t="shared" ref="G12:G19" si="0">ROUND(E12*F12,2)</f>
        <v>0</v>
      </c>
      <c r="H12" s="133"/>
      <c r="I12" s="134">
        <f t="shared" ref="I12:I19" si="1">ROUND(E12*H12,2)</f>
        <v>0</v>
      </c>
      <c r="J12" s="133"/>
      <c r="K12" s="134">
        <f t="shared" ref="K12:K19" si="2">ROUND(E12*J12,2)</f>
        <v>0</v>
      </c>
      <c r="L12" s="134">
        <v>21</v>
      </c>
      <c r="M12" s="134">
        <f t="shared" ref="M12:M19" si="3">G12*(1+L12/100)</f>
        <v>0</v>
      </c>
      <c r="N12" s="134">
        <v>0</v>
      </c>
      <c r="O12" s="134">
        <f t="shared" ref="O12:O19" si="4">ROUND(E12*N12,2)</f>
        <v>0</v>
      </c>
      <c r="P12" s="134">
        <v>0</v>
      </c>
      <c r="Q12" s="134">
        <f t="shared" ref="Q12:Q19" si="5">ROUND(E12*P12,2)</f>
        <v>0</v>
      </c>
      <c r="R12" s="134"/>
      <c r="S12" s="134" t="s">
        <v>392</v>
      </c>
      <c r="T12" s="135" t="s">
        <v>393</v>
      </c>
      <c r="U12" s="106">
        <v>0</v>
      </c>
      <c r="V12" s="106">
        <f t="shared" ref="V12:V19" si="6">ROUND(E12*U12,2)</f>
        <v>0</v>
      </c>
      <c r="W12" s="106"/>
      <c r="X12" s="106" t="s">
        <v>362</v>
      </c>
      <c r="Y12" s="101"/>
      <c r="Z12" s="101"/>
      <c r="AA12" s="101"/>
      <c r="AB12" s="101"/>
      <c r="AC12" s="101"/>
      <c r="AD12" s="101"/>
      <c r="AE12" s="101"/>
      <c r="AF12" s="101"/>
      <c r="AG12" s="101" t="s">
        <v>550</v>
      </c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ht="22.5" outlineLevel="1">
      <c r="A13" s="129">
        <v>3</v>
      </c>
      <c r="B13" s="130" t="s">
        <v>127</v>
      </c>
      <c r="C13" s="140" t="s">
        <v>3673</v>
      </c>
      <c r="D13" s="131" t="s">
        <v>1128</v>
      </c>
      <c r="E13" s="132">
        <v>4</v>
      </c>
      <c r="F13" s="133"/>
      <c r="G13" s="134">
        <f t="shared" si="0"/>
        <v>0</v>
      </c>
      <c r="H13" s="133"/>
      <c r="I13" s="134">
        <f t="shared" si="1"/>
        <v>0</v>
      </c>
      <c r="J13" s="133"/>
      <c r="K13" s="134">
        <f t="shared" si="2"/>
        <v>0</v>
      </c>
      <c r="L13" s="134">
        <v>21</v>
      </c>
      <c r="M13" s="134">
        <f t="shared" si="3"/>
        <v>0</v>
      </c>
      <c r="N13" s="134">
        <v>0</v>
      </c>
      <c r="O13" s="134">
        <f t="shared" si="4"/>
        <v>0</v>
      </c>
      <c r="P13" s="134">
        <v>0</v>
      </c>
      <c r="Q13" s="134">
        <f t="shared" si="5"/>
        <v>0</v>
      </c>
      <c r="R13" s="134"/>
      <c r="S13" s="134" t="s">
        <v>392</v>
      </c>
      <c r="T13" s="135" t="s">
        <v>393</v>
      </c>
      <c r="U13" s="106">
        <v>0</v>
      </c>
      <c r="V13" s="106">
        <f t="shared" si="6"/>
        <v>0</v>
      </c>
      <c r="W13" s="106"/>
      <c r="X13" s="106" t="s">
        <v>1066</v>
      </c>
      <c r="Y13" s="101"/>
      <c r="Z13" s="101"/>
      <c r="AA13" s="101"/>
      <c r="AB13" s="101"/>
      <c r="AC13" s="101"/>
      <c r="AD13" s="101"/>
      <c r="AE13" s="101"/>
      <c r="AF13" s="101"/>
      <c r="AG13" s="101" t="s">
        <v>1795</v>
      </c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29">
        <v>4</v>
      </c>
      <c r="B14" s="130" t="s">
        <v>129</v>
      </c>
      <c r="C14" s="140" t="s">
        <v>3674</v>
      </c>
      <c r="D14" s="131" t="s">
        <v>1128</v>
      </c>
      <c r="E14" s="132">
        <v>4</v>
      </c>
      <c r="F14" s="133"/>
      <c r="G14" s="134">
        <f t="shared" si="0"/>
        <v>0</v>
      </c>
      <c r="H14" s="133"/>
      <c r="I14" s="134">
        <f t="shared" si="1"/>
        <v>0</v>
      </c>
      <c r="J14" s="133"/>
      <c r="K14" s="134">
        <f t="shared" si="2"/>
        <v>0</v>
      </c>
      <c r="L14" s="134">
        <v>21</v>
      </c>
      <c r="M14" s="134">
        <f t="shared" si="3"/>
        <v>0</v>
      </c>
      <c r="N14" s="134">
        <v>0</v>
      </c>
      <c r="O14" s="134">
        <f t="shared" si="4"/>
        <v>0</v>
      </c>
      <c r="P14" s="134">
        <v>0</v>
      </c>
      <c r="Q14" s="134">
        <f t="shared" si="5"/>
        <v>0</v>
      </c>
      <c r="R14" s="134"/>
      <c r="S14" s="134" t="s">
        <v>392</v>
      </c>
      <c r="T14" s="135" t="s">
        <v>393</v>
      </c>
      <c r="U14" s="106">
        <v>0</v>
      </c>
      <c r="V14" s="106">
        <f t="shared" si="6"/>
        <v>0</v>
      </c>
      <c r="W14" s="106"/>
      <c r="X14" s="106" t="s">
        <v>1066</v>
      </c>
      <c r="Y14" s="101"/>
      <c r="Z14" s="101"/>
      <c r="AA14" s="101"/>
      <c r="AB14" s="101"/>
      <c r="AC14" s="101"/>
      <c r="AD14" s="101"/>
      <c r="AE14" s="101"/>
      <c r="AF14" s="101"/>
      <c r="AG14" s="101" t="s">
        <v>1795</v>
      </c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ht="22.5" outlineLevel="1">
      <c r="A15" s="129">
        <v>5</v>
      </c>
      <c r="B15" s="130" t="s">
        <v>305</v>
      </c>
      <c r="C15" s="140" t="s">
        <v>3675</v>
      </c>
      <c r="D15" s="131" t="s">
        <v>1128</v>
      </c>
      <c r="E15" s="132">
        <v>4</v>
      </c>
      <c r="F15" s="133"/>
      <c r="G15" s="134">
        <f t="shared" si="0"/>
        <v>0</v>
      </c>
      <c r="H15" s="133"/>
      <c r="I15" s="134">
        <f t="shared" si="1"/>
        <v>0</v>
      </c>
      <c r="J15" s="133"/>
      <c r="K15" s="134">
        <f t="shared" si="2"/>
        <v>0</v>
      </c>
      <c r="L15" s="134">
        <v>21</v>
      </c>
      <c r="M15" s="134">
        <f t="shared" si="3"/>
        <v>0</v>
      </c>
      <c r="N15" s="134">
        <v>0</v>
      </c>
      <c r="O15" s="134">
        <f t="shared" si="4"/>
        <v>0</v>
      </c>
      <c r="P15" s="134">
        <v>0</v>
      </c>
      <c r="Q15" s="134">
        <f t="shared" si="5"/>
        <v>0</v>
      </c>
      <c r="R15" s="134"/>
      <c r="S15" s="134" t="s">
        <v>392</v>
      </c>
      <c r="T15" s="135" t="s">
        <v>393</v>
      </c>
      <c r="U15" s="106">
        <v>0</v>
      </c>
      <c r="V15" s="106">
        <f t="shared" si="6"/>
        <v>0</v>
      </c>
      <c r="W15" s="106"/>
      <c r="X15" s="106" t="s">
        <v>1066</v>
      </c>
      <c r="Y15" s="101"/>
      <c r="Z15" s="101"/>
      <c r="AA15" s="101"/>
      <c r="AB15" s="101"/>
      <c r="AC15" s="101"/>
      <c r="AD15" s="101"/>
      <c r="AE15" s="101"/>
      <c r="AF15" s="101"/>
      <c r="AG15" s="101" t="s">
        <v>1795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ht="22.5" outlineLevel="1">
      <c r="A16" s="129">
        <v>6</v>
      </c>
      <c r="B16" s="130" t="s">
        <v>307</v>
      </c>
      <c r="C16" s="140" t="s">
        <v>3676</v>
      </c>
      <c r="D16" s="131" t="s">
        <v>1128</v>
      </c>
      <c r="E16" s="132">
        <v>4</v>
      </c>
      <c r="F16" s="133"/>
      <c r="G16" s="134">
        <f t="shared" si="0"/>
        <v>0</v>
      </c>
      <c r="H16" s="133"/>
      <c r="I16" s="134">
        <f t="shared" si="1"/>
        <v>0</v>
      </c>
      <c r="J16" s="133"/>
      <c r="K16" s="134">
        <f t="shared" si="2"/>
        <v>0</v>
      </c>
      <c r="L16" s="134">
        <v>21</v>
      </c>
      <c r="M16" s="134">
        <f t="shared" si="3"/>
        <v>0</v>
      </c>
      <c r="N16" s="134">
        <v>0</v>
      </c>
      <c r="O16" s="134">
        <f t="shared" si="4"/>
        <v>0</v>
      </c>
      <c r="P16" s="134">
        <v>0</v>
      </c>
      <c r="Q16" s="134">
        <f t="shared" si="5"/>
        <v>0</v>
      </c>
      <c r="R16" s="134"/>
      <c r="S16" s="134" t="s">
        <v>392</v>
      </c>
      <c r="T16" s="135" t="s">
        <v>393</v>
      </c>
      <c r="U16" s="106">
        <v>0</v>
      </c>
      <c r="V16" s="106">
        <f t="shared" si="6"/>
        <v>0</v>
      </c>
      <c r="W16" s="106"/>
      <c r="X16" s="106" t="s">
        <v>1066</v>
      </c>
      <c r="Y16" s="101"/>
      <c r="Z16" s="101"/>
      <c r="AA16" s="101"/>
      <c r="AB16" s="101"/>
      <c r="AC16" s="101"/>
      <c r="AD16" s="101"/>
      <c r="AE16" s="101"/>
      <c r="AF16" s="101"/>
      <c r="AG16" s="101" t="s">
        <v>1795</v>
      </c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outlineLevel="1">
      <c r="A17" s="129">
        <v>7</v>
      </c>
      <c r="B17" s="130" t="s">
        <v>309</v>
      </c>
      <c r="C17" s="140" t="s">
        <v>3677</v>
      </c>
      <c r="D17" s="131" t="s">
        <v>1128</v>
      </c>
      <c r="E17" s="132">
        <v>4</v>
      </c>
      <c r="F17" s="133"/>
      <c r="G17" s="134">
        <f t="shared" si="0"/>
        <v>0</v>
      </c>
      <c r="H17" s="133"/>
      <c r="I17" s="134">
        <f t="shared" si="1"/>
        <v>0</v>
      </c>
      <c r="J17" s="133"/>
      <c r="K17" s="134">
        <f t="shared" si="2"/>
        <v>0</v>
      </c>
      <c r="L17" s="134">
        <v>21</v>
      </c>
      <c r="M17" s="134">
        <f t="shared" si="3"/>
        <v>0</v>
      </c>
      <c r="N17" s="134">
        <v>0</v>
      </c>
      <c r="O17" s="134">
        <f t="shared" si="4"/>
        <v>0</v>
      </c>
      <c r="P17" s="134">
        <v>0</v>
      </c>
      <c r="Q17" s="134">
        <f t="shared" si="5"/>
        <v>0</v>
      </c>
      <c r="R17" s="134"/>
      <c r="S17" s="134" t="s">
        <v>392</v>
      </c>
      <c r="T17" s="135" t="s">
        <v>393</v>
      </c>
      <c r="U17" s="106">
        <v>0</v>
      </c>
      <c r="V17" s="106">
        <f t="shared" si="6"/>
        <v>0</v>
      </c>
      <c r="W17" s="106"/>
      <c r="X17" s="106" t="s">
        <v>1066</v>
      </c>
      <c r="Y17" s="101"/>
      <c r="Z17" s="101"/>
      <c r="AA17" s="101"/>
      <c r="AB17" s="101"/>
      <c r="AC17" s="101"/>
      <c r="AD17" s="101"/>
      <c r="AE17" s="101"/>
      <c r="AF17" s="101"/>
      <c r="AG17" s="101" t="s">
        <v>1795</v>
      </c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ht="22.5" outlineLevel="1">
      <c r="A18" s="129">
        <v>8</v>
      </c>
      <c r="B18" s="130" t="s">
        <v>311</v>
      </c>
      <c r="C18" s="140" t="s">
        <v>3678</v>
      </c>
      <c r="D18" s="131" t="s">
        <v>942</v>
      </c>
      <c r="E18" s="132">
        <v>4</v>
      </c>
      <c r="F18" s="133"/>
      <c r="G18" s="134">
        <f t="shared" si="0"/>
        <v>0</v>
      </c>
      <c r="H18" s="133"/>
      <c r="I18" s="134">
        <f t="shared" si="1"/>
        <v>0</v>
      </c>
      <c r="J18" s="133"/>
      <c r="K18" s="134">
        <f t="shared" si="2"/>
        <v>0</v>
      </c>
      <c r="L18" s="134">
        <v>21</v>
      </c>
      <c r="M18" s="134">
        <f t="shared" si="3"/>
        <v>0</v>
      </c>
      <c r="N18" s="134">
        <v>0</v>
      </c>
      <c r="O18" s="134">
        <f t="shared" si="4"/>
        <v>0</v>
      </c>
      <c r="P18" s="134">
        <v>0</v>
      </c>
      <c r="Q18" s="134">
        <f t="shared" si="5"/>
        <v>0</v>
      </c>
      <c r="R18" s="134"/>
      <c r="S18" s="134" t="s">
        <v>392</v>
      </c>
      <c r="T18" s="135" t="s">
        <v>393</v>
      </c>
      <c r="U18" s="106">
        <v>0</v>
      </c>
      <c r="V18" s="106">
        <f t="shared" si="6"/>
        <v>0</v>
      </c>
      <c r="W18" s="106"/>
      <c r="X18" s="106" t="s">
        <v>1066</v>
      </c>
      <c r="Y18" s="101"/>
      <c r="Z18" s="101"/>
      <c r="AA18" s="101"/>
      <c r="AB18" s="101"/>
      <c r="AC18" s="101"/>
      <c r="AD18" s="101"/>
      <c r="AE18" s="101"/>
      <c r="AF18" s="101"/>
      <c r="AG18" s="101" t="s">
        <v>1795</v>
      </c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outlineLevel="1">
      <c r="A19" s="129">
        <v>9</v>
      </c>
      <c r="B19" s="130" t="s">
        <v>135</v>
      </c>
      <c r="C19" s="140" t="s">
        <v>3679</v>
      </c>
      <c r="D19" s="131" t="s">
        <v>1128</v>
      </c>
      <c r="E19" s="132">
        <v>4</v>
      </c>
      <c r="F19" s="133"/>
      <c r="G19" s="134">
        <f t="shared" si="0"/>
        <v>0</v>
      </c>
      <c r="H19" s="133"/>
      <c r="I19" s="134">
        <f t="shared" si="1"/>
        <v>0</v>
      </c>
      <c r="J19" s="133"/>
      <c r="K19" s="134">
        <f t="shared" si="2"/>
        <v>0</v>
      </c>
      <c r="L19" s="134">
        <v>21</v>
      </c>
      <c r="M19" s="134">
        <f t="shared" si="3"/>
        <v>0</v>
      </c>
      <c r="N19" s="134">
        <v>0</v>
      </c>
      <c r="O19" s="134">
        <f t="shared" si="4"/>
        <v>0</v>
      </c>
      <c r="P19" s="134">
        <v>0</v>
      </c>
      <c r="Q19" s="134">
        <f t="shared" si="5"/>
        <v>0</v>
      </c>
      <c r="R19" s="134"/>
      <c r="S19" s="134" t="s">
        <v>392</v>
      </c>
      <c r="T19" s="135" t="s">
        <v>393</v>
      </c>
      <c r="U19" s="106">
        <v>0</v>
      </c>
      <c r="V19" s="106">
        <f t="shared" si="6"/>
        <v>0</v>
      </c>
      <c r="W19" s="106"/>
      <c r="X19" s="106" t="s">
        <v>1066</v>
      </c>
      <c r="Y19" s="101"/>
      <c r="Z19" s="101"/>
      <c r="AA19" s="101"/>
      <c r="AB19" s="101"/>
      <c r="AC19" s="101"/>
      <c r="AD19" s="101"/>
      <c r="AE19" s="101"/>
      <c r="AF19" s="101"/>
      <c r="AG19" s="101" t="s">
        <v>1795</v>
      </c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ht="25.5">
      <c r="A20" s="116" t="s">
        <v>355</v>
      </c>
      <c r="B20" s="117" t="s">
        <v>224</v>
      </c>
      <c r="C20" s="136" t="s">
        <v>227</v>
      </c>
      <c r="D20" s="118"/>
      <c r="E20" s="119"/>
      <c r="F20" s="120"/>
      <c r="G20" s="120">
        <f>SUMIF(AG21:AG23,"&lt;&gt;NOR",G21:G23)</f>
        <v>0</v>
      </c>
      <c r="H20" s="120"/>
      <c r="I20" s="120">
        <f>SUM(I21:I23)</f>
        <v>0</v>
      </c>
      <c r="J20" s="120"/>
      <c r="K20" s="120">
        <f>SUM(K21:K23)</f>
        <v>0</v>
      </c>
      <c r="L20" s="120"/>
      <c r="M20" s="120">
        <f>SUM(M21:M23)</f>
        <v>0</v>
      </c>
      <c r="N20" s="120"/>
      <c r="O20" s="120">
        <f>SUM(O21:O23)</f>
        <v>0</v>
      </c>
      <c r="P20" s="120"/>
      <c r="Q20" s="120">
        <f>SUM(Q21:Q23)</f>
        <v>0</v>
      </c>
      <c r="R20" s="120"/>
      <c r="S20" s="120"/>
      <c r="T20" s="121"/>
      <c r="U20" s="115"/>
      <c r="V20" s="115">
        <f>SUM(V21:V23)</f>
        <v>0</v>
      </c>
      <c r="W20" s="115"/>
      <c r="X20" s="115"/>
      <c r="AG20" t="s">
        <v>356</v>
      </c>
    </row>
    <row r="21" spans="1:60" ht="22.5" outlineLevel="1">
      <c r="A21" s="129">
        <v>10</v>
      </c>
      <c r="B21" s="130" t="s">
        <v>1434</v>
      </c>
      <c r="C21" s="140" t="s">
        <v>3680</v>
      </c>
      <c r="D21" s="131" t="s">
        <v>1128</v>
      </c>
      <c r="E21" s="132">
        <v>8</v>
      </c>
      <c r="F21" s="133"/>
      <c r="G21" s="134">
        <f>ROUND(E21*F21,2)</f>
        <v>0</v>
      </c>
      <c r="H21" s="133"/>
      <c r="I21" s="134">
        <f>ROUND(E21*H21,2)</f>
        <v>0</v>
      </c>
      <c r="J21" s="133"/>
      <c r="K21" s="134">
        <f>ROUND(E21*J21,2)</f>
        <v>0</v>
      </c>
      <c r="L21" s="134">
        <v>21</v>
      </c>
      <c r="M21" s="134">
        <f>G21*(1+L21/100)</f>
        <v>0</v>
      </c>
      <c r="N21" s="134">
        <v>0</v>
      </c>
      <c r="O21" s="134">
        <f>ROUND(E21*N21,2)</f>
        <v>0</v>
      </c>
      <c r="P21" s="134">
        <v>0</v>
      </c>
      <c r="Q21" s="134">
        <f>ROUND(E21*P21,2)</f>
        <v>0</v>
      </c>
      <c r="R21" s="134"/>
      <c r="S21" s="134" t="s">
        <v>392</v>
      </c>
      <c r="T21" s="135" t="s">
        <v>393</v>
      </c>
      <c r="U21" s="106">
        <v>0</v>
      </c>
      <c r="V21" s="106">
        <f>ROUND(E21*U21,2)</f>
        <v>0</v>
      </c>
      <c r="W21" s="106"/>
      <c r="X21" s="106" t="s">
        <v>1066</v>
      </c>
      <c r="Y21" s="101"/>
      <c r="Z21" s="101"/>
      <c r="AA21" s="101"/>
      <c r="AB21" s="101"/>
      <c r="AC21" s="101"/>
      <c r="AD21" s="101"/>
      <c r="AE21" s="101"/>
      <c r="AF21" s="101"/>
      <c r="AG21" s="101" t="s">
        <v>1795</v>
      </c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ht="45" outlineLevel="1">
      <c r="A22" s="129">
        <v>11</v>
      </c>
      <c r="B22" s="130" t="s">
        <v>725</v>
      </c>
      <c r="C22" s="140" t="s">
        <v>3681</v>
      </c>
      <c r="D22" s="131" t="s">
        <v>1128</v>
      </c>
      <c r="E22" s="132">
        <v>16</v>
      </c>
      <c r="F22" s="133"/>
      <c r="G22" s="134">
        <f>ROUND(E22*F22,2)</f>
        <v>0</v>
      </c>
      <c r="H22" s="133"/>
      <c r="I22" s="134">
        <f>ROUND(E22*H22,2)</f>
        <v>0</v>
      </c>
      <c r="J22" s="133"/>
      <c r="K22" s="134">
        <f>ROUND(E22*J22,2)</f>
        <v>0</v>
      </c>
      <c r="L22" s="134">
        <v>21</v>
      </c>
      <c r="M22" s="134">
        <f>G22*(1+L22/100)</f>
        <v>0</v>
      </c>
      <c r="N22" s="134">
        <v>0</v>
      </c>
      <c r="O22" s="134">
        <f>ROUND(E22*N22,2)</f>
        <v>0</v>
      </c>
      <c r="P22" s="134">
        <v>0</v>
      </c>
      <c r="Q22" s="134">
        <f>ROUND(E22*P22,2)</f>
        <v>0</v>
      </c>
      <c r="R22" s="134"/>
      <c r="S22" s="134" t="s">
        <v>392</v>
      </c>
      <c r="T22" s="135" t="s">
        <v>393</v>
      </c>
      <c r="U22" s="106">
        <v>0</v>
      </c>
      <c r="V22" s="106">
        <f>ROUND(E22*U22,2)</f>
        <v>0</v>
      </c>
      <c r="W22" s="106"/>
      <c r="X22" s="106" t="s">
        <v>1066</v>
      </c>
      <c r="Y22" s="101"/>
      <c r="Z22" s="101"/>
      <c r="AA22" s="101"/>
      <c r="AB22" s="101"/>
      <c r="AC22" s="101"/>
      <c r="AD22" s="101"/>
      <c r="AE22" s="101"/>
      <c r="AF22" s="101"/>
      <c r="AG22" s="101" t="s">
        <v>1795</v>
      </c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ht="22.5" outlineLevel="1">
      <c r="A23" s="129">
        <v>12</v>
      </c>
      <c r="B23" s="130" t="s">
        <v>2066</v>
      </c>
      <c r="C23" s="140" t="s">
        <v>3682</v>
      </c>
      <c r="D23" s="131" t="s">
        <v>1128</v>
      </c>
      <c r="E23" s="132">
        <v>2000</v>
      </c>
      <c r="F23" s="133"/>
      <c r="G23" s="134">
        <f>ROUND(E23*F23,2)</f>
        <v>0</v>
      </c>
      <c r="H23" s="133"/>
      <c r="I23" s="134">
        <f>ROUND(E23*H23,2)</f>
        <v>0</v>
      </c>
      <c r="J23" s="133"/>
      <c r="K23" s="134">
        <f>ROUND(E23*J23,2)</f>
        <v>0</v>
      </c>
      <c r="L23" s="134">
        <v>21</v>
      </c>
      <c r="M23" s="134">
        <f>G23*(1+L23/100)</f>
        <v>0</v>
      </c>
      <c r="N23" s="134">
        <v>0</v>
      </c>
      <c r="O23" s="134">
        <f>ROUND(E23*N23,2)</f>
        <v>0</v>
      </c>
      <c r="P23" s="134">
        <v>0</v>
      </c>
      <c r="Q23" s="134">
        <f>ROUND(E23*P23,2)</f>
        <v>0</v>
      </c>
      <c r="R23" s="134"/>
      <c r="S23" s="134" t="s">
        <v>392</v>
      </c>
      <c r="T23" s="135" t="s">
        <v>393</v>
      </c>
      <c r="U23" s="106">
        <v>0</v>
      </c>
      <c r="V23" s="106">
        <f>ROUND(E23*U23,2)</f>
        <v>0</v>
      </c>
      <c r="W23" s="106"/>
      <c r="X23" s="106" t="s">
        <v>1066</v>
      </c>
      <c r="Y23" s="101"/>
      <c r="Z23" s="101"/>
      <c r="AA23" s="101"/>
      <c r="AB23" s="101"/>
      <c r="AC23" s="101"/>
      <c r="AD23" s="101"/>
      <c r="AE23" s="101"/>
      <c r="AF23" s="101"/>
      <c r="AG23" s="101" t="s">
        <v>1795</v>
      </c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>
      <c r="A24" s="116" t="s">
        <v>355</v>
      </c>
      <c r="B24" s="117" t="s">
        <v>249</v>
      </c>
      <c r="C24" s="136" t="s">
        <v>252</v>
      </c>
      <c r="D24" s="118"/>
      <c r="E24" s="119"/>
      <c r="F24" s="120"/>
      <c r="G24" s="120">
        <f>SUMIF(AG25:AG27,"&lt;&gt;NOR",G25:G27)</f>
        <v>0</v>
      </c>
      <c r="H24" s="120"/>
      <c r="I24" s="120">
        <f>SUM(I25:I27)</f>
        <v>0</v>
      </c>
      <c r="J24" s="120"/>
      <c r="K24" s="120">
        <f>SUM(K25:K27)</f>
        <v>0</v>
      </c>
      <c r="L24" s="120"/>
      <c r="M24" s="120">
        <f>SUM(M25:M27)</f>
        <v>0</v>
      </c>
      <c r="N24" s="120"/>
      <c r="O24" s="120">
        <f>SUM(O25:O27)</f>
        <v>0</v>
      </c>
      <c r="P24" s="120"/>
      <c r="Q24" s="120">
        <f>SUM(Q25:Q27)</f>
        <v>0</v>
      </c>
      <c r="R24" s="120"/>
      <c r="S24" s="120"/>
      <c r="T24" s="121"/>
      <c r="U24" s="115"/>
      <c r="V24" s="115">
        <f>SUM(V25:V27)</f>
        <v>0</v>
      </c>
      <c r="W24" s="115"/>
      <c r="X24" s="115"/>
      <c r="AG24" t="s">
        <v>356</v>
      </c>
    </row>
    <row r="25" spans="1:60" ht="22.5" outlineLevel="1">
      <c r="A25" s="129">
        <v>13</v>
      </c>
      <c r="B25" s="130" t="s">
        <v>2072</v>
      </c>
      <c r="C25" s="140" t="s">
        <v>3683</v>
      </c>
      <c r="D25" s="131" t="s">
        <v>1128</v>
      </c>
      <c r="E25" s="132">
        <v>2</v>
      </c>
      <c r="F25" s="133"/>
      <c r="G25" s="134">
        <f>ROUND(E25*F25,2)</f>
        <v>0</v>
      </c>
      <c r="H25" s="133"/>
      <c r="I25" s="134">
        <f>ROUND(E25*H25,2)</f>
        <v>0</v>
      </c>
      <c r="J25" s="133"/>
      <c r="K25" s="134">
        <f>ROUND(E25*J25,2)</f>
        <v>0</v>
      </c>
      <c r="L25" s="134">
        <v>21</v>
      </c>
      <c r="M25" s="134">
        <f>G25*(1+L25/100)</f>
        <v>0</v>
      </c>
      <c r="N25" s="134">
        <v>0</v>
      </c>
      <c r="O25" s="134">
        <f>ROUND(E25*N25,2)</f>
        <v>0</v>
      </c>
      <c r="P25" s="134">
        <v>0</v>
      </c>
      <c r="Q25" s="134">
        <f>ROUND(E25*P25,2)</f>
        <v>0</v>
      </c>
      <c r="R25" s="134"/>
      <c r="S25" s="134" t="s">
        <v>392</v>
      </c>
      <c r="T25" s="135" t="s">
        <v>393</v>
      </c>
      <c r="U25" s="106">
        <v>0</v>
      </c>
      <c r="V25" s="106">
        <f>ROUND(E25*U25,2)</f>
        <v>0</v>
      </c>
      <c r="W25" s="106"/>
      <c r="X25" s="106" t="s">
        <v>1066</v>
      </c>
      <c r="Y25" s="101"/>
      <c r="Z25" s="101"/>
      <c r="AA25" s="101"/>
      <c r="AB25" s="101"/>
      <c r="AC25" s="101"/>
      <c r="AD25" s="101"/>
      <c r="AE25" s="101"/>
      <c r="AF25" s="101"/>
      <c r="AG25" s="101" t="s">
        <v>1795</v>
      </c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outlineLevel="1">
      <c r="A26" s="129">
        <v>14</v>
      </c>
      <c r="B26" s="130" t="s">
        <v>1407</v>
      </c>
      <c r="C26" s="140" t="s">
        <v>3684</v>
      </c>
      <c r="D26" s="131" t="s">
        <v>1128</v>
      </c>
      <c r="E26" s="132">
        <v>2</v>
      </c>
      <c r="F26" s="133"/>
      <c r="G26" s="134">
        <f>ROUND(E26*F26,2)</f>
        <v>0</v>
      </c>
      <c r="H26" s="133"/>
      <c r="I26" s="134">
        <f>ROUND(E26*H26,2)</f>
        <v>0</v>
      </c>
      <c r="J26" s="133"/>
      <c r="K26" s="134">
        <f>ROUND(E26*J26,2)</f>
        <v>0</v>
      </c>
      <c r="L26" s="134">
        <v>21</v>
      </c>
      <c r="M26" s="134">
        <f>G26*(1+L26/100)</f>
        <v>0</v>
      </c>
      <c r="N26" s="134">
        <v>0</v>
      </c>
      <c r="O26" s="134">
        <f>ROUND(E26*N26,2)</f>
        <v>0</v>
      </c>
      <c r="P26" s="134">
        <v>0</v>
      </c>
      <c r="Q26" s="134">
        <f>ROUND(E26*P26,2)</f>
        <v>0</v>
      </c>
      <c r="R26" s="134"/>
      <c r="S26" s="134" t="s">
        <v>392</v>
      </c>
      <c r="T26" s="135" t="s">
        <v>393</v>
      </c>
      <c r="U26" s="106">
        <v>0</v>
      </c>
      <c r="V26" s="106">
        <f>ROUND(E26*U26,2)</f>
        <v>0</v>
      </c>
      <c r="W26" s="106"/>
      <c r="X26" s="106" t="s">
        <v>1066</v>
      </c>
      <c r="Y26" s="101"/>
      <c r="Z26" s="101"/>
      <c r="AA26" s="101"/>
      <c r="AB26" s="101"/>
      <c r="AC26" s="101"/>
      <c r="AD26" s="101"/>
      <c r="AE26" s="101"/>
      <c r="AF26" s="101"/>
      <c r="AG26" s="101" t="s">
        <v>1795</v>
      </c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29">
        <v>15</v>
      </c>
      <c r="B27" s="130" t="s">
        <v>1841</v>
      </c>
      <c r="C27" s="140" t="s">
        <v>3679</v>
      </c>
      <c r="D27" s="131" t="s">
        <v>1128</v>
      </c>
      <c r="E27" s="132">
        <v>2</v>
      </c>
      <c r="F27" s="133"/>
      <c r="G27" s="134">
        <f>ROUND(E27*F27,2)</f>
        <v>0</v>
      </c>
      <c r="H27" s="133"/>
      <c r="I27" s="134">
        <f>ROUND(E27*H27,2)</f>
        <v>0</v>
      </c>
      <c r="J27" s="133"/>
      <c r="K27" s="134">
        <f>ROUND(E27*J27,2)</f>
        <v>0</v>
      </c>
      <c r="L27" s="134">
        <v>21</v>
      </c>
      <c r="M27" s="134">
        <f>G27*(1+L27/100)</f>
        <v>0</v>
      </c>
      <c r="N27" s="134">
        <v>0</v>
      </c>
      <c r="O27" s="134">
        <f>ROUND(E27*N27,2)</f>
        <v>0</v>
      </c>
      <c r="P27" s="134">
        <v>0</v>
      </c>
      <c r="Q27" s="134">
        <f>ROUND(E27*P27,2)</f>
        <v>0</v>
      </c>
      <c r="R27" s="134"/>
      <c r="S27" s="134" t="s">
        <v>392</v>
      </c>
      <c r="T27" s="135" t="s">
        <v>393</v>
      </c>
      <c r="U27" s="106">
        <v>0</v>
      </c>
      <c r="V27" s="106">
        <f>ROUND(E27*U27,2)</f>
        <v>0</v>
      </c>
      <c r="W27" s="106"/>
      <c r="X27" s="106" t="s">
        <v>1066</v>
      </c>
      <c r="Y27" s="101"/>
      <c r="Z27" s="101"/>
      <c r="AA27" s="101"/>
      <c r="AB27" s="101"/>
      <c r="AC27" s="101"/>
      <c r="AD27" s="101"/>
      <c r="AE27" s="101"/>
      <c r="AF27" s="101"/>
      <c r="AG27" s="101" t="s">
        <v>1795</v>
      </c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>
      <c r="A28" s="116" t="s">
        <v>355</v>
      </c>
      <c r="B28" s="117" t="s">
        <v>267</v>
      </c>
      <c r="C28" s="136" t="s">
        <v>269</v>
      </c>
      <c r="D28" s="118"/>
      <c r="E28" s="119"/>
      <c r="F28" s="120"/>
      <c r="G28" s="120">
        <f>SUMIF(AG29:AG31,"&lt;&gt;NOR",G29:G31)</f>
        <v>0</v>
      </c>
      <c r="H28" s="120"/>
      <c r="I28" s="120">
        <f>SUM(I29:I31)</f>
        <v>0</v>
      </c>
      <c r="J28" s="120"/>
      <c r="K28" s="120">
        <f>SUM(K29:K31)</f>
        <v>0</v>
      </c>
      <c r="L28" s="120"/>
      <c r="M28" s="120">
        <f>SUM(M29:M31)</f>
        <v>0</v>
      </c>
      <c r="N28" s="120"/>
      <c r="O28" s="120">
        <f>SUM(O29:O31)</f>
        <v>0</v>
      </c>
      <c r="P28" s="120"/>
      <c r="Q28" s="120">
        <f>SUM(Q29:Q31)</f>
        <v>0</v>
      </c>
      <c r="R28" s="120"/>
      <c r="S28" s="120"/>
      <c r="T28" s="121"/>
      <c r="U28" s="115"/>
      <c r="V28" s="115">
        <f>SUM(V29:V31)</f>
        <v>0</v>
      </c>
      <c r="W28" s="115"/>
      <c r="X28" s="115"/>
      <c r="AG28" t="s">
        <v>356</v>
      </c>
    </row>
    <row r="29" spans="1:60" ht="22.5" outlineLevel="1">
      <c r="A29" s="129">
        <v>16</v>
      </c>
      <c r="B29" s="130" t="s">
        <v>2470</v>
      </c>
      <c r="C29" s="140" t="s">
        <v>3685</v>
      </c>
      <c r="D29" s="131" t="s">
        <v>525</v>
      </c>
      <c r="E29" s="132">
        <v>80</v>
      </c>
      <c r="F29" s="133"/>
      <c r="G29" s="134">
        <f>ROUND(E29*F29,2)</f>
        <v>0</v>
      </c>
      <c r="H29" s="133"/>
      <c r="I29" s="134">
        <f>ROUND(E29*H29,2)</f>
        <v>0</v>
      </c>
      <c r="J29" s="133"/>
      <c r="K29" s="134">
        <f>ROUND(E29*J29,2)</f>
        <v>0</v>
      </c>
      <c r="L29" s="134">
        <v>21</v>
      </c>
      <c r="M29" s="134">
        <f>G29*(1+L29/100)</f>
        <v>0</v>
      </c>
      <c r="N29" s="134">
        <v>0</v>
      </c>
      <c r="O29" s="134">
        <f>ROUND(E29*N29,2)</f>
        <v>0</v>
      </c>
      <c r="P29" s="134">
        <v>0</v>
      </c>
      <c r="Q29" s="134">
        <f>ROUND(E29*P29,2)</f>
        <v>0</v>
      </c>
      <c r="R29" s="134"/>
      <c r="S29" s="134" t="s">
        <v>392</v>
      </c>
      <c r="T29" s="135" t="s">
        <v>393</v>
      </c>
      <c r="U29" s="106">
        <v>0</v>
      </c>
      <c r="V29" s="106">
        <f>ROUND(E29*U29,2)</f>
        <v>0</v>
      </c>
      <c r="W29" s="106"/>
      <c r="X29" s="106" t="s">
        <v>1066</v>
      </c>
      <c r="Y29" s="101"/>
      <c r="Z29" s="101"/>
      <c r="AA29" s="101"/>
      <c r="AB29" s="101"/>
      <c r="AC29" s="101"/>
      <c r="AD29" s="101"/>
      <c r="AE29" s="101"/>
      <c r="AF29" s="101"/>
      <c r="AG29" s="101" t="s">
        <v>1795</v>
      </c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ht="22.5" outlineLevel="1">
      <c r="A30" s="129">
        <v>17</v>
      </c>
      <c r="B30" s="130" t="s">
        <v>1408</v>
      </c>
      <c r="C30" s="140" t="s">
        <v>3686</v>
      </c>
      <c r="D30" s="131" t="s">
        <v>525</v>
      </c>
      <c r="E30" s="132">
        <v>80</v>
      </c>
      <c r="F30" s="133"/>
      <c r="G30" s="134">
        <f>ROUND(E30*F30,2)</f>
        <v>0</v>
      </c>
      <c r="H30" s="133"/>
      <c r="I30" s="134">
        <f>ROUND(E30*H30,2)</f>
        <v>0</v>
      </c>
      <c r="J30" s="133"/>
      <c r="K30" s="134">
        <f>ROUND(E30*J30,2)</f>
        <v>0</v>
      </c>
      <c r="L30" s="134">
        <v>21</v>
      </c>
      <c r="M30" s="134">
        <f>G30*(1+L30/100)</f>
        <v>0</v>
      </c>
      <c r="N30" s="134">
        <v>0</v>
      </c>
      <c r="O30" s="134">
        <f>ROUND(E30*N30,2)</f>
        <v>0</v>
      </c>
      <c r="P30" s="134">
        <v>0</v>
      </c>
      <c r="Q30" s="134">
        <f>ROUND(E30*P30,2)</f>
        <v>0</v>
      </c>
      <c r="R30" s="134"/>
      <c r="S30" s="134" t="s">
        <v>392</v>
      </c>
      <c r="T30" s="135" t="s">
        <v>393</v>
      </c>
      <c r="U30" s="106">
        <v>0</v>
      </c>
      <c r="V30" s="106">
        <f>ROUND(E30*U30,2)</f>
        <v>0</v>
      </c>
      <c r="W30" s="106"/>
      <c r="X30" s="106" t="s">
        <v>362</v>
      </c>
      <c r="Y30" s="101"/>
      <c r="Z30" s="101"/>
      <c r="AA30" s="101"/>
      <c r="AB30" s="101"/>
      <c r="AC30" s="101"/>
      <c r="AD30" s="101"/>
      <c r="AE30" s="101"/>
      <c r="AF30" s="101"/>
      <c r="AG30" s="101" t="s">
        <v>550</v>
      </c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outlineLevel="1">
      <c r="A31" s="129">
        <v>18</v>
      </c>
      <c r="B31" s="130" t="s">
        <v>2592</v>
      </c>
      <c r="C31" s="140" t="s">
        <v>3687</v>
      </c>
      <c r="D31" s="131" t="s">
        <v>942</v>
      </c>
      <c r="E31" s="132">
        <v>1</v>
      </c>
      <c r="F31" s="133"/>
      <c r="G31" s="134">
        <f>ROUND(E31*F31,2)</f>
        <v>0</v>
      </c>
      <c r="H31" s="133"/>
      <c r="I31" s="134">
        <f>ROUND(E31*H31,2)</f>
        <v>0</v>
      </c>
      <c r="J31" s="133"/>
      <c r="K31" s="134">
        <f>ROUND(E31*J31,2)</f>
        <v>0</v>
      </c>
      <c r="L31" s="134">
        <v>21</v>
      </c>
      <c r="M31" s="134">
        <f>G31*(1+L31/100)</f>
        <v>0</v>
      </c>
      <c r="N31" s="134">
        <v>0</v>
      </c>
      <c r="O31" s="134">
        <f>ROUND(E31*N31,2)</f>
        <v>0</v>
      </c>
      <c r="P31" s="134">
        <v>0</v>
      </c>
      <c r="Q31" s="134">
        <f>ROUND(E31*P31,2)</f>
        <v>0</v>
      </c>
      <c r="R31" s="134"/>
      <c r="S31" s="134" t="s">
        <v>392</v>
      </c>
      <c r="T31" s="135" t="s">
        <v>393</v>
      </c>
      <c r="U31" s="106">
        <v>0</v>
      </c>
      <c r="V31" s="106">
        <f>ROUND(E31*U31,2)</f>
        <v>0</v>
      </c>
      <c r="W31" s="106"/>
      <c r="X31" s="106" t="s">
        <v>1066</v>
      </c>
      <c r="Y31" s="101"/>
      <c r="Z31" s="101"/>
      <c r="AA31" s="101"/>
      <c r="AB31" s="101"/>
      <c r="AC31" s="101"/>
      <c r="AD31" s="101"/>
      <c r="AE31" s="101"/>
      <c r="AF31" s="101"/>
      <c r="AG31" s="101" t="s">
        <v>1795</v>
      </c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>
      <c r="A32" s="116" t="s">
        <v>355</v>
      </c>
      <c r="B32" s="117" t="s">
        <v>271</v>
      </c>
      <c r="C32" s="136" t="s">
        <v>274</v>
      </c>
      <c r="D32" s="118"/>
      <c r="E32" s="119"/>
      <c r="F32" s="120"/>
      <c r="G32" s="120">
        <f>SUMIF(AG33:AG39,"&lt;&gt;NOR",G33:G39)</f>
        <v>0</v>
      </c>
      <c r="H32" s="120"/>
      <c r="I32" s="120">
        <f>SUM(I33:I39)</f>
        <v>0</v>
      </c>
      <c r="J32" s="120"/>
      <c r="K32" s="120">
        <f>SUM(K33:K39)</f>
        <v>0</v>
      </c>
      <c r="L32" s="120"/>
      <c r="M32" s="120">
        <f>SUM(M33:M39)</f>
        <v>0</v>
      </c>
      <c r="N32" s="120"/>
      <c r="O32" s="120">
        <f>SUM(O33:O39)</f>
        <v>0</v>
      </c>
      <c r="P32" s="120"/>
      <c r="Q32" s="120">
        <f>SUM(Q33:Q39)</f>
        <v>0</v>
      </c>
      <c r="R32" s="120"/>
      <c r="S32" s="120"/>
      <c r="T32" s="121"/>
      <c r="U32" s="115"/>
      <c r="V32" s="115">
        <f>SUM(V33:V39)</f>
        <v>0</v>
      </c>
      <c r="W32" s="115"/>
      <c r="X32" s="115"/>
      <c r="AG32" t="s">
        <v>356</v>
      </c>
    </row>
    <row r="33" spans="1:60" ht="22.5" outlineLevel="1">
      <c r="A33" s="129">
        <v>19</v>
      </c>
      <c r="B33" s="130" t="s">
        <v>704</v>
      </c>
      <c r="C33" s="140" t="s">
        <v>3688</v>
      </c>
      <c r="D33" s="131" t="s">
        <v>525</v>
      </c>
      <c r="E33" s="132">
        <v>1</v>
      </c>
      <c r="F33" s="133"/>
      <c r="G33" s="134">
        <f t="shared" ref="G33:G39" si="7">ROUND(E33*F33,2)</f>
        <v>0</v>
      </c>
      <c r="H33" s="133"/>
      <c r="I33" s="134">
        <f t="shared" ref="I33:I39" si="8">ROUND(E33*H33,2)</f>
        <v>0</v>
      </c>
      <c r="J33" s="133"/>
      <c r="K33" s="134">
        <f t="shared" ref="K33:K39" si="9">ROUND(E33*J33,2)</f>
        <v>0</v>
      </c>
      <c r="L33" s="134">
        <v>21</v>
      </c>
      <c r="M33" s="134">
        <f t="shared" ref="M33:M39" si="10">G33*(1+L33/100)</f>
        <v>0</v>
      </c>
      <c r="N33" s="134">
        <v>0</v>
      </c>
      <c r="O33" s="134">
        <f t="shared" ref="O33:O39" si="11">ROUND(E33*N33,2)</f>
        <v>0</v>
      </c>
      <c r="P33" s="134">
        <v>0</v>
      </c>
      <c r="Q33" s="134">
        <f t="shared" ref="Q33:Q39" si="12">ROUND(E33*P33,2)</f>
        <v>0</v>
      </c>
      <c r="R33" s="134"/>
      <c r="S33" s="134" t="s">
        <v>392</v>
      </c>
      <c r="T33" s="135" t="s">
        <v>393</v>
      </c>
      <c r="U33" s="106">
        <v>0</v>
      </c>
      <c r="V33" s="106">
        <f t="shared" ref="V33:V39" si="13">ROUND(E33*U33,2)</f>
        <v>0</v>
      </c>
      <c r="W33" s="106"/>
      <c r="X33" s="106" t="s">
        <v>1066</v>
      </c>
      <c r="Y33" s="101"/>
      <c r="Z33" s="101"/>
      <c r="AA33" s="101"/>
      <c r="AB33" s="101"/>
      <c r="AC33" s="101"/>
      <c r="AD33" s="101"/>
      <c r="AE33" s="101"/>
      <c r="AF33" s="101"/>
      <c r="AG33" s="101" t="s">
        <v>1795</v>
      </c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outlineLevel="1">
      <c r="A34" s="129">
        <v>20</v>
      </c>
      <c r="B34" s="130" t="s">
        <v>1931</v>
      </c>
      <c r="C34" s="140" t="s">
        <v>3689</v>
      </c>
      <c r="D34" s="131" t="s">
        <v>525</v>
      </c>
      <c r="E34" s="132">
        <v>50</v>
      </c>
      <c r="F34" s="133"/>
      <c r="G34" s="134">
        <f t="shared" si="7"/>
        <v>0</v>
      </c>
      <c r="H34" s="133"/>
      <c r="I34" s="134">
        <f t="shared" si="8"/>
        <v>0</v>
      </c>
      <c r="J34" s="133"/>
      <c r="K34" s="134">
        <f t="shared" si="9"/>
        <v>0</v>
      </c>
      <c r="L34" s="134">
        <v>21</v>
      </c>
      <c r="M34" s="134">
        <f t="shared" si="10"/>
        <v>0</v>
      </c>
      <c r="N34" s="134">
        <v>0</v>
      </c>
      <c r="O34" s="134">
        <f t="shared" si="11"/>
        <v>0</v>
      </c>
      <c r="P34" s="134">
        <v>0</v>
      </c>
      <c r="Q34" s="134">
        <f t="shared" si="12"/>
        <v>0</v>
      </c>
      <c r="R34" s="134"/>
      <c r="S34" s="134" t="s">
        <v>392</v>
      </c>
      <c r="T34" s="135" t="s">
        <v>393</v>
      </c>
      <c r="U34" s="106">
        <v>0</v>
      </c>
      <c r="V34" s="106">
        <f t="shared" si="13"/>
        <v>0</v>
      </c>
      <c r="W34" s="106"/>
      <c r="X34" s="106" t="s">
        <v>1066</v>
      </c>
      <c r="Y34" s="101"/>
      <c r="Z34" s="101"/>
      <c r="AA34" s="101"/>
      <c r="AB34" s="101"/>
      <c r="AC34" s="101"/>
      <c r="AD34" s="101"/>
      <c r="AE34" s="101"/>
      <c r="AF34" s="101"/>
      <c r="AG34" s="101" t="s">
        <v>1795</v>
      </c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ht="33.75" outlineLevel="1">
      <c r="A35" s="129">
        <v>21</v>
      </c>
      <c r="B35" s="130" t="s">
        <v>2467</v>
      </c>
      <c r="C35" s="140" t="s">
        <v>3690</v>
      </c>
      <c r="D35" s="131" t="s">
        <v>1128</v>
      </c>
      <c r="E35" s="132">
        <v>15</v>
      </c>
      <c r="F35" s="133"/>
      <c r="G35" s="134">
        <f t="shared" si="7"/>
        <v>0</v>
      </c>
      <c r="H35" s="133"/>
      <c r="I35" s="134">
        <f t="shared" si="8"/>
        <v>0</v>
      </c>
      <c r="J35" s="133"/>
      <c r="K35" s="134">
        <f t="shared" si="9"/>
        <v>0</v>
      </c>
      <c r="L35" s="134">
        <v>21</v>
      </c>
      <c r="M35" s="134">
        <f t="shared" si="10"/>
        <v>0</v>
      </c>
      <c r="N35" s="134">
        <v>0</v>
      </c>
      <c r="O35" s="134">
        <f t="shared" si="11"/>
        <v>0</v>
      </c>
      <c r="P35" s="134">
        <v>0</v>
      </c>
      <c r="Q35" s="134">
        <f t="shared" si="12"/>
        <v>0</v>
      </c>
      <c r="R35" s="134"/>
      <c r="S35" s="134" t="s">
        <v>392</v>
      </c>
      <c r="T35" s="135" t="s">
        <v>393</v>
      </c>
      <c r="U35" s="106">
        <v>0</v>
      </c>
      <c r="V35" s="106">
        <f t="shared" si="13"/>
        <v>0</v>
      </c>
      <c r="W35" s="106"/>
      <c r="X35" s="106" t="s">
        <v>1066</v>
      </c>
      <c r="Y35" s="101"/>
      <c r="Z35" s="101"/>
      <c r="AA35" s="101"/>
      <c r="AB35" s="101"/>
      <c r="AC35" s="101"/>
      <c r="AD35" s="101"/>
      <c r="AE35" s="101"/>
      <c r="AF35" s="101"/>
      <c r="AG35" s="101" t="s">
        <v>1795</v>
      </c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ht="22.5" outlineLevel="1">
      <c r="A36" s="129">
        <v>22</v>
      </c>
      <c r="B36" s="130" t="s">
        <v>2095</v>
      </c>
      <c r="C36" s="140" t="s">
        <v>3691</v>
      </c>
      <c r="D36" s="131" t="s">
        <v>1128</v>
      </c>
      <c r="E36" s="132">
        <v>8</v>
      </c>
      <c r="F36" s="133"/>
      <c r="G36" s="134">
        <f t="shared" si="7"/>
        <v>0</v>
      </c>
      <c r="H36" s="133"/>
      <c r="I36" s="134">
        <f t="shared" si="8"/>
        <v>0</v>
      </c>
      <c r="J36" s="133"/>
      <c r="K36" s="134">
        <f t="shared" si="9"/>
        <v>0</v>
      </c>
      <c r="L36" s="134">
        <v>21</v>
      </c>
      <c r="M36" s="134">
        <f t="shared" si="10"/>
        <v>0</v>
      </c>
      <c r="N36" s="134">
        <v>0</v>
      </c>
      <c r="O36" s="134">
        <f t="shared" si="11"/>
        <v>0</v>
      </c>
      <c r="P36" s="134">
        <v>0</v>
      </c>
      <c r="Q36" s="134">
        <f t="shared" si="12"/>
        <v>0</v>
      </c>
      <c r="R36" s="134"/>
      <c r="S36" s="134" t="s">
        <v>392</v>
      </c>
      <c r="T36" s="135" t="s">
        <v>393</v>
      </c>
      <c r="U36" s="106">
        <v>0</v>
      </c>
      <c r="V36" s="106">
        <f t="shared" si="13"/>
        <v>0</v>
      </c>
      <c r="W36" s="106"/>
      <c r="X36" s="106" t="s">
        <v>1066</v>
      </c>
      <c r="Y36" s="101"/>
      <c r="Z36" s="101"/>
      <c r="AA36" s="101"/>
      <c r="AB36" s="101"/>
      <c r="AC36" s="101"/>
      <c r="AD36" s="101"/>
      <c r="AE36" s="101"/>
      <c r="AF36" s="101"/>
      <c r="AG36" s="101" t="s">
        <v>1795</v>
      </c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ht="33.75" outlineLevel="1">
      <c r="A37" s="129">
        <v>23</v>
      </c>
      <c r="B37" s="130" t="s">
        <v>3161</v>
      </c>
      <c r="C37" s="140" t="s">
        <v>3692</v>
      </c>
      <c r="D37" s="131" t="s">
        <v>1128</v>
      </c>
      <c r="E37" s="132">
        <v>7</v>
      </c>
      <c r="F37" s="133"/>
      <c r="G37" s="134">
        <f t="shared" si="7"/>
        <v>0</v>
      </c>
      <c r="H37" s="133"/>
      <c r="I37" s="134">
        <f t="shared" si="8"/>
        <v>0</v>
      </c>
      <c r="J37" s="133"/>
      <c r="K37" s="134">
        <f t="shared" si="9"/>
        <v>0</v>
      </c>
      <c r="L37" s="134">
        <v>21</v>
      </c>
      <c r="M37" s="134">
        <f t="shared" si="10"/>
        <v>0</v>
      </c>
      <c r="N37" s="134">
        <v>0</v>
      </c>
      <c r="O37" s="134">
        <f t="shared" si="11"/>
        <v>0</v>
      </c>
      <c r="P37" s="134">
        <v>0</v>
      </c>
      <c r="Q37" s="134">
        <f t="shared" si="12"/>
        <v>0</v>
      </c>
      <c r="R37" s="134"/>
      <c r="S37" s="134" t="s">
        <v>392</v>
      </c>
      <c r="T37" s="135" t="s">
        <v>393</v>
      </c>
      <c r="U37" s="106">
        <v>0</v>
      </c>
      <c r="V37" s="106">
        <f t="shared" si="13"/>
        <v>0</v>
      </c>
      <c r="W37" s="106"/>
      <c r="X37" s="106" t="s">
        <v>1066</v>
      </c>
      <c r="Y37" s="101"/>
      <c r="Z37" s="101"/>
      <c r="AA37" s="101"/>
      <c r="AB37" s="101"/>
      <c r="AC37" s="101"/>
      <c r="AD37" s="101"/>
      <c r="AE37" s="101"/>
      <c r="AF37" s="101"/>
      <c r="AG37" s="101" t="s">
        <v>1795</v>
      </c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ht="22.5" outlineLevel="1">
      <c r="A38" s="129">
        <v>24</v>
      </c>
      <c r="B38" s="130" t="s">
        <v>2141</v>
      </c>
      <c r="C38" s="140" t="s">
        <v>3693</v>
      </c>
      <c r="D38" s="131" t="s">
        <v>942</v>
      </c>
      <c r="E38" s="132">
        <v>1</v>
      </c>
      <c r="F38" s="133"/>
      <c r="G38" s="134">
        <f t="shared" si="7"/>
        <v>0</v>
      </c>
      <c r="H38" s="133"/>
      <c r="I38" s="134">
        <f t="shared" si="8"/>
        <v>0</v>
      </c>
      <c r="J38" s="133"/>
      <c r="K38" s="134">
        <f t="shared" si="9"/>
        <v>0</v>
      </c>
      <c r="L38" s="134">
        <v>21</v>
      </c>
      <c r="M38" s="134">
        <f t="shared" si="10"/>
        <v>0</v>
      </c>
      <c r="N38" s="134">
        <v>0</v>
      </c>
      <c r="O38" s="134">
        <f t="shared" si="11"/>
        <v>0</v>
      </c>
      <c r="P38" s="134">
        <v>0</v>
      </c>
      <c r="Q38" s="134">
        <f t="shared" si="12"/>
        <v>0</v>
      </c>
      <c r="R38" s="134"/>
      <c r="S38" s="134" t="s">
        <v>392</v>
      </c>
      <c r="T38" s="135" t="s">
        <v>393</v>
      </c>
      <c r="U38" s="106">
        <v>0</v>
      </c>
      <c r="V38" s="106">
        <f t="shared" si="13"/>
        <v>0</v>
      </c>
      <c r="W38" s="106"/>
      <c r="X38" s="106" t="s">
        <v>1066</v>
      </c>
      <c r="Y38" s="101"/>
      <c r="Z38" s="101"/>
      <c r="AA38" s="101"/>
      <c r="AB38" s="101"/>
      <c r="AC38" s="101"/>
      <c r="AD38" s="101"/>
      <c r="AE38" s="101"/>
      <c r="AF38" s="101"/>
      <c r="AG38" s="101" t="s">
        <v>1795</v>
      </c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ht="45" outlineLevel="1">
      <c r="A39" s="129">
        <v>25</v>
      </c>
      <c r="B39" s="130" t="s">
        <v>1829</v>
      </c>
      <c r="C39" s="140" t="s">
        <v>3694</v>
      </c>
      <c r="D39" s="131" t="s">
        <v>1128</v>
      </c>
      <c r="E39" s="132">
        <v>1</v>
      </c>
      <c r="F39" s="133"/>
      <c r="G39" s="134">
        <f t="shared" si="7"/>
        <v>0</v>
      </c>
      <c r="H39" s="133"/>
      <c r="I39" s="134">
        <f t="shared" si="8"/>
        <v>0</v>
      </c>
      <c r="J39" s="133"/>
      <c r="K39" s="134">
        <f t="shared" si="9"/>
        <v>0</v>
      </c>
      <c r="L39" s="134">
        <v>21</v>
      </c>
      <c r="M39" s="134">
        <f t="shared" si="10"/>
        <v>0</v>
      </c>
      <c r="N39" s="134">
        <v>0</v>
      </c>
      <c r="O39" s="134">
        <f t="shared" si="11"/>
        <v>0</v>
      </c>
      <c r="P39" s="134">
        <v>0</v>
      </c>
      <c r="Q39" s="134">
        <f t="shared" si="12"/>
        <v>0</v>
      </c>
      <c r="R39" s="134"/>
      <c r="S39" s="134" t="s">
        <v>392</v>
      </c>
      <c r="T39" s="135" t="s">
        <v>393</v>
      </c>
      <c r="U39" s="106">
        <v>0</v>
      </c>
      <c r="V39" s="106">
        <f t="shared" si="13"/>
        <v>0</v>
      </c>
      <c r="W39" s="106"/>
      <c r="X39" s="106" t="s">
        <v>362</v>
      </c>
      <c r="Y39" s="101"/>
      <c r="Z39" s="101"/>
      <c r="AA39" s="101"/>
      <c r="AB39" s="101"/>
      <c r="AC39" s="101"/>
      <c r="AD39" s="101"/>
      <c r="AE39" s="101"/>
      <c r="AF39" s="101"/>
      <c r="AG39" s="101" t="s">
        <v>550</v>
      </c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>
      <c r="A40" s="116" t="s">
        <v>355</v>
      </c>
      <c r="B40" s="117" t="s">
        <v>275</v>
      </c>
      <c r="C40" s="136" t="s">
        <v>278</v>
      </c>
      <c r="D40" s="118"/>
      <c r="E40" s="119"/>
      <c r="F40" s="120"/>
      <c r="G40" s="120">
        <f>SUMIF(AG41:AG45,"&lt;&gt;NOR",G41:G45)</f>
        <v>0</v>
      </c>
      <c r="H40" s="120"/>
      <c r="I40" s="120">
        <f>SUM(I41:I45)</f>
        <v>0</v>
      </c>
      <c r="J40" s="120"/>
      <c r="K40" s="120">
        <f>SUM(K41:K45)</f>
        <v>0</v>
      </c>
      <c r="L40" s="120"/>
      <c r="M40" s="120">
        <f>SUM(M41:M45)</f>
        <v>0</v>
      </c>
      <c r="N40" s="120"/>
      <c r="O40" s="120">
        <f>SUM(O41:O45)</f>
        <v>0</v>
      </c>
      <c r="P40" s="120"/>
      <c r="Q40" s="120">
        <f>SUM(Q41:Q45)</f>
        <v>0</v>
      </c>
      <c r="R40" s="120"/>
      <c r="S40" s="120"/>
      <c r="T40" s="121"/>
      <c r="U40" s="115"/>
      <c r="V40" s="115">
        <f>SUM(V41:V45)</f>
        <v>0</v>
      </c>
      <c r="W40" s="115"/>
      <c r="X40" s="115"/>
      <c r="AG40" t="s">
        <v>356</v>
      </c>
    </row>
    <row r="41" spans="1:60" outlineLevel="1">
      <c r="A41" s="129">
        <v>26</v>
      </c>
      <c r="B41" s="130" t="s">
        <v>1938</v>
      </c>
      <c r="C41" s="140" t="s">
        <v>3695</v>
      </c>
      <c r="D41" s="131" t="s">
        <v>1128</v>
      </c>
      <c r="E41" s="132">
        <v>4</v>
      </c>
      <c r="F41" s="133"/>
      <c r="G41" s="134">
        <f>ROUND(E41*F41,2)</f>
        <v>0</v>
      </c>
      <c r="H41" s="133"/>
      <c r="I41" s="134">
        <f>ROUND(E41*H41,2)</f>
        <v>0</v>
      </c>
      <c r="J41" s="133"/>
      <c r="K41" s="134">
        <f>ROUND(E41*J41,2)</f>
        <v>0</v>
      </c>
      <c r="L41" s="134">
        <v>21</v>
      </c>
      <c r="M41" s="134">
        <f>G41*(1+L41/100)</f>
        <v>0</v>
      </c>
      <c r="N41" s="134">
        <v>0</v>
      </c>
      <c r="O41" s="134">
        <f>ROUND(E41*N41,2)</f>
        <v>0</v>
      </c>
      <c r="P41" s="134">
        <v>0</v>
      </c>
      <c r="Q41" s="134">
        <f>ROUND(E41*P41,2)</f>
        <v>0</v>
      </c>
      <c r="R41" s="134"/>
      <c r="S41" s="134" t="s">
        <v>392</v>
      </c>
      <c r="T41" s="135" t="s">
        <v>393</v>
      </c>
      <c r="U41" s="106">
        <v>0</v>
      </c>
      <c r="V41" s="106">
        <f>ROUND(E41*U41,2)</f>
        <v>0</v>
      </c>
      <c r="W41" s="106"/>
      <c r="X41" s="106" t="s">
        <v>362</v>
      </c>
      <c r="Y41" s="101"/>
      <c r="Z41" s="101"/>
      <c r="AA41" s="101"/>
      <c r="AB41" s="101"/>
      <c r="AC41" s="101"/>
      <c r="AD41" s="101"/>
      <c r="AE41" s="101"/>
      <c r="AF41" s="101"/>
      <c r="AG41" s="101" t="s">
        <v>550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ht="33.75" outlineLevel="1">
      <c r="A42" s="129">
        <v>27</v>
      </c>
      <c r="B42" s="130" t="s">
        <v>2312</v>
      </c>
      <c r="C42" s="140" t="s">
        <v>3696</v>
      </c>
      <c r="D42" s="131" t="s">
        <v>1128</v>
      </c>
      <c r="E42" s="132">
        <v>4</v>
      </c>
      <c r="F42" s="133"/>
      <c r="G42" s="134">
        <f>ROUND(E42*F42,2)</f>
        <v>0</v>
      </c>
      <c r="H42" s="133"/>
      <c r="I42" s="134">
        <f>ROUND(E42*H42,2)</f>
        <v>0</v>
      </c>
      <c r="J42" s="133"/>
      <c r="K42" s="134">
        <f>ROUND(E42*J42,2)</f>
        <v>0</v>
      </c>
      <c r="L42" s="134">
        <v>21</v>
      </c>
      <c r="M42" s="134">
        <f>G42*(1+L42/100)</f>
        <v>0</v>
      </c>
      <c r="N42" s="134">
        <v>0</v>
      </c>
      <c r="O42" s="134">
        <f>ROUND(E42*N42,2)</f>
        <v>0</v>
      </c>
      <c r="P42" s="134">
        <v>0</v>
      </c>
      <c r="Q42" s="134">
        <f>ROUND(E42*P42,2)</f>
        <v>0</v>
      </c>
      <c r="R42" s="134"/>
      <c r="S42" s="134" t="s">
        <v>392</v>
      </c>
      <c r="T42" s="135" t="s">
        <v>393</v>
      </c>
      <c r="U42" s="106">
        <v>0</v>
      </c>
      <c r="V42" s="106">
        <f>ROUND(E42*U42,2)</f>
        <v>0</v>
      </c>
      <c r="W42" s="106"/>
      <c r="X42" s="106" t="s">
        <v>362</v>
      </c>
      <c r="Y42" s="101"/>
      <c r="Z42" s="101"/>
      <c r="AA42" s="101"/>
      <c r="AB42" s="101"/>
      <c r="AC42" s="101"/>
      <c r="AD42" s="101"/>
      <c r="AE42" s="101"/>
      <c r="AF42" s="101"/>
      <c r="AG42" s="101" t="s">
        <v>550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ht="33.75" outlineLevel="1">
      <c r="A43" s="129">
        <v>28</v>
      </c>
      <c r="B43" s="130" t="s">
        <v>2249</v>
      </c>
      <c r="C43" s="140" t="s">
        <v>3697</v>
      </c>
      <c r="D43" s="131" t="s">
        <v>1128</v>
      </c>
      <c r="E43" s="132">
        <v>4</v>
      </c>
      <c r="F43" s="133"/>
      <c r="G43" s="134">
        <f>ROUND(E43*F43,2)</f>
        <v>0</v>
      </c>
      <c r="H43" s="133"/>
      <c r="I43" s="134">
        <f>ROUND(E43*H43,2)</f>
        <v>0</v>
      </c>
      <c r="J43" s="133"/>
      <c r="K43" s="134">
        <f>ROUND(E43*J43,2)</f>
        <v>0</v>
      </c>
      <c r="L43" s="134">
        <v>21</v>
      </c>
      <c r="M43" s="134">
        <f>G43*(1+L43/100)</f>
        <v>0</v>
      </c>
      <c r="N43" s="134">
        <v>0</v>
      </c>
      <c r="O43" s="134">
        <f>ROUND(E43*N43,2)</f>
        <v>0</v>
      </c>
      <c r="P43" s="134">
        <v>0</v>
      </c>
      <c r="Q43" s="134">
        <f>ROUND(E43*P43,2)</f>
        <v>0</v>
      </c>
      <c r="R43" s="134"/>
      <c r="S43" s="134" t="s">
        <v>392</v>
      </c>
      <c r="T43" s="135" t="s">
        <v>393</v>
      </c>
      <c r="U43" s="106">
        <v>0</v>
      </c>
      <c r="V43" s="106">
        <f>ROUND(E43*U43,2)</f>
        <v>0</v>
      </c>
      <c r="W43" s="106"/>
      <c r="X43" s="106" t="s">
        <v>362</v>
      </c>
      <c r="Y43" s="101"/>
      <c r="Z43" s="101"/>
      <c r="AA43" s="101"/>
      <c r="AB43" s="101"/>
      <c r="AC43" s="101"/>
      <c r="AD43" s="101"/>
      <c r="AE43" s="101"/>
      <c r="AF43" s="101"/>
      <c r="AG43" s="101" t="s">
        <v>550</v>
      </c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ht="22.5" outlineLevel="1">
      <c r="A44" s="129">
        <v>29</v>
      </c>
      <c r="B44" s="130" t="s">
        <v>2238</v>
      </c>
      <c r="C44" s="140" t="s">
        <v>3698</v>
      </c>
      <c r="D44" s="131" t="s">
        <v>1128</v>
      </c>
      <c r="E44" s="132">
        <v>1</v>
      </c>
      <c r="F44" s="133"/>
      <c r="G44" s="134">
        <f>ROUND(E44*F44,2)</f>
        <v>0</v>
      </c>
      <c r="H44" s="133"/>
      <c r="I44" s="134">
        <f>ROUND(E44*H44,2)</f>
        <v>0</v>
      </c>
      <c r="J44" s="133"/>
      <c r="K44" s="134">
        <f>ROUND(E44*J44,2)</f>
        <v>0</v>
      </c>
      <c r="L44" s="134">
        <v>21</v>
      </c>
      <c r="M44" s="134">
        <f>G44*(1+L44/100)</f>
        <v>0</v>
      </c>
      <c r="N44" s="134">
        <v>0</v>
      </c>
      <c r="O44" s="134">
        <f>ROUND(E44*N44,2)</f>
        <v>0</v>
      </c>
      <c r="P44" s="134">
        <v>0</v>
      </c>
      <c r="Q44" s="134">
        <f>ROUND(E44*P44,2)</f>
        <v>0</v>
      </c>
      <c r="R44" s="134"/>
      <c r="S44" s="134" t="s">
        <v>392</v>
      </c>
      <c r="T44" s="135" t="s">
        <v>393</v>
      </c>
      <c r="U44" s="106">
        <v>0</v>
      </c>
      <c r="V44" s="106">
        <f>ROUND(E44*U44,2)</f>
        <v>0</v>
      </c>
      <c r="W44" s="106"/>
      <c r="X44" s="106" t="s">
        <v>3699</v>
      </c>
      <c r="Y44" s="101"/>
      <c r="Z44" s="101"/>
      <c r="AA44" s="101"/>
      <c r="AB44" s="101"/>
      <c r="AC44" s="101"/>
      <c r="AD44" s="101"/>
      <c r="AE44" s="101"/>
      <c r="AF44" s="101"/>
      <c r="AG44" s="101" t="s">
        <v>3700</v>
      </c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ht="22.5" outlineLevel="1">
      <c r="A45" s="129">
        <v>30</v>
      </c>
      <c r="B45" s="130" t="s">
        <v>2413</v>
      </c>
      <c r="C45" s="140" t="s">
        <v>3701</v>
      </c>
      <c r="D45" s="131" t="s">
        <v>942</v>
      </c>
      <c r="E45" s="132">
        <v>4</v>
      </c>
      <c r="F45" s="133"/>
      <c r="G45" s="134">
        <f>ROUND(E45*F45,2)</f>
        <v>0</v>
      </c>
      <c r="H45" s="133"/>
      <c r="I45" s="134">
        <f>ROUND(E45*H45,2)</f>
        <v>0</v>
      </c>
      <c r="J45" s="133"/>
      <c r="K45" s="134">
        <f>ROUND(E45*J45,2)</f>
        <v>0</v>
      </c>
      <c r="L45" s="134">
        <v>21</v>
      </c>
      <c r="M45" s="134">
        <f>G45*(1+L45/100)</f>
        <v>0</v>
      </c>
      <c r="N45" s="134">
        <v>0</v>
      </c>
      <c r="O45" s="134">
        <f>ROUND(E45*N45,2)</f>
        <v>0</v>
      </c>
      <c r="P45" s="134">
        <v>0</v>
      </c>
      <c r="Q45" s="134">
        <f>ROUND(E45*P45,2)</f>
        <v>0</v>
      </c>
      <c r="R45" s="134"/>
      <c r="S45" s="134" t="s">
        <v>392</v>
      </c>
      <c r="T45" s="135" t="s">
        <v>393</v>
      </c>
      <c r="U45" s="106">
        <v>0</v>
      </c>
      <c r="V45" s="106">
        <f>ROUND(E45*U45,2)</f>
        <v>0</v>
      </c>
      <c r="W45" s="106"/>
      <c r="X45" s="106" t="s">
        <v>1066</v>
      </c>
      <c r="Y45" s="101"/>
      <c r="Z45" s="101"/>
      <c r="AA45" s="101"/>
      <c r="AB45" s="101"/>
      <c r="AC45" s="101"/>
      <c r="AD45" s="101"/>
      <c r="AE45" s="101"/>
      <c r="AF45" s="101"/>
      <c r="AG45" s="101" t="s">
        <v>1795</v>
      </c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>
      <c r="A46" s="116" t="s">
        <v>355</v>
      </c>
      <c r="B46" s="117" t="s">
        <v>279</v>
      </c>
      <c r="C46" s="136" t="s">
        <v>280</v>
      </c>
      <c r="D46" s="118"/>
      <c r="E46" s="119"/>
      <c r="F46" s="120"/>
      <c r="G46" s="120">
        <f>SUMIF(AG47:AG49,"&lt;&gt;NOR",G47:G49)</f>
        <v>0</v>
      </c>
      <c r="H46" s="120"/>
      <c r="I46" s="120">
        <f>SUM(I47:I49)</f>
        <v>0</v>
      </c>
      <c r="J46" s="120"/>
      <c r="K46" s="120">
        <f>SUM(K47:K49)</f>
        <v>0</v>
      </c>
      <c r="L46" s="120"/>
      <c r="M46" s="120">
        <f>SUM(M47:M49)</f>
        <v>0</v>
      </c>
      <c r="N46" s="120"/>
      <c r="O46" s="120">
        <f>SUM(O47:O49)</f>
        <v>0</v>
      </c>
      <c r="P46" s="120"/>
      <c r="Q46" s="120">
        <f>SUM(Q47:Q49)</f>
        <v>0</v>
      </c>
      <c r="R46" s="120"/>
      <c r="S46" s="120"/>
      <c r="T46" s="121"/>
      <c r="U46" s="115"/>
      <c r="V46" s="115">
        <f>SUM(V47:V49)</f>
        <v>0</v>
      </c>
      <c r="W46" s="115"/>
      <c r="X46" s="115"/>
      <c r="AG46" t="s">
        <v>356</v>
      </c>
    </row>
    <row r="47" spans="1:60" outlineLevel="1">
      <c r="A47" s="129">
        <v>31</v>
      </c>
      <c r="B47" s="130" t="s">
        <v>3170</v>
      </c>
      <c r="C47" s="140" t="s">
        <v>3702</v>
      </c>
      <c r="D47" s="131" t="s">
        <v>1128</v>
      </c>
      <c r="E47" s="132">
        <v>2</v>
      </c>
      <c r="F47" s="133"/>
      <c r="G47" s="134">
        <f>ROUND(E47*F47,2)</f>
        <v>0</v>
      </c>
      <c r="H47" s="133"/>
      <c r="I47" s="134">
        <f>ROUND(E47*H47,2)</f>
        <v>0</v>
      </c>
      <c r="J47" s="133"/>
      <c r="K47" s="134">
        <f>ROUND(E47*J47,2)</f>
        <v>0</v>
      </c>
      <c r="L47" s="134">
        <v>21</v>
      </c>
      <c r="M47" s="134">
        <f>G47*(1+L47/100)</f>
        <v>0</v>
      </c>
      <c r="N47" s="134">
        <v>0</v>
      </c>
      <c r="O47" s="134">
        <f>ROUND(E47*N47,2)</f>
        <v>0</v>
      </c>
      <c r="P47" s="134">
        <v>0</v>
      </c>
      <c r="Q47" s="134">
        <f>ROUND(E47*P47,2)</f>
        <v>0</v>
      </c>
      <c r="R47" s="134"/>
      <c r="S47" s="134" t="s">
        <v>392</v>
      </c>
      <c r="T47" s="135" t="s">
        <v>393</v>
      </c>
      <c r="U47" s="106">
        <v>0</v>
      </c>
      <c r="V47" s="106">
        <f>ROUND(E47*U47,2)</f>
        <v>0</v>
      </c>
      <c r="W47" s="106"/>
      <c r="X47" s="106" t="s">
        <v>1066</v>
      </c>
      <c r="Y47" s="101"/>
      <c r="Z47" s="101"/>
      <c r="AA47" s="101"/>
      <c r="AB47" s="101"/>
      <c r="AC47" s="101"/>
      <c r="AD47" s="101"/>
      <c r="AE47" s="101"/>
      <c r="AF47" s="101"/>
      <c r="AG47" s="101" t="s">
        <v>1795</v>
      </c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ht="22.5" outlineLevel="1">
      <c r="A48" s="129">
        <v>32</v>
      </c>
      <c r="B48" s="130" t="s">
        <v>2081</v>
      </c>
      <c r="C48" s="140" t="s">
        <v>3703</v>
      </c>
      <c r="D48" s="131" t="s">
        <v>1128</v>
      </c>
      <c r="E48" s="132">
        <v>2</v>
      </c>
      <c r="F48" s="133"/>
      <c r="G48" s="134">
        <f>ROUND(E48*F48,2)</f>
        <v>0</v>
      </c>
      <c r="H48" s="133"/>
      <c r="I48" s="134">
        <f>ROUND(E48*H48,2)</f>
        <v>0</v>
      </c>
      <c r="J48" s="133"/>
      <c r="K48" s="134">
        <f>ROUND(E48*J48,2)</f>
        <v>0</v>
      </c>
      <c r="L48" s="134">
        <v>21</v>
      </c>
      <c r="M48" s="134">
        <f>G48*(1+L48/100)</f>
        <v>0</v>
      </c>
      <c r="N48" s="134">
        <v>0</v>
      </c>
      <c r="O48" s="134">
        <f>ROUND(E48*N48,2)</f>
        <v>0</v>
      </c>
      <c r="P48" s="134">
        <v>0</v>
      </c>
      <c r="Q48" s="134">
        <f>ROUND(E48*P48,2)</f>
        <v>0</v>
      </c>
      <c r="R48" s="134"/>
      <c r="S48" s="134" t="s">
        <v>392</v>
      </c>
      <c r="T48" s="135" t="s">
        <v>393</v>
      </c>
      <c r="U48" s="106">
        <v>0</v>
      </c>
      <c r="V48" s="106">
        <f>ROUND(E48*U48,2)</f>
        <v>0</v>
      </c>
      <c r="W48" s="106"/>
      <c r="X48" s="106" t="s">
        <v>1066</v>
      </c>
      <c r="Y48" s="101"/>
      <c r="Z48" s="101"/>
      <c r="AA48" s="101"/>
      <c r="AB48" s="101"/>
      <c r="AC48" s="101"/>
      <c r="AD48" s="101"/>
      <c r="AE48" s="101"/>
      <c r="AF48" s="101"/>
      <c r="AG48" s="101" t="s">
        <v>1795</v>
      </c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outlineLevel="1">
      <c r="A49" s="129">
        <v>33</v>
      </c>
      <c r="B49" s="130" t="s">
        <v>2583</v>
      </c>
      <c r="C49" s="140" t="s">
        <v>3679</v>
      </c>
      <c r="D49" s="131" t="s">
        <v>1128</v>
      </c>
      <c r="E49" s="132">
        <v>2</v>
      </c>
      <c r="F49" s="133"/>
      <c r="G49" s="134">
        <f>ROUND(E49*F49,2)</f>
        <v>0</v>
      </c>
      <c r="H49" s="133"/>
      <c r="I49" s="134">
        <f>ROUND(E49*H49,2)</f>
        <v>0</v>
      </c>
      <c r="J49" s="133"/>
      <c r="K49" s="134">
        <f>ROUND(E49*J49,2)</f>
        <v>0</v>
      </c>
      <c r="L49" s="134">
        <v>21</v>
      </c>
      <c r="M49" s="134">
        <f>G49*(1+L49/100)</f>
        <v>0</v>
      </c>
      <c r="N49" s="134">
        <v>0</v>
      </c>
      <c r="O49" s="134">
        <f>ROUND(E49*N49,2)</f>
        <v>0</v>
      </c>
      <c r="P49" s="134">
        <v>0</v>
      </c>
      <c r="Q49" s="134">
        <f>ROUND(E49*P49,2)</f>
        <v>0</v>
      </c>
      <c r="R49" s="134"/>
      <c r="S49" s="134" t="s">
        <v>392</v>
      </c>
      <c r="T49" s="135" t="s">
        <v>393</v>
      </c>
      <c r="U49" s="106">
        <v>0</v>
      </c>
      <c r="V49" s="106">
        <f>ROUND(E49*U49,2)</f>
        <v>0</v>
      </c>
      <c r="W49" s="106"/>
      <c r="X49" s="106" t="s">
        <v>1066</v>
      </c>
      <c r="Y49" s="101"/>
      <c r="Z49" s="101"/>
      <c r="AA49" s="101"/>
      <c r="AB49" s="101"/>
      <c r="AC49" s="101"/>
      <c r="AD49" s="101"/>
      <c r="AE49" s="101"/>
      <c r="AF49" s="101"/>
      <c r="AG49" s="101" t="s">
        <v>1795</v>
      </c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ht="25.5">
      <c r="A50" s="116" t="s">
        <v>355</v>
      </c>
      <c r="B50" s="117" t="s">
        <v>281</v>
      </c>
      <c r="C50" s="136" t="s">
        <v>282</v>
      </c>
      <c r="D50" s="118"/>
      <c r="E50" s="119"/>
      <c r="F50" s="120"/>
      <c r="G50" s="120">
        <f>SUMIF(AG51:AG58,"&lt;&gt;NOR",G51:G58)</f>
        <v>0</v>
      </c>
      <c r="H50" s="120"/>
      <c r="I50" s="120">
        <f>SUM(I51:I58)</f>
        <v>0</v>
      </c>
      <c r="J50" s="120"/>
      <c r="K50" s="120">
        <f>SUM(K51:K58)</f>
        <v>0</v>
      </c>
      <c r="L50" s="120"/>
      <c r="M50" s="120">
        <f>SUM(M51:M58)</f>
        <v>0</v>
      </c>
      <c r="N50" s="120"/>
      <c r="O50" s="120">
        <f>SUM(O51:O58)</f>
        <v>0</v>
      </c>
      <c r="P50" s="120"/>
      <c r="Q50" s="120">
        <f>SUM(Q51:Q58)</f>
        <v>0</v>
      </c>
      <c r="R50" s="120"/>
      <c r="S50" s="120"/>
      <c r="T50" s="121"/>
      <c r="U50" s="115"/>
      <c r="V50" s="115">
        <f>SUM(V51:V58)</f>
        <v>0</v>
      </c>
      <c r="W50" s="115"/>
      <c r="X50" s="115"/>
      <c r="AG50" t="s">
        <v>356</v>
      </c>
    </row>
    <row r="51" spans="1:60" ht="22.5" outlineLevel="1">
      <c r="A51" s="129">
        <v>34</v>
      </c>
      <c r="B51" s="130" t="s">
        <v>2185</v>
      </c>
      <c r="C51" s="140" t="s">
        <v>3704</v>
      </c>
      <c r="D51" s="131" t="s">
        <v>942</v>
      </c>
      <c r="E51" s="132">
        <v>1</v>
      </c>
      <c r="F51" s="133"/>
      <c r="G51" s="134">
        <f t="shared" ref="G51:G58" si="14">ROUND(E51*F51,2)</f>
        <v>0</v>
      </c>
      <c r="H51" s="133"/>
      <c r="I51" s="134">
        <f t="shared" ref="I51:I58" si="15">ROUND(E51*H51,2)</f>
        <v>0</v>
      </c>
      <c r="J51" s="133"/>
      <c r="K51" s="134">
        <f t="shared" ref="K51:K58" si="16">ROUND(E51*J51,2)</f>
        <v>0</v>
      </c>
      <c r="L51" s="134">
        <v>21</v>
      </c>
      <c r="M51" s="134">
        <f t="shared" ref="M51:M58" si="17">G51*(1+L51/100)</f>
        <v>0</v>
      </c>
      <c r="N51" s="134">
        <v>0</v>
      </c>
      <c r="O51" s="134">
        <f t="shared" ref="O51:O58" si="18">ROUND(E51*N51,2)</f>
        <v>0</v>
      </c>
      <c r="P51" s="134">
        <v>0</v>
      </c>
      <c r="Q51" s="134">
        <f t="shared" ref="Q51:Q58" si="19">ROUND(E51*P51,2)</f>
        <v>0</v>
      </c>
      <c r="R51" s="134"/>
      <c r="S51" s="134" t="s">
        <v>392</v>
      </c>
      <c r="T51" s="135" t="s">
        <v>393</v>
      </c>
      <c r="U51" s="106">
        <v>0</v>
      </c>
      <c r="V51" s="106">
        <f t="shared" ref="V51:V58" si="20">ROUND(E51*U51,2)</f>
        <v>0</v>
      </c>
      <c r="W51" s="106"/>
      <c r="X51" s="106" t="s">
        <v>1066</v>
      </c>
      <c r="Y51" s="101"/>
      <c r="Z51" s="101"/>
      <c r="AA51" s="101"/>
      <c r="AB51" s="101"/>
      <c r="AC51" s="101"/>
      <c r="AD51" s="101"/>
      <c r="AE51" s="101"/>
      <c r="AF51" s="101"/>
      <c r="AG51" s="101" t="s">
        <v>1795</v>
      </c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ht="45" outlineLevel="1">
      <c r="A52" s="129">
        <v>35</v>
      </c>
      <c r="B52" s="130" t="s">
        <v>2521</v>
      </c>
      <c r="C52" s="140" t="s">
        <v>3705</v>
      </c>
      <c r="D52" s="131" t="s">
        <v>942</v>
      </c>
      <c r="E52" s="132">
        <v>1</v>
      </c>
      <c r="F52" s="133"/>
      <c r="G52" s="134">
        <f t="shared" si="14"/>
        <v>0</v>
      </c>
      <c r="H52" s="133"/>
      <c r="I52" s="134">
        <f t="shared" si="15"/>
        <v>0</v>
      </c>
      <c r="J52" s="133"/>
      <c r="K52" s="134">
        <f t="shared" si="16"/>
        <v>0</v>
      </c>
      <c r="L52" s="134">
        <v>21</v>
      </c>
      <c r="M52" s="134">
        <f t="shared" si="17"/>
        <v>0</v>
      </c>
      <c r="N52" s="134">
        <v>0</v>
      </c>
      <c r="O52" s="134">
        <f t="shared" si="18"/>
        <v>0</v>
      </c>
      <c r="P52" s="134">
        <v>0</v>
      </c>
      <c r="Q52" s="134">
        <f t="shared" si="19"/>
        <v>0</v>
      </c>
      <c r="R52" s="134"/>
      <c r="S52" s="134" t="s">
        <v>392</v>
      </c>
      <c r="T52" s="135" t="s">
        <v>393</v>
      </c>
      <c r="U52" s="106">
        <v>0</v>
      </c>
      <c r="V52" s="106">
        <f t="shared" si="20"/>
        <v>0</v>
      </c>
      <c r="W52" s="106"/>
      <c r="X52" s="106" t="s">
        <v>1066</v>
      </c>
      <c r="Y52" s="101"/>
      <c r="Z52" s="101"/>
      <c r="AA52" s="101"/>
      <c r="AB52" s="101"/>
      <c r="AC52" s="101"/>
      <c r="AD52" s="101"/>
      <c r="AE52" s="101"/>
      <c r="AF52" s="101"/>
      <c r="AG52" s="101" t="s">
        <v>1795</v>
      </c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ht="22.5" outlineLevel="1">
      <c r="A53" s="129">
        <v>36</v>
      </c>
      <c r="B53" s="130" t="s">
        <v>2025</v>
      </c>
      <c r="C53" s="140" t="s">
        <v>3706</v>
      </c>
      <c r="D53" s="131" t="s">
        <v>942</v>
      </c>
      <c r="E53" s="132">
        <v>1</v>
      </c>
      <c r="F53" s="133"/>
      <c r="G53" s="134">
        <f t="shared" si="14"/>
        <v>0</v>
      </c>
      <c r="H53" s="133"/>
      <c r="I53" s="134">
        <f t="shared" si="15"/>
        <v>0</v>
      </c>
      <c r="J53" s="133"/>
      <c r="K53" s="134">
        <f t="shared" si="16"/>
        <v>0</v>
      </c>
      <c r="L53" s="134">
        <v>21</v>
      </c>
      <c r="M53" s="134">
        <f t="shared" si="17"/>
        <v>0</v>
      </c>
      <c r="N53" s="134">
        <v>0</v>
      </c>
      <c r="O53" s="134">
        <f t="shared" si="18"/>
        <v>0</v>
      </c>
      <c r="P53" s="134">
        <v>0</v>
      </c>
      <c r="Q53" s="134">
        <f t="shared" si="19"/>
        <v>0</v>
      </c>
      <c r="R53" s="134"/>
      <c r="S53" s="134" t="s">
        <v>392</v>
      </c>
      <c r="T53" s="135" t="s">
        <v>393</v>
      </c>
      <c r="U53" s="106">
        <v>0</v>
      </c>
      <c r="V53" s="106">
        <f t="shared" si="20"/>
        <v>0</v>
      </c>
      <c r="W53" s="106"/>
      <c r="X53" s="106" t="s">
        <v>362</v>
      </c>
      <c r="Y53" s="101"/>
      <c r="Z53" s="101"/>
      <c r="AA53" s="101"/>
      <c r="AB53" s="101"/>
      <c r="AC53" s="101"/>
      <c r="AD53" s="101"/>
      <c r="AE53" s="101"/>
      <c r="AF53" s="101"/>
      <c r="AG53" s="101" t="s">
        <v>550</v>
      </c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 ht="22.5" outlineLevel="1">
      <c r="A54" s="129">
        <v>37</v>
      </c>
      <c r="B54" s="130" t="s">
        <v>3707</v>
      </c>
      <c r="C54" s="140" t="s">
        <v>3708</v>
      </c>
      <c r="D54" s="131" t="s">
        <v>1788</v>
      </c>
      <c r="E54" s="132">
        <v>2</v>
      </c>
      <c r="F54" s="133"/>
      <c r="G54" s="134">
        <f t="shared" si="14"/>
        <v>0</v>
      </c>
      <c r="H54" s="133"/>
      <c r="I54" s="134">
        <f t="shared" si="15"/>
        <v>0</v>
      </c>
      <c r="J54" s="133"/>
      <c r="K54" s="134">
        <f t="shared" si="16"/>
        <v>0</v>
      </c>
      <c r="L54" s="134">
        <v>21</v>
      </c>
      <c r="M54" s="134">
        <f t="shared" si="17"/>
        <v>0</v>
      </c>
      <c r="N54" s="134">
        <v>0</v>
      </c>
      <c r="O54" s="134">
        <f t="shared" si="18"/>
        <v>0</v>
      </c>
      <c r="P54" s="134">
        <v>0</v>
      </c>
      <c r="Q54" s="134">
        <f t="shared" si="19"/>
        <v>0</v>
      </c>
      <c r="R54" s="134"/>
      <c r="S54" s="134" t="s">
        <v>392</v>
      </c>
      <c r="T54" s="135" t="s">
        <v>393</v>
      </c>
      <c r="U54" s="106">
        <v>0</v>
      </c>
      <c r="V54" s="106">
        <f t="shared" si="20"/>
        <v>0</v>
      </c>
      <c r="W54" s="106"/>
      <c r="X54" s="106" t="s">
        <v>362</v>
      </c>
      <c r="Y54" s="101"/>
      <c r="Z54" s="101"/>
      <c r="AA54" s="101"/>
      <c r="AB54" s="101"/>
      <c r="AC54" s="101"/>
      <c r="AD54" s="101"/>
      <c r="AE54" s="101"/>
      <c r="AF54" s="101"/>
      <c r="AG54" s="101" t="s">
        <v>550</v>
      </c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 ht="22.5" outlineLevel="1">
      <c r="A55" s="129">
        <v>38</v>
      </c>
      <c r="B55" s="130" t="s">
        <v>1969</v>
      </c>
      <c r="C55" s="140" t="s">
        <v>3709</v>
      </c>
      <c r="D55" s="131" t="s">
        <v>942</v>
      </c>
      <c r="E55" s="132">
        <v>1</v>
      </c>
      <c r="F55" s="133"/>
      <c r="G55" s="134">
        <f t="shared" si="14"/>
        <v>0</v>
      </c>
      <c r="H55" s="133"/>
      <c r="I55" s="134">
        <f t="shared" si="15"/>
        <v>0</v>
      </c>
      <c r="J55" s="133"/>
      <c r="K55" s="134">
        <f t="shared" si="16"/>
        <v>0</v>
      </c>
      <c r="L55" s="134">
        <v>21</v>
      </c>
      <c r="M55" s="134">
        <f t="shared" si="17"/>
        <v>0</v>
      </c>
      <c r="N55" s="134">
        <v>0</v>
      </c>
      <c r="O55" s="134">
        <f t="shared" si="18"/>
        <v>0</v>
      </c>
      <c r="P55" s="134">
        <v>0</v>
      </c>
      <c r="Q55" s="134">
        <f t="shared" si="19"/>
        <v>0</v>
      </c>
      <c r="R55" s="134"/>
      <c r="S55" s="134" t="s">
        <v>392</v>
      </c>
      <c r="T55" s="135" t="s">
        <v>393</v>
      </c>
      <c r="U55" s="106">
        <v>0</v>
      </c>
      <c r="V55" s="106">
        <f t="shared" si="20"/>
        <v>0</v>
      </c>
      <c r="W55" s="106"/>
      <c r="X55" s="106" t="s">
        <v>362</v>
      </c>
      <c r="Y55" s="101"/>
      <c r="Z55" s="101"/>
      <c r="AA55" s="101"/>
      <c r="AB55" s="101"/>
      <c r="AC55" s="101"/>
      <c r="AD55" s="101"/>
      <c r="AE55" s="101"/>
      <c r="AF55" s="101"/>
      <c r="AG55" s="101" t="s">
        <v>550</v>
      </c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outlineLevel="1">
      <c r="A56" s="129">
        <v>39</v>
      </c>
      <c r="B56" s="130" t="s">
        <v>3710</v>
      </c>
      <c r="C56" s="140" t="s">
        <v>3711</v>
      </c>
      <c r="D56" s="131" t="s">
        <v>942</v>
      </c>
      <c r="E56" s="132">
        <v>1</v>
      </c>
      <c r="F56" s="133"/>
      <c r="G56" s="134">
        <f t="shared" si="14"/>
        <v>0</v>
      </c>
      <c r="H56" s="133"/>
      <c r="I56" s="134">
        <f t="shared" si="15"/>
        <v>0</v>
      </c>
      <c r="J56" s="133"/>
      <c r="K56" s="134">
        <f t="shared" si="16"/>
        <v>0</v>
      </c>
      <c r="L56" s="134">
        <v>21</v>
      </c>
      <c r="M56" s="134">
        <f t="shared" si="17"/>
        <v>0</v>
      </c>
      <c r="N56" s="134">
        <v>0</v>
      </c>
      <c r="O56" s="134">
        <f t="shared" si="18"/>
        <v>0</v>
      </c>
      <c r="P56" s="134">
        <v>0</v>
      </c>
      <c r="Q56" s="134">
        <f t="shared" si="19"/>
        <v>0</v>
      </c>
      <c r="R56" s="134"/>
      <c r="S56" s="134" t="s">
        <v>392</v>
      </c>
      <c r="T56" s="135" t="s">
        <v>393</v>
      </c>
      <c r="U56" s="106">
        <v>0</v>
      </c>
      <c r="V56" s="106">
        <f t="shared" si="20"/>
        <v>0</v>
      </c>
      <c r="W56" s="106"/>
      <c r="X56" s="106" t="s">
        <v>362</v>
      </c>
      <c r="Y56" s="101"/>
      <c r="Z56" s="101"/>
      <c r="AA56" s="101"/>
      <c r="AB56" s="101"/>
      <c r="AC56" s="101"/>
      <c r="AD56" s="101"/>
      <c r="AE56" s="101"/>
      <c r="AF56" s="101"/>
      <c r="AG56" s="101" t="s">
        <v>550</v>
      </c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outlineLevel="1">
      <c r="A57" s="129">
        <v>40</v>
      </c>
      <c r="B57" s="130" t="s">
        <v>1859</v>
      </c>
      <c r="C57" s="140" t="s">
        <v>3712</v>
      </c>
      <c r="D57" s="131" t="s">
        <v>942</v>
      </c>
      <c r="E57" s="132">
        <v>1</v>
      </c>
      <c r="F57" s="133"/>
      <c r="G57" s="134">
        <f t="shared" si="14"/>
        <v>0</v>
      </c>
      <c r="H57" s="133"/>
      <c r="I57" s="134">
        <f t="shared" si="15"/>
        <v>0</v>
      </c>
      <c r="J57" s="133"/>
      <c r="K57" s="134">
        <f t="shared" si="16"/>
        <v>0</v>
      </c>
      <c r="L57" s="134">
        <v>21</v>
      </c>
      <c r="M57" s="134">
        <f t="shared" si="17"/>
        <v>0</v>
      </c>
      <c r="N57" s="134">
        <v>0</v>
      </c>
      <c r="O57" s="134">
        <f t="shared" si="18"/>
        <v>0</v>
      </c>
      <c r="P57" s="134">
        <v>0</v>
      </c>
      <c r="Q57" s="134">
        <f t="shared" si="19"/>
        <v>0</v>
      </c>
      <c r="R57" s="134"/>
      <c r="S57" s="134" t="s">
        <v>392</v>
      </c>
      <c r="T57" s="135" t="s">
        <v>393</v>
      </c>
      <c r="U57" s="106">
        <v>0</v>
      </c>
      <c r="V57" s="106">
        <f t="shared" si="20"/>
        <v>0</v>
      </c>
      <c r="W57" s="106"/>
      <c r="X57" s="106" t="s">
        <v>1066</v>
      </c>
      <c r="Y57" s="101"/>
      <c r="Z57" s="101"/>
      <c r="AA57" s="101"/>
      <c r="AB57" s="101"/>
      <c r="AC57" s="101"/>
      <c r="AD57" s="101"/>
      <c r="AE57" s="101"/>
      <c r="AF57" s="101"/>
      <c r="AG57" s="101" t="s">
        <v>1795</v>
      </c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ht="22.5" outlineLevel="1">
      <c r="A58" s="122">
        <v>41</v>
      </c>
      <c r="B58" s="123" t="s">
        <v>3713</v>
      </c>
      <c r="C58" s="137" t="s">
        <v>3714</v>
      </c>
      <c r="D58" s="124" t="s">
        <v>3715</v>
      </c>
      <c r="E58" s="125">
        <v>4</v>
      </c>
      <c r="F58" s="126"/>
      <c r="G58" s="127">
        <f t="shared" si="14"/>
        <v>0</v>
      </c>
      <c r="H58" s="126"/>
      <c r="I58" s="127">
        <f t="shared" si="15"/>
        <v>0</v>
      </c>
      <c r="J58" s="126"/>
      <c r="K58" s="127">
        <f t="shared" si="16"/>
        <v>0</v>
      </c>
      <c r="L58" s="127">
        <v>21</v>
      </c>
      <c r="M58" s="127">
        <f t="shared" si="17"/>
        <v>0</v>
      </c>
      <c r="N58" s="127">
        <v>0</v>
      </c>
      <c r="O58" s="127">
        <f t="shared" si="18"/>
        <v>0</v>
      </c>
      <c r="P58" s="127">
        <v>0</v>
      </c>
      <c r="Q58" s="127">
        <f t="shared" si="19"/>
        <v>0</v>
      </c>
      <c r="R58" s="127"/>
      <c r="S58" s="127" t="s">
        <v>392</v>
      </c>
      <c r="T58" s="128" t="s">
        <v>393</v>
      </c>
      <c r="U58" s="106">
        <v>0</v>
      </c>
      <c r="V58" s="106">
        <f t="shared" si="20"/>
        <v>0</v>
      </c>
      <c r="W58" s="106"/>
      <c r="X58" s="106" t="s">
        <v>1066</v>
      </c>
      <c r="Y58" s="101"/>
      <c r="Z58" s="101"/>
      <c r="AA58" s="101"/>
      <c r="AB58" s="101"/>
      <c r="AC58" s="101"/>
      <c r="AD58" s="101"/>
      <c r="AE58" s="101"/>
      <c r="AF58" s="101"/>
      <c r="AG58" s="101" t="s">
        <v>1795</v>
      </c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>
      <c r="A59" s="152"/>
      <c r="B59" s="4"/>
      <c r="C59" s="144"/>
      <c r="D59" s="6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AE59">
        <v>15</v>
      </c>
      <c r="AF59">
        <v>21</v>
      </c>
      <c r="AG59" t="s">
        <v>342</v>
      </c>
    </row>
    <row r="60" spans="1:60">
      <c r="A60" s="194"/>
      <c r="B60" s="195" t="s">
        <v>14</v>
      </c>
      <c r="C60" s="196"/>
      <c r="D60" s="197"/>
      <c r="E60" s="198"/>
      <c r="F60" s="198"/>
      <c r="G60" s="199">
        <f>G8+G20+G24+G28+G32+G40+G46+G50</f>
        <v>0</v>
      </c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AE60">
        <f>SUMIF(L7:L58,AE59,G7:G58)</f>
        <v>0</v>
      </c>
      <c r="AF60">
        <f>SUMIF(L7:L58,AF59,G7:G58)</f>
        <v>0</v>
      </c>
      <c r="AG60" t="s">
        <v>1782</v>
      </c>
    </row>
    <row r="61" spans="1:60">
      <c r="A61" s="152"/>
      <c r="B61" s="4"/>
      <c r="C61" s="144"/>
      <c r="D61" s="6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</row>
    <row r="62" spans="1:60">
      <c r="A62" s="152"/>
      <c r="B62" s="4"/>
      <c r="C62" s="144"/>
      <c r="D62" s="6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</row>
    <row r="63" spans="1:60">
      <c r="A63" s="276" t="s">
        <v>1783</v>
      </c>
      <c r="B63" s="276"/>
      <c r="C63" s="277"/>
      <c r="D63" s="6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</row>
    <row r="64" spans="1:60">
      <c r="A64" s="257"/>
      <c r="B64" s="258"/>
      <c r="C64" s="259"/>
      <c r="D64" s="258"/>
      <c r="E64" s="258"/>
      <c r="F64" s="258"/>
      <c r="G64" s="260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AG64" t="s">
        <v>1784</v>
      </c>
    </row>
    <row r="65" spans="1:33">
      <c r="A65" s="261"/>
      <c r="B65" s="262"/>
      <c r="C65" s="263"/>
      <c r="D65" s="262"/>
      <c r="E65" s="262"/>
      <c r="F65" s="262"/>
      <c r="G65" s="264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</row>
    <row r="66" spans="1:33">
      <c r="A66" s="261"/>
      <c r="B66" s="262"/>
      <c r="C66" s="263"/>
      <c r="D66" s="262"/>
      <c r="E66" s="262"/>
      <c r="F66" s="262"/>
      <c r="G66" s="264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</row>
    <row r="67" spans="1:33">
      <c r="A67" s="261"/>
      <c r="B67" s="262"/>
      <c r="C67" s="263"/>
      <c r="D67" s="262"/>
      <c r="E67" s="262"/>
      <c r="F67" s="262"/>
      <c r="G67" s="264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</row>
    <row r="68" spans="1:33">
      <c r="A68" s="265"/>
      <c r="B68" s="266"/>
      <c r="C68" s="267"/>
      <c r="D68" s="266"/>
      <c r="E68" s="266"/>
      <c r="F68" s="266"/>
      <c r="G68" s="268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</row>
    <row r="69" spans="1:33">
      <c r="A69" s="152"/>
      <c r="B69" s="4"/>
      <c r="C69" s="144"/>
      <c r="D69" s="6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</row>
    <row r="70" spans="1:33">
      <c r="C70" s="145"/>
      <c r="D70" s="10"/>
      <c r="AG70" t="s">
        <v>1785</v>
      </c>
    </row>
    <row r="71" spans="1:33">
      <c r="D71" s="10"/>
    </row>
    <row r="72" spans="1:33">
      <c r="D72" s="10"/>
    </row>
    <row r="73" spans="1:33">
      <c r="D73" s="10"/>
    </row>
    <row r="74" spans="1:33">
      <c r="D74" s="10"/>
    </row>
    <row r="75" spans="1:33">
      <c r="D75" s="10"/>
    </row>
    <row r="76" spans="1:33">
      <c r="D76" s="10"/>
    </row>
    <row r="77" spans="1:33">
      <c r="D77" s="10"/>
    </row>
    <row r="78" spans="1:33">
      <c r="D78" s="10"/>
    </row>
    <row r="79" spans="1:33">
      <c r="D79" s="10"/>
    </row>
    <row r="80" spans="1:33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64:G68"/>
    <mergeCell ref="A1:G1"/>
    <mergeCell ref="C2:G2"/>
    <mergeCell ref="C3:G3"/>
    <mergeCell ref="C4:G4"/>
    <mergeCell ref="A63:C6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66</v>
      </c>
      <c r="C4" s="273" t="s">
        <v>67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 ht="25.5">
      <c r="A8" s="116" t="s">
        <v>355</v>
      </c>
      <c r="B8" s="117" t="s">
        <v>320</v>
      </c>
      <c r="C8" s="136" t="s">
        <v>321</v>
      </c>
      <c r="D8" s="118"/>
      <c r="E8" s="119"/>
      <c r="F8" s="120"/>
      <c r="G8" s="120">
        <f>SUMIF(AG9:AG144,"&lt;&gt;NOR",G9:G144)</f>
        <v>0</v>
      </c>
      <c r="H8" s="120"/>
      <c r="I8" s="120">
        <f>SUM(I9:I144)</f>
        <v>0</v>
      </c>
      <c r="J8" s="120"/>
      <c r="K8" s="120">
        <f>SUM(K9:K144)</f>
        <v>0</v>
      </c>
      <c r="L8" s="120"/>
      <c r="M8" s="120">
        <f>SUM(M9:M144)</f>
        <v>0</v>
      </c>
      <c r="N8" s="120"/>
      <c r="O8" s="120">
        <f>SUM(O9:O144)</f>
        <v>0</v>
      </c>
      <c r="P8" s="120"/>
      <c r="Q8" s="120">
        <f>SUM(Q9:Q144)</f>
        <v>0</v>
      </c>
      <c r="R8" s="120"/>
      <c r="S8" s="120"/>
      <c r="T8" s="121"/>
      <c r="U8" s="115"/>
      <c r="V8" s="115">
        <f>SUM(V9:V144)</f>
        <v>0</v>
      </c>
      <c r="W8" s="115"/>
      <c r="X8" s="115"/>
      <c r="AG8" t="s">
        <v>356</v>
      </c>
    </row>
    <row r="9" spans="1:60" ht="22.5" outlineLevel="1">
      <c r="A9" s="122">
        <v>1</v>
      </c>
      <c r="B9" s="123" t="s">
        <v>3716</v>
      </c>
      <c r="C9" s="137" t="s">
        <v>3717</v>
      </c>
      <c r="D9" s="124" t="s">
        <v>3718</v>
      </c>
      <c r="E9" s="125">
        <v>1</v>
      </c>
      <c r="F9" s="126"/>
      <c r="G9" s="127">
        <f>ROUND(E9*F9,2)</f>
        <v>0</v>
      </c>
      <c r="H9" s="126"/>
      <c r="I9" s="127">
        <f>ROUND(E9*H9,2)</f>
        <v>0</v>
      </c>
      <c r="J9" s="126"/>
      <c r="K9" s="127">
        <f>ROUND(E9*J9,2)</f>
        <v>0</v>
      </c>
      <c r="L9" s="127">
        <v>21</v>
      </c>
      <c r="M9" s="127">
        <f>G9*(1+L9/100)</f>
        <v>0</v>
      </c>
      <c r="N9" s="127">
        <v>0</v>
      </c>
      <c r="O9" s="127">
        <f>ROUND(E9*N9,2)</f>
        <v>0</v>
      </c>
      <c r="P9" s="127">
        <v>0</v>
      </c>
      <c r="Q9" s="127">
        <f>ROUND(E9*P9,2)</f>
        <v>0</v>
      </c>
      <c r="R9" s="127"/>
      <c r="S9" s="127" t="s">
        <v>392</v>
      </c>
      <c r="T9" s="128" t="s">
        <v>393</v>
      </c>
      <c r="U9" s="106">
        <v>0</v>
      </c>
      <c r="V9" s="106">
        <f>ROUND(E9*U9,2)</f>
        <v>0</v>
      </c>
      <c r="W9" s="106"/>
      <c r="X9" s="106" t="s">
        <v>1066</v>
      </c>
      <c r="Y9" s="101"/>
      <c r="Z9" s="101"/>
      <c r="AA9" s="101"/>
      <c r="AB9" s="101"/>
      <c r="AC9" s="101"/>
      <c r="AD9" s="101"/>
      <c r="AE9" s="101"/>
      <c r="AF9" s="101"/>
      <c r="AG9" s="101" t="s">
        <v>1795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ht="22.5" outlineLevel="1">
      <c r="A10" s="104"/>
      <c r="B10" s="105"/>
      <c r="C10" s="138" t="s">
        <v>3719</v>
      </c>
      <c r="D10" s="107"/>
      <c r="E10" s="108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1"/>
      <c r="Z10" s="101"/>
      <c r="AA10" s="101"/>
      <c r="AB10" s="101"/>
      <c r="AC10" s="101"/>
      <c r="AD10" s="101"/>
      <c r="AE10" s="101"/>
      <c r="AF10" s="101"/>
      <c r="AG10" s="101" t="s">
        <v>365</v>
      </c>
      <c r="AH10" s="101">
        <v>0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ht="22.5" outlineLevel="1">
      <c r="A11" s="104"/>
      <c r="B11" s="105"/>
      <c r="C11" s="138" t="s">
        <v>3720</v>
      </c>
      <c r="D11" s="107"/>
      <c r="E11" s="108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1"/>
      <c r="Z11" s="101"/>
      <c r="AA11" s="101"/>
      <c r="AB11" s="101"/>
      <c r="AC11" s="101"/>
      <c r="AD11" s="101"/>
      <c r="AE11" s="101"/>
      <c r="AF11" s="101"/>
      <c r="AG11" s="101" t="s">
        <v>365</v>
      </c>
      <c r="AH11" s="101">
        <v>0</v>
      </c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ht="22.5" outlineLevel="1">
      <c r="A12" s="104"/>
      <c r="B12" s="105"/>
      <c r="C12" s="138" t="s">
        <v>3721</v>
      </c>
      <c r="D12" s="107"/>
      <c r="E12" s="108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1"/>
      <c r="Z12" s="101"/>
      <c r="AA12" s="101"/>
      <c r="AB12" s="101"/>
      <c r="AC12" s="101"/>
      <c r="AD12" s="101"/>
      <c r="AE12" s="101"/>
      <c r="AF12" s="101"/>
      <c r="AG12" s="101" t="s">
        <v>365</v>
      </c>
      <c r="AH12" s="101">
        <v>0</v>
      </c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ht="22.5" outlineLevel="1">
      <c r="A13" s="104"/>
      <c r="B13" s="105"/>
      <c r="C13" s="138" t="s">
        <v>3722</v>
      </c>
      <c r="D13" s="107"/>
      <c r="E13" s="108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1"/>
      <c r="Z13" s="101"/>
      <c r="AA13" s="101"/>
      <c r="AB13" s="101"/>
      <c r="AC13" s="101"/>
      <c r="AD13" s="101"/>
      <c r="AE13" s="101"/>
      <c r="AF13" s="101"/>
      <c r="AG13" s="101" t="s">
        <v>365</v>
      </c>
      <c r="AH13" s="101">
        <v>0</v>
      </c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04"/>
      <c r="B14" s="105"/>
      <c r="C14" s="138" t="s">
        <v>3723</v>
      </c>
      <c r="D14" s="107"/>
      <c r="E14" s="108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1"/>
      <c r="Z14" s="101"/>
      <c r="AA14" s="101"/>
      <c r="AB14" s="101"/>
      <c r="AC14" s="101"/>
      <c r="AD14" s="101"/>
      <c r="AE14" s="101"/>
      <c r="AF14" s="101"/>
      <c r="AG14" s="101" t="s">
        <v>365</v>
      </c>
      <c r="AH14" s="101">
        <v>0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outlineLevel="1">
      <c r="A15" s="104"/>
      <c r="B15" s="105"/>
      <c r="C15" s="138" t="s">
        <v>43</v>
      </c>
      <c r="D15" s="107"/>
      <c r="E15" s="108">
        <v>1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1"/>
      <c r="Z15" s="101"/>
      <c r="AA15" s="101"/>
      <c r="AB15" s="101"/>
      <c r="AC15" s="101"/>
      <c r="AD15" s="101"/>
      <c r="AE15" s="101"/>
      <c r="AF15" s="101"/>
      <c r="AG15" s="101" t="s">
        <v>365</v>
      </c>
      <c r="AH15" s="101">
        <v>0</v>
      </c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ht="22.5" outlineLevel="1">
      <c r="A16" s="122">
        <v>2</v>
      </c>
      <c r="B16" s="123" t="s">
        <v>3724</v>
      </c>
      <c r="C16" s="137" t="s">
        <v>3725</v>
      </c>
      <c r="D16" s="124" t="s">
        <v>3718</v>
      </c>
      <c r="E16" s="125">
        <v>1</v>
      </c>
      <c r="F16" s="126"/>
      <c r="G16" s="127">
        <f>ROUND(E16*F16,2)</f>
        <v>0</v>
      </c>
      <c r="H16" s="126"/>
      <c r="I16" s="127">
        <f>ROUND(E16*H16,2)</f>
        <v>0</v>
      </c>
      <c r="J16" s="126"/>
      <c r="K16" s="127">
        <f>ROUND(E16*J16,2)</f>
        <v>0</v>
      </c>
      <c r="L16" s="127">
        <v>21</v>
      </c>
      <c r="M16" s="127">
        <f>G16*(1+L16/100)</f>
        <v>0</v>
      </c>
      <c r="N16" s="127">
        <v>0</v>
      </c>
      <c r="O16" s="127">
        <f>ROUND(E16*N16,2)</f>
        <v>0</v>
      </c>
      <c r="P16" s="127">
        <v>0</v>
      </c>
      <c r="Q16" s="127">
        <f>ROUND(E16*P16,2)</f>
        <v>0</v>
      </c>
      <c r="R16" s="127"/>
      <c r="S16" s="127" t="s">
        <v>392</v>
      </c>
      <c r="T16" s="128" t="s">
        <v>393</v>
      </c>
      <c r="U16" s="106">
        <v>0</v>
      </c>
      <c r="V16" s="106">
        <f>ROUND(E16*U16,2)</f>
        <v>0</v>
      </c>
      <c r="W16" s="106"/>
      <c r="X16" s="106" t="s">
        <v>1066</v>
      </c>
      <c r="Y16" s="101"/>
      <c r="Z16" s="101"/>
      <c r="AA16" s="101"/>
      <c r="AB16" s="101"/>
      <c r="AC16" s="101"/>
      <c r="AD16" s="101"/>
      <c r="AE16" s="101"/>
      <c r="AF16" s="101"/>
      <c r="AG16" s="101" t="s">
        <v>1795</v>
      </c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ht="22.5" outlineLevel="1">
      <c r="A17" s="104"/>
      <c r="B17" s="105"/>
      <c r="C17" s="138" t="s">
        <v>3719</v>
      </c>
      <c r="D17" s="107"/>
      <c r="E17" s="108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1"/>
      <c r="Z17" s="101"/>
      <c r="AA17" s="101"/>
      <c r="AB17" s="101"/>
      <c r="AC17" s="101"/>
      <c r="AD17" s="101"/>
      <c r="AE17" s="101"/>
      <c r="AF17" s="101"/>
      <c r="AG17" s="101" t="s">
        <v>365</v>
      </c>
      <c r="AH17" s="101">
        <v>0</v>
      </c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ht="22.5" outlineLevel="1">
      <c r="A18" s="104"/>
      <c r="B18" s="105"/>
      <c r="C18" s="138" t="s">
        <v>3720</v>
      </c>
      <c r="D18" s="107"/>
      <c r="E18" s="108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1"/>
      <c r="Z18" s="101"/>
      <c r="AA18" s="101"/>
      <c r="AB18" s="101"/>
      <c r="AC18" s="101"/>
      <c r="AD18" s="101"/>
      <c r="AE18" s="101"/>
      <c r="AF18" s="101"/>
      <c r="AG18" s="101" t="s">
        <v>365</v>
      </c>
      <c r="AH18" s="101">
        <v>0</v>
      </c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ht="22.5" outlineLevel="1">
      <c r="A19" s="104"/>
      <c r="B19" s="105"/>
      <c r="C19" s="138" t="s">
        <v>3721</v>
      </c>
      <c r="D19" s="107"/>
      <c r="E19" s="108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1"/>
      <c r="Z19" s="101"/>
      <c r="AA19" s="101"/>
      <c r="AB19" s="101"/>
      <c r="AC19" s="101"/>
      <c r="AD19" s="101"/>
      <c r="AE19" s="101"/>
      <c r="AF19" s="101"/>
      <c r="AG19" s="101" t="s">
        <v>365</v>
      </c>
      <c r="AH19" s="101">
        <v>0</v>
      </c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ht="22.5" outlineLevel="1">
      <c r="A20" s="104"/>
      <c r="B20" s="105"/>
      <c r="C20" s="138" t="s">
        <v>3722</v>
      </c>
      <c r="D20" s="107"/>
      <c r="E20" s="108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/>
      <c r="Z20" s="101"/>
      <c r="AA20" s="101"/>
      <c r="AB20" s="101"/>
      <c r="AC20" s="101"/>
      <c r="AD20" s="101"/>
      <c r="AE20" s="101"/>
      <c r="AF20" s="101"/>
      <c r="AG20" s="101" t="s">
        <v>365</v>
      </c>
      <c r="AH20" s="101">
        <v>0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outlineLevel="1">
      <c r="A21" s="104"/>
      <c r="B21" s="105"/>
      <c r="C21" s="138" t="s">
        <v>3723</v>
      </c>
      <c r="D21" s="107"/>
      <c r="E21" s="108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1"/>
      <c r="Z21" s="101"/>
      <c r="AA21" s="101"/>
      <c r="AB21" s="101"/>
      <c r="AC21" s="101"/>
      <c r="AD21" s="101"/>
      <c r="AE21" s="101"/>
      <c r="AF21" s="101"/>
      <c r="AG21" s="101" t="s">
        <v>365</v>
      </c>
      <c r="AH21" s="101">
        <v>0</v>
      </c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outlineLevel="1">
      <c r="A22" s="104"/>
      <c r="B22" s="105"/>
      <c r="C22" s="138" t="s">
        <v>43</v>
      </c>
      <c r="D22" s="107"/>
      <c r="E22" s="108">
        <v>1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1"/>
      <c r="Z22" s="101"/>
      <c r="AA22" s="101"/>
      <c r="AB22" s="101"/>
      <c r="AC22" s="101"/>
      <c r="AD22" s="101"/>
      <c r="AE22" s="101"/>
      <c r="AF22" s="101"/>
      <c r="AG22" s="101" t="s">
        <v>365</v>
      </c>
      <c r="AH22" s="101">
        <v>0</v>
      </c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ht="22.5" outlineLevel="1">
      <c r="A23" s="122">
        <v>3</v>
      </c>
      <c r="B23" s="123" t="s">
        <v>3726</v>
      </c>
      <c r="C23" s="137" t="s">
        <v>3727</v>
      </c>
      <c r="D23" s="124" t="s">
        <v>3718</v>
      </c>
      <c r="E23" s="125">
        <v>1</v>
      </c>
      <c r="F23" s="126"/>
      <c r="G23" s="127">
        <f>ROUND(E23*F23,2)</f>
        <v>0</v>
      </c>
      <c r="H23" s="126"/>
      <c r="I23" s="127">
        <f>ROUND(E23*H23,2)</f>
        <v>0</v>
      </c>
      <c r="J23" s="126"/>
      <c r="K23" s="127">
        <f>ROUND(E23*J23,2)</f>
        <v>0</v>
      </c>
      <c r="L23" s="127">
        <v>21</v>
      </c>
      <c r="M23" s="127">
        <f>G23*(1+L23/100)</f>
        <v>0</v>
      </c>
      <c r="N23" s="127">
        <v>0</v>
      </c>
      <c r="O23" s="127">
        <f>ROUND(E23*N23,2)</f>
        <v>0</v>
      </c>
      <c r="P23" s="127">
        <v>0</v>
      </c>
      <c r="Q23" s="127">
        <f>ROUND(E23*P23,2)</f>
        <v>0</v>
      </c>
      <c r="R23" s="127"/>
      <c r="S23" s="127" t="s">
        <v>392</v>
      </c>
      <c r="T23" s="128" t="s">
        <v>393</v>
      </c>
      <c r="U23" s="106">
        <v>0</v>
      </c>
      <c r="V23" s="106">
        <f>ROUND(E23*U23,2)</f>
        <v>0</v>
      </c>
      <c r="W23" s="106"/>
      <c r="X23" s="106" t="s">
        <v>1066</v>
      </c>
      <c r="Y23" s="101"/>
      <c r="Z23" s="101"/>
      <c r="AA23" s="101"/>
      <c r="AB23" s="101"/>
      <c r="AC23" s="101"/>
      <c r="AD23" s="101"/>
      <c r="AE23" s="101"/>
      <c r="AF23" s="101"/>
      <c r="AG23" s="101" t="s">
        <v>1795</v>
      </c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ht="22.5" outlineLevel="1">
      <c r="A24" s="104"/>
      <c r="B24" s="105"/>
      <c r="C24" s="138" t="s">
        <v>3719</v>
      </c>
      <c r="D24" s="107"/>
      <c r="E24" s="108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1"/>
      <c r="Z24" s="101"/>
      <c r="AA24" s="101"/>
      <c r="AB24" s="101"/>
      <c r="AC24" s="101"/>
      <c r="AD24" s="101"/>
      <c r="AE24" s="101"/>
      <c r="AF24" s="101"/>
      <c r="AG24" s="101" t="s">
        <v>365</v>
      </c>
      <c r="AH24" s="101">
        <v>0</v>
      </c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ht="22.5" outlineLevel="1">
      <c r="A25" s="104"/>
      <c r="B25" s="105"/>
      <c r="C25" s="138" t="s">
        <v>3720</v>
      </c>
      <c r="D25" s="107"/>
      <c r="E25" s="108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1"/>
      <c r="Z25" s="101"/>
      <c r="AA25" s="101"/>
      <c r="AB25" s="101"/>
      <c r="AC25" s="101"/>
      <c r="AD25" s="101"/>
      <c r="AE25" s="101"/>
      <c r="AF25" s="101"/>
      <c r="AG25" s="101" t="s">
        <v>365</v>
      </c>
      <c r="AH25" s="101">
        <v>0</v>
      </c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ht="22.5" outlineLevel="1">
      <c r="A26" s="104"/>
      <c r="B26" s="105"/>
      <c r="C26" s="138" t="s">
        <v>3721</v>
      </c>
      <c r="D26" s="107"/>
      <c r="E26" s="108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1"/>
      <c r="Z26" s="101"/>
      <c r="AA26" s="101"/>
      <c r="AB26" s="101"/>
      <c r="AC26" s="101"/>
      <c r="AD26" s="101"/>
      <c r="AE26" s="101"/>
      <c r="AF26" s="101"/>
      <c r="AG26" s="101" t="s">
        <v>365</v>
      </c>
      <c r="AH26" s="101">
        <v>0</v>
      </c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ht="22.5" outlineLevel="1">
      <c r="A27" s="104"/>
      <c r="B27" s="105"/>
      <c r="C27" s="138" t="s">
        <v>3722</v>
      </c>
      <c r="D27" s="107"/>
      <c r="E27" s="108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1"/>
      <c r="Z27" s="101"/>
      <c r="AA27" s="101"/>
      <c r="AB27" s="101"/>
      <c r="AC27" s="101"/>
      <c r="AD27" s="101"/>
      <c r="AE27" s="101"/>
      <c r="AF27" s="101"/>
      <c r="AG27" s="101" t="s">
        <v>365</v>
      </c>
      <c r="AH27" s="101">
        <v>0</v>
      </c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outlineLevel="1">
      <c r="A28" s="104"/>
      <c r="B28" s="105"/>
      <c r="C28" s="138" t="s">
        <v>3723</v>
      </c>
      <c r="D28" s="107"/>
      <c r="E28" s="108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1"/>
      <c r="Z28" s="101"/>
      <c r="AA28" s="101"/>
      <c r="AB28" s="101"/>
      <c r="AC28" s="101"/>
      <c r="AD28" s="101"/>
      <c r="AE28" s="101"/>
      <c r="AF28" s="101"/>
      <c r="AG28" s="101" t="s">
        <v>365</v>
      </c>
      <c r="AH28" s="101">
        <v>0</v>
      </c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04"/>
      <c r="B29" s="105"/>
      <c r="C29" s="138" t="s">
        <v>43</v>
      </c>
      <c r="D29" s="107"/>
      <c r="E29" s="108">
        <v>1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1"/>
      <c r="Z29" s="101"/>
      <c r="AA29" s="101"/>
      <c r="AB29" s="101"/>
      <c r="AC29" s="101"/>
      <c r="AD29" s="101"/>
      <c r="AE29" s="101"/>
      <c r="AF29" s="101"/>
      <c r="AG29" s="101" t="s">
        <v>365</v>
      </c>
      <c r="AH29" s="101">
        <v>0</v>
      </c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ht="22.5" outlineLevel="1">
      <c r="A30" s="122">
        <v>4</v>
      </c>
      <c r="B30" s="123" t="s">
        <v>3728</v>
      </c>
      <c r="C30" s="137" t="s">
        <v>3729</v>
      </c>
      <c r="D30" s="124" t="s">
        <v>3718</v>
      </c>
      <c r="E30" s="125">
        <v>1</v>
      </c>
      <c r="F30" s="126"/>
      <c r="G30" s="127">
        <f>ROUND(E30*F30,2)</f>
        <v>0</v>
      </c>
      <c r="H30" s="126"/>
      <c r="I30" s="127">
        <f>ROUND(E30*H30,2)</f>
        <v>0</v>
      </c>
      <c r="J30" s="126"/>
      <c r="K30" s="127">
        <f>ROUND(E30*J30,2)</f>
        <v>0</v>
      </c>
      <c r="L30" s="127">
        <v>21</v>
      </c>
      <c r="M30" s="127">
        <f>G30*(1+L30/100)</f>
        <v>0</v>
      </c>
      <c r="N30" s="127">
        <v>0</v>
      </c>
      <c r="O30" s="127">
        <f>ROUND(E30*N30,2)</f>
        <v>0</v>
      </c>
      <c r="P30" s="127">
        <v>0</v>
      </c>
      <c r="Q30" s="127">
        <f>ROUND(E30*P30,2)</f>
        <v>0</v>
      </c>
      <c r="R30" s="127"/>
      <c r="S30" s="127" t="s">
        <v>392</v>
      </c>
      <c r="T30" s="128" t="s">
        <v>393</v>
      </c>
      <c r="U30" s="106">
        <v>0</v>
      </c>
      <c r="V30" s="106">
        <f>ROUND(E30*U30,2)</f>
        <v>0</v>
      </c>
      <c r="W30" s="106"/>
      <c r="X30" s="106" t="s">
        <v>1066</v>
      </c>
      <c r="Y30" s="101"/>
      <c r="Z30" s="101"/>
      <c r="AA30" s="101"/>
      <c r="AB30" s="101"/>
      <c r="AC30" s="101"/>
      <c r="AD30" s="101"/>
      <c r="AE30" s="101"/>
      <c r="AF30" s="101"/>
      <c r="AG30" s="101" t="s">
        <v>1795</v>
      </c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ht="22.5" outlineLevel="1">
      <c r="A31" s="104"/>
      <c r="B31" s="105"/>
      <c r="C31" s="138" t="s">
        <v>3719</v>
      </c>
      <c r="D31" s="107"/>
      <c r="E31" s="108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1"/>
      <c r="Z31" s="101"/>
      <c r="AA31" s="101"/>
      <c r="AB31" s="101"/>
      <c r="AC31" s="101"/>
      <c r="AD31" s="101"/>
      <c r="AE31" s="101"/>
      <c r="AF31" s="101"/>
      <c r="AG31" s="101" t="s">
        <v>365</v>
      </c>
      <c r="AH31" s="101">
        <v>0</v>
      </c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ht="22.5" outlineLevel="1">
      <c r="A32" s="104"/>
      <c r="B32" s="105"/>
      <c r="C32" s="138" t="s">
        <v>3720</v>
      </c>
      <c r="D32" s="107"/>
      <c r="E32" s="108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1"/>
      <c r="Z32" s="101"/>
      <c r="AA32" s="101"/>
      <c r="AB32" s="101"/>
      <c r="AC32" s="101"/>
      <c r="AD32" s="101"/>
      <c r="AE32" s="101"/>
      <c r="AF32" s="101"/>
      <c r="AG32" s="101" t="s">
        <v>365</v>
      </c>
      <c r="AH32" s="101">
        <v>0</v>
      </c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ht="22.5" outlineLevel="1">
      <c r="A33" s="104"/>
      <c r="B33" s="105"/>
      <c r="C33" s="138" t="s">
        <v>3721</v>
      </c>
      <c r="D33" s="107"/>
      <c r="E33" s="108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1"/>
      <c r="Z33" s="101"/>
      <c r="AA33" s="101"/>
      <c r="AB33" s="101"/>
      <c r="AC33" s="101"/>
      <c r="AD33" s="101"/>
      <c r="AE33" s="101"/>
      <c r="AF33" s="101"/>
      <c r="AG33" s="101" t="s">
        <v>365</v>
      </c>
      <c r="AH33" s="101">
        <v>0</v>
      </c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ht="22.5" outlineLevel="1">
      <c r="A34" s="104"/>
      <c r="B34" s="105"/>
      <c r="C34" s="138" t="s">
        <v>3722</v>
      </c>
      <c r="D34" s="107"/>
      <c r="E34" s="108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1"/>
      <c r="Z34" s="101"/>
      <c r="AA34" s="101"/>
      <c r="AB34" s="101"/>
      <c r="AC34" s="101"/>
      <c r="AD34" s="101"/>
      <c r="AE34" s="101"/>
      <c r="AF34" s="101"/>
      <c r="AG34" s="101" t="s">
        <v>365</v>
      </c>
      <c r="AH34" s="101">
        <v>0</v>
      </c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04"/>
      <c r="B35" s="105"/>
      <c r="C35" s="138" t="s">
        <v>3723</v>
      </c>
      <c r="D35" s="107"/>
      <c r="E35" s="108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1"/>
      <c r="Z35" s="101"/>
      <c r="AA35" s="101"/>
      <c r="AB35" s="101"/>
      <c r="AC35" s="101"/>
      <c r="AD35" s="101"/>
      <c r="AE35" s="101"/>
      <c r="AF35" s="101"/>
      <c r="AG35" s="101" t="s">
        <v>365</v>
      </c>
      <c r="AH35" s="101">
        <v>0</v>
      </c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outlineLevel="1">
      <c r="A36" s="104"/>
      <c r="B36" s="105"/>
      <c r="C36" s="138" t="s">
        <v>43</v>
      </c>
      <c r="D36" s="107"/>
      <c r="E36" s="108">
        <v>1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1"/>
      <c r="Z36" s="101"/>
      <c r="AA36" s="101"/>
      <c r="AB36" s="101"/>
      <c r="AC36" s="101"/>
      <c r="AD36" s="101"/>
      <c r="AE36" s="101"/>
      <c r="AF36" s="101"/>
      <c r="AG36" s="101" t="s">
        <v>365</v>
      </c>
      <c r="AH36" s="101">
        <v>0</v>
      </c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ht="22.5" outlineLevel="1">
      <c r="A37" s="122">
        <v>5</v>
      </c>
      <c r="B37" s="123" t="s">
        <v>3730</v>
      </c>
      <c r="C37" s="137" t="s">
        <v>3731</v>
      </c>
      <c r="D37" s="124" t="s">
        <v>3718</v>
      </c>
      <c r="E37" s="125">
        <v>1</v>
      </c>
      <c r="F37" s="126"/>
      <c r="G37" s="127">
        <f>ROUND(E37*F37,2)</f>
        <v>0</v>
      </c>
      <c r="H37" s="126"/>
      <c r="I37" s="127">
        <f>ROUND(E37*H37,2)</f>
        <v>0</v>
      </c>
      <c r="J37" s="126"/>
      <c r="K37" s="127">
        <f>ROUND(E37*J37,2)</f>
        <v>0</v>
      </c>
      <c r="L37" s="127">
        <v>21</v>
      </c>
      <c r="M37" s="127">
        <f>G37*(1+L37/100)</f>
        <v>0</v>
      </c>
      <c r="N37" s="127">
        <v>0</v>
      </c>
      <c r="O37" s="127">
        <f>ROUND(E37*N37,2)</f>
        <v>0</v>
      </c>
      <c r="P37" s="127">
        <v>0</v>
      </c>
      <c r="Q37" s="127">
        <f>ROUND(E37*P37,2)</f>
        <v>0</v>
      </c>
      <c r="R37" s="127"/>
      <c r="S37" s="127" t="s">
        <v>392</v>
      </c>
      <c r="T37" s="128" t="s">
        <v>393</v>
      </c>
      <c r="U37" s="106">
        <v>0</v>
      </c>
      <c r="V37" s="106">
        <f>ROUND(E37*U37,2)</f>
        <v>0</v>
      </c>
      <c r="W37" s="106"/>
      <c r="X37" s="106" t="s">
        <v>1066</v>
      </c>
      <c r="Y37" s="101"/>
      <c r="Z37" s="101"/>
      <c r="AA37" s="101"/>
      <c r="AB37" s="101"/>
      <c r="AC37" s="101"/>
      <c r="AD37" s="101"/>
      <c r="AE37" s="101"/>
      <c r="AF37" s="101"/>
      <c r="AG37" s="101" t="s">
        <v>1795</v>
      </c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ht="22.5" outlineLevel="1">
      <c r="A38" s="104"/>
      <c r="B38" s="105"/>
      <c r="C38" s="138" t="s">
        <v>3719</v>
      </c>
      <c r="D38" s="107"/>
      <c r="E38" s="108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1"/>
      <c r="Z38" s="101"/>
      <c r="AA38" s="101"/>
      <c r="AB38" s="101"/>
      <c r="AC38" s="101"/>
      <c r="AD38" s="101"/>
      <c r="AE38" s="101"/>
      <c r="AF38" s="101"/>
      <c r="AG38" s="101" t="s">
        <v>365</v>
      </c>
      <c r="AH38" s="101">
        <v>0</v>
      </c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ht="22.5" outlineLevel="1">
      <c r="A39" s="104"/>
      <c r="B39" s="105"/>
      <c r="C39" s="138" t="s">
        <v>3720</v>
      </c>
      <c r="D39" s="107"/>
      <c r="E39" s="108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1"/>
      <c r="Z39" s="101"/>
      <c r="AA39" s="101"/>
      <c r="AB39" s="101"/>
      <c r="AC39" s="101"/>
      <c r="AD39" s="101"/>
      <c r="AE39" s="101"/>
      <c r="AF39" s="101"/>
      <c r="AG39" s="101" t="s">
        <v>365</v>
      </c>
      <c r="AH39" s="101">
        <v>0</v>
      </c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ht="22.5" outlineLevel="1">
      <c r="A40" s="104"/>
      <c r="B40" s="105"/>
      <c r="C40" s="138" t="s">
        <v>3721</v>
      </c>
      <c r="D40" s="107"/>
      <c r="E40" s="108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1"/>
      <c r="Z40" s="101"/>
      <c r="AA40" s="101"/>
      <c r="AB40" s="101"/>
      <c r="AC40" s="101"/>
      <c r="AD40" s="101"/>
      <c r="AE40" s="101"/>
      <c r="AF40" s="101"/>
      <c r="AG40" s="101" t="s">
        <v>365</v>
      </c>
      <c r="AH40" s="101">
        <v>0</v>
      </c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ht="22.5" outlineLevel="1">
      <c r="A41" s="104"/>
      <c r="B41" s="105"/>
      <c r="C41" s="138" t="s">
        <v>3722</v>
      </c>
      <c r="D41" s="107"/>
      <c r="E41" s="108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1"/>
      <c r="Z41" s="101"/>
      <c r="AA41" s="101"/>
      <c r="AB41" s="101"/>
      <c r="AC41" s="101"/>
      <c r="AD41" s="101"/>
      <c r="AE41" s="101"/>
      <c r="AF41" s="101"/>
      <c r="AG41" s="101" t="s">
        <v>365</v>
      </c>
      <c r="AH41" s="101">
        <v>0</v>
      </c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outlineLevel="1">
      <c r="A42" s="104"/>
      <c r="B42" s="105"/>
      <c r="C42" s="138" t="s">
        <v>3723</v>
      </c>
      <c r="D42" s="107"/>
      <c r="E42" s="108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1"/>
      <c r="Z42" s="101"/>
      <c r="AA42" s="101"/>
      <c r="AB42" s="101"/>
      <c r="AC42" s="101"/>
      <c r="AD42" s="101"/>
      <c r="AE42" s="101"/>
      <c r="AF42" s="101"/>
      <c r="AG42" s="101" t="s">
        <v>365</v>
      </c>
      <c r="AH42" s="101">
        <v>0</v>
      </c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outlineLevel="1">
      <c r="A43" s="104"/>
      <c r="B43" s="105"/>
      <c r="C43" s="138" t="s">
        <v>43</v>
      </c>
      <c r="D43" s="107"/>
      <c r="E43" s="108">
        <v>1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1"/>
      <c r="Z43" s="101"/>
      <c r="AA43" s="101"/>
      <c r="AB43" s="101"/>
      <c r="AC43" s="101"/>
      <c r="AD43" s="101"/>
      <c r="AE43" s="101"/>
      <c r="AF43" s="101"/>
      <c r="AG43" s="101" t="s">
        <v>365</v>
      </c>
      <c r="AH43" s="101">
        <v>0</v>
      </c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ht="33.75" outlineLevel="1">
      <c r="A44" s="122">
        <v>6</v>
      </c>
      <c r="B44" s="123" t="s">
        <v>3732</v>
      </c>
      <c r="C44" s="137" t="s">
        <v>3733</v>
      </c>
      <c r="D44" s="124" t="s">
        <v>3718</v>
      </c>
      <c r="E44" s="125">
        <v>1</v>
      </c>
      <c r="F44" s="126"/>
      <c r="G44" s="127">
        <f>ROUND(E44*F44,2)</f>
        <v>0</v>
      </c>
      <c r="H44" s="126"/>
      <c r="I44" s="127">
        <f>ROUND(E44*H44,2)</f>
        <v>0</v>
      </c>
      <c r="J44" s="126"/>
      <c r="K44" s="127">
        <f>ROUND(E44*J44,2)</f>
        <v>0</v>
      </c>
      <c r="L44" s="127">
        <v>21</v>
      </c>
      <c r="M44" s="127">
        <f>G44*(1+L44/100)</f>
        <v>0</v>
      </c>
      <c r="N44" s="127">
        <v>0</v>
      </c>
      <c r="O44" s="127">
        <f>ROUND(E44*N44,2)</f>
        <v>0</v>
      </c>
      <c r="P44" s="127">
        <v>0</v>
      </c>
      <c r="Q44" s="127">
        <f>ROUND(E44*P44,2)</f>
        <v>0</v>
      </c>
      <c r="R44" s="127"/>
      <c r="S44" s="127" t="s">
        <v>392</v>
      </c>
      <c r="T44" s="128" t="s">
        <v>393</v>
      </c>
      <c r="U44" s="106">
        <v>0</v>
      </c>
      <c r="V44" s="106">
        <f>ROUND(E44*U44,2)</f>
        <v>0</v>
      </c>
      <c r="W44" s="106"/>
      <c r="X44" s="106" t="s">
        <v>362</v>
      </c>
      <c r="Y44" s="101"/>
      <c r="Z44" s="101"/>
      <c r="AA44" s="101"/>
      <c r="AB44" s="101"/>
      <c r="AC44" s="101"/>
      <c r="AD44" s="101"/>
      <c r="AE44" s="101"/>
      <c r="AF44" s="101"/>
      <c r="AG44" s="101" t="s">
        <v>550</v>
      </c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ht="33.75" outlineLevel="1">
      <c r="A45" s="104"/>
      <c r="B45" s="105"/>
      <c r="C45" s="138" t="s">
        <v>3734</v>
      </c>
      <c r="D45" s="107"/>
      <c r="E45" s="10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1"/>
      <c r="Z45" s="101"/>
      <c r="AA45" s="101"/>
      <c r="AB45" s="101"/>
      <c r="AC45" s="101"/>
      <c r="AD45" s="101"/>
      <c r="AE45" s="101"/>
      <c r="AF45" s="101"/>
      <c r="AG45" s="101" t="s">
        <v>365</v>
      </c>
      <c r="AH45" s="101">
        <v>0</v>
      </c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ht="33.75" outlineLevel="1">
      <c r="A46" s="104"/>
      <c r="B46" s="105"/>
      <c r="C46" s="138" t="s">
        <v>3735</v>
      </c>
      <c r="D46" s="107"/>
      <c r="E46" s="108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1"/>
      <c r="Z46" s="101"/>
      <c r="AA46" s="101"/>
      <c r="AB46" s="101"/>
      <c r="AC46" s="101"/>
      <c r="AD46" s="101"/>
      <c r="AE46" s="101"/>
      <c r="AF46" s="101"/>
      <c r="AG46" s="101" t="s">
        <v>365</v>
      </c>
      <c r="AH46" s="101">
        <v>0</v>
      </c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 ht="22.5" outlineLevel="1">
      <c r="A47" s="104"/>
      <c r="B47" s="105"/>
      <c r="C47" s="138" t="s">
        <v>3736</v>
      </c>
      <c r="D47" s="107"/>
      <c r="E47" s="108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1"/>
      <c r="Z47" s="101"/>
      <c r="AA47" s="101"/>
      <c r="AB47" s="101"/>
      <c r="AC47" s="101"/>
      <c r="AD47" s="101"/>
      <c r="AE47" s="101"/>
      <c r="AF47" s="101"/>
      <c r="AG47" s="101" t="s">
        <v>365</v>
      </c>
      <c r="AH47" s="101">
        <v>0</v>
      </c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ht="33.75" outlineLevel="1">
      <c r="A48" s="104"/>
      <c r="B48" s="105"/>
      <c r="C48" s="138" t="s">
        <v>3737</v>
      </c>
      <c r="D48" s="107"/>
      <c r="E48" s="108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1"/>
      <c r="Z48" s="101"/>
      <c r="AA48" s="101"/>
      <c r="AB48" s="101"/>
      <c r="AC48" s="101"/>
      <c r="AD48" s="101"/>
      <c r="AE48" s="101"/>
      <c r="AF48" s="101"/>
      <c r="AG48" s="101" t="s">
        <v>365</v>
      </c>
      <c r="AH48" s="101">
        <v>0</v>
      </c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ht="22.5" outlineLevel="1">
      <c r="A49" s="104"/>
      <c r="B49" s="105"/>
      <c r="C49" s="138" t="s">
        <v>3738</v>
      </c>
      <c r="D49" s="107"/>
      <c r="E49" s="108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1"/>
      <c r="Z49" s="101"/>
      <c r="AA49" s="101"/>
      <c r="AB49" s="101"/>
      <c r="AC49" s="101"/>
      <c r="AD49" s="101"/>
      <c r="AE49" s="101"/>
      <c r="AF49" s="101"/>
      <c r="AG49" s="101" t="s">
        <v>365</v>
      </c>
      <c r="AH49" s="101">
        <v>0</v>
      </c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ht="22.5" outlineLevel="1">
      <c r="A50" s="104"/>
      <c r="B50" s="105"/>
      <c r="C50" s="138" t="s">
        <v>3739</v>
      </c>
      <c r="D50" s="107"/>
      <c r="E50" s="108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1"/>
      <c r="Z50" s="101"/>
      <c r="AA50" s="101"/>
      <c r="AB50" s="101"/>
      <c r="AC50" s="101"/>
      <c r="AD50" s="101"/>
      <c r="AE50" s="101"/>
      <c r="AF50" s="101"/>
      <c r="AG50" s="101" t="s">
        <v>365</v>
      </c>
      <c r="AH50" s="101">
        <v>0</v>
      </c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outlineLevel="1">
      <c r="A51" s="104"/>
      <c r="B51" s="105"/>
      <c r="C51" s="138" t="s">
        <v>43</v>
      </c>
      <c r="D51" s="107"/>
      <c r="E51" s="108">
        <v>1</v>
      </c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1"/>
      <c r="Z51" s="101"/>
      <c r="AA51" s="101"/>
      <c r="AB51" s="101"/>
      <c r="AC51" s="101"/>
      <c r="AD51" s="101"/>
      <c r="AE51" s="101"/>
      <c r="AF51" s="101"/>
      <c r="AG51" s="101" t="s">
        <v>365</v>
      </c>
      <c r="AH51" s="101">
        <v>0</v>
      </c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ht="33.75" outlineLevel="1">
      <c r="A52" s="122">
        <v>7</v>
      </c>
      <c r="B52" s="123" t="s">
        <v>3740</v>
      </c>
      <c r="C52" s="137" t="s">
        <v>3741</v>
      </c>
      <c r="D52" s="124" t="s">
        <v>3718</v>
      </c>
      <c r="E52" s="125">
        <v>1</v>
      </c>
      <c r="F52" s="126"/>
      <c r="G52" s="127">
        <f>ROUND(E52*F52,2)</f>
        <v>0</v>
      </c>
      <c r="H52" s="126"/>
      <c r="I52" s="127">
        <f>ROUND(E52*H52,2)</f>
        <v>0</v>
      </c>
      <c r="J52" s="126"/>
      <c r="K52" s="127">
        <f>ROUND(E52*J52,2)</f>
        <v>0</v>
      </c>
      <c r="L52" s="127">
        <v>21</v>
      </c>
      <c r="M52" s="127">
        <f>G52*(1+L52/100)</f>
        <v>0</v>
      </c>
      <c r="N52" s="127">
        <v>0</v>
      </c>
      <c r="O52" s="127">
        <f>ROUND(E52*N52,2)</f>
        <v>0</v>
      </c>
      <c r="P52" s="127">
        <v>0</v>
      </c>
      <c r="Q52" s="127">
        <f>ROUND(E52*P52,2)</f>
        <v>0</v>
      </c>
      <c r="R52" s="127"/>
      <c r="S52" s="127" t="s">
        <v>392</v>
      </c>
      <c r="T52" s="128" t="s">
        <v>393</v>
      </c>
      <c r="U52" s="106">
        <v>0</v>
      </c>
      <c r="V52" s="106">
        <f>ROUND(E52*U52,2)</f>
        <v>0</v>
      </c>
      <c r="W52" s="106"/>
      <c r="X52" s="106" t="s">
        <v>362</v>
      </c>
      <c r="Y52" s="101"/>
      <c r="Z52" s="101"/>
      <c r="AA52" s="101"/>
      <c r="AB52" s="101"/>
      <c r="AC52" s="101"/>
      <c r="AD52" s="101"/>
      <c r="AE52" s="101"/>
      <c r="AF52" s="101"/>
      <c r="AG52" s="101" t="s">
        <v>550</v>
      </c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ht="33.75" outlineLevel="1">
      <c r="A53" s="104"/>
      <c r="B53" s="105"/>
      <c r="C53" s="138" t="s">
        <v>3734</v>
      </c>
      <c r="D53" s="107"/>
      <c r="E53" s="108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1"/>
      <c r="Z53" s="101"/>
      <c r="AA53" s="101"/>
      <c r="AB53" s="101"/>
      <c r="AC53" s="101"/>
      <c r="AD53" s="101"/>
      <c r="AE53" s="101"/>
      <c r="AF53" s="101"/>
      <c r="AG53" s="101" t="s">
        <v>365</v>
      </c>
      <c r="AH53" s="101">
        <v>0</v>
      </c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 ht="33.75" outlineLevel="1">
      <c r="A54" s="104"/>
      <c r="B54" s="105"/>
      <c r="C54" s="138" t="s">
        <v>3735</v>
      </c>
      <c r="D54" s="107"/>
      <c r="E54" s="108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1"/>
      <c r="Z54" s="101"/>
      <c r="AA54" s="101"/>
      <c r="AB54" s="101"/>
      <c r="AC54" s="101"/>
      <c r="AD54" s="101"/>
      <c r="AE54" s="101"/>
      <c r="AF54" s="101"/>
      <c r="AG54" s="101" t="s">
        <v>365</v>
      </c>
      <c r="AH54" s="101">
        <v>0</v>
      </c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 ht="22.5" outlineLevel="1">
      <c r="A55" s="104"/>
      <c r="B55" s="105"/>
      <c r="C55" s="138" t="s">
        <v>3736</v>
      </c>
      <c r="D55" s="107"/>
      <c r="E55" s="108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1"/>
      <c r="Z55" s="101"/>
      <c r="AA55" s="101"/>
      <c r="AB55" s="101"/>
      <c r="AC55" s="101"/>
      <c r="AD55" s="101"/>
      <c r="AE55" s="101"/>
      <c r="AF55" s="101"/>
      <c r="AG55" s="101" t="s">
        <v>365</v>
      </c>
      <c r="AH55" s="101">
        <v>0</v>
      </c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ht="22.5" outlineLevel="1">
      <c r="A56" s="104"/>
      <c r="B56" s="105"/>
      <c r="C56" s="138" t="s">
        <v>3742</v>
      </c>
      <c r="D56" s="107"/>
      <c r="E56" s="108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1"/>
      <c r="Z56" s="101"/>
      <c r="AA56" s="101"/>
      <c r="AB56" s="101"/>
      <c r="AC56" s="101"/>
      <c r="AD56" s="101"/>
      <c r="AE56" s="101"/>
      <c r="AF56" s="101"/>
      <c r="AG56" s="101" t="s">
        <v>365</v>
      </c>
      <c r="AH56" s="101">
        <v>0</v>
      </c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ht="22.5" outlineLevel="1">
      <c r="A57" s="104"/>
      <c r="B57" s="105"/>
      <c r="C57" s="138" t="s">
        <v>3743</v>
      </c>
      <c r="D57" s="107"/>
      <c r="E57" s="108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1"/>
      <c r="Z57" s="101"/>
      <c r="AA57" s="101"/>
      <c r="AB57" s="101"/>
      <c r="AC57" s="101"/>
      <c r="AD57" s="101"/>
      <c r="AE57" s="101"/>
      <c r="AF57" s="101"/>
      <c r="AG57" s="101" t="s">
        <v>365</v>
      </c>
      <c r="AH57" s="101">
        <v>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ht="22.5" outlineLevel="1">
      <c r="A58" s="104"/>
      <c r="B58" s="105"/>
      <c r="C58" s="138" t="s">
        <v>3739</v>
      </c>
      <c r="D58" s="107"/>
      <c r="E58" s="108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1"/>
      <c r="Z58" s="101"/>
      <c r="AA58" s="101"/>
      <c r="AB58" s="101"/>
      <c r="AC58" s="101"/>
      <c r="AD58" s="101"/>
      <c r="AE58" s="101"/>
      <c r="AF58" s="101"/>
      <c r="AG58" s="101" t="s">
        <v>365</v>
      </c>
      <c r="AH58" s="101">
        <v>0</v>
      </c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 outlineLevel="1">
      <c r="A59" s="104"/>
      <c r="B59" s="105"/>
      <c r="C59" s="138" t="s">
        <v>43</v>
      </c>
      <c r="D59" s="107"/>
      <c r="E59" s="108">
        <v>1</v>
      </c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1"/>
      <c r="Z59" s="101"/>
      <c r="AA59" s="101"/>
      <c r="AB59" s="101"/>
      <c r="AC59" s="101"/>
      <c r="AD59" s="101"/>
      <c r="AE59" s="101"/>
      <c r="AF59" s="101"/>
      <c r="AG59" s="101" t="s">
        <v>365</v>
      </c>
      <c r="AH59" s="101">
        <v>0</v>
      </c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</row>
    <row r="60" spans="1:60" ht="22.5" outlineLevel="1">
      <c r="A60" s="122">
        <v>8</v>
      </c>
      <c r="B60" s="123" t="s">
        <v>3744</v>
      </c>
      <c r="C60" s="137" t="s">
        <v>3745</v>
      </c>
      <c r="D60" s="124" t="s">
        <v>3718</v>
      </c>
      <c r="E60" s="125">
        <v>1</v>
      </c>
      <c r="F60" s="126"/>
      <c r="G60" s="127">
        <f>ROUND(E60*F60,2)</f>
        <v>0</v>
      </c>
      <c r="H60" s="126"/>
      <c r="I60" s="127">
        <f>ROUND(E60*H60,2)</f>
        <v>0</v>
      </c>
      <c r="J60" s="126"/>
      <c r="K60" s="127">
        <f>ROUND(E60*J60,2)</f>
        <v>0</v>
      </c>
      <c r="L60" s="127">
        <v>21</v>
      </c>
      <c r="M60" s="127">
        <f>G60*(1+L60/100)</f>
        <v>0</v>
      </c>
      <c r="N60" s="127">
        <v>0</v>
      </c>
      <c r="O60" s="127">
        <f>ROUND(E60*N60,2)</f>
        <v>0</v>
      </c>
      <c r="P60" s="127">
        <v>0</v>
      </c>
      <c r="Q60" s="127">
        <f>ROUND(E60*P60,2)</f>
        <v>0</v>
      </c>
      <c r="R60" s="127"/>
      <c r="S60" s="127" t="s">
        <v>392</v>
      </c>
      <c r="T60" s="128" t="s">
        <v>393</v>
      </c>
      <c r="U60" s="106">
        <v>0</v>
      </c>
      <c r="V60" s="106">
        <f>ROUND(E60*U60,2)</f>
        <v>0</v>
      </c>
      <c r="W60" s="106"/>
      <c r="X60" s="106" t="s">
        <v>362</v>
      </c>
      <c r="Y60" s="101"/>
      <c r="Z60" s="101"/>
      <c r="AA60" s="101"/>
      <c r="AB60" s="101"/>
      <c r="AC60" s="101"/>
      <c r="AD60" s="101"/>
      <c r="AE60" s="101"/>
      <c r="AF60" s="101"/>
      <c r="AG60" s="101" t="s">
        <v>550</v>
      </c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ht="33.75" outlineLevel="1">
      <c r="A61" s="104"/>
      <c r="B61" s="105"/>
      <c r="C61" s="138" t="s">
        <v>3734</v>
      </c>
      <c r="D61" s="107"/>
      <c r="E61" s="108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1"/>
      <c r="Z61" s="101"/>
      <c r="AA61" s="101"/>
      <c r="AB61" s="101"/>
      <c r="AC61" s="101"/>
      <c r="AD61" s="101"/>
      <c r="AE61" s="101"/>
      <c r="AF61" s="101"/>
      <c r="AG61" s="101" t="s">
        <v>365</v>
      </c>
      <c r="AH61" s="101">
        <v>0</v>
      </c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ht="33.75" outlineLevel="1">
      <c r="A62" s="104"/>
      <c r="B62" s="105"/>
      <c r="C62" s="138" t="s">
        <v>3735</v>
      </c>
      <c r="D62" s="107"/>
      <c r="E62" s="108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1"/>
      <c r="Z62" s="101"/>
      <c r="AA62" s="101"/>
      <c r="AB62" s="101"/>
      <c r="AC62" s="101"/>
      <c r="AD62" s="101"/>
      <c r="AE62" s="101"/>
      <c r="AF62" s="101"/>
      <c r="AG62" s="101" t="s">
        <v>365</v>
      </c>
      <c r="AH62" s="101">
        <v>0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ht="22.5" outlineLevel="1">
      <c r="A63" s="104"/>
      <c r="B63" s="105"/>
      <c r="C63" s="138" t="s">
        <v>3746</v>
      </c>
      <c r="D63" s="107"/>
      <c r="E63" s="108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1"/>
      <c r="Z63" s="101"/>
      <c r="AA63" s="101"/>
      <c r="AB63" s="101"/>
      <c r="AC63" s="101"/>
      <c r="AD63" s="101"/>
      <c r="AE63" s="101"/>
      <c r="AF63" s="101"/>
      <c r="AG63" s="101" t="s">
        <v>365</v>
      </c>
      <c r="AH63" s="101">
        <v>0</v>
      </c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 ht="33.75" outlineLevel="1">
      <c r="A64" s="104"/>
      <c r="B64" s="105"/>
      <c r="C64" s="138" t="s">
        <v>3747</v>
      </c>
      <c r="D64" s="107"/>
      <c r="E64" s="108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1"/>
      <c r="Z64" s="101"/>
      <c r="AA64" s="101"/>
      <c r="AB64" s="101"/>
      <c r="AC64" s="101"/>
      <c r="AD64" s="101"/>
      <c r="AE64" s="101"/>
      <c r="AF64" s="101"/>
      <c r="AG64" s="101" t="s">
        <v>365</v>
      </c>
      <c r="AH64" s="101">
        <v>0</v>
      </c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</row>
    <row r="65" spans="1:60" outlineLevel="1">
      <c r="A65" s="104"/>
      <c r="B65" s="105"/>
      <c r="C65" s="138" t="s">
        <v>3748</v>
      </c>
      <c r="D65" s="107"/>
      <c r="E65" s="108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1"/>
      <c r="Z65" s="101"/>
      <c r="AA65" s="101"/>
      <c r="AB65" s="101"/>
      <c r="AC65" s="101"/>
      <c r="AD65" s="101"/>
      <c r="AE65" s="101"/>
      <c r="AF65" s="101"/>
      <c r="AG65" s="101" t="s">
        <v>365</v>
      </c>
      <c r="AH65" s="101">
        <v>0</v>
      </c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ht="22.5" outlineLevel="1">
      <c r="A66" s="104"/>
      <c r="B66" s="105"/>
      <c r="C66" s="138" t="s">
        <v>3739</v>
      </c>
      <c r="D66" s="107"/>
      <c r="E66" s="108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1"/>
      <c r="Z66" s="101"/>
      <c r="AA66" s="101"/>
      <c r="AB66" s="101"/>
      <c r="AC66" s="101"/>
      <c r="AD66" s="101"/>
      <c r="AE66" s="101"/>
      <c r="AF66" s="101"/>
      <c r="AG66" s="101" t="s">
        <v>365</v>
      </c>
      <c r="AH66" s="101">
        <v>0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outlineLevel="1">
      <c r="A67" s="104"/>
      <c r="B67" s="105"/>
      <c r="C67" s="138" t="s">
        <v>43</v>
      </c>
      <c r="D67" s="107"/>
      <c r="E67" s="108">
        <v>1</v>
      </c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1"/>
      <c r="Z67" s="101"/>
      <c r="AA67" s="101"/>
      <c r="AB67" s="101"/>
      <c r="AC67" s="101"/>
      <c r="AD67" s="101"/>
      <c r="AE67" s="101"/>
      <c r="AF67" s="101"/>
      <c r="AG67" s="101" t="s">
        <v>365</v>
      </c>
      <c r="AH67" s="101">
        <v>0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</row>
    <row r="68" spans="1:60" ht="22.5" outlineLevel="1">
      <c r="A68" s="122">
        <v>9</v>
      </c>
      <c r="B68" s="123" t="s">
        <v>3749</v>
      </c>
      <c r="C68" s="137" t="s">
        <v>3750</v>
      </c>
      <c r="D68" s="124" t="s">
        <v>3718</v>
      </c>
      <c r="E68" s="125">
        <v>1</v>
      </c>
      <c r="F68" s="126"/>
      <c r="G68" s="127">
        <f>ROUND(E68*F68,2)</f>
        <v>0</v>
      </c>
      <c r="H68" s="126"/>
      <c r="I68" s="127">
        <f>ROUND(E68*H68,2)</f>
        <v>0</v>
      </c>
      <c r="J68" s="126"/>
      <c r="K68" s="127">
        <f>ROUND(E68*J68,2)</f>
        <v>0</v>
      </c>
      <c r="L68" s="127">
        <v>21</v>
      </c>
      <c r="M68" s="127">
        <f>G68*(1+L68/100)</f>
        <v>0</v>
      </c>
      <c r="N68" s="127">
        <v>0</v>
      </c>
      <c r="O68" s="127">
        <f>ROUND(E68*N68,2)</f>
        <v>0</v>
      </c>
      <c r="P68" s="127">
        <v>0</v>
      </c>
      <c r="Q68" s="127">
        <f>ROUND(E68*P68,2)</f>
        <v>0</v>
      </c>
      <c r="R68" s="127"/>
      <c r="S68" s="127" t="s">
        <v>392</v>
      </c>
      <c r="T68" s="128" t="s">
        <v>393</v>
      </c>
      <c r="U68" s="106">
        <v>0</v>
      </c>
      <c r="V68" s="106">
        <f>ROUND(E68*U68,2)</f>
        <v>0</v>
      </c>
      <c r="W68" s="106"/>
      <c r="X68" s="106" t="s">
        <v>362</v>
      </c>
      <c r="Y68" s="101"/>
      <c r="Z68" s="101"/>
      <c r="AA68" s="101"/>
      <c r="AB68" s="101"/>
      <c r="AC68" s="101"/>
      <c r="AD68" s="101"/>
      <c r="AE68" s="101"/>
      <c r="AF68" s="101"/>
      <c r="AG68" s="101" t="s">
        <v>550</v>
      </c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 ht="33.75" outlineLevel="1">
      <c r="A69" s="104"/>
      <c r="B69" s="105"/>
      <c r="C69" s="138" t="s">
        <v>3734</v>
      </c>
      <c r="D69" s="107"/>
      <c r="E69" s="108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1"/>
      <c r="Z69" s="101"/>
      <c r="AA69" s="101"/>
      <c r="AB69" s="101"/>
      <c r="AC69" s="101"/>
      <c r="AD69" s="101"/>
      <c r="AE69" s="101"/>
      <c r="AF69" s="101"/>
      <c r="AG69" s="101" t="s">
        <v>365</v>
      </c>
      <c r="AH69" s="101">
        <v>0</v>
      </c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</row>
    <row r="70" spans="1:60" ht="33.75" outlineLevel="1">
      <c r="A70" s="104"/>
      <c r="B70" s="105"/>
      <c r="C70" s="138" t="s">
        <v>3735</v>
      </c>
      <c r="D70" s="107"/>
      <c r="E70" s="108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1"/>
      <c r="Z70" s="101"/>
      <c r="AA70" s="101"/>
      <c r="AB70" s="101"/>
      <c r="AC70" s="101"/>
      <c r="AD70" s="101"/>
      <c r="AE70" s="101"/>
      <c r="AF70" s="101"/>
      <c r="AG70" s="101" t="s">
        <v>365</v>
      </c>
      <c r="AH70" s="101">
        <v>0</v>
      </c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ht="22.5" outlineLevel="1">
      <c r="A71" s="104"/>
      <c r="B71" s="105"/>
      <c r="C71" s="138" t="s">
        <v>3736</v>
      </c>
      <c r="D71" s="107"/>
      <c r="E71" s="108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1"/>
      <c r="Z71" s="101"/>
      <c r="AA71" s="101"/>
      <c r="AB71" s="101"/>
      <c r="AC71" s="101"/>
      <c r="AD71" s="101"/>
      <c r="AE71" s="101"/>
      <c r="AF71" s="101"/>
      <c r="AG71" s="101" t="s">
        <v>365</v>
      </c>
      <c r="AH71" s="101">
        <v>0</v>
      </c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</row>
    <row r="72" spans="1:60" ht="33.75" outlineLevel="1">
      <c r="A72" s="104"/>
      <c r="B72" s="105"/>
      <c r="C72" s="138" t="s">
        <v>3751</v>
      </c>
      <c r="D72" s="107"/>
      <c r="E72" s="108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1"/>
      <c r="Z72" s="101"/>
      <c r="AA72" s="101"/>
      <c r="AB72" s="101"/>
      <c r="AC72" s="101"/>
      <c r="AD72" s="101"/>
      <c r="AE72" s="101"/>
      <c r="AF72" s="101"/>
      <c r="AG72" s="101" t="s">
        <v>365</v>
      </c>
      <c r="AH72" s="101">
        <v>0</v>
      </c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ht="33.75" outlineLevel="1">
      <c r="A73" s="104"/>
      <c r="B73" s="105"/>
      <c r="C73" s="138" t="s">
        <v>3752</v>
      </c>
      <c r="D73" s="107"/>
      <c r="E73" s="108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1"/>
      <c r="Z73" s="101"/>
      <c r="AA73" s="101"/>
      <c r="AB73" s="101"/>
      <c r="AC73" s="101"/>
      <c r="AD73" s="101"/>
      <c r="AE73" s="101"/>
      <c r="AF73" s="101"/>
      <c r="AG73" s="101" t="s">
        <v>365</v>
      </c>
      <c r="AH73" s="101">
        <v>0</v>
      </c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ht="33.75" outlineLevel="1">
      <c r="A74" s="104"/>
      <c r="B74" s="105"/>
      <c r="C74" s="138" t="s">
        <v>3753</v>
      </c>
      <c r="D74" s="107"/>
      <c r="E74" s="108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1"/>
      <c r="Z74" s="101"/>
      <c r="AA74" s="101"/>
      <c r="AB74" s="101"/>
      <c r="AC74" s="101"/>
      <c r="AD74" s="101"/>
      <c r="AE74" s="101"/>
      <c r="AF74" s="101"/>
      <c r="AG74" s="101" t="s">
        <v>365</v>
      </c>
      <c r="AH74" s="101">
        <v>0</v>
      </c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ht="22.5" outlineLevel="1">
      <c r="A75" s="104"/>
      <c r="B75" s="105"/>
      <c r="C75" s="138" t="s">
        <v>3754</v>
      </c>
      <c r="D75" s="107"/>
      <c r="E75" s="108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1"/>
      <c r="Z75" s="101"/>
      <c r="AA75" s="101"/>
      <c r="AB75" s="101"/>
      <c r="AC75" s="101"/>
      <c r="AD75" s="101"/>
      <c r="AE75" s="101"/>
      <c r="AF75" s="101"/>
      <c r="AG75" s="101" t="s">
        <v>365</v>
      </c>
      <c r="AH75" s="101">
        <v>0</v>
      </c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ht="22.5" outlineLevel="1">
      <c r="A76" s="104"/>
      <c r="B76" s="105"/>
      <c r="C76" s="138" t="s">
        <v>3739</v>
      </c>
      <c r="D76" s="107"/>
      <c r="E76" s="108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1"/>
      <c r="Z76" s="101"/>
      <c r="AA76" s="101"/>
      <c r="AB76" s="101"/>
      <c r="AC76" s="101"/>
      <c r="AD76" s="101"/>
      <c r="AE76" s="101"/>
      <c r="AF76" s="101"/>
      <c r="AG76" s="101" t="s">
        <v>365</v>
      </c>
      <c r="AH76" s="101">
        <v>0</v>
      </c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 outlineLevel="1">
      <c r="A77" s="104"/>
      <c r="B77" s="105"/>
      <c r="C77" s="138" t="s">
        <v>43</v>
      </c>
      <c r="D77" s="107"/>
      <c r="E77" s="108">
        <v>1</v>
      </c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1"/>
      <c r="Z77" s="101"/>
      <c r="AA77" s="101"/>
      <c r="AB77" s="101"/>
      <c r="AC77" s="101"/>
      <c r="AD77" s="101"/>
      <c r="AE77" s="101"/>
      <c r="AF77" s="101"/>
      <c r="AG77" s="101" t="s">
        <v>365</v>
      </c>
      <c r="AH77" s="101">
        <v>0</v>
      </c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</row>
    <row r="78" spans="1:60" outlineLevel="1">
      <c r="A78" s="122">
        <v>10</v>
      </c>
      <c r="B78" s="123" t="s">
        <v>3755</v>
      </c>
      <c r="C78" s="137" t="s">
        <v>3756</v>
      </c>
      <c r="D78" s="124" t="s">
        <v>3718</v>
      </c>
      <c r="E78" s="125">
        <v>1</v>
      </c>
      <c r="F78" s="126"/>
      <c r="G78" s="127">
        <f>ROUND(E78*F78,2)</f>
        <v>0</v>
      </c>
      <c r="H78" s="126"/>
      <c r="I78" s="127">
        <f>ROUND(E78*H78,2)</f>
        <v>0</v>
      </c>
      <c r="J78" s="126"/>
      <c r="K78" s="127">
        <f>ROUND(E78*J78,2)</f>
        <v>0</v>
      </c>
      <c r="L78" s="127">
        <v>21</v>
      </c>
      <c r="M78" s="127">
        <f>G78*(1+L78/100)</f>
        <v>0</v>
      </c>
      <c r="N78" s="127">
        <v>0</v>
      </c>
      <c r="O78" s="127">
        <f>ROUND(E78*N78,2)</f>
        <v>0</v>
      </c>
      <c r="P78" s="127">
        <v>0</v>
      </c>
      <c r="Q78" s="127">
        <f>ROUND(E78*P78,2)</f>
        <v>0</v>
      </c>
      <c r="R78" s="127"/>
      <c r="S78" s="127" t="s">
        <v>392</v>
      </c>
      <c r="T78" s="128" t="s">
        <v>393</v>
      </c>
      <c r="U78" s="106">
        <v>0</v>
      </c>
      <c r="V78" s="106">
        <f>ROUND(E78*U78,2)</f>
        <v>0</v>
      </c>
      <c r="W78" s="106"/>
      <c r="X78" s="106" t="s">
        <v>362</v>
      </c>
      <c r="Y78" s="101"/>
      <c r="Z78" s="101"/>
      <c r="AA78" s="101"/>
      <c r="AB78" s="101"/>
      <c r="AC78" s="101"/>
      <c r="AD78" s="101"/>
      <c r="AE78" s="101"/>
      <c r="AF78" s="101"/>
      <c r="AG78" s="101" t="s">
        <v>550</v>
      </c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ht="33.75" outlineLevel="1">
      <c r="A79" s="104"/>
      <c r="B79" s="105"/>
      <c r="C79" s="138" t="s">
        <v>3734</v>
      </c>
      <c r="D79" s="107"/>
      <c r="E79" s="108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1"/>
      <c r="Z79" s="101"/>
      <c r="AA79" s="101"/>
      <c r="AB79" s="101"/>
      <c r="AC79" s="101"/>
      <c r="AD79" s="101"/>
      <c r="AE79" s="101"/>
      <c r="AF79" s="101"/>
      <c r="AG79" s="101" t="s">
        <v>365</v>
      </c>
      <c r="AH79" s="101">
        <v>0</v>
      </c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ht="33.75" outlineLevel="1">
      <c r="A80" s="104"/>
      <c r="B80" s="105"/>
      <c r="C80" s="138" t="s">
        <v>3735</v>
      </c>
      <c r="D80" s="107"/>
      <c r="E80" s="108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1"/>
      <c r="Z80" s="101"/>
      <c r="AA80" s="101"/>
      <c r="AB80" s="101"/>
      <c r="AC80" s="101"/>
      <c r="AD80" s="101"/>
      <c r="AE80" s="101"/>
      <c r="AF80" s="101"/>
      <c r="AG80" s="101" t="s">
        <v>365</v>
      </c>
      <c r="AH80" s="101">
        <v>0</v>
      </c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ht="22.5" outlineLevel="1">
      <c r="A81" s="104"/>
      <c r="B81" s="105"/>
      <c r="C81" s="138" t="s">
        <v>3757</v>
      </c>
      <c r="D81" s="107"/>
      <c r="E81" s="108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1"/>
      <c r="Z81" s="101"/>
      <c r="AA81" s="101"/>
      <c r="AB81" s="101"/>
      <c r="AC81" s="101"/>
      <c r="AD81" s="101"/>
      <c r="AE81" s="101"/>
      <c r="AF81" s="101"/>
      <c r="AG81" s="101" t="s">
        <v>365</v>
      </c>
      <c r="AH81" s="101">
        <v>0</v>
      </c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</row>
    <row r="82" spans="1:60" ht="33.75" outlineLevel="1">
      <c r="A82" s="104"/>
      <c r="B82" s="105"/>
      <c r="C82" s="138" t="s">
        <v>3758</v>
      </c>
      <c r="D82" s="107"/>
      <c r="E82" s="108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1"/>
      <c r="Z82" s="101"/>
      <c r="AA82" s="101"/>
      <c r="AB82" s="101"/>
      <c r="AC82" s="101"/>
      <c r="AD82" s="101"/>
      <c r="AE82" s="101"/>
      <c r="AF82" s="101"/>
      <c r="AG82" s="101" t="s">
        <v>365</v>
      </c>
      <c r="AH82" s="101">
        <v>0</v>
      </c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ht="22.5" outlineLevel="1">
      <c r="A83" s="104"/>
      <c r="B83" s="105"/>
      <c r="C83" s="138" t="s">
        <v>3739</v>
      </c>
      <c r="D83" s="107"/>
      <c r="E83" s="108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1"/>
      <c r="Z83" s="101"/>
      <c r="AA83" s="101"/>
      <c r="AB83" s="101"/>
      <c r="AC83" s="101"/>
      <c r="AD83" s="101"/>
      <c r="AE83" s="101"/>
      <c r="AF83" s="101"/>
      <c r="AG83" s="101" t="s">
        <v>365</v>
      </c>
      <c r="AH83" s="101">
        <v>0</v>
      </c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outlineLevel="1">
      <c r="A84" s="104"/>
      <c r="B84" s="105"/>
      <c r="C84" s="138" t="s">
        <v>43</v>
      </c>
      <c r="D84" s="107"/>
      <c r="E84" s="108">
        <v>1</v>
      </c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1"/>
      <c r="Z84" s="101"/>
      <c r="AA84" s="101"/>
      <c r="AB84" s="101"/>
      <c r="AC84" s="101"/>
      <c r="AD84" s="101"/>
      <c r="AE84" s="101"/>
      <c r="AF84" s="101"/>
      <c r="AG84" s="101" t="s">
        <v>365</v>
      </c>
      <c r="AH84" s="101">
        <v>0</v>
      </c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 outlineLevel="1">
      <c r="A85" s="122">
        <v>11</v>
      </c>
      <c r="B85" s="123" t="s">
        <v>3759</v>
      </c>
      <c r="C85" s="137" t="s">
        <v>3760</v>
      </c>
      <c r="D85" s="124" t="s">
        <v>3718</v>
      </c>
      <c r="E85" s="125">
        <v>1</v>
      </c>
      <c r="F85" s="126"/>
      <c r="G85" s="127">
        <f>ROUND(E85*F85,2)</f>
        <v>0</v>
      </c>
      <c r="H85" s="126"/>
      <c r="I85" s="127">
        <f>ROUND(E85*H85,2)</f>
        <v>0</v>
      </c>
      <c r="J85" s="126"/>
      <c r="K85" s="127">
        <f>ROUND(E85*J85,2)</f>
        <v>0</v>
      </c>
      <c r="L85" s="127">
        <v>21</v>
      </c>
      <c r="M85" s="127">
        <f>G85*(1+L85/100)</f>
        <v>0</v>
      </c>
      <c r="N85" s="127">
        <v>0</v>
      </c>
      <c r="O85" s="127">
        <f>ROUND(E85*N85,2)</f>
        <v>0</v>
      </c>
      <c r="P85" s="127">
        <v>0</v>
      </c>
      <c r="Q85" s="127">
        <f>ROUND(E85*P85,2)</f>
        <v>0</v>
      </c>
      <c r="R85" s="127"/>
      <c r="S85" s="127" t="s">
        <v>392</v>
      </c>
      <c r="T85" s="128" t="s">
        <v>393</v>
      </c>
      <c r="U85" s="106">
        <v>0</v>
      </c>
      <c r="V85" s="106">
        <f>ROUND(E85*U85,2)</f>
        <v>0</v>
      </c>
      <c r="W85" s="106"/>
      <c r="X85" s="106" t="s">
        <v>1066</v>
      </c>
      <c r="Y85" s="101"/>
      <c r="Z85" s="101"/>
      <c r="AA85" s="101"/>
      <c r="AB85" s="101"/>
      <c r="AC85" s="101"/>
      <c r="AD85" s="101"/>
      <c r="AE85" s="101"/>
      <c r="AF85" s="101"/>
      <c r="AG85" s="101" t="s">
        <v>1795</v>
      </c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</row>
    <row r="86" spans="1:60" ht="22.5" outlineLevel="1">
      <c r="A86" s="104"/>
      <c r="B86" s="105"/>
      <c r="C86" s="138" t="s">
        <v>3761</v>
      </c>
      <c r="D86" s="107"/>
      <c r="E86" s="108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1"/>
      <c r="Z86" s="101"/>
      <c r="AA86" s="101"/>
      <c r="AB86" s="101"/>
      <c r="AC86" s="101"/>
      <c r="AD86" s="101"/>
      <c r="AE86" s="101"/>
      <c r="AF86" s="101"/>
      <c r="AG86" s="101" t="s">
        <v>365</v>
      </c>
      <c r="AH86" s="101">
        <v>0</v>
      </c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 ht="22.5" outlineLevel="1">
      <c r="A87" s="104"/>
      <c r="B87" s="105"/>
      <c r="C87" s="138" t="s">
        <v>3762</v>
      </c>
      <c r="D87" s="107"/>
      <c r="E87" s="108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1"/>
      <c r="Z87" s="101"/>
      <c r="AA87" s="101"/>
      <c r="AB87" s="101"/>
      <c r="AC87" s="101"/>
      <c r="AD87" s="101"/>
      <c r="AE87" s="101"/>
      <c r="AF87" s="101"/>
      <c r="AG87" s="101" t="s">
        <v>365</v>
      </c>
      <c r="AH87" s="101">
        <v>0</v>
      </c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</row>
    <row r="88" spans="1:60" ht="22.5" outlineLevel="1">
      <c r="A88" s="104"/>
      <c r="B88" s="105"/>
      <c r="C88" s="138" t="s">
        <v>3763</v>
      </c>
      <c r="D88" s="107"/>
      <c r="E88" s="108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1"/>
      <c r="Z88" s="101"/>
      <c r="AA88" s="101"/>
      <c r="AB88" s="101"/>
      <c r="AC88" s="101"/>
      <c r="AD88" s="101"/>
      <c r="AE88" s="101"/>
      <c r="AF88" s="101"/>
      <c r="AG88" s="101" t="s">
        <v>365</v>
      </c>
      <c r="AH88" s="101">
        <v>0</v>
      </c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60" ht="33.75" outlineLevel="1">
      <c r="A89" s="104"/>
      <c r="B89" s="105"/>
      <c r="C89" s="138" t="s">
        <v>3764</v>
      </c>
      <c r="D89" s="107"/>
      <c r="E89" s="108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1"/>
      <c r="Z89" s="101"/>
      <c r="AA89" s="101"/>
      <c r="AB89" s="101"/>
      <c r="AC89" s="101"/>
      <c r="AD89" s="101"/>
      <c r="AE89" s="101"/>
      <c r="AF89" s="101"/>
      <c r="AG89" s="101" t="s">
        <v>365</v>
      </c>
      <c r="AH89" s="101">
        <v>0</v>
      </c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</row>
    <row r="90" spans="1:60" outlineLevel="1">
      <c r="A90" s="104"/>
      <c r="B90" s="105"/>
      <c r="C90" s="138" t="s">
        <v>3723</v>
      </c>
      <c r="D90" s="107"/>
      <c r="E90" s="108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1"/>
      <c r="Z90" s="101"/>
      <c r="AA90" s="101"/>
      <c r="AB90" s="101"/>
      <c r="AC90" s="101"/>
      <c r="AD90" s="101"/>
      <c r="AE90" s="101"/>
      <c r="AF90" s="101"/>
      <c r="AG90" s="101" t="s">
        <v>365</v>
      </c>
      <c r="AH90" s="101">
        <v>0</v>
      </c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60" outlineLevel="1">
      <c r="A91" s="104"/>
      <c r="B91" s="105"/>
      <c r="C91" s="138" t="s">
        <v>43</v>
      </c>
      <c r="D91" s="107"/>
      <c r="E91" s="108">
        <v>1</v>
      </c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1"/>
      <c r="Z91" s="101"/>
      <c r="AA91" s="101"/>
      <c r="AB91" s="101"/>
      <c r="AC91" s="101"/>
      <c r="AD91" s="101"/>
      <c r="AE91" s="101"/>
      <c r="AF91" s="101"/>
      <c r="AG91" s="101" t="s">
        <v>365</v>
      </c>
      <c r="AH91" s="101">
        <v>0</v>
      </c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</row>
    <row r="92" spans="1:60" ht="22.5" outlineLevel="1">
      <c r="A92" s="122">
        <v>12</v>
      </c>
      <c r="B92" s="123" t="s">
        <v>3765</v>
      </c>
      <c r="C92" s="137" t="s">
        <v>3766</v>
      </c>
      <c r="D92" s="124" t="s">
        <v>3718</v>
      </c>
      <c r="E92" s="125">
        <v>1</v>
      </c>
      <c r="F92" s="126"/>
      <c r="G92" s="127">
        <f>ROUND(E92*F92,2)</f>
        <v>0</v>
      </c>
      <c r="H92" s="126"/>
      <c r="I92" s="127">
        <f>ROUND(E92*H92,2)</f>
        <v>0</v>
      </c>
      <c r="J92" s="126"/>
      <c r="K92" s="127">
        <f>ROUND(E92*J92,2)</f>
        <v>0</v>
      </c>
      <c r="L92" s="127">
        <v>21</v>
      </c>
      <c r="M92" s="127">
        <f>G92*(1+L92/100)</f>
        <v>0</v>
      </c>
      <c r="N92" s="127">
        <v>0</v>
      </c>
      <c r="O92" s="127">
        <f>ROUND(E92*N92,2)</f>
        <v>0</v>
      </c>
      <c r="P92" s="127">
        <v>0</v>
      </c>
      <c r="Q92" s="127">
        <f>ROUND(E92*P92,2)</f>
        <v>0</v>
      </c>
      <c r="R92" s="127"/>
      <c r="S92" s="127" t="s">
        <v>392</v>
      </c>
      <c r="T92" s="128" t="s">
        <v>393</v>
      </c>
      <c r="U92" s="106">
        <v>0</v>
      </c>
      <c r="V92" s="106">
        <f>ROUND(E92*U92,2)</f>
        <v>0</v>
      </c>
      <c r="W92" s="106"/>
      <c r="X92" s="106" t="s">
        <v>1066</v>
      </c>
      <c r="Y92" s="101"/>
      <c r="Z92" s="101"/>
      <c r="AA92" s="101"/>
      <c r="AB92" s="101"/>
      <c r="AC92" s="101"/>
      <c r="AD92" s="101"/>
      <c r="AE92" s="101"/>
      <c r="AF92" s="101"/>
      <c r="AG92" s="101" t="s">
        <v>1795</v>
      </c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60" ht="22.5" outlineLevel="1">
      <c r="A93" s="104"/>
      <c r="B93" s="105"/>
      <c r="C93" s="138" t="s">
        <v>3767</v>
      </c>
      <c r="D93" s="107"/>
      <c r="E93" s="108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1"/>
      <c r="Z93" s="101"/>
      <c r="AA93" s="101"/>
      <c r="AB93" s="101"/>
      <c r="AC93" s="101"/>
      <c r="AD93" s="101"/>
      <c r="AE93" s="101"/>
      <c r="AF93" s="101"/>
      <c r="AG93" s="101" t="s">
        <v>365</v>
      </c>
      <c r="AH93" s="101">
        <v>0</v>
      </c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60" ht="22.5" outlineLevel="1">
      <c r="A94" s="104"/>
      <c r="B94" s="105"/>
      <c r="C94" s="138" t="s">
        <v>3768</v>
      </c>
      <c r="D94" s="107"/>
      <c r="E94" s="108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1"/>
      <c r="Z94" s="101"/>
      <c r="AA94" s="101"/>
      <c r="AB94" s="101"/>
      <c r="AC94" s="101"/>
      <c r="AD94" s="101"/>
      <c r="AE94" s="101"/>
      <c r="AF94" s="101"/>
      <c r="AG94" s="101" t="s">
        <v>365</v>
      </c>
      <c r="AH94" s="101">
        <v>0</v>
      </c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60" ht="22.5" outlineLevel="1">
      <c r="A95" s="104"/>
      <c r="B95" s="105"/>
      <c r="C95" s="138" t="s">
        <v>3769</v>
      </c>
      <c r="D95" s="107"/>
      <c r="E95" s="108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1"/>
      <c r="Z95" s="101"/>
      <c r="AA95" s="101"/>
      <c r="AB95" s="101"/>
      <c r="AC95" s="101"/>
      <c r="AD95" s="101"/>
      <c r="AE95" s="101"/>
      <c r="AF95" s="101"/>
      <c r="AG95" s="101" t="s">
        <v>365</v>
      </c>
      <c r="AH95" s="101">
        <v>0</v>
      </c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</row>
    <row r="96" spans="1:60" ht="22.5" outlineLevel="1">
      <c r="A96" s="104"/>
      <c r="B96" s="105"/>
      <c r="C96" s="138" t="s">
        <v>3770</v>
      </c>
      <c r="D96" s="107"/>
      <c r="E96" s="108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1"/>
      <c r="Z96" s="101"/>
      <c r="AA96" s="101"/>
      <c r="AB96" s="101"/>
      <c r="AC96" s="101"/>
      <c r="AD96" s="101"/>
      <c r="AE96" s="101"/>
      <c r="AF96" s="101"/>
      <c r="AG96" s="101" t="s">
        <v>365</v>
      </c>
      <c r="AH96" s="101">
        <v>0</v>
      </c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60" ht="22.5" outlineLevel="1">
      <c r="A97" s="104"/>
      <c r="B97" s="105"/>
      <c r="C97" s="138" t="s">
        <v>3771</v>
      </c>
      <c r="D97" s="107"/>
      <c r="E97" s="108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1"/>
      <c r="Z97" s="101"/>
      <c r="AA97" s="101"/>
      <c r="AB97" s="101"/>
      <c r="AC97" s="101"/>
      <c r="AD97" s="101"/>
      <c r="AE97" s="101"/>
      <c r="AF97" s="101"/>
      <c r="AG97" s="101" t="s">
        <v>365</v>
      </c>
      <c r="AH97" s="101">
        <v>0</v>
      </c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</row>
    <row r="98" spans="1:60" ht="22.5" outlineLevel="1">
      <c r="A98" s="104"/>
      <c r="B98" s="105"/>
      <c r="C98" s="138" t="s">
        <v>3722</v>
      </c>
      <c r="D98" s="107"/>
      <c r="E98" s="108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1"/>
      <c r="Z98" s="101"/>
      <c r="AA98" s="101"/>
      <c r="AB98" s="101"/>
      <c r="AC98" s="101"/>
      <c r="AD98" s="101"/>
      <c r="AE98" s="101"/>
      <c r="AF98" s="101"/>
      <c r="AG98" s="101" t="s">
        <v>365</v>
      </c>
      <c r="AH98" s="101">
        <v>0</v>
      </c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60" outlineLevel="1">
      <c r="A99" s="104"/>
      <c r="B99" s="105"/>
      <c r="C99" s="138" t="s">
        <v>3723</v>
      </c>
      <c r="D99" s="107"/>
      <c r="E99" s="108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1"/>
      <c r="Z99" s="101"/>
      <c r="AA99" s="101"/>
      <c r="AB99" s="101"/>
      <c r="AC99" s="101"/>
      <c r="AD99" s="101"/>
      <c r="AE99" s="101"/>
      <c r="AF99" s="101"/>
      <c r="AG99" s="101" t="s">
        <v>365</v>
      </c>
      <c r="AH99" s="101">
        <v>0</v>
      </c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</row>
    <row r="100" spans="1:60" outlineLevel="1">
      <c r="A100" s="104"/>
      <c r="B100" s="105"/>
      <c r="C100" s="138" t="s">
        <v>43</v>
      </c>
      <c r="D100" s="107"/>
      <c r="E100" s="108">
        <v>1</v>
      </c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1"/>
      <c r="Z100" s="101"/>
      <c r="AA100" s="101"/>
      <c r="AB100" s="101"/>
      <c r="AC100" s="101"/>
      <c r="AD100" s="101"/>
      <c r="AE100" s="101"/>
      <c r="AF100" s="101"/>
      <c r="AG100" s="101" t="s">
        <v>365</v>
      </c>
      <c r="AH100" s="101">
        <v>0</v>
      </c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60" ht="22.5" outlineLevel="1">
      <c r="A101" s="122">
        <v>13</v>
      </c>
      <c r="B101" s="123" t="s">
        <v>3772</v>
      </c>
      <c r="C101" s="137" t="s">
        <v>3773</v>
      </c>
      <c r="D101" s="124" t="s">
        <v>3718</v>
      </c>
      <c r="E101" s="125">
        <v>1</v>
      </c>
      <c r="F101" s="126"/>
      <c r="G101" s="127">
        <f>ROUND(E101*F101,2)</f>
        <v>0</v>
      </c>
      <c r="H101" s="126"/>
      <c r="I101" s="127">
        <f>ROUND(E101*H101,2)</f>
        <v>0</v>
      </c>
      <c r="J101" s="126"/>
      <c r="K101" s="127">
        <f>ROUND(E101*J101,2)</f>
        <v>0</v>
      </c>
      <c r="L101" s="127">
        <v>21</v>
      </c>
      <c r="M101" s="127">
        <f>G101*(1+L101/100)</f>
        <v>0</v>
      </c>
      <c r="N101" s="127">
        <v>0</v>
      </c>
      <c r="O101" s="127">
        <f>ROUND(E101*N101,2)</f>
        <v>0</v>
      </c>
      <c r="P101" s="127">
        <v>0</v>
      </c>
      <c r="Q101" s="127">
        <f>ROUND(E101*P101,2)</f>
        <v>0</v>
      </c>
      <c r="R101" s="127"/>
      <c r="S101" s="127" t="s">
        <v>392</v>
      </c>
      <c r="T101" s="128" t="s">
        <v>393</v>
      </c>
      <c r="U101" s="106">
        <v>0</v>
      </c>
      <c r="V101" s="106">
        <f>ROUND(E101*U101,2)</f>
        <v>0</v>
      </c>
      <c r="W101" s="106"/>
      <c r="X101" s="106" t="s">
        <v>1066</v>
      </c>
      <c r="Y101" s="101"/>
      <c r="Z101" s="101"/>
      <c r="AA101" s="101"/>
      <c r="AB101" s="101"/>
      <c r="AC101" s="101"/>
      <c r="AD101" s="101"/>
      <c r="AE101" s="101"/>
      <c r="AF101" s="101"/>
      <c r="AG101" s="101" t="s">
        <v>1795</v>
      </c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</row>
    <row r="102" spans="1:60" ht="22.5" outlineLevel="1">
      <c r="A102" s="104"/>
      <c r="B102" s="105"/>
      <c r="C102" s="138" t="s">
        <v>3767</v>
      </c>
      <c r="D102" s="107"/>
      <c r="E102" s="108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1"/>
      <c r="Z102" s="101"/>
      <c r="AA102" s="101"/>
      <c r="AB102" s="101"/>
      <c r="AC102" s="101"/>
      <c r="AD102" s="101"/>
      <c r="AE102" s="101"/>
      <c r="AF102" s="101"/>
      <c r="AG102" s="101" t="s">
        <v>365</v>
      </c>
      <c r="AH102" s="101">
        <v>0</v>
      </c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60" ht="22.5" outlineLevel="1">
      <c r="A103" s="104"/>
      <c r="B103" s="105"/>
      <c r="C103" s="138" t="s">
        <v>3768</v>
      </c>
      <c r="D103" s="107"/>
      <c r="E103" s="108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1"/>
      <c r="Z103" s="101"/>
      <c r="AA103" s="101"/>
      <c r="AB103" s="101"/>
      <c r="AC103" s="101"/>
      <c r="AD103" s="101"/>
      <c r="AE103" s="101"/>
      <c r="AF103" s="101"/>
      <c r="AG103" s="101" t="s">
        <v>365</v>
      </c>
      <c r="AH103" s="101">
        <v>0</v>
      </c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</row>
    <row r="104" spans="1:60" ht="22.5" outlineLevel="1">
      <c r="A104" s="104"/>
      <c r="B104" s="105"/>
      <c r="C104" s="138" t="s">
        <v>3769</v>
      </c>
      <c r="D104" s="107"/>
      <c r="E104" s="108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1"/>
      <c r="Z104" s="101"/>
      <c r="AA104" s="101"/>
      <c r="AB104" s="101"/>
      <c r="AC104" s="101"/>
      <c r="AD104" s="101"/>
      <c r="AE104" s="101"/>
      <c r="AF104" s="101"/>
      <c r="AG104" s="101" t="s">
        <v>365</v>
      </c>
      <c r="AH104" s="101">
        <v>0</v>
      </c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60" ht="22.5" outlineLevel="1">
      <c r="A105" s="104"/>
      <c r="B105" s="105"/>
      <c r="C105" s="138" t="s">
        <v>3770</v>
      </c>
      <c r="D105" s="107"/>
      <c r="E105" s="108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1"/>
      <c r="Z105" s="101"/>
      <c r="AA105" s="101"/>
      <c r="AB105" s="101"/>
      <c r="AC105" s="101"/>
      <c r="AD105" s="101"/>
      <c r="AE105" s="101"/>
      <c r="AF105" s="101"/>
      <c r="AG105" s="101" t="s">
        <v>365</v>
      </c>
      <c r="AH105" s="101">
        <v>0</v>
      </c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</row>
    <row r="106" spans="1:60" ht="22.5" outlineLevel="1">
      <c r="A106" s="104"/>
      <c r="B106" s="105"/>
      <c r="C106" s="138" t="s">
        <v>3771</v>
      </c>
      <c r="D106" s="107"/>
      <c r="E106" s="108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1"/>
      <c r="Z106" s="101"/>
      <c r="AA106" s="101"/>
      <c r="AB106" s="101"/>
      <c r="AC106" s="101"/>
      <c r="AD106" s="101"/>
      <c r="AE106" s="101"/>
      <c r="AF106" s="101"/>
      <c r="AG106" s="101" t="s">
        <v>365</v>
      </c>
      <c r="AH106" s="101">
        <v>0</v>
      </c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</row>
    <row r="107" spans="1:60" ht="22.5" outlineLevel="1">
      <c r="A107" s="104"/>
      <c r="B107" s="105"/>
      <c r="C107" s="138" t="s">
        <v>3722</v>
      </c>
      <c r="D107" s="107"/>
      <c r="E107" s="108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1"/>
      <c r="Z107" s="101"/>
      <c r="AA107" s="101"/>
      <c r="AB107" s="101"/>
      <c r="AC107" s="101"/>
      <c r="AD107" s="101"/>
      <c r="AE107" s="101"/>
      <c r="AF107" s="101"/>
      <c r="AG107" s="101" t="s">
        <v>365</v>
      </c>
      <c r="AH107" s="101">
        <v>0</v>
      </c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</row>
    <row r="108" spans="1:60" outlineLevel="1">
      <c r="A108" s="104"/>
      <c r="B108" s="105"/>
      <c r="C108" s="138" t="s">
        <v>3723</v>
      </c>
      <c r="D108" s="107"/>
      <c r="E108" s="108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1"/>
      <c r="Z108" s="101"/>
      <c r="AA108" s="101"/>
      <c r="AB108" s="101"/>
      <c r="AC108" s="101"/>
      <c r="AD108" s="101"/>
      <c r="AE108" s="101"/>
      <c r="AF108" s="101"/>
      <c r="AG108" s="101" t="s">
        <v>365</v>
      </c>
      <c r="AH108" s="101">
        <v>0</v>
      </c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60" outlineLevel="1">
      <c r="A109" s="104"/>
      <c r="B109" s="105"/>
      <c r="C109" s="138" t="s">
        <v>43</v>
      </c>
      <c r="D109" s="107"/>
      <c r="E109" s="108">
        <v>1</v>
      </c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1"/>
      <c r="Z109" s="101"/>
      <c r="AA109" s="101"/>
      <c r="AB109" s="101"/>
      <c r="AC109" s="101"/>
      <c r="AD109" s="101"/>
      <c r="AE109" s="101"/>
      <c r="AF109" s="101"/>
      <c r="AG109" s="101" t="s">
        <v>365</v>
      </c>
      <c r="AH109" s="101">
        <v>0</v>
      </c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</row>
    <row r="110" spans="1:60" outlineLevel="1">
      <c r="A110" s="122">
        <v>14</v>
      </c>
      <c r="B110" s="123" t="s">
        <v>3774</v>
      </c>
      <c r="C110" s="137" t="s">
        <v>3775</v>
      </c>
      <c r="D110" s="124" t="s">
        <v>3718</v>
      </c>
      <c r="E110" s="125">
        <v>31</v>
      </c>
      <c r="F110" s="126"/>
      <c r="G110" s="127">
        <f>ROUND(E110*F110,2)</f>
        <v>0</v>
      </c>
      <c r="H110" s="126"/>
      <c r="I110" s="127">
        <f>ROUND(E110*H110,2)</f>
        <v>0</v>
      </c>
      <c r="J110" s="126"/>
      <c r="K110" s="127">
        <f>ROUND(E110*J110,2)</f>
        <v>0</v>
      </c>
      <c r="L110" s="127">
        <v>21</v>
      </c>
      <c r="M110" s="127">
        <f>G110*(1+L110/100)</f>
        <v>0</v>
      </c>
      <c r="N110" s="127">
        <v>0</v>
      </c>
      <c r="O110" s="127">
        <f>ROUND(E110*N110,2)</f>
        <v>0</v>
      </c>
      <c r="P110" s="127">
        <v>0</v>
      </c>
      <c r="Q110" s="127">
        <f>ROUND(E110*P110,2)</f>
        <v>0</v>
      </c>
      <c r="R110" s="127"/>
      <c r="S110" s="127" t="s">
        <v>392</v>
      </c>
      <c r="T110" s="128" t="s">
        <v>393</v>
      </c>
      <c r="U110" s="106">
        <v>0</v>
      </c>
      <c r="V110" s="106">
        <f>ROUND(E110*U110,2)</f>
        <v>0</v>
      </c>
      <c r="W110" s="106"/>
      <c r="X110" s="106" t="s">
        <v>1066</v>
      </c>
      <c r="Y110" s="101"/>
      <c r="Z110" s="101"/>
      <c r="AA110" s="101"/>
      <c r="AB110" s="101"/>
      <c r="AC110" s="101"/>
      <c r="AD110" s="101"/>
      <c r="AE110" s="101"/>
      <c r="AF110" s="101"/>
      <c r="AG110" s="101" t="s">
        <v>1795</v>
      </c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</row>
    <row r="111" spans="1:60" ht="22.5" outlineLevel="1">
      <c r="A111" s="104"/>
      <c r="B111" s="105"/>
      <c r="C111" s="138" t="s">
        <v>3776</v>
      </c>
      <c r="D111" s="107"/>
      <c r="E111" s="108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1"/>
      <c r="Z111" s="101"/>
      <c r="AA111" s="101"/>
      <c r="AB111" s="101"/>
      <c r="AC111" s="101"/>
      <c r="AD111" s="101"/>
      <c r="AE111" s="101"/>
      <c r="AF111" s="101"/>
      <c r="AG111" s="101" t="s">
        <v>365</v>
      </c>
      <c r="AH111" s="101">
        <v>0</v>
      </c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ht="22.5" outlineLevel="1">
      <c r="A112" s="104"/>
      <c r="B112" s="105"/>
      <c r="C112" s="138" t="s">
        <v>3777</v>
      </c>
      <c r="D112" s="107"/>
      <c r="E112" s="108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1"/>
      <c r="Z112" s="101"/>
      <c r="AA112" s="101"/>
      <c r="AB112" s="101"/>
      <c r="AC112" s="101"/>
      <c r="AD112" s="101"/>
      <c r="AE112" s="101"/>
      <c r="AF112" s="101"/>
      <c r="AG112" s="101" t="s">
        <v>365</v>
      </c>
      <c r="AH112" s="101">
        <v>0</v>
      </c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60" outlineLevel="1">
      <c r="A113" s="104"/>
      <c r="B113" s="105"/>
      <c r="C113" s="138" t="s">
        <v>3170</v>
      </c>
      <c r="D113" s="107"/>
      <c r="E113" s="108">
        <v>31</v>
      </c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1"/>
      <c r="Z113" s="101"/>
      <c r="AA113" s="101"/>
      <c r="AB113" s="101"/>
      <c r="AC113" s="101"/>
      <c r="AD113" s="101"/>
      <c r="AE113" s="101"/>
      <c r="AF113" s="101"/>
      <c r="AG113" s="101" t="s">
        <v>365</v>
      </c>
      <c r="AH113" s="101">
        <v>0</v>
      </c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</row>
    <row r="114" spans="1:60" outlineLevel="1">
      <c r="A114" s="122">
        <v>15</v>
      </c>
      <c r="B114" s="123" t="s">
        <v>3778</v>
      </c>
      <c r="C114" s="137" t="s">
        <v>3779</v>
      </c>
      <c r="D114" s="124" t="s">
        <v>3718</v>
      </c>
      <c r="E114" s="125">
        <v>2</v>
      </c>
      <c r="F114" s="126"/>
      <c r="G114" s="127">
        <f>ROUND(E114*F114,2)</f>
        <v>0</v>
      </c>
      <c r="H114" s="126"/>
      <c r="I114" s="127">
        <f>ROUND(E114*H114,2)</f>
        <v>0</v>
      </c>
      <c r="J114" s="126"/>
      <c r="K114" s="127">
        <f>ROUND(E114*J114,2)</f>
        <v>0</v>
      </c>
      <c r="L114" s="127">
        <v>21</v>
      </c>
      <c r="M114" s="127">
        <f>G114*(1+L114/100)</f>
        <v>0</v>
      </c>
      <c r="N114" s="127">
        <v>0</v>
      </c>
      <c r="O114" s="127">
        <f>ROUND(E114*N114,2)</f>
        <v>0</v>
      </c>
      <c r="P114" s="127">
        <v>0</v>
      </c>
      <c r="Q114" s="127">
        <f>ROUND(E114*P114,2)</f>
        <v>0</v>
      </c>
      <c r="R114" s="127"/>
      <c r="S114" s="127" t="s">
        <v>392</v>
      </c>
      <c r="T114" s="128" t="s">
        <v>393</v>
      </c>
      <c r="U114" s="106">
        <v>0</v>
      </c>
      <c r="V114" s="106">
        <f>ROUND(E114*U114,2)</f>
        <v>0</v>
      </c>
      <c r="W114" s="106"/>
      <c r="X114" s="106" t="s">
        <v>1066</v>
      </c>
      <c r="Y114" s="101"/>
      <c r="Z114" s="101"/>
      <c r="AA114" s="101"/>
      <c r="AB114" s="101"/>
      <c r="AC114" s="101"/>
      <c r="AD114" s="101"/>
      <c r="AE114" s="101"/>
      <c r="AF114" s="101"/>
      <c r="AG114" s="101" t="s">
        <v>1795</v>
      </c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60" ht="22.5" outlineLevel="1">
      <c r="A115" s="104"/>
      <c r="B115" s="105"/>
      <c r="C115" s="138" t="s">
        <v>3780</v>
      </c>
      <c r="D115" s="107"/>
      <c r="E115" s="108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1"/>
      <c r="Z115" s="101"/>
      <c r="AA115" s="101"/>
      <c r="AB115" s="101"/>
      <c r="AC115" s="101"/>
      <c r="AD115" s="101"/>
      <c r="AE115" s="101"/>
      <c r="AF115" s="101"/>
      <c r="AG115" s="101" t="s">
        <v>365</v>
      </c>
      <c r="AH115" s="101">
        <v>0</v>
      </c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1:60" ht="22.5" outlineLevel="1">
      <c r="A116" s="104"/>
      <c r="B116" s="105"/>
      <c r="C116" s="138" t="s">
        <v>3781</v>
      </c>
      <c r="D116" s="107"/>
      <c r="E116" s="108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1"/>
      <c r="Z116" s="101"/>
      <c r="AA116" s="101"/>
      <c r="AB116" s="101"/>
      <c r="AC116" s="101"/>
      <c r="AD116" s="101"/>
      <c r="AE116" s="101"/>
      <c r="AF116" s="101"/>
      <c r="AG116" s="101" t="s">
        <v>365</v>
      </c>
      <c r="AH116" s="101">
        <v>0</v>
      </c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60" ht="22.5" outlineLevel="1">
      <c r="A117" s="104"/>
      <c r="B117" s="105"/>
      <c r="C117" s="138" t="s">
        <v>3782</v>
      </c>
      <c r="D117" s="107"/>
      <c r="E117" s="108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1"/>
      <c r="Z117" s="101"/>
      <c r="AA117" s="101"/>
      <c r="AB117" s="101"/>
      <c r="AC117" s="101"/>
      <c r="AD117" s="101"/>
      <c r="AE117" s="101"/>
      <c r="AF117" s="101"/>
      <c r="AG117" s="101" t="s">
        <v>365</v>
      </c>
      <c r="AH117" s="101">
        <v>0</v>
      </c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60" outlineLevel="1">
      <c r="A118" s="104"/>
      <c r="B118" s="105"/>
      <c r="C118" s="138" t="s">
        <v>299</v>
      </c>
      <c r="D118" s="107"/>
      <c r="E118" s="108">
        <v>2</v>
      </c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1"/>
      <c r="Z118" s="101"/>
      <c r="AA118" s="101"/>
      <c r="AB118" s="101"/>
      <c r="AC118" s="101"/>
      <c r="AD118" s="101"/>
      <c r="AE118" s="101"/>
      <c r="AF118" s="101"/>
      <c r="AG118" s="101" t="s">
        <v>365</v>
      </c>
      <c r="AH118" s="101">
        <v>0</v>
      </c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60" outlineLevel="1">
      <c r="A119" s="122">
        <v>16</v>
      </c>
      <c r="B119" s="123" t="s">
        <v>3783</v>
      </c>
      <c r="C119" s="137" t="s">
        <v>3784</v>
      </c>
      <c r="D119" s="124" t="s">
        <v>3718</v>
      </c>
      <c r="E119" s="125">
        <v>27</v>
      </c>
      <c r="F119" s="126"/>
      <c r="G119" s="127">
        <f>ROUND(E119*F119,2)</f>
        <v>0</v>
      </c>
      <c r="H119" s="126"/>
      <c r="I119" s="127">
        <f>ROUND(E119*H119,2)</f>
        <v>0</v>
      </c>
      <c r="J119" s="126"/>
      <c r="K119" s="127">
        <f>ROUND(E119*J119,2)</f>
        <v>0</v>
      </c>
      <c r="L119" s="127">
        <v>21</v>
      </c>
      <c r="M119" s="127">
        <f>G119*(1+L119/100)</f>
        <v>0</v>
      </c>
      <c r="N119" s="127">
        <v>0</v>
      </c>
      <c r="O119" s="127">
        <f>ROUND(E119*N119,2)</f>
        <v>0</v>
      </c>
      <c r="P119" s="127">
        <v>0</v>
      </c>
      <c r="Q119" s="127">
        <f>ROUND(E119*P119,2)</f>
        <v>0</v>
      </c>
      <c r="R119" s="127"/>
      <c r="S119" s="127" t="s">
        <v>392</v>
      </c>
      <c r="T119" s="128" t="s">
        <v>393</v>
      </c>
      <c r="U119" s="106">
        <v>0</v>
      </c>
      <c r="V119" s="106">
        <f>ROUND(E119*U119,2)</f>
        <v>0</v>
      </c>
      <c r="W119" s="106"/>
      <c r="X119" s="106" t="s">
        <v>1066</v>
      </c>
      <c r="Y119" s="101"/>
      <c r="Z119" s="101"/>
      <c r="AA119" s="101"/>
      <c r="AB119" s="101"/>
      <c r="AC119" s="101"/>
      <c r="AD119" s="101"/>
      <c r="AE119" s="101"/>
      <c r="AF119" s="101"/>
      <c r="AG119" s="101" t="s">
        <v>1795</v>
      </c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</row>
    <row r="120" spans="1:60" ht="22.5" outlineLevel="1">
      <c r="A120" s="104"/>
      <c r="B120" s="105"/>
      <c r="C120" s="138" t="s">
        <v>3776</v>
      </c>
      <c r="D120" s="107"/>
      <c r="E120" s="108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1"/>
      <c r="Z120" s="101"/>
      <c r="AA120" s="101"/>
      <c r="AB120" s="101"/>
      <c r="AC120" s="101"/>
      <c r="AD120" s="101"/>
      <c r="AE120" s="101"/>
      <c r="AF120" s="101"/>
      <c r="AG120" s="101" t="s">
        <v>365</v>
      </c>
      <c r="AH120" s="101">
        <v>0</v>
      </c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60" ht="22.5" outlineLevel="1">
      <c r="A121" s="104"/>
      <c r="B121" s="105"/>
      <c r="C121" s="138" t="s">
        <v>3777</v>
      </c>
      <c r="D121" s="107"/>
      <c r="E121" s="108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1"/>
      <c r="Z121" s="101"/>
      <c r="AA121" s="101"/>
      <c r="AB121" s="101"/>
      <c r="AC121" s="101"/>
      <c r="AD121" s="101"/>
      <c r="AE121" s="101"/>
      <c r="AF121" s="101"/>
      <c r="AG121" s="101" t="s">
        <v>365</v>
      </c>
      <c r="AH121" s="101">
        <v>0</v>
      </c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</row>
    <row r="122" spans="1:60" outlineLevel="1">
      <c r="A122" s="104"/>
      <c r="B122" s="105"/>
      <c r="C122" s="138" t="s">
        <v>2312</v>
      </c>
      <c r="D122" s="107"/>
      <c r="E122" s="108">
        <v>27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1"/>
      <c r="Z122" s="101"/>
      <c r="AA122" s="101"/>
      <c r="AB122" s="101"/>
      <c r="AC122" s="101"/>
      <c r="AD122" s="101"/>
      <c r="AE122" s="101"/>
      <c r="AF122" s="101"/>
      <c r="AG122" s="101" t="s">
        <v>365</v>
      </c>
      <c r="AH122" s="101">
        <v>0</v>
      </c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</row>
    <row r="123" spans="1:60" outlineLevel="1">
      <c r="A123" s="122">
        <v>17</v>
      </c>
      <c r="B123" s="123" t="s">
        <v>3785</v>
      </c>
      <c r="C123" s="137" t="s">
        <v>3786</v>
      </c>
      <c r="D123" s="124" t="s">
        <v>3718</v>
      </c>
      <c r="E123" s="125">
        <v>13</v>
      </c>
      <c r="F123" s="126"/>
      <c r="G123" s="127">
        <f>ROUND(E123*F123,2)</f>
        <v>0</v>
      </c>
      <c r="H123" s="126"/>
      <c r="I123" s="127">
        <f>ROUND(E123*H123,2)</f>
        <v>0</v>
      </c>
      <c r="J123" s="126"/>
      <c r="K123" s="127">
        <f>ROUND(E123*J123,2)</f>
        <v>0</v>
      </c>
      <c r="L123" s="127">
        <v>21</v>
      </c>
      <c r="M123" s="127">
        <f>G123*(1+L123/100)</f>
        <v>0</v>
      </c>
      <c r="N123" s="127">
        <v>0</v>
      </c>
      <c r="O123" s="127">
        <f>ROUND(E123*N123,2)</f>
        <v>0</v>
      </c>
      <c r="P123" s="127">
        <v>0</v>
      </c>
      <c r="Q123" s="127">
        <f>ROUND(E123*P123,2)</f>
        <v>0</v>
      </c>
      <c r="R123" s="127"/>
      <c r="S123" s="127" t="s">
        <v>392</v>
      </c>
      <c r="T123" s="128" t="s">
        <v>393</v>
      </c>
      <c r="U123" s="106">
        <v>0</v>
      </c>
      <c r="V123" s="106">
        <f>ROUND(E123*U123,2)</f>
        <v>0</v>
      </c>
      <c r="W123" s="106"/>
      <c r="X123" s="106" t="s">
        <v>1066</v>
      </c>
      <c r="Y123" s="101"/>
      <c r="Z123" s="101"/>
      <c r="AA123" s="101"/>
      <c r="AB123" s="101"/>
      <c r="AC123" s="101"/>
      <c r="AD123" s="101"/>
      <c r="AE123" s="101"/>
      <c r="AF123" s="101"/>
      <c r="AG123" s="101" t="s">
        <v>1795</v>
      </c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60" ht="22.5" outlineLevel="1">
      <c r="A124" s="104"/>
      <c r="B124" s="105"/>
      <c r="C124" s="138" t="s">
        <v>3787</v>
      </c>
      <c r="D124" s="107"/>
      <c r="E124" s="108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1"/>
      <c r="Z124" s="101"/>
      <c r="AA124" s="101"/>
      <c r="AB124" s="101"/>
      <c r="AC124" s="101"/>
      <c r="AD124" s="101"/>
      <c r="AE124" s="101"/>
      <c r="AF124" s="101"/>
      <c r="AG124" s="101" t="s">
        <v>365</v>
      </c>
      <c r="AH124" s="101">
        <v>0</v>
      </c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</row>
    <row r="125" spans="1:60" ht="22.5" outlineLevel="1">
      <c r="A125" s="104"/>
      <c r="B125" s="105"/>
      <c r="C125" s="138" t="s">
        <v>3788</v>
      </c>
      <c r="D125" s="107"/>
      <c r="E125" s="108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1"/>
      <c r="Z125" s="101"/>
      <c r="AA125" s="101"/>
      <c r="AB125" s="101"/>
      <c r="AC125" s="101"/>
      <c r="AD125" s="101"/>
      <c r="AE125" s="101"/>
      <c r="AF125" s="101"/>
      <c r="AG125" s="101" t="s">
        <v>365</v>
      </c>
      <c r="AH125" s="101">
        <v>0</v>
      </c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</row>
    <row r="126" spans="1:60" outlineLevel="1">
      <c r="A126" s="104"/>
      <c r="B126" s="105"/>
      <c r="C126" s="138" t="s">
        <v>2072</v>
      </c>
      <c r="D126" s="107"/>
      <c r="E126" s="108">
        <v>13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1"/>
      <c r="Z126" s="101"/>
      <c r="AA126" s="101"/>
      <c r="AB126" s="101"/>
      <c r="AC126" s="101"/>
      <c r="AD126" s="101"/>
      <c r="AE126" s="101"/>
      <c r="AF126" s="101"/>
      <c r="AG126" s="101" t="s">
        <v>365</v>
      </c>
      <c r="AH126" s="101">
        <v>0</v>
      </c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</row>
    <row r="127" spans="1:60" outlineLevel="1">
      <c r="A127" s="122">
        <v>18</v>
      </c>
      <c r="B127" s="123" t="s">
        <v>3789</v>
      </c>
      <c r="C127" s="137" t="s">
        <v>3790</v>
      </c>
      <c r="D127" s="124" t="s">
        <v>3718</v>
      </c>
      <c r="E127" s="125">
        <v>48</v>
      </c>
      <c r="F127" s="126"/>
      <c r="G127" s="127">
        <f>ROUND(E127*F127,2)</f>
        <v>0</v>
      </c>
      <c r="H127" s="126"/>
      <c r="I127" s="127">
        <f>ROUND(E127*H127,2)</f>
        <v>0</v>
      </c>
      <c r="J127" s="126"/>
      <c r="K127" s="127">
        <f>ROUND(E127*J127,2)</f>
        <v>0</v>
      </c>
      <c r="L127" s="127">
        <v>21</v>
      </c>
      <c r="M127" s="127">
        <f>G127*(1+L127/100)</f>
        <v>0</v>
      </c>
      <c r="N127" s="127">
        <v>0</v>
      </c>
      <c r="O127" s="127">
        <f>ROUND(E127*N127,2)</f>
        <v>0</v>
      </c>
      <c r="P127" s="127">
        <v>0</v>
      </c>
      <c r="Q127" s="127">
        <f>ROUND(E127*P127,2)</f>
        <v>0</v>
      </c>
      <c r="R127" s="127"/>
      <c r="S127" s="127" t="s">
        <v>392</v>
      </c>
      <c r="T127" s="128" t="s">
        <v>393</v>
      </c>
      <c r="U127" s="106">
        <v>0</v>
      </c>
      <c r="V127" s="106">
        <f>ROUND(E127*U127,2)</f>
        <v>0</v>
      </c>
      <c r="W127" s="106"/>
      <c r="X127" s="106" t="s">
        <v>1066</v>
      </c>
      <c r="Y127" s="101"/>
      <c r="Z127" s="101"/>
      <c r="AA127" s="101"/>
      <c r="AB127" s="101"/>
      <c r="AC127" s="101"/>
      <c r="AD127" s="101"/>
      <c r="AE127" s="101"/>
      <c r="AF127" s="101"/>
      <c r="AG127" s="101" t="s">
        <v>1795</v>
      </c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</row>
    <row r="128" spans="1:60" ht="22.5" outlineLevel="1">
      <c r="A128" s="104"/>
      <c r="B128" s="105"/>
      <c r="C128" s="138" t="s">
        <v>3791</v>
      </c>
      <c r="D128" s="107"/>
      <c r="E128" s="108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1"/>
      <c r="Z128" s="101"/>
      <c r="AA128" s="101"/>
      <c r="AB128" s="101"/>
      <c r="AC128" s="101"/>
      <c r="AD128" s="101"/>
      <c r="AE128" s="101"/>
      <c r="AF128" s="101"/>
      <c r="AG128" s="101" t="s">
        <v>365</v>
      </c>
      <c r="AH128" s="101">
        <v>0</v>
      </c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</row>
    <row r="129" spans="1:60" ht="22.5" outlineLevel="1">
      <c r="A129" s="104"/>
      <c r="B129" s="105"/>
      <c r="C129" s="138" t="s">
        <v>3792</v>
      </c>
      <c r="D129" s="107"/>
      <c r="E129" s="108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1"/>
      <c r="Z129" s="101"/>
      <c r="AA129" s="101"/>
      <c r="AB129" s="101"/>
      <c r="AC129" s="101"/>
      <c r="AD129" s="101"/>
      <c r="AE129" s="101"/>
      <c r="AF129" s="101"/>
      <c r="AG129" s="101" t="s">
        <v>365</v>
      </c>
      <c r="AH129" s="101">
        <v>0</v>
      </c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</row>
    <row r="130" spans="1:60" outlineLevel="1">
      <c r="A130" s="104"/>
      <c r="B130" s="105"/>
      <c r="C130" s="138" t="s">
        <v>2526</v>
      </c>
      <c r="D130" s="107"/>
      <c r="E130" s="108">
        <v>48</v>
      </c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1"/>
      <c r="Z130" s="101"/>
      <c r="AA130" s="101"/>
      <c r="AB130" s="101"/>
      <c r="AC130" s="101"/>
      <c r="AD130" s="101"/>
      <c r="AE130" s="101"/>
      <c r="AF130" s="101"/>
      <c r="AG130" s="101" t="s">
        <v>365</v>
      </c>
      <c r="AH130" s="101">
        <v>0</v>
      </c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</row>
    <row r="131" spans="1:60" outlineLevel="1">
      <c r="A131" s="122">
        <v>19</v>
      </c>
      <c r="B131" s="123" t="s">
        <v>3793</v>
      </c>
      <c r="C131" s="137" t="s">
        <v>3794</v>
      </c>
      <c r="D131" s="124" t="s">
        <v>3718</v>
      </c>
      <c r="E131" s="125">
        <v>13</v>
      </c>
      <c r="F131" s="126"/>
      <c r="G131" s="127">
        <f>ROUND(E131*F131,2)</f>
        <v>0</v>
      </c>
      <c r="H131" s="126"/>
      <c r="I131" s="127">
        <f>ROUND(E131*H131,2)</f>
        <v>0</v>
      </c>
      <c r="J131" s="126"/>
      <c r="K131" s="127">
        <f>ROUND(E131*J131,2)</f>
        <v>0</v>
      </c>
      <c r="L131" s="127">
        <v>21</v>
      </c>
      <c r="M131" s="127">
        <f>G131*(1+L131/100)</f>
        <v>0</v>
      </c>
      <c r="N131" s="127">
        <v>0</v>
      </c>
      <c r="O131" s="127">
        <f>ROUND(E131*N131,2)</f>
        <v>0</v>
      </c>
      <c r="P131" s="127">
        <v>0</v>
      </c>
      <c r="Q131" s="127">
        <f>ROUND(E131*P131,2)</f>
        <v>0</v>
      </c>
      <c r="R131" s="127"/>
      <c r="S131" s="127" t="s">
        <v>392</v>
      </c>
      <c r="T131" s="128" t="s">
        <v>393</v>
      </c>
      <c r="U131" s="106">
        <v>0</v>
      </c>
      <c r="V131" s="106">
        <f>ROUND(E131*U131,2)</f>
        <v>0</v>
      </c>
      <c r="W131" s="106"/>
      <c r="X131" s="106" t="s">
        <v>1066</v>
      </c>
      <c r="Y131" s="101"/>
      <c r="Z131" s="101"/>
      <c r="AA131" s="101"/>
      <c r="AB131" s="101"/>
      <c r="AC131" s="101"/>
      <c r="AD131" s="101"/>
      <c r="AE131" s="101"/>
      <c r="AF131" s="101"/>
      <c r="AG131" s="101" t="s">
        <v>1795</v>
      </c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</row>
    <row r="132" spans="1:60" outlineLevel="1">
      <c r="A132" s="104"/>
      <c r="B132" s="105"/>
      <c r="C132" s="138" t="s">
        <v>3795</v>
      </c>
      <c r="D132" s="107"/>
      <c r="E132" s="108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1"/>
      <c r="Z132" s="101"/>
      <c r="AA132" s="101"/>
      <c r="AB132" s="101"/>
      <c r="AC132" s="101"/>
      <c r="AD132" s="101"/>
      <c r="AE132" s="101"/>
      <c r="AF132" s="101"/>
      <c r="AG132" s="101" t="s">
        <v>365</v>
      </c>
      <c r="AH132" s="101">
        <v>0</v>
      </c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</row>
    <row r="133" spans="1:60" outlineLevel="1">
      <c r="A133" s="104"/>
      <c r="B133" s="105"/>
      <c r="C133" s="138" t="s">
        <v>2072</v>
      </c>
      <c r="D133" s="107"/>
      <c r="E133" s="108">
        <v>13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1"/>
      <c r="Z133" s="101"/>
      <c r="AA133" s="101"/>
      <c r="AB133" s="101"/>
      <c r="AC133" s="101"/>
      <c r="AD133" s="101"/>
      <c r="AE133" s="101"/>
      <c r="AF133" s="101"/>
      <c r="AG133" s="101" t="s">
        <v>365</v>
      </c>
      <c r="AH133" s="101">
        <v>0</v>
      </c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</row>
    <row r="134" spans="1:60" outlineLevel="1">
      <c r="A134" s="122">
        <v>20</v>
      </c>
      <c r="B134" s="123" t="s">
        <v>3796</v>
      </c>
      <c r="C134" s="137" t="s">
        <v>3797</v>
      </c>
      <c r="D134" s="124" t="s">
        <v>3718</v>
      </c>
      <c r="E134" s="125">
        <v>28</v>
      </c>
      <c r="F134" s="126"/>
      <c r="G134" s="127">
        <f>ROUND(E134*F134,2)</f>
        <v>0</v>
      </c>
      <c r="H134" s="126"/>
      <c r="I134" s="127">
        <f>ROUND(E134*H134,2)</f>
        <v>0</v>
      </c>
      <c r="J134" s="126"/>
      <c r="K134" s="127">
        <f>ROUND(E134*J134,2)</f>
        <v>0</v>
      </c>
      <c r="L134" s="127">
        <v>21</v>
      </c>
      <c r="M134" s="127">
        <f>G134*(1+L134/100)</f>
        <v>0</v>
      </c>
      <c r="N134" s="127">
        <v>0</v>
      </c>
      <c r="O134" s="127">
        <f>ROUND(E134*N134,2)</f>
        <v>0</v>
      </c>
      <c r="P134" s="127">
        <v>0</v>
      </c>
      <c r="Q134" s="127">
        <f>ROUND(E134*P134,2)</f>
        <v>0</v>
      </c>
      <c r="R134" s="127"/>
      <c r="S134" s="127" t="s">
        <v>392</v>
      </c>
      <c r="T134" s="128" t="s">
        <v>393</v>
      </c>
      <c r="U134" s="106">
        <v>0</v>
      </c>
      <c r="V134" s="106">
        <f>ROUND(E134*U134,2)</f>
        <v>0</v>
      </c>
      <c r="W134" s="106"/>
      <c r="X134" s="106" t="s">
        <v>1066</v>
      </c>
      <c r="Y134" s="101"/>
      <c r="Z134" s="101"/>
      <c r="AA134" s="101"/>
      <c r="AB134" s="101"/>
      <c r="AC134" s="101"/>
      <c r="AD134" s="101"/>
      <c r="AE134" s="101"/>
      <c r="AF134" s="101"/>
      <c r="AG134" s="101" t="s">
        <v>1795</v>
      </c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</row>
    <row r="135" spans="1:60" ht="22.5" outlineLevel="1">
      <c r="A135" s="104"/>
      <c r="B135" s="105"/>
      <c r="C135" s="138" t="s">
        <v>3798</v>
      </c>
      <c r="D135" s="107"/>
      <c r="E135" s="108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1"/>
      <c r="Z135" s="101"/>
      <c r="AA135" s="101"/>
      <c r="AB135" s="101"/>
      <c r="AC135" s="101"/>
      <c r="AD135" s="101"/>
      <c r="AE135" s="101"/>
      <c r="AF135" s="101"/>
      <c r="AG135" s="101" t="s">
        <v>365</v>
      </c>
      <c r="AH135" s="101">
        <v>0</v>
      </c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</row>
    <row r="136" spans="1:60" outlineLevel="1">
      <c r="A136" s="104"/>
      <c r="B136" s="105"/>
      <c r="C136" s="138" t="s">
        <v>3799</v>
      </c>
      <c r="D136" s="107"/>
      <c r="E136" s="108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1"/>
      <c r="Z136" s="101"/>
      <c r="AA136" s="101"/>
      <c r="AB136" s="101"/>
      <c r="AC136" s="101"/>
      <c r="AD136" s="101"/>
      <c r="AE136" s="101"/>
      <c r="AF136" s="101"/>
      <c r="AG136" s="101" t="s">
        <v>365</v>
      </c>
      <c r="AH136" s="101">
        <v>0</v>
      </c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1:60" outlineLevel="1">
      <c r="A137" s="104"/>
      <c r="B137" s="105"/>
      <c r="C137" s="138" t="s">
        <v>2249</v>
      </c>
      <c r="D137" s="107"/>
      <c r="E137" s="108">
        <v>28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1"/>
      <c r="Z137" s="101"/>
      <c r="AA137" s="101"/>
      <c r="AB137" s="101"/>
      <c r="AC137" s="101"/>
      <c r="AD137" s="101"/>
      <c r="AE137" s="101"/>
      <c r="AF137" s="101"/>
      <c r="AG137" s="101" t="s">
        <v>365</v>
      </c>
      <c r="AH137" s="101">
        <v>0</v>
      </c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</row>
    <row r="138" spans="1:60" outlineLevel="1">
      <c r="A138" s="122">
        <v>21</v>
      </c>
      <c r="B138" s="123" t="s">
        <v>3800</v>
      </c>
      <c r="C138" s="137" t="s">
        <v>3801</v>
      </c>
      <c r="D138" s="124" t="s">
        <v>3718</v>
      </c>
      <c r="E138" s="125">
        <v>13</v>
      </c>
      <c r="F138" s="126"/>
      <c r="G138" s="127">
        <f>ROUND(E138*F138,2)</f>
        <v>0</v>
      </c>
      <c r="H138" s="126"/>
      <c r="I138" s="127">
        <f>ROUND(E138*H138,2)</f>
        <v>0</v>
      </c>
      <c r="J138" s="126"/>
      <c r="K138" s="127">
        <f>ROUND(E138*J138,2)</f>
        <v>0</v>
      </c>
      <c r="L138" s="127">
        <v>21</v>
      </c>
      <c r="M138" s="127">
        <f>G138*(1+L138/100)</f>
        <v>0</v>
      </c>
      <c r="N138" s="127">
        <v>0</v>
      </c>
      <c r="O138" s="127">
        <f>ROUND(E138*N138,2)</f>
        <v>0</v>
      </c>
      <c r="P138" s="127">
        <v>0</v>
      </c>
      <c r="Q138" s="127">
        <f>ROUND(E138*P138,2)</f>
        <v>0</v>
      </c>
      <c r="R138" s="127"/>
      <c r="S138" s="127" t="s">
        <v>392</v>
      </c>
      <c r="T138" s="128" t="s">
        <v>393</v>
      </c>
      <c r="U138" s="106">
        <v>0</v>
      </c>
      <c r="V138" s="106">
        <f>ROUND(E138*U138,2)</f>
        <v>0</v>
      </c>
      <c r="W138" s="106"/>
      <c r="X138" s="106" t="s">
        <v>1066</v>
      </c>
      <c r="Y138" s="101"/>
      <c r="Z138" s="101"/>
      <c r="AA138" s="101"/>
      <c r="AB138" s="101"/>
      <c r="AC138" s="101"/>
      <c r="AD138" s="101"/>
      <c r="AE138" s="101"/>
      <c r="AF138" s="101"/>
      <c r="AG138" s="101" t="s">
        <v>1795</v>
      </c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</row>
    <row r="139" spans="1:60" ht="22.5" outlineLevel="1">
      <c r="A139" s="104"/>
      <c r="B139" s="105"/>
      <c r="C139" s="138" t="s">
        <v>3802</v>
      </c>
      <c r="D139" s="107"/>
      <c r="E139" s="108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1"/>
      <c r="Z139" s="101"/>
      <c r="AA139" s="101"/>
      <c r="AB139" s="101"/>
      <c r="AC139" s="101"/>
      <c r="AD139" s="101"/>
      <c r="AE139" s="101"/>
      <c r="AF139" s="101"/>
      <c r="AG139" s="101" t="s">
        <v>365</v>
      </c>
      <c r="AH139" s="101">
        <v>0</v>
      </c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</row>
    <row r="140" spans="1:60" ht="22.5" outlineLevel="1">
      <c r="A140" s="104"/>
      <c r="B140" s="105"/>
      <c r="C140" s="138" t="s">
        <v>3803</v>
      </c>
      <c r="D140" s="107"/>
      <c r="E140" s="108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1"/>
      <c r="Z140" s="101"/>
      <c r="AA140" s="101"/>
      <c r="AB140" s="101"/>
      <c r="AC140" s="101"/>
      <c r="AD140" s="101"/>
      <c r="AE140" s="101"/>
      <c r="AF140" s="101"/>
      <c r="AG140" s="101" t="s">
        <v>365</v>
      </c>
      <c r="AH140" s="101">
        <v>0</v>
      </c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</row>
    <row r="141" spans="1:60" outlineLevel="1">
      <c r="A141" s="104"/>
      <c r="B141" s="105"/>
      <c r="C141" s="138" t="s">
        <v>2072</v>
      </c>
      <c r="D141" s="107"/>
      <c r="E141" s="108">
        <v>13</v>
      </c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1"/>
      <c r="Z141" s="101"/>
      <c r="AA141" s="101"/>
      <c r="AB141" s="101"/>
      <c r="AC141" s="101"/>
      <c r="AD141" s="101"/>
      <c r="AE141" s="101"/>
      <c r="AF141" s="101"/>
      <c r="AG141" s="101" t="s">
        <v>365</v>
      </c>
      <c r="AH141" s="101">
        <v>0</v>
      </c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</row>
    <row r="142" spans="1:60" outlineLevel="1">
      <c r="A142" s="122">
        <v>22</v>
      </c>
      <c r="B142" s="123" t="s">
        <v>3804</v>
      </c>
      <c r="C142" s="137" t="s">
        <v>3805</v>
      </c>
      <c r="D142" s="124" t="s">
        <v>3718</v>
      </c>
      <c r="E142" s="125">
        <v>13</v>
      </c>
      <c r="F142" s="126"/>
      <c r="G142" s="127">
        <f>ROUND(E142*F142,2)</f>
        <v>0</v>
      </c>
      <c r="H142" s="126"/>
      <c r="I142" s="127">
        <f>ROUND(E142*H142,2)</f>
        <v>0</v>
      </c>
      <c r="J142" s="126"/>
      <c r="K142" s="127">
        <f>ROUND(E142*J142,2)</f>
        <v>0</v>
      </c>
      <c r="L142" s="127">
        <v>21</v>
      </c>
      <c r="M142" s="127">
        <f>G142*(1+L142/100)</f>
        <v>0</v>
      </c>
      <c r="N142" s="127">
        <v>0</v>
      </c>
      <c r="O142" s="127">
        <f>ROUND(E142*N142,2)</f>
        <v>0</v>
      </c>
      <c r="P142" s="127">
        <v>0</v>
      </c>
      <c r="Q142" s="127">
        <f>ROUND(E142*P142,2)</f>
        <v>0</v>
      </c>
      <c r="R142" s="127"/>
      <c r="S142" s="127" t="s">
        <v>392</v>
      </c>
      <c r="T142" s="128" t="s">
        <v>393</v>
      </c>
      <c r="U142" s="106">
        <v>0</v>
      </c>
      <c r="V142" s="106">
        <f>ROUND(E142*U142,2)</f>
        <v>0</v>
      </c>
      <c r="W142" s="106"/>
      <c r="X142" s="106" t="s">
        <v>1066</v>
      </c>
      <c r="Y142" s="101"/>
      <c r="Z142" s="101"/>
      <c r="AA142" s="101"/>
      <c r="AB142" s="101"/>
      <c r="AC142" s="101"/>
      <c r="AD142" s="101"/>
      <c r="AE142" s="101"/>
      <c r="AF142" s="101"/>
      <c r="AG142" s="101" t="s">
        <v>1795</v>
      </c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</row>
    <row r="143" spans="1:60" ht="22.5" outlineLevel="1">
      <c r="A143" s="104"/>
      <c r="B143" s="105"/>
      <c r="C143" s="138" t="s">
        <v>3806</v>
      </c>
      <c r="D143" s="107"/>
      <c r="E143" s="108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1"/>
      <c r="Z143" s="101"/>
      <c r="AA143" s="101"/>
      <c r="AB143" s="101"/>
      <c r="AC143" s="101"/>
      <c r="AD143" s="101"/>
      <c r="AE143" s="101"/>
      <c r="AF143" s="101"/>
      <c r="AG143" s="101" t="s">
        <v>365</v>
      </c>
      <c r="AH143" s="101">
        <v>0</v>
      </c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</row>
    <row r="144" spans="1:60" outlineLevel="1">
      <c r="A144" s="104"/>
      <c r="B144" s="105"/>
      <c r="C144" s="138" t="s">
        <v>2072</v>
      </c>
      <c r="D144" s="107"/>
      <c r="E144" s="108">
        <v>13</v>
      </c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1"/>
      <c r="Z144" s="101"/>
      <c r="AA144" s="101"/>
      <c r="AB144" s="101"/>
      <c r="AC144" s="101"/>
      <c r="AD144" s="101"/>
      <c r="AE144" s="101"/>
      <c r="AF144" s="101"/>
      <c r="AG144" s="101" t="s">
        <v>365</v>
      </c>
      <c r="AH144" s="101">
        <v>0</v>
      </c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</row>
    <row r="145" spans="1:60" ht="25.5">
      <c r="A145" s="116" t="s">
        <v>355</v>
      </c>
      <c r="B145" s="117" t="s">
        <v>322</v>
      </c>
      <c r="C145" s="136" t="s">
        <v>323</v>
      </c>
      <c r="D145" s="118"/>
      <c r="E145" s="119"/>
      <c r="F145" s="120"/>
      <c r="G145" s="120">
        <f>SUMIF(AG146:AG202,"&lt;&gt;NOR",G146:G202)</f>
        <v>0</v>
      </c>
      <c r="H145" s="120"/>
      <c r="I145" s="120">
        <f>SUM(I146:I202)</f>
        <v>0</v>
      </c>
      <c r="J145" s="120"/>
      <c r="K145" s="120">
        <f>SUM(K146:K202)</f>
        <v>0</v>
      </c>
      <c r="L145" s="120"/>
      <c r="M145" s="120">
        <f>SUM(M146:M202)</f>
        <v>0</v>
      </c>
      <c r="N145" s="120"/>
      <c r="O145" s="120">
        <f>SUM(O146:O202)</f>
        <v>0</v>
      </c>
      <c r="P145" s="120"/>
      <c r="Q145" s="120">
        <f>SUM(Q146:Q202)</f>
        <v>0</v>
      </c>
      <c r="R145" s="120"/>
      <c r="S145" s="120"/>
      <c r="T145" s="121"/>
      <c r="U145" s="115"/>
      <c r="V145" s="115">
        <f>SUM(V146:V202)</f>
        <v>0</v>
      </c>
      <c r="W145" s="115"/>
      <c r="X145" s="115"/>
      <c r="AG145" t="s">
        <v>356</v>
      </c>
    </row>
    <row r="146" spans="1:60" ht="33.75" outlineLevel="1">
      <c r="A146" s="122">
        <v>23</v>
      </c>
      <c r="B146" s="123" t="s">
        <v>3807</v>
      </c>
      <c r="C146" s="137" t="s">
        <v>3808</v>
      </c>
      <c r="D146" s="124" t="s">
        <v>3718</v>
      </c>
      <c r="E146" s="125">
        <v>1</v>
      </c>
      <c r="F146" s="126"/>
      <c r="G146" s="127">
        <f>ROUND(E146*F146,2)</f>
        <v>0</v>
      </c>
      <c r="H146" s="126"/>
      <c r="I146" s="127">
        <f>ROUND(E146*H146,2)</f>
        <v>0</v>
      </c>
      <c r="J146" s="126"/>
      <c r="K146" s="127">
        <f>ROUND(E146*J146,2)</f>
        <v>0</v>
      </c>
      <c r="L146" s="127">
        <v>21</v>
      </c>
      <c r="M146" s="127">
        <f>G146*(1+L146/100)</f>
        <v>0</v>
      </c>
      <c r="N146" s="127">
        <v>0</v>
      </c>
      <c r="O146" s="127">
        <f>ROUND(E146*N146,2)</f>
        <v>0</v>
      </c>
      <c r="P146" s="127">
        <v>0</v>
      </c>
      <c r="Q146" s="127">
        <f>ROUND(E146*P146,2)</f>
        <v>0</v>
      </c>
      <c r="R146" s="127"/>
      <c r="S146" s="127" t="s">
        <v>392</v>
      </c>
      <c r="T146" s="128" t="s">
        <v>393</v>
      </c>
      <c r="U146" s="106">
        <v>0</v>
      </c>
      <c r="V146" s="106">
        <f>ROUND(E146*U146,2)</f>
        <v>0</v>
      </c>
      <c r="W146" s="106"/>
      <c r="X146" s="106" t="s">
        <v>362</v>
      </c>
      <c r="Y146" s="101"/>
      <c r="Z146" s="101"/>
      <c r="AA146" s="101"/>
      <c r="AB146" s="101"/>
      <c r="AC146" s="101"/>
      <c r="AD146" s="101"/>
      <c r="AE146" s="101"/>
      <c r="AF146" s="101"/>
      <c r="AG146" s="101" t="s">
        <v>550</v>
      </c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</row>
    <row r="147" spans="1:60" ht="33.75" outlineLevel="1">
      <c r="A147" s="104"/>
      <c r="B147" s="105"/>
      <c r="C147" s="138" t="s">
        <v>3734</v>
      </c>
      <c r="D147" s="107"/>
      <c r="E147" s="108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1"/>
      <c r="Z147" s="101"/>
      <c r="AA147" s="101"/>
      <c r="AB147" s="101"/>
      <c r="AC147" s="101"/>
      <c r="AD147" s="101"/>
      <c r="AE147" s="101"/>
      <c r="AF147" s="101"/>
      <c r="AG147" s="101" t="s">
        <v>365</v>
      </c>
      <c r="AH147" s="101">
        <v>0</v>
      </c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</row>
    <row r="148" spans="1:60" ht="33.75" outlineLevel="1">
      <c r="A148" s="104"/>
      <c r="B148" s="105"/>
      <c r="C148" s="138" t="s">
        <v>3735</v>
      </c>
      <c r="D148" s="107"/>
      <c r="E148" s="108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1"/>
      <c r="Z148" s="101"/>
      <c r="AA148" s="101"/>
      <c r="AB148" s="101"/>
      <c r="AC148" s="101"/>
      <c r="AD148" s="101"/>
      <c r="AE148" s="101"/>
      <c r="AF148" s="101"/>
      <c r="AG148" s="101" t="s">
        <v>365</v>
      </c>
      <c r="AH148" s="101">
        <v>0</v>
      </c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</row>
    <row r="149" spans="1:60" ht="22.5" outlineLevel="1">
      <c r="A149" s="104"/>
      <c r="B149" s="105"/>
      <c r="C149" s="138" t="s">
        <v>3736</v>
      </c>
      <c r="D149" s="107"/>
      <c r="E149" s="108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1"/>
      <c r="Z149" s="101"/>
      <c r="AA149" s="101"/>
      <c r="AB149" s="101"/>
      <c r="AC149" s="101"/>
      <c r="AD149" s="101"/>
      <c r="AE149" s="101"/>
      <c r="AF149" s="101"/>
      <c r="AG149" s="101" t="s">
        <v>365</v>
      </c>
      <c r="AH149" s="101">
        <v>0</v>
      </c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</row>
    <row r="150" spans="1:60" ht="33.75" outlineLevel="1">
      <c r="A150" s="104"/>
      <c r="B150" s="105"/>
      <c r="C150" s="138" t="s">
        <v>3751</v>
      </c>
      <c r="D150" s="107"/>
      <c r="E150" s="108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1"/>
      <c r="Z150" s="101"/>
      <c r="AA150" s="101"/>
      <c r="AB150" s="101"/>
      <c r="AC150" s="101"/>
      <c r="AD150" s="101"/>
      <c r="AE150" s="101"/>
      <c r="AF150" s="101"/>
      <c r="AG150" s="101" t="s">
        <v>365</v>
      </c>
      <c r="AH150" s="101">
        <v>0</v>
      </c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</row>
    <row r="151" spans="1:60" ht="22.5" outlineLevel="1">
      <c r="A151" s="104"/>
      <c r="B151" s="105"/>
      <c r="C151" s="138" t="s">
        <v>3809</v>
      </c>
      <c r="D151" s="107"/>
      <c r="E151" s="108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1"/>
      <c r="Z151" s="101"/>
      <c r="AA151" s="101"/>
      <c r="AB151" s="101"/>
      <c r="AC151" s="101"/>
      <c r="AD151" s="101"/>
      <c r="AE151" s="101"/>
      <c r="AF151" s="101"/>
      <c r="AG151" s="101" t="s">
        <v>365</v>
      </c>
      <c r="AH151" s="101">
        <v>0</v>
      </c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</row>
    <row r="152" spans="1:60" outlineLevel="1">
      <c r="A152" s="104"/>
      <c r="B152" s="105"/>
      <c r="C152" s="138" t="s">
        <v>3810</v>
      </c>
      <c r="D152" s="107"/>
      <c r="E152" s="108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1"/>
      <c r="Z152" s="101"/>
      <c r="AA152" s="101"/>
      <c r="AB152" s="101"/>
      <c r="AC152" s="101"/>
      <c r="AD152" s="101"/>
      <c r="AE152" s="101"/>
      <c r="AF152" s="101"/>
      <c r="AG152" s="101" t="s">
        <v>365</v>
      </c>
      <c r="AH152" s="101">
        <v>0</v>
      </c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</row>
    <row r="153" spans="1:60" ht="22.5" outlineLevel="1">
      <c r="A153" s="104"/>
      <c r="B153" s="105"/>
      <c r="C153" s="138" t="s">
        <v>3739</v>
      </c>
      <c r="D153" s="107"/>
      <c r="E153" s="108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1"/>
      <c r="Z153" s="101"/>
      <c r="AA153" s="101"/>
      <c r="AB153" s="101"/>
      <c r="AC153" s="101"/>
      <c r="AD153" s="101"/>
      <c r="AE153" s="101"/>
      <c r="AF153" s="101"/>
      <c r="AG153" s="101" t="s">
        <v>365</v>
      </c>
      <c r="AH153" s="101">
        <v>0</v>
      </c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</row>
    <row r="154" spans="1:60" outlineLevel="1">
      <c r="A154" s="104"/>
      <c r="B154" s="105"/>
      <c r="C154" s="138" t="s">
        <v>43</v>
      </c>
      <c r="D154" s="107"/>
      <c r="E154" s="108">
        <v>1</v>
      </c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1"/>
      <c r="Z154" s="101"/>
      <c r="AA154" s="101"/>
      <c r="AB154" s="101"/>
      <c r="AC154" s="101"/>
      <c r="AD154" s="101"/>
      <c r="AE154" s="101"/>
      <c r="AF154" s="101"/>
      <c r="AG154" s="101" t="s">
        <v>365</v>
      </c>
      <c r="AH154" s="101">
        <v>0</v>
      </c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</row>
    <row r="155" spans="1:60" ht="22.5" outlineLevel="1">
      <c r="A155" s="122">
        <v>24</v>
      </c>
      <c r="B155" s="123" t="s">
        <v>3730</v>
      </c>
      <c r="C155" s="137" t="s">
        <v>3731</v>
      </c>
      <c r="D155" s="124" t="s">
        <v>3718</v>
      </c>
      <c r="E155" s="125">
        <v>1</v>
      </c>
      <c r="F155" s="126"/>
      <c r="G155" s="127">
        <f>ROUND(E155*F155,2)</f>
        <v>0</v>
      </c>
      <c r="H155" s="126"/>
      <c r="I155" s="127">
        <f>ROUND(E155*H155,2)</f>
        <v>0</v>
      </c>
      <c r="J155" s="126"/>
      <c r="K155" s="127">
        <f>ROUND(E155*J155,2)</f>
        <v>0</v>
      </c>
      <c r="L155" s="127">
        <v>21</v>
      </c>
      <c r="M155" s="127">
        <f>G155*(1+L155/100)</f>
        <v>0</v>
      </c>
      <c r="N155" s="127">
        <v>0</v>
      </c>
      <c r="O155" s="127">
        <f>ROUND(E155*N155,2)</f>
        <v>0</v>
      </c>
      <c r="P155" s="127">
        <v>0</v>
      </c>
      <c r="Q155" s="127">
        <f>ROUND(E155*P155,2)</f>
        <v>0</v>
      </c>
      <c r="R155" s="127"/>
      <c r="S155" s="127" t="s">
        <v>392</v>
      </c>
      <c r="T155" s="128" t="s">
        <v>393</v>
      </c>
      <c r="U155" s="106">
        <v>0</v>
      </c>
      <c r="V155" s="106">
        <f>ROUND(E155*U155,2)</f>
        <v>0</v>
      </c>
      <c r="W155" s="106"/>
      <c r="X155" s="106" t="s">
        <v>1066</v>
      </c>
      <c r="Y155" s="101"/>
      <c r="Z155" s="101"/>
      <c r="AA155" s="101"/>
      <c r="AB155" s="101"/>
      <c r="AC155" s="101"/>
      <c r="AD155" s="101"/>
      <c r="AE155" s="101"/>
      <c r="AF155" s="101"/>
      <c r="AG155" s="101" t="s">
        <v>1795</v>
      </c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</row>
    <row r="156" spans="1:60" ht="22.5" outlineLevel="1">
      <c r="A156" s="104"/>
      <c r="B156" s="105"/>
      <c r="C156" s="138" t="s">
        <v>3719</v>
      </c>
      <c r="D156" s="107"/>
      <c r="E156" s="108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1"/>
      <c r="Z156" s="101"/>
      <c r="AA156" s="101"/>
      <c r="AB156" s="101"/>
      <c r="AC156" s="101"/>
      <c r="AD156" s="101"/>
      <c r="AE156" s="101"/>
      <c r="AF156" s="101"/>
      <c r="AG156" s="101" t="s">
        <v>365</v>
      </c>
      <c r="AH156" s="101">
        <v>0</v>
      </c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</row>
    <row r="157" spans="1:60" ht="22.5" outlineLevel="1">
      <c r="A157" s="104"/>
      <c r="B157" s="105"/>
      <c r="C157" s="138" t="s">
        <v>3720</v>
      </c>
      <c r="D157" s="107"/>
      <c r="E157" s="108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1"/>
      <c r="Z157" s="101"/>
      <c r="AA157" s="101"/>
      <c r="AB157" s="101"/>
      <c r="AC157" s="101"/>
      <c r="AD157" s="101"/>
      <c r="AE157" s="101"/>
      <c r="AF157" s="101"/>
      <c r="AG157" s="101" t="s">
        <v>365</v>
      </c>
      <c r="AH157" s="101">
        <v>0</v>
      </c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</row>
    <row r="158" spans="1:60" ht="22.5" outlineLevel="1">
      <c r="A158" s="104"/>
      <c r="B158" s="105"/>
      <c r="C158" s="138" t="s">
        <v>3721</v>
      </c>
      <c r="D158" s="107"/>
      <c r="E158" s="108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1"/>
      <c r="Z158" s="101"/>
      <c r="AA158" s="101"/>
      <c r="AB158" s="101"/>
      <c r="AC158" s="101"/>
      <c r="AD158" s="101"/>
      <c r="AE158" s="101"/>
      <c r="AF158" s="101"/>
      <c r="AG158" s="101" t="s">
        <v>365</v>
      </c>
      <c r="AH158" s="101">
        <v>0</v>
      </c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</row>
    <row r="159" spans="1:60" ht="22.5" outlineLevel="1">
      <c r="A159" s="104"/>
      <c r="B159" s="105"/>
      <c r="C159" s="138" t="s">
        <v>3722</v>
      </c>
      <c r="D159" s="107"/>
      <c r="E159" s="108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1"/>
      <c r="Z159" s="101"/>
      <c r="AA159" s="101"/>
      <c r="AB159" s="101"/>
      <c r="AC159" s="101"/>
      <c r="AD159" s="101"/>
      <c r="AE159" s="101"/>
      <c r="AF159" s="101"/>
      <c r="AG159" s="101" t="s">
        <v>365</v>
      </c>
      <c r="AH159" s="101">
        <v>0</v>
      </c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</row>
    <row r="160" spans="1:60" outlineLevel="1">
      <c r="A160" s="104"/>
      <c r="B160" s="105"/>
      <c r="C160" s="138" t="s">
        <v>3723</v>
      </c>
      <c r="D160" s="107"/>
      <c r="E160" s="108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1"/>
      <c r="Z160" s="101"/>
      <c r="AA160" s="101"/>
      <c r="AB160" s="101"/>
      <c r="AC160" s="101"/>
      <c r="AD160" s="101"/>
      <c r="AE160" s="101"/>
      <c r="AF160" s="101"/>
      <c r="AG160" s="101" t="s">
        <v>365</v>
      </c>
      <c r="AH160" s="101">
        <v>0</v>
      </c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</row>
    <row r="161" spans="1:60" outlineLevel="1">
      <c r="A161" s="104"/>
      <c r="B161" s="105"/>
      <c r="C161" s="138" t="s">
        <v>43</v>
      </c>
      <c r="D161" s="107"/>
      <c r="E161" s="108">
        <v>1</v>
      </c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1"/>
      <c r="Z161" s="101"/>
      <c r="AA161" s="101"/>
      <c r="AB161" s="101"/>
      <c r="AC161" s="101"/>
      <c r="AD161" s="101"/>
      <c r="AE161" s="101"/>
      <c r="AF161" s="101"/>
      <c r="AG161" s="101" t="s">
        <v>365</v>
      </c>
      <c r="AH161" s="101">
        <v>0</v>
      </c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</row>
    <row r="162" spans="1:60" ht="22.5" outlineLevel="1">
      <c r="A162" s="122">
        <v>25</v>
      </c>
      <c r="B162" s="123" t="s">
        <v>3811</v>
      </c>
      <c r="C162" s="137" t="s">
        <v>3812</v>
      </c>
      <c r="D162" s="124" t="s">
        <v>3718</v>
      </c>
      <c r="E162" s="125">
        <v>1</v>
      </c>
      <c r="F162" s="126"/>
      <c r="G162" s="127">
        <f>ROUND(E162*F162,2)</f>
        <v>0</v>
      </c>
      <c r="H162" s="126"/>
      <c r="I162" s="127">
        <f>ROUND(E162*H162,2)</f>
        <v>0</v>
      </c>
      <c r="J162" s="126"/>
      <c r="K162" s="127">
        <f>ROUND(E162*J162,2)</f>
        <v>0</v>
      </c>
      <c r="L162" s="127">
        <v>21</v>
      </c>
      <c r="M162" s="127">
        <f>G162*(1+L162/100)</f>
        <v>0</v>
      </c>
      <c r="N162" s="127">
        <v>0</v>
      </c>
      <c r="O162" s="127">
        <f>ROUND(E162*N162,2)</f>
        <v>0</v>
      </c>
      <c r="P162" s="127">
        <v>0</v>
      </c>
      <c r="Q162" s="127">
        <f>ROUND(E162*P162,2)</f>
        <v>0</v>
      </c>
      <c r="R162" s="127"/>
      <c r="S162" s="127" t="s">
        <v>392</v>
      </c>
      <c r="T162" s="128" t="s">
        <v>393</v>
      </c>
      <c r="U162" s="106">
        <v>0</v>
      </c>
      <c r="V162" s="106">
        <f>ROUND(E162*U162,2)</f>
        <v>0</v>
      </c>
      <c r="W162" s="106"/>
      <c r="X162" s="106" t="s">
        <v>1066</v>
      </c>
      <c r="Y162" s="101"/>
      <c r="Z162" s="101"/>
      <c r="AA162" s="101"/>
      <c r="AB162" s="101"/>
      <c r="AC162" s="101"/>
      <c r="AD162" s="101"/>
      <c r="AE162" s="101"/>
      <c r="AF162" s="101"/>
      <c r="AG162" s="101" t="s">
        <v>1795</v>
      </c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</row>
    <row r="163" spans="1:60" ht="22.5" outlineLevel="1">
      <c r="A163" s="104"/>
      <c r="B163" s="105"/>
      <c r="C163" s="138" t="s">
        <v>3719</v>
      </c>
      <c r="D163" s="107"/>
      <c r="E163" s="108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1"/>
      <c r="Z163" s="101"/>
      <c r="AA163" s="101"/>
      <c r="AB163" s="101"/>
      <c r="AC163" s="101"/>
      <c r="AD163" s="101"/>
      <c r="AE163" s="101"/>
      <c r="AF163" s="101"/>
      <c r="AG163" s="101" t="s">
        <v>365</v>
      </c>
      <c r="AH163" s="101">
        <v>0</v>
      </c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</row>
    <row r="164" spans="1:60" ht="22.5" outlineLevel="1">
      <c r="A164" s="104"/>
      <c r="B164" s="105"/>
      <c r="C164" s="138" t="s">
        <v>3720</v>
      </c>
      <c r="D164" s="107"/>
      <c r="E164" s="108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1"/>
      <c r="Z164" s="101"/>
      <c r="AA164" s="101"/>
      <c r="AB164" s="101"/>
      <c r="AC164" s="101"/>
      <c r="AD164" s="101"/>
      <c r="AE164" s="101"/>
      <c r="AF164" s="101"/>
      <c r="AG164" s="101" t="s">
        <v>365</v>
      </c>
      <c r="AH164" s="101">
        <v>0</v>
      </c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</row>
    <row r="165" spans="1:60" ht="22.5" outlineLevel="1">
      <c r="A165" s="104"/>
      <c r="B165" s="105"/>
      <c r="C165" s="138" t="s">
        <v>3721</v>
      </c>
      <c r="D165" s="107"/>
      <c r="E165" s="108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1"/>
      <c r="Z165" s="101"/>
      <c r="AA165" s="101"/>
      <c r="AB165" s="101"/>
      <c r="AC165" s="101"/>
      <c r="AD165" s="101"/>
      <c r="AE165" s="101"/>
      <c r="AF165" s="101"/>
      <c r="AG165" s="101" t="s">
        <v>365</v>
      </c>
      <c r="AH165" s="101">
        <v>0</v>
      </c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</row>
    <row r="166" spans="1:60" ht="22.5" outlineLevel="1">
      <c r="A166" s="104"/>
      <c r="B166" s="105"/>
      <c r="C166" s="138" t="s">
        <v>3722</v>
      </c>
      <c r="D166" s="107"/>
      <c r="E166" s="108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1"/>
      <c r="Z166" s="101"/>
      <c r="AA166" s="101"/>
      <c r="AB166" s="101"/>
      <c r="AC166" s="101"/>
      <c r="AD166" s="101"/>
      <c r="AE166" s="101"/>
      <c r="AF166" s="101"/>
      <c r="AG166" s="101" t="s">
        <v>365</v>
      </c>
      <c r="AH166" s="101">
        <v>0</v>
      </c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</row>
    <row r="167" spans="1:60" outlineLevel="1">
      <c r="A167" s="104"/>
      <c r="B167" s="105"/>
      <c r="C167" s="138" t="s">
        <v>3723</v>
      </c>
      <c r="D167" s="107"/>
      <c r="E167" s="108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1"/>
      <c r="Z167" s="101"/>
      <c r="AA167" s="101"/>
      <c r="AB167" s="101"/>
      <c r="AC167" s="101"/>
      <c r="AD167" s="101"/>
      <c r="AE167" s="101"/>
      <c r="AF167" s="101"/>
      <c r="AG167" s="101" t="s">
        <v>365</v>
      </c>
      <c r="AH167" s="101">
        <v>0</v>
      </c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</row>
    <row r="168" spans="1:60" outlineLevel="1">
      <c r="A168" s="104"/>
      <c r="B168" s="105"/>
      <c r="C168" s="138" t="s">
        <v>43</v>
      </c>
      <c r="D168" s="107"/>
      <c r="E168" s="108">
        <v>1</v>
      </c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1"/>
      <c r="Z168" s="101"/>
      <c r="AA168" s="101"/>
      <c r="AB168" s="101"/>
      <c r="AC168" s="101"/>
      <c r="AD168" s="101"/>
      <c r="AE168" s="101"/>
      <c r="AF168" s="101"/>
      <c r="AG168" s="101" t="s">
        <v>365</v>
      </c>
      <c r="AH168" s="101">
        <v>0</v>
      </c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</row>
    <row r="169" spans="1:60" ht="22.5" outlineLevel="1">
      <c r="A169" s="122">
        <v>26</v>
      </c>
      <c r="B169" s="123" t="s">
        <v>3813</v>
      </c>
      <c r="C169" s="137" t="s">
        <v>3814</v>
      </c>
      <c r="D169" s="124" t="s">
        <v>3718</v>
      </c>
      <c r="E169" s="125">
        <v>1</v>
      </c>
      <c r="F169" s="126"/>
      <c r="G169" s="127">
        <f>ROUND(E169*F169,2)</f>
        <v>0</v>
      </c>
      <c r="H169" s="126"/>
      <c r="I169" s="127">
        <f>ROUND(E169*H169,2)</f>
        <v>0</v>
      </c>
      <c r="J169" s="126"/>
      <c r="K169" s="127">
        <f>ROUND(E169*J169,2)</f>
        <v>0</v>
      </c>
      <c r="L169" s="127">
        <v>21</v>
      </c>
      <c r="M169" s="127">
        <f>G169*(1+L169/100)</f>
        <v>0</v>
      </c>
      <c r="N169" s="127">
        <v>0</v>
      </c>
      <c r="O169" s="127">
        <f>ROUND(E169*N169,2)</f>
        <v>0</v>
      </c>
      <c r="P169" s="127">
        <v>0</v>
      </c>
      <c r="Q169" s="127">
        <f>ROUND(E169*P169,2)</f>
        <v>0</v>
      </c>
      <c r="R169" s="127"/>
      <c r="S169" s="127" t="s">
        <v>392</v>
      </c>
      <c r="T169" s="128" t="s">
        <v>393</v>
      </c>
      <c r="U169" s="106">
        <v>0</v>
      </c>
      <c r="V169" s="106">
        <f>ROUND(E169*U169,2)</f>
        <v>0</v>
      </c>
      <c r="W169" s="106"/>
      <c r="X169" s="106" t="s">
        <v>1066</v>
      </c>
      <c r="Y169" s="101"/>
      <c r="Z169" s="101"/>
      <c r="AA169" s="101"/>
      <c r="AB169" s="101"/>
      <c r="AC169" s="101"/>
      <c r="AD169" s="101"/>
      <c r="AE169" s="101"/>
      <c r="AF169" s="101"/>
      <c r="AG169" s="101" t="s">
        <v>1795</v>
      </c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</row>
    <row r="170" spans="1:60" ht="22.5" outlineLevel="1">
      <c r="A170" s="104"/>
      <c r="B170" s="105"/>
      <c r="C170" s="138" t="s">
        <v>3767</v>
      </c>
      <c r="D170" s="107"/>
      <c r="E170" s="108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1"/>
      <c r="Z170" s="101"/>
      <c r="AA170" s="101"/>
      <c r="AB170" s="101"/>
      <c r="AC170" s="101"/>
      <c r="AD170" s="101"/>
      <c r="AE170" s="101"/>
      <c r="AF170" s="101"/>
      <c r="AG170" s="101" t="s">
        <v>365</v>
      </c>
      <c r="AH170" s="101">
        <v>0</v>
      </c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</row>
    <row r="171" spans="1:60" ht="22.5" outlineLevel="1">
      <c r="A171" s="104"/>
      <c r="B171" s="105"/>
      <c r="C171" s="138" t="s">
        <v>3768</v>
      </c>
      <c r="D171" s="107"/>
      <c r="E171" s="108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1"/>
      <c r="Z171" s="101"/>
      <c r="AA171" s="101"/>
      <c r="AB171" s="101"/>
      <c r="AC171" s="101"/>
      <c r="AD171" s="101"/>
      <c r="AE171" s="101"/>
      <c r="AF171" s="101"/>
      <c r="AG171" s="101" t="s">
        <v>365</v>
      </c>
      <c r="AH171" s="101">
        <v>0</v>
      </c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</row>
    <row r="172" spans="1:60" ht="33.75" outlineLevel="1">
      <c r="A172" s="104"/>
      <c r="B172" s="105"/>
      <c r="C172" s="138" t="s">
        <v>3815</v>
      </c>
      <c r="D172" s="107"/>
      <c r="E172" s="108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1"/>
      <c r="Z172" s="101"/>
      <c r="AA172" s="101"/>
      <c r="AB172" s="101"/>
      <c r="AC172" s="101"/>
      <c r="AD172" s="101"/>
      <c r="AE172" s="101"/>
      <c r="AF172" s="101"/>
      <c r="AG172" s="101" t="s">
        <v>365</v>
      </c>
      <c r="AH172" s="101">
        <v>0</v>
      </c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</row>
    <row r="173" spans="1:60" ht="22.5" outlineLevel="1">
      <c r="A173" s="104"/>
      <c r="B173" s="105"/>
      <c r="C173" s="138" t="s">
        <v>3770</v>
      </c>
      <c r="D173" s="107"/>
      <c r="E173" s="108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1"/>
      <c r="Z173" s="101"/>
      <c r="AA173" s="101"/>
      <c r="AB173" s="101"/>
      <c r="AC173" s="101"/>
      <c r="AD173" s="101"/>
      <c r="AE173" s="101"/>
      <c r="AF173" s="101"/>
      <c r="AG173" s="101" t="s">
        <v>365</v>
      </c>
      <c r="AH173" s="101">
        <v>0</v>
      </c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</row>
    <row r="174" spans="1:60" ht="22.5" outlineLevel="1">
      <c r="A174" s="104"/>
      <c r="B174" s="105"/>
      <c r="C174" s="138" t="s">
        <v>3771</v>
      </c>
      <c r="D174" s="107"/>
      <c r="E174" s="108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1"/>
      <c r="Z174" s="101"/>
      <c r="AA174" s="101"/>
      <c r="AB174" s="101"/>
      <c r="AC174" s="101"/>
      <c r="AD174" s="101"/>
      <c r="AE174" s="101"/>
      <c r="AF174" s="101"/>
      <c r="AG174" s="101" t="s">
        <v>365</v>
      </c>
      <c r="AH174" s="101">
        <v>0</v>
      </c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</row>
    <row r="175" spans="1:60" ht="22.5" outlineLevel="1">
      <c r="A175" s="104"/>
      <c r="B175" s="105"/>
      <c r="C175" s="138" t="s">
        <v>3722</v>
      </c>
      <c r="D175" s="107"/>
      <c r="E175" s="108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1"/>
      <c r="Z175" s="101"/>
      <c r="AA175" s="101"/>
      <c r="AB175" s="101"/>
      <c r="AC175" s="101"/>
      <c r="AD175" s="101"/>
      <c r="AE175" s="101"/>
      <c r="AF175" s="101"/>
      <c r="AG175" s="101" t="s">
        <v>365</v>
      </c>
      <c r="AH175" s="101">
        <v>0</v>
      </c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</row>
    <row r="176" spans="1:60" outlineLevel="1">
      <c r="A176" s="104"/>
      <c r="B176" s="105"/>
      <c r="C176" s="138" t="s">
        <v>3723</v>
      </c>
      <c r="D176" s="107"/>
      <c r="E176" s="108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1"/>
      <c r="Z176" s="101"/>
      <c r="AA176" s="101"/>
      <c r="AB176" s="101"/>
      <c r="AC176" s="101"/>
      <c r="AD176" s="101"/>
      <c r="AE176" s="101"/>
      <c r="AF176" s="101"/>
      <c r="AG176" s="101" t="s">
        <v>365</v>
      </c>
      <c r="AH176" s="101">
        <v>0</v>
      </c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</row>
    <row r="177" spans="1:60" outlineLevel="1">
      <c r="A177" s="104"/>
      <c r="B177" s="105"/>
      <c r="C177" s="138" t="s">
        <v>43</v>
      </c>
      <c r="D177" s="107"/>
      <c r="E177" s="108">
        <v>1</v>
      </c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1"/>
      <c r="Z177" s="101"/>
      <c r="AA177" s="101"/>
      <c r="AB177" s="101"/>
      <c r="AC177" s="101"/>
      <c r="AD177" s="101"/>
      <c r="AE177" s="101"/>
      <c r="AF177" s="101"/>
      <c r="AG177" s="101" t="s">
        <v>365</v>
      </c>
      <c r="AH177" s="101">
        <v>0</v>
      </c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</row>
    <row r="178" spans="1:60" outlineLevel="1">
      <c r="A178" s="122">
        <v>27</v>
      </c>
      <c r="B178" s="123" t="s">
        <v>3774</v>
      </c>
      <c r="C178" s="137" t="s">
        <v>3775</v>
      </c>
      <c r="D178" s="124" t="s">
        <v>3718</v>
      </c>
      <c r="E178" s="125">
        <v>3</v>
      </c>
      <c r="F178" s="126"/>
      <c r="G178" s="127">
        <f>ROUND(E178*F178,2)</f>
        <v>0</v>
      </c>
      <c r="H178" s="126"/>
      <c r="I178" s="127">
        <f>ROUND(E178*H178,2)</f>
        <v>0</v>
      </c>
      <c r="J178" s="126"/>
      <c r="K178" s="127">
        <f>ROUND(E178*J178,2)</f>
        <v>0</v>
      </c>
      <c r="L178" s="127">
        <v>21</v>
      </c>
      <c r="M178" s="127">
        <f>G178*(1+L178/100)</f>
        <v>0</v>
      </c>
      <c r="N178" s="127">
        <v>0</v>
      </c>
      <c r="O178" s="127">
        <f>ROUND(E178*N178,2)</f>
        <v>0</v>
      </c>
      <c r="P178" s="127">
        <v>0</v>
      </c>
      <c r="Q178" s="127">
        <f>ROUND(E178*P178,2)</f>
        <v>0</v>
      </c>
      <c r="R178" s="127"/>
      <c r="S178" s="127" t="s">
        <v>392</v>
      </c>
      <c r="T178" s="128" t="s">
        <v>393</v>
      </c>
      <c r="U178" s="106">
        <v>0</v>
      </c>
      <c r="V178" s="106">
        <f>ROUND(E178*U178,2)</f>
        <v>0</v>
      </c>
      <c r="W178" s="106"/>
      <c r="X178" s="106" t="s">
        <v>1066</v>
      </c>
      <c r="Y178" s="101"/>
      <c r="Z178" s="101"/>
      <c r="AA178" s="101"/>
      <c r="AB178" s="101"/>
      <c r="AC178" s="101"/>
      <c r="AD178" s="101"/>
      <c r="AE178" s="101"/>
      <c r="AF178" s="101"/>
      <c r="AG178" s="101" t="s">
        <v>1795</v>
      </c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</row>
    <row r="179" spans="1:60" ht="22.5" outlineLevel="1">
      <c r="A179" s="104"/>
      <c r="B179" s="105"/>
      <c r="C179" s="138" t="s">
        <v>3776</v>
      </c>
      <c r="D179" s="107"/>
      <c r="E179" s="108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1"/>
      <c r="Z179" s="101"/>
      <c r="AA179" s="101"/>
      <c r="AB179" s="101"/>
      <c r="AC179" s="101"/>
      <c r="AD179" s="101"/>
      <c r="AE179" s="101"/>
      <c r="AF179" s="101"/>
      <c r="AG179" s="101" t="s">
        <v>365</v>
      </c>
      <c r="AH179" s="101">
        <v>0</v>
      </c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</row>
    <row r="180" spans="1:60" ht="22.5" outlineLevel="1">
      <c r="A180" s="104"/>
      <c r="B180" s="105"/>
      <c r="C180" s="138" t="s">
        <v>3777</v>
      </c>
      <c r="D180" s="107"/>
      <c r="E180" s="108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1"/>
      <c r="Z180" s="101"/>
      <c r="AA180" s="101"/>
      <c r="AB180" s="101"/>
      <c r="AC180" s="101"/>
      <c r="AD180" s="101"/>
      <c r="AE180" s="101"/>
      <c r="AF180" s="101"/>
      <c r="AG180" s="101" t="s">
        <v>365</v>
      </c>
      <c r="AH180" s="101">
        <v>0</v>
      </c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</row>
    <row r="181" spans="1:60" outlineLevel="1">
      <c r="A181" s="104"/>
      <c r="B181" s="105"/>
      <c r="C181" s="138" t="s">
        <v>127</v>
      </c>
      <c r="D181" s="107"/>
      <c r="E181" s="108">
        <v>3</v>
      </c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1"/>
      <c r="Z181" s="101"/>
      <c r="AA181" s="101"/>
      <c r="AB181" s="101"/>
      <c r="AC181" s="101"/>
      <c r="AD181" s="101"/>
      <c r="AE181" s="101"/>
      <c r="AF181" s="101"/>
      <c r="AG181" s="101" t="s">
        <v>365</v>
      </c>
      <c r="AH181" s="101">
        <v>0</v>
      </c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</row>
    <row r="182" spans="1:60" outlineLevel="1">
      <c r="A182" s="122">
        <v>28</v>
      </c>
      <c r="B182" s="123" t="s">
        <v>3778</v>
      </c>
      <c r="C182" s="137" t="s">
        <v>3779</v>
      </c>
      <c r="D182" s="124" t="s">
        <v>3718</v>
      </c>
      <c r="E182" s="125">
        <v>1</v>
      </c>
      <c r="F182" s="126"/>
      <c r="G182" s="127">
        <f>ROUND(E182*F182,2)</f>
        <v>0</v>
      </c>
      <c r="H182" s="126"/>
      <c r="I182" s="127">
        <f>ROUND(E182*H182,2)</f>
        <v>0</v>
      </c>
      <c r="J182" s="126"/>
      <c r="K182" s="127">
        <f>ROUND(E182*J182,2)</f>
        <v>0</v>
      </c>
      <c r="L182" s="127">
        <v>21</v>
      </c>
      <c r="M182" s="127">
        <f>G182*(1+L182/100)</f>
        <v>0</v>
      </c>
      <c r="N182" s="127">
        <v>0</v>
      </c>
      <c r="O182" s="127">
        <f>ROUND(E182*N182,2)</f>
        <v>0</v>
      </c>
      <c r="P182" s="127">
        <v>0</v>
      </c>
      <c r="Q182" s="127">
        <f>ROUND(E182*P182,2)</f>
        <v>0</v>
      </c>
      <c r="R182" s="127"/>
      <c r="S182" s="127" t="s">
        <v>392</v>
      </c>
      <c r="T182" s="128" t="s">
        <v>393</v>
      </c>
      <c r="U182" s="106">
        <v>0</v>
      </c>
      <c r="V182" s="106">
        <f>ROUND(E182*U182,2)</f>
        <v>0</v>
      </c>
      <c r="W182" s="106"/>
      <c r="X182" s="106" t="s">
        <v>1066</v>
      </c>
      <c r="Y182" s="101"/>
      <c r="Z182" s="101"/>
      <c r="AA182" s="101"/>
      <c r="AB182" s="101"/>
      <c r="AC182" s="101"/>
      <c r="AD182" s="101"/>
      <c r="AE182" s="101"/>
      <c r="AF182" s="101"/>
      <c r="AG182" s="101" t="s">
        <v>1795</v>
      </c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</row>
    <row r="183" spans="1:60" ht="22.5" outlineLevel="1">
      <c r="A183" s="104"/>
      <c r="B183" s="105"/>
      <c r="C183" s="138" t="s">
        <v>3780</v>
      </c>
      <c r="D183" s="107"/>
      <c r="E183" s="108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1"/>
      <c r="Z183" s="101"/>
      <c r="AA183" s="101"/>
      <c r="AB183" s="101"/>
      <c r="AC183" s="101"/>
      <c r="AD183" s="101"/>
      <c r="AE183" s="101"/>
      <c r="AF183" s="101"/>
      <c r="AG183" s="101" t="s">
        <v>365</v>
      </c>
      <c r="AH183" s="101">
        <v>0</v>
      </c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</row>
    <row r="184" spans="1:60" ht="22.5" outlineLevel="1">
      <c r="A184" s="104"/>
      <c r="B184" s="105"/>
      <c r="C184" s="138" t="s">
        <v>3781</v>
      </c>
      <c r="D184" s="107"/>
      <c r="E184" s="108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1"/>
      <c r="Z184" s="101"/>
      <c r="AA184" s="101"/>
      <c r="AB184" s="101"/>
      <c r="AC184" s="101"/>
      <c r="AD184" s="101"/>
      <c r="AE184" s="101"/>
      <c r="AF184" s="101"/>
      <c r="AG184" s="101" t="s">
        <v>365</v>
      </c>
      <c r="AH184" s="101">
        <v>0</v>
      </c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</row>
    <row r="185" spans="1:60" ht="22.5" outlineLevel="1">
      <c r="A185" s="104"/>
      <c r="B185" s="105"/>
      <c r="C185" s="138" t="s">
        <v>3782</v>
      </c>
      <c r="D185" s="107"/>
      <c r="E185" s="108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1"/>
      <c r="Z185" s="101"/>
      <c r="AA185" s="101"/>
      <c r="AB185" s="101"/>
      <c r="AC185" s="101"/>
      <c r="AD185" s="101"/>
      <c r="AE185" s="101"/>
      <c r="AF185" s="101"/>
      <c r="AG185" s="101" t="s">
        <v>365</v>
      </c>
      <c r="AH185" s="101">
        <v>0</v>
      </c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</row>
    <row r="186" spans="1:60" outlineLevel="1">
      <c r="A186" s="104"/>
      <c r="B186" s="105"/>
      <c r="C186" s="138" t="s">
        <v>43</v>
      </c>
      <c r="D186" s="107"/>
      <c r="E186" s="108">
        <v>1</v>
      </c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1"/>
      <c r="Z186" s="101"/>
      <c r="AA186" s="101"/>
      <c r="AB186" s="101"/>
      <c r="AC186" s="101"/>
      <c r="AD186" s="101"/>
      <c r="AE186" s="101"/>
      <c r="AF186" s="101"/>
      <c r="AG186" s="101" t="s">
        <v>365</v>
      </c>
      <c r="AH186" s="101">
        <v>0</v>
      </c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</row>
    <row r="187" spans="1:60" outlineLevel="1">
      <c r="A187" s="122">
        <v>29</v>
      </c>
      <c r="B187" s="123" t="s">
        <v>3783</v>
      </c>
      <c r="C187" s="137" t="s">
        <v>3784</v>
      </c>
      <c r="D187" s="124" t="s">
        <v>3718</v>
      </c>
      <c r="E187" s="125">
        <v>2</v>
      </c>
      <c r="F187" s="126"/>
      <c r="G187" s="127">
        <f>ROUND(E187*F187,2)</f>
        <v>0</v>
      </c>
      <c r="H187" s="126"/>
      <c r="I187" s="127">
        <f>ROUND(E187*H187,2)</f>
        <v>0</v>
      </c>
      <c r="J187" s="126"/>
      <c r="K187" s="127">
        <f>ROUND(E187*J187,2)</f>
        <v>0</v>
      </c>
      <c r="L187" s="127">
        <v>21</v>
      </c>
      <c r="M187" s="127">
        <f>G187*(1+L187/100)</f>
        <v>0</v>
      </c>
      <c r="N187" s="127">
        <v>0</v>
      </c>
      <c r="O187" s="127">
        <f>ROUND(E187*N187,2)</f>
        <v>0</v>
      </c>
      <c r="P187" s="127">
        <v>0</v>
      </c>
      <c r="Q187" s="127">
        <f>ROUND(E187*P187,2)</f>
        <v>0</v>
      </c>
      <c r="R187" s="127"/>
      <c r="S187" s="127" t="s">
        <v>392</v>
      </c>
      <c r="T187" s="128" t="s">
        <v>393</v>
      </c>
      <c r="U187" s="106">
        <v>0</v>
      </c>
      <c r="V187" s="106">
        <f>ROUND(E187*U187,2)</f>
        <v>0</v>
      </c>
      <c r="W187" s="106"/>
      <c r="X187" s="106" t="s">
        <v>1066</v>
      </c>
      <c r="Y187" s="101"/>
      <c r="Z187" s="101"/>
      <c r="AA187" s="101"/>
      <c r="AB187" s="101"/>
      <c r="AC187" s="101"/>
      <c r="AD187" s="101"/>
      <c r="AE187" s="101"/>
      <c r="AF187" s="101"/>
      <c r="AG187" s="101" t="s">
        <v>1795</v>
      </c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</row>
    <row r="188" spans="1:60" ht="22.5" outlineLevel="1">
      <c r="A188" s="104"/>
      <c r="B188" s="105"/>
      <c r="C188" s="138" t="s">
        <v>3776</v>
      </c>
      <c r="D188" s="107"/>
      <c r="E188" s="108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1"/>
      <c r="Z188" s="101"/>
      <c r="AA188" s="101"/>
      <c r="AB188" s="101"/>
      <c r="AC188" s="101"/>
      <c r="AD188" s="101"/>
      <c r="AE188" s="101"/>
      <c r="AF188" s="101"/>
      <c r="AG188" s="101" t="s">
        <v>365</v>
      </c>
      <c r="AH188" s="101">
        <v>0</v>
      </c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</row>
    <row r="189" spans="1:60" ht="22.5" outlineLevel="1">
      <c r="A189" s="104"/>
      <c r="B189" s="105"/>
      <c r="C189" s="138" t="s">
        <v>3777</v>
      </c>
      <c r="D189" s="107"/>
      <c r="E189" s="108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1"/>
      <c r="Z189" s="101"/>
      <c r="AA189" s="101"/>
      <c r="AB189" s="101"/>
      <c r="AC189" s="101"/>
      <c r="AD189" s="101"/>
      <c r="AE189" s="101"/>
      <c r="AF189" s="101"/>
      <c r="AG189" s="101" t="s">
        <v>365</v>
      </c>
      <c r="AH189" s="101">
        <v>0</v>
      </c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</row>
    <row r="190" spans="1:60" outlineLevel="1">
      <c r="A190" s="104"/>
      <c r="B190" s="105"/>
      <c r="C190" s="138" t="s">
        <v>299</v>
      </c>
      <c r="D190" s="107"/>
      <c r="E190" s="108">
        <v>2</v>
      </c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1"/>
      <c r="Z190" s="101"/>
      <c r="AA190" s="101"/>
      <c r="AB190" s="101"/>
      <c r="AC190" s="101"/>
      <c r="AD190" s="101"/>
      <c r="AE190" s="101"/>
      <c r="AF190" s="101"/>
      <c r="AG190" s="101" t="s">
        <v>365</v>
      </c>
      <c r="AH190" s="101">
        <v>0</v>
      </c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</row>
    <row r="191" spans="1:60" outlineLevel="1">
      <c r="A191" s="122">
        <v>30</v>
      </c>
      <c r="B191" s="123" t="s">
        <v>3789</v>
      </c>
      <c r="C191" s="137" t="s">
        <v>3790</v>
      </c>
      <c r="D191" s="124" t="s">
        <v>3718</v>
      </c>
      <c r="E191" s="125">
        <v>5</v>
      </c>
      <c r="F191" s="126"/>
      <c r="G191" s="127">
        <f>ROUND(E191*F191,2)</f>
        <v>0</v>
      </c>
      <c r="H191" s="126"/>
      <c r="I191" s="127">
        <f>ROUND(E191*H191,2)</f>
        <v>0</v>
      </c>
      <c r="J191" s="126"/>
      <c r="K191" s="127">
        <f>ROUND(E191*J191,2)</f>
        <v>0</v>
      </c>
      <c r="L191" s="127">
        <v>21</v>
      </c>
      <c r="M191" s="127">
        <f>G191*(1+L191/100)</f>
        <v>0</v>
      </c>
      <c r="N191" s="127">
        <v>0</v>
      </c>
      <c r="O191" s="127">
        <f>ROUND(E191*N191,2)</f>
        <v>0</v>
      </c>
      <c r="P191" s="127">
        <v>0</v>
      </c>
      <c r="Q191" s="127">
        <f>ROUND(E191*P191,2)</f>
        <v>0</v>
      </c>
      <c r="R191" s="127"/>
      <c r="S191" s="127" t="s">
        <v>392</v>
      </c>
      <c r="T191" s="128" t="s">
        <v>393</v>
      </c>
      <c r="U191" s="106">
        <v>0</v>
      </c>
      <c r="V191" s="106">
        <f>ROUND(E191*U191,2)</f>
        <v>0</v>
      </c>
      <c r="W191" s="106"/>
      <c r="X191" s="106" t="s">
        <v>1066</v>
      </c>
      <c r="Y191" s="101"/>
      <c r="Z191" s="101"/>
      <c r="AA191" s="101"/>
      <c r="AB191" s="101"/>
      <c r="AC191" s="101"/>
      <c r="AD191" s="101"/>
      <c r="AE191" s="101"/>
      <c r="AF191" s="101"/>
      <c r="AG191" s="101" t="s">
        <v>1795</v>
      </c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</row>
    <row r="192" spans="1:60" ht="22.5" outlineLevel="1">
      <c r="A192" s="104"/>
      <c r="B192" s="105"/>
      <c r="C192" s="138" t="s">
        <v>3791</v>
      </c>
      <c r="D192" s="107"/>
      <c r="E192" s="108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1"/>
      <c r="Z192" s="101"/>
      <c r="AA192" s="101"/>
      <c r="AB192" s="101"/>
      <c r="AC192" s="101"/>
      <c r="AD192" s="101"/>
      <c r="AE192" s="101"/>
      <c r="AF192" s="101"/>
      <c r="AG192" s="101" t="s">
        <v>365</v>
      </c>
      <c r="AH192" s="101">
        <v>0</v>
      </c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</row>
    <row r="193" spans="1:60" ht="22.5" outlineLevel="1">
      <c r="A193" s="104"/>
      <c r="B193" s="105"/>
      <c r="C193" s="138" t="s">
        <v>3792</v>
      </c>
      <c r="D193" s="107"/>
      <c r="E193" s="108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1"/>
      <c r="Z193" s="101"/>
      <c r="AA193" s="101"/>
      <c r="AB193" s="101"/>
      <c r="AC193" s="101"/>
      <c r="AD193" s="101"/>
      <c r="AE193" s="101"/>
      <c r="AF193" s="101"/>
      <c r="AG193" s="101" t="s">
        <v>365</v>
      </c>
      <c r="AH193" s="101">
        <v>0</v>
      </c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</row>
    <row r="194" spans="1:60" outlineLevel="1">
      <c r="A194" s="104"/>
      <c r="B194" s="105"/>
      <c r="C194" s="138" t="s">
        <v>305</v>
      </c>
      <c r="D194" s="107"/>
      <c r="E194" s="108">
        <v>5</v>
      </c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1"/>
      <c r="Z194" s="101"/>
      <c r="AA194" s="101"/>
      <c r="AB194" s="101"/>
      <c r="AC194" s="101"/>
      <c r="AD194" s="101"/>
      <c r="AE194" s="101"/>
      <c r="AF194" s="101"/>
      <c r="AG194" s="101" t="s">
        <v>365</v>
      </c>
      <c r="AH194" s="101">
        <v>0</v>
      </c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</row>
    <row r="195" spans="1:60" outlineLevel="1">
      <c r="A195" s="122">
        <v>31</v>
      </c>
      <c r="B195" s="123" t="s">
        <v>3796</v>
      </c>
      <c r="C195" s="137" t="s">
        <v>3797</v>
      </c>
      <c r="D195" s="124" t="s">
        <v>3718</v>
      </c>
      <c r="E195" s="125">
        <v>3</v>
      </c>
      <c r="F195" s="126"/>
      <c r="G195" s="127">
        <f>ROUND(E195*F195,2)</f>
        <v>0</v>
      </c>
      <c r="H195" s="126"/>
      <c r="I195" s="127">
        <f>ROUND(E195*H195,2)</f>
        <v>0</v>
      </c>
      <c r="J195" s="126"/>
      <c r="K195" s="127">
        <f>ROUND(E195*J195,2)</f>
        <v>0</v>
      </c>
      <c r="L195" s="127">
        <v>21</v>
      </c>
      <c r="M195" s="127">
        <f>G195*(1+L195/100)</f>
        <v>0</v>
      </c>
      <c r="N195" s="127">
        <v>0</v>
      </c>
      <c r="O195" s="127">
        <f>ROUND(E195*N195,2)</f>
        <v>0</v>
      </c>
      <c r="P195" s="127">
        <v>0</v>
      </c>
      <c r="Q195" s="127">
        <f>ROUND(E195*P195,2)</f>
        <v>0</v>
      </c>
      <c r="R195" s="127"/>
      <c r="S195" s="127" t="s">
        <v>392</v>
      </c>
      <c r="T195" s="128" t="s">
        <v>393</v>
      </c>
      <c r="U195" s="106">
        <v>0</v>
      </c>
      <c r="V195" s="106">
        <f>ROUND(E195*U195,2)</f>
        <v>0</v>
      </c>
      <c r="W195" s="106"/>
      <c r="X195" s="106" t="s">
        <v>1066</v>
      </c>
      <c r="Y195" s="101"/>
      <c r="Z195" s="101"/>
      <c r="AA195" s="101"/>
      <c r="AB195" s="101"/>
      <c r="AC195" s="101"/>
      <c r="AD195" s="101"/>
      <c r="AE195" s="101"/>
      <c r="AF195" s="101"/>
      <c r="AG195" s="101" t="s">
        <v>1795</v>
      </c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</row>
    <row r="196" spans="1:60" ht="22.5" outlineLevel="1">
      <c r="A196" s="104"/>
      <c r="B196" s="105"/>
      <c r="C196" s="138" t="s">
        <v>3798</v>
      </c>
      <c r="D196" s="107"/>
      <c r="E196" s="108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1"/>
      <c r="Z196" s="101"/>
      <c r="AA196" s="101"/>
      <c r="AB196" s="101"/>
      <c r="AC196" s="101"/>
      <c r="AD196" s="101"/>
      <c r="AE196" s="101"/>
      <c r="AF196" s="101"/>
      <c r="AG196" s="101" t="s">
        <v>365</v>
      </c>
      <c r="AH196" s="101">
        <v>0</v>
      </c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</row>
    <row r="197" spans="1:60" outlineLevel="1">
      <c r="A197" s="104"/>
      <c r="B197" s="105"/>
      <c r="C197" s="138" t="s">
        <v>3799</v>
      </c>
      <c r="D197" s="107"/>
      <c r="E197" s="108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1"/>
      <c r="Z197" s="101"/>
      <c r="AA197" s="101"/>
      <c r="AB197" s="101"/>
      <c r="AC197" s="101"/>
      <c r="AD197" s="101"/>
      <c r="AE197" s="101"/>
      <c r="AF197" s="101"/>
      <c r="AG197" s="101" t="s">
        <v>365</v>
      </c>
      <c r="AH197" s="101">
        <v>0</v>
      </c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</row>
    <row r="198" spans="1:60" outlineLevel="1">
      <c r="A198" s="104"/>
      <c r="B198" s="105"/>
      <c r="C198" s="138" t="s">
        <v>127</v>
      </c>
      <c r="D198" s="107"/>
      <c r="E198" s="108">
        <v>3</v>
      </c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1"/>
      <c r="Z198" s="101"/>
      <c r="AA198" s="101"/>
      <c r="AB198" s="101"/>
      <c r="AC198" s="101"/>
      <c r="AD198" s="101"/>
      <c r="AE198" s="101"/>
      <c r="AF198" s="101"/>
      <c r="AG198" s="101" t="s">
        <v>365</v>
      </c>
      <c r="AH198" s="101">
        <v>0</v>
      </c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</row>
    <row r="199" spans="1:60" outlineLevel="1">
      <c r="A199" s="122">
        <v>32</v>
      </c>
      <c r="B199" s="123" t="s">
        <v>3816</v>
      </c>
      <c r="C199" s="137" t="s">
        <v>3817</v>
      </c>
      <c r="D199" s="124" t="s">
        <v>3718</v>
      </c>
      <c r="E199" s="125">
        <v>1</v>
      </c>
      <c r="F199" s="126"/>
      <c r="G199" s="127">
        <f>ROUND(E199*F199,2)</f>
        <v>0</v>
      </c>
      <c r="H199" s="126"/>
      <c r="I199" s="127">
        <f>ROUND(E199*H199,2)</f>
        <v>0</v>
      </c>
      <c r="J199" s="126"/>
      <c r="K199" s="127">
        <f>ROUND(E199*J199,2)</f>
        <v>0</v>
      </c>
      <c r="L199" s="127">
        <v>21</v>
      </c>
      <c r="M199" s="127">
        <f>G199*(1+L199/100)</f>
        <v>0</v>
      </c>
      <c r="N199" s="127">
        <v>0</v>
      </c>
      <c r="O199" s="127">
        <f>ROUND(E199*N199,2)</f>
        <v>0</v>
      </c>
      <c r="P199" s="127">
        <v>0</v>
      </c>
      <c r="Q199" s="127">
        <f>ROUND(E199*P199,2)</f>
        <v>0</v>
      </c>
      <c r="R199" s="127"/>
      <c r="S199" s="127" t="s">
        <v>392</v>
      </c>
      <c r="T199" s="128" t="s">
        <v>393</v>
      </c>
      <c r="U199" s="106">
        <v>0</v>
      </c>
      <c r="V199" s="106">
        <f>ROUND(E199*U199,2)</f>
        <v>0</v>
      </c>
      <c r="W199" s="106"/>
      <c r="X199" s="106" t="s">
        <v>1066</v>
      </c>
      <c r="Y199" s="101"/>
      <c r="Z199" s="101"/>
      <c r="AA199" s="101"/>
      <c r="AB199" s="101"/>
      <c r="AC199" s="101"/>
      <c r="AD199" s="101"/>
      <c r="AE199" s="101"/>
      <c r="AF199" s="101"/>
      <c r="AG199" s="101" t="s">
        <v>1795</v>
      </c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</row>
    <row r="200" spans="1:60" ht="22.5" outlineLevel="1">
      <c r="A200" s="104"/>
      <c r="B200" s="105"/>
      <c r="C200" s="138" t="s">
        <v>3818</v>
      </c>
      <c r="D200" s="107"/>
      <c r="E200" s="108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1"/>
      <c r="Z200" s="101"/>
      <c r="AA200" s="101"/>
      <c r="AB200" s="101"/>
      <c r="AC200" s="101"/>
      <c r="AD200" s="101"/>
      <c r="AE200" s="101"/>
      <c r="AF200" s="101"/>
      <c r="AG200" s="101" t="s">
        <v>365</v>
      </c>
      <c r="AH200" s="101">
        <v>0</v>
      </c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</row>
    <row r="201" spans="1:60" ht="22.5" outlineLevel="1">
      <c r="A201" s="104"/>
      <c r="B201" s="105"/>
      <c r="C201" s="138" t="s">
        <v>3819</v>
      </c>
      <c r="D201" s="107"/>
      <c r="E201" s="108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1"/>
      <c r="Z201" s="101"/>
      <c r="AA201" s="101"/>
      <c r="AB201" s="101"/>
      <c r="AC201" s="101"/>
      <c r="AD201" s="101"/>
      <c r="AE201" s="101"/>
      <c r="AF201" s="101"/>
      <c r="AG201" s="101" t="s">
        <v>365</v>
      </c>
      <c r="AH201" s="101">
        <v>0</v>
      </c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</row>
    <row r="202" spans="1:60" outlineLevel="1">
      <c r="A202" s="104"/>
      <c r="B202" s="105"/>
      <c r="C202" s="138" t="s">
        <v>43</v>
      </c>
      <c r="D202" s="107"/>
      <c r="E202" s="108">
        <v>1</v>
      </c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1"/>
      <c r="Z202" s="101"/>
      <c r="AA202" s="101"/>
      <c r="AB202" s="101"/>
      <c r="AC202" s="101"/>
      <c r="AD202" s="101"/>
      <c r="AE202" s="101"/>
      <c r="AF202" s="101"/>
      <c r="AG202" s="101" t="s">
        <v>365</v>
      </c>
      <c r="AH202" s="101">
        <v>0</v>
      </c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</row>
    <row r="203" spans="1:60">
      <c r="A203" s="152"/>
      <c r="B203" s="4"/>
      <c r="C203" s="144"/>
      <c r="D203" s="6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AE203">
        <v>15</v>
      </c>
      <c r="AF203">
        <v>21</v>
      </c>
      <c r="AG203" t="s">
        <v>342</v>
      </c>
    </row>
    <row r="204" spans="1:60">
      <c r="A204" s="194"/>
      <c r="B204" s="195" t="s">
        <v>14</v>
      </c>
      <c r="C204" s="196"/>
      <c r="D204" s="197"/>
      <c r="E204" s="198"/>
      <c r="F204" s="198"/>
      <c r="G204" s="199">
        <f>G8+G145</f>
        <v>0</v>
      </c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AE204">
        <f>SUMIF(L7:L202,AE203,G7:G202)</f>
        <v>0</v>
      </c>
      <c r="AF204">
        <f>SUMIF(L7:L202,AF203,G7:G202)</f>
        <v>0</v>
      </c>
      <c r="AG204" t="s">
        <v>1782</v>
      </c>
    </row>
    <row r="205" spans="1:60">
      <c r="A205" s="152"/>
      <c r="B205" s="4"/>
      <c r="C205" s="144"/>
      <c r="D205" s="6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</row>
    <row r="206" spans="1:60">
      <c r="A206" s="152"/>
      <c r="B206" s="4"/>
      <c r="C206" s="144"/>
      <c r="D206" s="6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</row>
    <row r="207" spans="1:60">
      <c r="A207" s="276" t="s">
        <v>1783</v>
      </c>
      <c r="B207" s="276"/>
      <c r="C207" s="277"/>
      <c r="D207" s="6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</row>
    <row r="208" spans="1:60">
      <c r="A208" s="257"/>
      <c r="B208" s="258"/>
      <c r="C208" s="259"/>
      <c r="D208" s="258"/>
      <c r="E208" s="258"/>
      <c r="F208" s="258"/>
      <c r="G208" s="260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AG208" t="s">
        <v>1784</v>
      </c>
    </row>
    <row r="209" spans="1:33">
      <c r="A209" s="261"/>
      <c r="B209" s="262"/>
      <c r="C209" s="263"/>
      <c r="D209" s="262"/>
      <c r="E209" s="262"/>
      <c r="F209" s="262"/>
      <c r="G209" s="264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</row>
    <row r="210" spans="1:33">
      <c r="A210" s="261"/>
      <c r="B210" s="262"/>
      <c r="C210" s="263"/>
      <c r="D210" s="262"/>
      <c r="E210" s="262"/>
      <c r="F210" s="262"/>
      <c r="G210" s="264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</row>
    <row r="211" spans="1:33">
      <c r="A211" s="261"/>
      <c r="B211" s="262"/>
      <c r="C211" s="263"/>
      <c r="D211" s="262"/>
      <c r="E211" s="262"/>
      <c r="F211" s="262"/>
      <c r="G211" s="264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</row>
    <row r="212" spans="1:33">
      <c r="A212" s="265"/>
      <c r="B212" s="266"/>
      <c r="C212" s="267"/>
      <c r="D212" s="266"/>
      <c r="E212" s="266"/>
      <c r="F212" s="266"/>
      <c r="G212" s="268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</row>
    <row r="213" spans="1:33">
      <c r="A213" s="152"/>
      <c r="B213" s="4"/>
      <c r="C213" s="144"/>
      <c r="D213" s="6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</row>
    <row r="214" spans="1:33">
      <c r="C214" s="145"/>
      <c r="D214" s="10"/>
      <c r="AG214" t="s">
        <v>1785</v>
      </c>
    </row>
    <row r="215" spans="1:33">
      <c r="D215" s="10"/>
    </row>
    <row r="216" spans="1:33">
      <c r="D216" s="10"/>
    </row>
    <row r="217" spans="1:33">
      <c r="D217" s="10"/>
    </row>
    <row r="218" spans="1:33">
      <c r="D218" s="10"/>
    </row>
    <row r="219" spans="1:33">
      <c r="D219" s="10"/>
    </row>
    <row r="220" spans="1:33">
      <c r="D220" s="10"/>
    </row>
    <row r="221" spans="1:33">
      <c r="D221" s="10"/>
    </row>
    <row r="222" spans="1:33">
      <c r="D222" s="10"/>
    </row>
    <row r="223" spans="1:33">
      <c r="D223" s="10"/>
    </row>
    <row r="224" spans="1:33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208:G212"/>
    <mergeCell ref="A1:G1"/>
    <mergeCell ref="C2:G2"/>
    <mergeCell ref="C3:G3"/>
    <mergeCell ref="C4:G4"/>
    <mergeCell ref="A207:C20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68</v>
      </c>
      <c r="C4" s="273" t="s">
        <v>69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18</v>
      </c>
      <c r="C8" s="136" t="s">
        <v>19</v>
      </c>
      <c r="D8" s="118"/>
      <c r="E8" s="119"/>
      <c r="F8" s="120"/>
      <c r="G8" s="120">
        <f>SUMIF(AG9:AG14,"&lt;&gt;NOR",G9:G14)</f>
        <v>0</v>
      </c>
      <c r="H8" s="120"/>
      <c r="I8" s="120">
        <f>SUM(I9:I14)</f>
        <v>0</v>
      </c>
      <c r="J8" s="120"/>
      <c r="K8" s="120">
        <f>SUM(K9:K14)</f>
        <v>0</v>
      </c>
      <c r="L8" s="120"/>
      <c r="M8" s="120">
        <f>SUM(M9:M14)</f>
        <v>0</v>
      </c>
      <c r="N8" s="120"/>
      <c r="O8" s="120">
        <f>SUM(O9:O14)</f>
        <v>0</v>
      </c>
      <c r="P8" s="120"/>
      <c r="Q8" s="120">
        <f>SUM(Q9:Q14)</f>
        <v>0</v>
      </c>
      <c r="R8" s="120"/>
      <c r="S8" s="120"/>
      <c r="T8" s="121"/>
      <c r="U8" s="115"/>
      <c r="V8" s="115">
        <f>SUM(V9:V14)</f>
        <v>0</v>
      </c>
      <c r="W8" s="115"/>
      <c r="X8" s="115"/>
      <c r="AG8" t="s">
        <v>356</v>
      </c>
    </row>
    <row r="9" spans="1:60" outlineLevel="1">
      <c r="A9" s="129">
        <v>1</v>
      </c>
      <c r="B9" s="130" t="s">
        <v>3820</v>
      </c>
      <c r="C9" s="140" t="s">
        <v>3821</v>
      </c>
      <c r="D9" s="131" t="s">
        <v>3822</v>
      </c>
      <c r="E9" s="132">
        <v>1</v>
      </c>
      <c r="F9" s="133"/>
      <c r="G9" s="134">
        <f t="shared" ref="G9:G14" si="0">ROUND(E9*F9,2)</f>
        <v>0</v>
      </c>
      <c r="H9" s="133"/>
      <c r="I9" s="134">
        <f t="shared" ref="I9:I14" si="1">ROUND(E9*H9,2)</f>
        <v>0</v>
      </c>
      <c r="J9" s="133"/>
      <c r="K9" s="134">
        <f t="shared" ref="K9:K14" si="2">ROUND(E9*J9,2)</f>
        <v>0</v>
      </c>
      <c r="L9" s="134">
        <v>21</v>
      </c>
      <c r="M9" s="134">
        <f t="shared" ref="M9:M14" si="3">G9*(1+L9/100)</f>
        <v>0</v>
      </c>
      <c r="N9" s="134">
        <v>0</v>
      </c>
      <c r="O9" s="134">
        <f t="shared" ref="O9:O14" si="4">ROUND(E9*N9,2)</f>
        <v>0</v>
      </c>
      <c r="P9" s="134">
        <v>0</v>
      </c>
      <c r="Q9" s="134">
        <f t="shared" ref="Q9:Q14" si="5">ROUND(E9*P9,2)</f>
        <v>0</v>
      </c>
      <c r="R9" s="134"/>
      <c r="S9" s="134" t="s">
        <v>392</v>
      </c>
      <c r="T9" s="135" t="s">
        <v>393</v>
      </c>
      <c r="U9" s="106">
        <v>0</v>
      </c>
      <c r="V9" s="106">
        <f t="shared" ref="V9:V14" si="6">ROUND(E9*U9,2)</f>
        <v>0</v>
      </c>
      <c r="W9" s="106"/>
      <c r="X9" s="106" t="s">
        <v>1066</v>
      </c>
      <c r="Y9" s="101"/>
      <c r="Z9" s="101"/>
      <c r="AA9" s="101"/>
      <c r="AB9" s="101"/>
      <c r="AC9" s="101"/>
      <c r="AD9" s="101"/>
      <c r="AE9" s="101"/>
      <c r="AF9" s="101"/>
      <c r="AG9" s="101" t="s">
        <v>3823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outlineLevel="1">
      <c r="A10" s="129">
        <v>2</v>
      </c>
      <c r="B10" s="130" t="s">
        <v>3824</v>
      </c>
      <c r="C10" s="140" t="s">
        <v>3825</v>
      </c>
      <c r="D10" s="131" t="s">
        <v>3822</v>
      </c>
      <c r="E10" s="132">
        <v>1</v>
      </c>
      <c r="F10" s="133"/>
      <c r="G10" s="134">
        <f t="shared" si="0"/>
        <v>0</v>
      </c>
      <c r="H10" s="133"/>
      <c r="I10" s="134">
        <f t="shared" si="1"/>
        <v>0</v>
      </c>
      <c r="J10" s="133"/>
      <c r="K10" s="134">
        <f t="shared" si="2"/>
        <v>0</v>
      </c>
      <c r="L10" s="134">
        <v>21</v>
      </c>
      <c r="M10" s="134">
        <f t="shared" si="3"/>
        <v>0</v>
      </c>
      <c r="N10" s="134">
        <v>0</v>
      </c>
      <c r="O10" s="134">
        <f t="shared" si="4"/>
        <v>0</v>
      </c>
      <c r="P10" s="134">
        <v>0</v>
      </c>
      <c r="Q10" s="134">
        <f t="shared" si="5"/>
        <v>0</v>
      </c>
      <c r="R10" s="134"/>
      <c r="S10" s="134" t="s">
        <v>392</v>
      </c>
      <c r="T10" s="135" t="s">
        <v>393</v>
      </c>
      <c r="U10" s="106">
        <v>0</v>
      </c>
      <c r="V10" s="106">
        <f t="shared" si="6"/>
        <v>0</v>
      </c>
      <c r="W10" s="106"/>
      <c r="X10" s="106" t="s">
        <v>362</v>
      </c>
      <c r="Y10" s="101"/>
      <c r="Z10" s="101"/>
      <c r="AA10" s="101"/>
      <c r="AB10" s="101"/>
      <c r="AC10" s="101"/>
      <c r="AD10" s="101"/>
      <c r="AE10" s="101"/>
      <c r="AF10" s="101"/>
      <c r="AG10" s="101" t="s">
        <v>1691</v>
      </c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outlineLevel="1">
      <c r="A11" s="129">
        <v>3</v>
      </c>
      <c r="B11" s="130" t="s">
        <v>3826</v>
      </c>
      <c r="C11" s="140" t="s">
        <v>3827</v>
      </c>
      <c r="D11" s="131" t="s">
        <v>3822</v>
      </c>
      <c r="E11" s="132">
        <v>1</v>
      </c>
      <c r="F11" s="133"/>
      <c r="G11" s="134">
        <f t="shared" si="0"/>
        <v>0</v>
      </c>
      <c r="H11" s="133"/>
      <c r="I11" s="134">
        <f t="shared" si="1"/>
        <v>0</v>
      </c>
      <c r="J11" s="133"/>
      <c r="K11" s="134">
        <f t="shared" si="2"/>
        <v>0</v>
      </c>
      <c r="L11" s="134">
        <v>21</v>
      </c>
      <c r="M11" s="134">
        <f t="shared" si="3"/>
        <v>0</v>
      </c>
      <c r="N11" s="134">
        <v>0</v>
      </c>
      <c r="O11" s="134">
        <f t="shared" si="4"/>
        <v>0</v>
      </c>
      <c r="P11" s="134">
        <v>0</v>
      </c>
      <c r="Q11" s="134">
        <f t="shared" si="5"/>
        <v>0</v>
      </c>
      <c r="R11" s="134"/>
      <c r="S11" s="134" t="s">
        <v>392</v>
      </c>
      <c r="T11" s="135" t="s">
        <v>393</v>
      </c>
      <c r="U11" s="106">
        <v>0</v>
      </c>
      <c r="V11" s="106">
        <f t="shared" si="6"/>
        <v>0</v>
      </c>
      <c r="W11" s="106"/>
      <c r="X11" s="106" t="s">
        <v>362</v>
      </c>
      <c r="Y11" s="101"/>
      <c r="Z11" s="101"/>
      <c r="AA11" s="101"/>
      <c r="AB11" s="101"/>
      <c r="AC11" s="101"/>
      <c r="AD11" s="101"/>
      <c r="AE11" s="101"/>
      <c r="AF11" s="101"/>
      <c r="AG11" s="101" t="s">
        <v>1691</v>
      </c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ht="33.75" outlineLevel="1">
      <c r="A12" s="129">
        <v>4</v>
      </c>
      <c r="B12" s="130" t="s">
        <v>3828</v>
      </c>
      <c r="C12" s="140" t="s">
        <v>3829</v>
      </c>
      <c r="D12" s="131" t="s">
        <v>3822</v>
      </c>
      <c r="E12" s="132">
        <v>1</v>
      </c>
      <c r="F12" s="133"/>
      <c r="G12" s="134">
        <f t="shared" si="0"/>
        <v>0</v>
      </c>
      <c r="H12" s="133"/>
      <c r="I12" s="134">
        <f t="shared" si="1"/>
        <v>0</v>
      </c>
      <c r="J12" s="133"/>
      <c r="K12" s="134">
        <f t="shared" si="2"/>
        <v>0</v>
      </c>
      <c r="L12" s="134">
        <v>21</v>
      </c>
      <c r="M12" s="134">
        <f t="shared" si="3"/>
        <v>0</v>
      </c>
      <c r="N12" s="134">
        <v>0</v>
      </c>
      <c r="O12" s="134">
        <f t="shared" si="4"/>
        <v>0</v>
      </c>
      <c r="P12" s="134">
        <v>0</v>
      </c>
      <c r="Q12" s="134">
        <f t="shared" si="5"/>
        <v>0</v>
      </c>
      <c r="R12" s="134"/>
      <c r="S12" s="134" t="s">
        <v>392</v>
      </c>
      <c r="T12" s="135" t="s">
        <v>393</v>
      </c>
      <c r="U12" s="106">
        <v>0</v>
      </c>
      <c r="V12" s="106">
        <f t="shared" si="6"/>
        <v>0</v>
      </c>
      <c r="W12" s="106"/>
      <c r="X12" s="106" t="s">
        <v>362</v>
      </c>
      <c r="Y12" s="101"/>
      <c r="Z12" s="101"/>
      <c r="AA12" s="101"/>
      <c r="AB12" s="101"/>
      <c r="AC12" s="101"/>
      <c r="AD12" s="101"/>
      <c r="AE12" s="101"/>
      <c r="AF12" s="101"/>
      <c r="AG12" s="101" t="s">
        <v>1691</v>
      </c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ht="22.5" outlineLevel="1">
      <c r="A13" s="129">
        <v>5</v>
      </c>
      <c r="B13" s="130" t="s">
        <v>2516</v>
      </c>
      <c r="C13" s="140" t="s">
        <v>3830</v>
      </c>
      <c r="D13" s="131" t="s">
        <v>3822</v>
      </c>
      <c r="E13" s="132">
        <v>1</v>
      </c>
      <c r="F13" s="133"/>
      <c r="G13" s="134">
        <f t="shared" si="0"/>
        <v>0</v>
      </c>
      <c r="H13" s="133"/>
      <c r="I13" s="134">
        <f t="shared" si="1"/>
        <v>0</v>
      </c>
      <c r="J13" s="133"/>
      <c r="K13" s="134">
        <f t="shared" si="2"/>
        <v>0</v>
      </c>
      <c r="L13" s="134">
        <v>21</v>
      </c>
      <c r="M13" s="134">
        <f t="shared" si="3"/>
        <v>0</v>
      </c>
      <c r="N13" s="134">
        <v>0</v>
      </c>
      <c r="O13" s="134">
        <f t="shared" si="4"/>
        <v>0</v>
      </c>
      <c r="P13" s="134">
        <v>0</v>
      </c>
      <c r="Q13" s="134">
        <f t="shared" si="5"/>
        <v>0</v>
      </c>
      <c r="R13" s="134"/>
      <c r="S13" s="134" t="s">
        <v>392</v>
      </c>
      <c r="T13" s="135" t="s">
        <v>393</v>
      </c>
      <c r="U13" s="106">
        <v>0</v>
      </c>
      <c r="V13" s="106">
        <f t="shared" si="6"/>
        <v>0</v>
      </c>
      <c r="W13" s="106"/>
      <c r="X13" s="106" t="s">
        <v>362</v>
      </c>
      <c r="Y13" s="101"/>
      <c r="Z13" s="101"/>
      <c r="AA13" s="101"/>
      <c r="AB13" s="101"/>
      <c r="AC13" s="101"/>
      <c r="AD13" s="101"/>
      <c r="AE13" s="101"/>
      <c r="AF13" s="101"/>
      <c r="AG13" s="101" t="s">
        <v>1691</v>
      </c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29">
        <v>6</v>
      </c>
      <c r="B14" s="130" t="s">
        <v>3831</v>
      </c>
      <c r="C14" s="140" t="s">
        <v>3832</v>
      </c>
      <c r="D14" s="131" t="s">
        <v>3822</v>
      </c>
      <c r="E14" s="132">
        <v>1</v>
      </c>
      <c r="F14" s="133"/>
      <c r="G14" s="134">
        <f t="shared" si="0"/>
        <v>0</v>
      </c>
      <c r="H14" s="133"/>
      <c r="I14" s="134">
        <f t="shared" si="1"/>
        <v>0</v>
      </c>
      <c r="J14" s="133"/>
      <c r="K14" s="134">
        <f t="shared" si="2"/>
        <v>0</v>
      </c>
      <c r="L14" s="134">
        <v>21</v>
      </c>
      <c r="M14" s="134">
        <f t="shared" si="3"/>
        <v>0</v>
      </c>
      <c r="N14" s="134">
        <v>0</v>
      </c>
      <c r="O14" s="134">
        <f t="shared" si="4"/>
        <v>0</v>
      </c>
      <c r="P14" s="134">
        <v>0</v>
      </c>
      <c r="Q14" s="134">
        <f t="shared" si="5"/>
        <v>0</v>
      </c>
      <c r="R14" s="134"/>
      <c r="S14" s="134" t="s">
        <v>392</v>
      </c>
      <c r="T14" s="135" t="s">
        <v>393</v>
      </c>
      <c r="U14" s="106">
        <v>0</v>
      </c>
      <c r="V14" s="106">
        <f t="shared" si="6"/>
        <v>0</v>
      </c>
      <c r="W14" s="106"/>
      <c r="X14" s="106" t="s">
        <v>1066</v>
      </c>
      <c r="Y14" s="101"/>
      <c r="Z14" s="101"/>
      <c r="AA14" s="101"/>
      <c r="AB14" s="101"/>
      <c r="AC14" s="101"/>
      <c r="AD14" s="101"/>
      <c r="AE14" s="101"/>
      <c r="AF14" s="101"/>
      <c r="AG14" s="101" t="s">
        <v>3823</v>
      </c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>
      <c r="A15" s="116" t="s">
        <v>355</v>
      </c>
      <c r="B15" s="117" t="s">
        <v>20</v>
      </c>
      <c r="C15" s="136" t="s">
        <v>21</v>
      </c>
      <c r="D15" s="118"/>
      <c r="E15" s="119"/>
      <c r="F15" s="120"/>
      <c r="G15" s="120">
        <f>SUMIF(AG16:AG36,"&lt;&gt;NOR",G16:G36)</f>
        <v>0</v>
      </c>
      <c r="H15" s="120"/>
      <c r="I15" s="120">
        <f>SUM(I16:I36)</f>
        <v>0</v>
      </c>
      <c r="J15" s="120"/>
      <c r="K15" s="120">
        <f>SUM(K16:K36)</f>
        <v>0</v>
      </c>
      <c r="L15" s="120"/>
      <c r="M15" s="120">
        <f>SUM(M16:M36)</f>
        <v>0</v>
      </c>
      <c r="N15" s="120"/>
      <c r="O15" s="120">
        <f>SUM(O16:O36)</f>
        <v>0</v>
      </c>
      <c r="P15" s="120"/>
      <c r="Q15" s="120">
        <f>SUM(Q16:Q36)</f>
        <v>0</v>
      </c>
      <c r="R15" s="120"/>
      <c r="S15" s="120"/>
      <c r="T15" s="121"/>
      <c r="U15" s="115"/>
      <c r="V15" s="115">
        <f>SUM(V16:V36)</f>
        <v>0</v>
      </c>
      <c r="W15" s="115"/>
      <c r="X15" s="115"/>
      <c r="AG15" t="s">
        <v>356</v>
      </c>
    </row>
    <row r="16" spans="1:60" ht="33.75" outlineLevel="1">
      <c r="A16" s="129">
        <v>7</v>
      </c>
      <c r="B16" s="130" t="s">
        <v>2893</v>
      </c>
      <c r="C16" s="140" t="s">
        <v>3833</v>
      </c>
      <c r="D16" s="131" t="s">
        <v>3822</v>
      </c>
      <c r="E16" s="132">
        <v>1</v>
      </c>
      <c r="F16" s="133"/>
      <c r="G16" s="134">
        <f t="shared" ref="G16:G32" si="7">ROUND(E16*F16,2)</f>
        <v>0</v>
      </c>
      <c r="H16" s="133"/>
      <c r="I16" s="134">
        <f t="shared" ref="I16:I32" si="8">ROUND(E16*H16,2)</f>
        <v>0</v>
      </c>
      <c r="J16" s="133"/>
      <c r="K16" s="134">
        <f t="shared" ref="K16:K32" si="9">ROUND(E16*J16,2)</f>
        <v>0</v>
      </c>
      <c r="L16" s="134">
        <v>21</v>
      </c>
      <c r="M16" s="134">
        <f t="shared" ref="M16:M32" si="10">G16*(1+L16/100)</f>
        <v>0</v>
      </c>
      <c r="N16" s="134">
        <v>0</v>
      </c>
      <c r="O16" s="134">
        <f t="shared" ref="O16:O32" si="11">ROUND(E16*N16,2)</f>
        <v>0</v>
      </c>
      <c r="P16" s="134">
        <v>0</v>
      </c>
      <c r="Q16" s="134">
        <f t="shared" ref="Q16:Q32" si="12">ROUND(E16*P16,2)</f>
        <v>0</v>
      </c>
      <c r="R16" s="134"/>
      <c r="S16" s="134" t="s">
        <v>392</v>
      </c>
      <c r="T16" s="135" t="s">
        <v>393</v>
      </c>
      <c r="U16" s="106">
        <v>0</v>
      </c>
      <c r="V16" s="106">
        <f t="shared" ref="V16:V32" si="13">ROUND(E16*U16,2)</f>
        <v>0</v>
      </c>
      <c r="W16" s="106"/>
      <c r="X16" s="106" t="s">
        <v>362</v>
      </c>
      <c r="Y16" s="101"/>
      <c r="Z16" s="101"/>
      <c r="AA16" s="101"/>
      <c r="AB16" s="101"/>
      <c r="AC16" s="101"/>
      <c r="AD16" s="101"/>
      <c r="AE16" s="101"/>
      <c r="AF16" s="101"/>
      <c r="AG16" s="101" t="s">
        <v>1691</v>
      </c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ht="22.5" outlineLevel="1">
      <c r="A17" s="129">
        <v>8</v>
      </c>
      <c r="B17" s="130" t="s">
        <v>2895</v>
      </c>
      <c r="C17" s="140" t="s">
        <v>3834</v>
      </c>
      <c r="D17" s="131" t="s">
        <v>3822</v>
      </c>
      <c r="E17" s="132">
        <v>1</v>
      </c>
      <c r="F17" s="133"/>
      <c r="G17" s="134">
        <f t="shared" si="7"/>
        <v>0</v>
      </c>
      <c r="H17" s="133"/>
      <c r="I17" s="134">
        <f t="shared" si="8"/>
        <v>0</v>
      </c>
      <c r="J17" s="133"/>
      <c r="K17" s="134">
        <f t="shared" si="9"/>
        <v>0</v>
      </c>
      <c r="L17" s="134">
        <v>21</v>
      </c>
      <c r="M17" s="134">
        <f t="shared" si="10"/>
        <v>0</v>
      </c>
      <c r="N17" s="134">
        <v>0</v>
      </c>
      <c r="O17" s="134">
        <f t="shared" si="11"/>
        <v>0</v>
      </c>
      <c r="P17" s="134">
        <v>0</v>
      </c>
      <c r="Q17" s="134">
        <f t="shared" si="12"/>
        <v>0</v>
      </c>
      <c r="R17" s="134"/>
      <c r="S17" s="134" t="s">
        <v>392</v>
      </c>
      <c r="T17" s="135" t="s">
        <v>393</v>
      </c>
      <c r="U17" s="106">
        <v>0</v>
      </c>
      <c r="V17" s="106">
        <f t="shared" si="13"/>
        <v>0</v>
      </c>
      <c r="W17" s="106"/>
      <c r="X17" s="106" t="s">
        <v>362</v>
      </c>
      <c r="Y17" s="101"/>
      <c r="Z17" s="101"/>
      <c r="AA17" s="101"/>
      <c r="AB17" s="101"/>
      <c r="AC17" s="101"/>
      <c r="AD17" s="101"/>
      <c r="AE17" s="101"/>
      <c r="AF17" s="101"/>
      <c r="AG17" s="101" t="s">
        <v>1691</v>
      </c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ht="22.5" outlineLevel="1">
      <c r="A18" s="129">
        <v>9</v>
      </c>
      <c r="B18" s="130" t="s">
        <v>2900</v>
      </c>
      <c r="C18" s="140" t="s">
        <v>3835</v>
      </c>
      <c r="D18" s="131" t="s">
        <v>3822</v>
      </c>
      <c r="E18" s="132">
        <v>1</v>
      </c>
      <c r="F18" s="133"/>
      <c r="G18" s="134">
        <f t="shared" si="7"/>
        <v>0</v>
      </c>
      <c r="H18" s="133"/>
      <c r="I18" s="134">
        <f t="shared" si="8"/>
        <v>0</v>
      </c>
      <c r="J18" s="133"/>
      <c r="K18" s="134">
        <f t="shared" si="9"/>
        <v>0</v>
      </c>
      <c r="L18" s="134">
        <v>21</v>
      </c>
      <c r="M18" s="134">
        <f t="shared" si="10"/>
        <v>0</v>
      </c>
      <c r="N18" s="134">
        <v>0</v>
      </c>
      <c r="O18" s="134">
        <f t="shared" si="11"/>
        <v>0</v>
      </c>
      <c r="P18" s="134">
        <v>0</v>
      </c>
      <c r="Q18" s="134">
        <f t="shared" si="12"/>
        <v>0</v>
      </c>
      <c r="R18" s="134"/>
      <c r="S18" s="134" t="s">
        <v>392</v>
      </c>
      <c r="T18" s="135" t="s">
        <v>393</v>
      </c>
      <c r="U18" s="106">
        <v>0</v>
      </c>
      <c r="V18" s="106">
        <f t="shared" si="13"/>
        <v>0</v>
      </c>
      <c r="W18" s="106"/>
      <c r="X18" s="106" t="s">
        <v>362</v>
      </c>
      <c r="Y18" s="101"/>
      <c r="Z18" s="101"/>
      <c r="AA18" s="101"/>
      <c r="AB18" s="101"/>
      <c r="AC18" s="101"/>
      <c r="AD18" s="101"/>
      <c r="AE18" s="101"/>
      <c r="AF18" s="101"/>
      <c r="AG18" s="101" t="s">
        <v>1691</v>
      </c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ht="22.5" outlineLevel="1">
      <c r="A19" s="129">
        <v>10</v>
      </c>
      <c r="B19" s="130" t="s">
        <v>1841</v>
      </c>
      <c r="C19" s="140" t="s">
        <v>3836</v>
      </c>
      <c r="D19" s="131" t="s">
        <v>3822</v>
      </c>
      <c r="E19" s="132">
        <v>1</v>
      </c>
      <c r="F19" s="133"/>
      <c r="G19" s="134">
        <f t="shared" si="7"/>
        <v>0</v>
      </c>
      <c r="H19" s="133"/>
      <c r="I19" s="134">
        <f t="shared" si="8"/>
        <v>0</v>
      </c>
      <c r="J19" s="133"/>
      <c r="K19" s="134">
        <f t="shared" si="9"/>
        <v>0</v>
      </c>
      <c r="L19" s="134">
        <v>21</v>
      </c>
      <c r="M19" s="134">
        <f t="shared" si="10"/>
        <v>0</v>
      </c>
      <c r="N19" s="134">
        <v>0</v>
      </c>
      <c r="O19" s="134">
        <f t="shared" si="11"/>
        <v>0</v>
      </c>
      <c r="P19" s="134">
        <v>0</v>
      </c>
      <c r="Q19" s="134">
        <f t="shared" si="12"/>
        <v>0</v>
      </c>
      <c r="R19" s="134"/>
      <c r="S19" s="134" t="s">
        <v>392</v>
      </c>
      <c r="T19" s="135" t="s">
        <v>393</v>
      </c>
      <c r="U19" s="106">
        <v>0</v>
      </c>
      <c r="V19" s="106">
        <f t="shared" si="13"/>
        <v>0</v>
      </c>
      <c r="W19" s="106"/>
      <c r="X19" s="106" t="s">
        <v>362</v>
      </c>
      <c r="Y19" s="101"/>
      <c r="Z19" s="101"/>
      <c r="AA19" s="101"/>
      <c r="AB19" s="101"/>
      <c r="AC19" s="101"/>
      <c r="AD19" s="101"/>
      <c r="AE19" s="101"/>
      <c r="AF19" s="101"/>
      <c r="AG19" s="101" t="s">
        <v>1691</v>
      </c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ht="22.5" outlineLevel="1">
      <c r="A20" s="129">
        <v>11</v>
      </c>
      <c r="B20" s="130" t="s">
        <v>2592</v>
      </c>
      <c r="C20" s="140" t="s">
        <v>3837</v>
      </c>
      <c r="D20" s="131" t="s">
        <v>3822</v>
      </c>
      <c r="E20" s="132">
        <v>1</v>
      </c>
      <c r="F20" s="133"/>
      <c r="G20" s="134">
        <f t="shared" si="7"/>
        <v>0</v>
      </c>
      <c r="H20" s="133"/>
      <c r="I20" s="134">
        <f t="shared" si="8"/>
        <v>0</v>
      </c>
      <c r="J20" s="133"/>
      <c r="K20" s="134">
        <f t="shared" si="9"/>
        <v>0</v>
      </c>
      <c r="L20" s="134">
        <v>21</v>
      </c>
      <c r="M20" s="134">
        <f t="shared" si="10"/>
        <v>0</v>
      </c>
      <c r="N20" s="134">
        <v>0</v>
      </c>
      <c r="O20" s="134">
        <f t="shared" si="11"/>
        <v>0</v>
      </c>
      <c r="P20" s="134">
        <v>0</v>
      </c>
      <c r="Q20" s="134">
        <f t="shared" si="12"/>
        <v>0</v>
      </c>
      <c r="R20" s="134"/>
      <c r="S20" s="134" t="s">
        <v>392</v>
      </c>
      <c r="T20" s="135" t="s">
        <v>393</v>
      </c>
      <c r="U20" s="106">
        <v>0</v>
      </c>
      <c r="V20" s="106">
        <f t="shared" si="13"/>
        <v>0</v>
      </c>
      <c r="W20" s="106"/>
      <c r="X20" s="106" t="s">
        <v>362</v>
      </c>
      <c r="Y20" s="101"/>
      <c r="Z20" s="101"/>
      <c r="AA20" s="101"/>
      <c r="AB20" s="101"/>
      <c r="AC20" s="101"/>
      <c r="AD20" s="101"/>
      <c r="AE20" s="101"/>
      <c r="AF20" s="101"/>
      <c r="AG20" s="101" t="s">
        <v>1691</v>
      </c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ht="45" outlineLevel="1">
      <c r="A21" s="129">
        <v>12</v>
      </c>
      <c r="B21" s="130" t="s">
        <v>704</v>
      </c>
      <c r="C21" s="140" t="s">
        <v>3838</v>
      </c>
      <c r="D21" s="131" t="s">
        <v>3822</v>
      </c>
      <c r="E21" s="132">
        <v>1</v>
      </c>
      <c r="F21" s="133"/>
      <c r="G21" s="134">
        <f t="shared" si="7"/>
        <v>0</v>
      </c>
      <c r="H21" s="133"/>
      <c r="I21" s="134">
        <f t="shared" si="8"/>
        <v>0</v>
      </c>
      <c r="J21" s="133"/>
      <c r="K21" s="134">
        <f t="shared" si="9"/>
        <v>0</v>
      </c>
      <c r="L21" s="134">
        <v>21</v>
      </c>
      <c r="M21" s="134">
        <f t="shared" si="10"/>
        <v>0</v>
      </c>
      <c r="N21" s="134">
        <v>0</v>
      </c>
      <c r="O21" s="134">
        <f t="shared" si="11"/>
        <v>0</v>
      </c>
      <c r="P21" s="134">
        <v>0</v>
      </c>
      <c r="Q21" s="134">
        <f t="shared" si="12"/>
        <v>0</v>
      </c>
      <c r="R21" s="134"/>
      <c r="S21" s="134" t="s">
        <v>392</v>
      </c>
      <c r="T21" s="135" t="s">
        <v>393</v>
      </c>
      <c r="U21" s="106">
        <v>0</v>
      </c>
      <c r="V21" s="106">
        <f t="shared" si="13"/>
        <v>0</v>
      </c>
      <c r="W21" s="106"/>
      <c r="X21" s="106" t="s">
        <v>362</v>
      </c>
      <c r="Y21" s="101"/>
      <c r="Z21" s="101"/>
      <c r="AA21" s="101"/>
      <c r="AB21" s="101"/>
      <c r="AC21" s="101"/>
      <c r="AD21" s="101"/>
      <c r="AE21" s="101"/>
      <c r="AF21" s="101"/>
      <c r="AG21" s="101" t="s">
        <v>1691</v>
      </c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outlineLevel="1">
      <c r="A22" s="129">
        <v>13</v>
      </c>
      <c r="B22" s="130" t="s">
        <v>3839</v>
      </c>
      <c r="C22" s="140" t="s">
        <v>3840</v>
      </c>
      <c r="D22" s="131" t="s">
        <v>3822</v>
      </c>
      <c r="E22" s="132">
        <v>1</v>
      </c>
      <c r="F22" s="133"/>
      <c r="G22" s="134">
        <f t="shared" si="7"/>
        <v>0</v>
      </c>
      <c r="H22" s="133"/>
      <c r="I22" s="134">
        <f t="shared" si="8"/>
        <v>0</v>
      </c>
      <c r="J22" s="133"/>
      <c r="K22" s="134">
        <f t="shared" si="9"/>
        <v>0</v>
      </c>
      <c r="L22" s="134">
        <v>21</v>
      </c>
      <c r="M22" s="134">
        <f t="shared" si="10"/>
        <v>0</v>
      </c>
      <c r="N22" s="134">
        <v>0</v>
      </c>
      <c r="O22" s="134">
        <f t="shared" si="11"/>
        <v>0</v>
      </c>
      <c r="P22" s="134">
        <v>0</v>
      </c>
      <c r="Q22" s="134">
        <f t="shared" si="12"/>
        <v>0</v>
      </c>
      <c r="R22" s="134"/>
      <c r="S22" s="134" t="s">
        <v>392</v>
      </c>
      <c r="T22" s="135" t="s">
        <v>393</v>
      </c>
      <c r="U22" s="106">
        <v>0</v>
      </c>
      <c r="V22" s="106">
        <f t="shared" si="13"/>
        <v>0</v>
      </c>
      <c r="W22" s="106"/>
      <c r="X22" s="106" t="s">
        <v>1066</v>
      </c>
      <c r="Y22" s="101"/>
      <c r="Z22" s="101"/>
      <c r="AA22" s="101"/>
      <c r="AB22" s="101"/>
      <c r="AC22" s="101"/>
      <c r="AD22" s="101"/>
      <c r="AE22" s="101"/>
      <c r="AF22" s="101"/>
      <c r="AG22" s="101" t="s">
        <v>3823</v>
      </c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ht="22.5" outlineLevel="1">
      <c r="A23" s="129">
        <v>14</v>
      </c>
      <c r="B23" s="130" t="s">
        <v>3841</v>
      </c>
      <c r="C23" s="140" t="s">
        <v>3842</v>
      </c>
      <c r="D23" s="131" t="s">
        <v>3822</v>
      </c>
      <c r="E23" s="132">
        <v>1</v>
      </c>
      <c r="F23" s="133"/>
      <c r="G23" s="134">
        <f t="shared" si="7"/>
        <v>0</v>
      </c>
      <c r="H23" s="133"/>
      <c r="I23" s="134">
        <f t="shared" si="8"/>
        <v>0</v>
      </c>
      <c r="J23" s="133"/>
      <c r="K23" s="134">
        <f t="shared" si="9"/>
        <v>0</v>
      </c>
      <c r="L23" s="134">
        <v>21</v>
      </c>
      <c r="M23" s="134">
        <f t="shared" si="10"/>
        <v>0</v>
      </c>
      <c r="N23" s="134">
        <v>0</v>
      </c>
      <c r="O23" s="134">
        <f t="shared" si="11"/>
        <v>0</v>
      </c>
      <c r="P23" s="134">
        <v>0</v>
      </c>
      <c r="Q23" s="134">
        <f t="shared" si="12"/>
        <v>0</v>
      </c>
      <c r="R23" s="134"/>
      <c r="S23" s="134" t="s">
        <v>392</v>
      </c>
      <c r="T23" s="135" t="s">
        <v>393</v>
      </c>
      <c r="U23" s="106">
        <v>0</v>
      </c>
      <c r="V23" s="106">
        <f t="shared" si="13"/>
        <v>0</v>
      </c>
      <c r="W23" s="106"/>
      <c r="X23" s="106" t="s">
        <v>1066</v>
      </c>
      <c r="Y23" s="101"/>
      <c r="Z23" s="101"/>
      <c r="AA23" s="101"/>
      <c r="AB23" s="101"/>
      <c r="AC23" s="101"/>
      <c r="AD23" s="101"/>
      <c r="AE23" s="101"/>
      <c r="AF23" s="101"/>
      <c r="AG23" s="101" t="s">
        <v>3823</v>
      </c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outlineLevel="1">
      <c r="A24" s="129">
        <v>15</v>
      </c>
      <c r="B24" s="130" t="s">
        <v>725</v>
      </c>
      <c r="C24" s="140" t="s">
        <v>3843</v>
      </c>
      <c r="D24" s="131" t="s">
        <v>3822</v>
      </c>
      <c r="E24" s="132">
        <v>1</v>
      </c>
      <c r="F24" s="133"/>
      <c r="G24" s="134">
        <f t="shared" si="7"/>
        <v>0</v>
      </c>
      <c r="H24" s="133"/>
      <c r="I24" s="134">
        <f t="shared" si="8"/>
        <v>0</v>
      </c>
      <c r="J24" s="133"/>
      <c r="K24" s="134">
        <f t="shared" si="9"/>
        <v>0</v>
      </c>
      <c r="L24" s="134">
        <v>21</v>
      </c>
      <c r="M24" s="134">
        <f t="shared" si="10"/>
        <v>0</v>
      </c>
      <c r="N24" s="134">
        <v>0</v>
      </c>
      <c r="O24" s="134">
        <f t="shared" si="11"/>
        <v>0</v>
      </c>
      <c r="P24" s="134">
        <v>0</v>
      </c>
      <c r="Q24" s="134">
        <f t="shared" si="12"/>
        <v>0</v>
      </c>
      <c r="R24" s="134"/>
      <c r="S24" s="134" t="s">
        <v>392</v>
      </c>
      <c r="T24" s="135" t="s">
        <v>393</v>
      </c>
      <c r="U24" s="106">
        <v>0</v>
      </c>
      <c r="V24" s="106">
        <f t="shared" si="13"/>
        <v>0</v>
      </c>
      <c r="W24" s="106"/>
      <c r="X24" s="106" t="s">
        <v>1066</v>
      </c>
      <c r="Y24" s="101"/>
      <c r="Z24" s="101"/>
      <c r="AA24" s="101"/>
      <c r="AB24" s="101"/>
      <c r="AC24" s="101"/>
      <c r="AD24" s="101"/>
      <c r="AE24" s="101"/>
      <c r="AF24" s="101"/>
      <c r="AG24" s="101" t="s">
        <v>3823</v>
      </c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ht="22.5" outlineLevel="1">
      <c r="A25" s="129">
        <v>16</v>
      </c>
      <c r="B25" s="130" t="s">
        <v>2897</v>
      </c>
      <c r="C25" s="140" t="s">
        <v>3844</v>
      </c>
      <c r="D25" s="131" t="s">
        <v>3822</v>
      </c>
      <c r="E25" s="132">
        <v>1</v>
      </c>
      <c r="F25" s="133"/>
      <c r="G25" s="134">
        <f t="shared" si="7"/>
        <v>0</v>
      </c>
      <c r="H25" s="133"/>
      <c r="I25" s="134">
        <f t="shared" si="8"/>
        <v>0</v>
      </c>
      <c r="J25" s="133"/>
      <c r="K25" s="134">
        <f t="shared" si="9"/>
        <v>0</v>
      </c>
      <c r="L25" s="134">
        <v>21</v>
      </c>
      <c r="M25" s="134">
        <f t="shared" si="10"/>
        <v>0</v>
      </c>
      <c r="N25" s="134">
        <v>0</v>
      </c>
      <c r="O25" s="134">
        <f t="shared" si="11"/>
        <v>0</v>
      </c>
      <c r="P25" s="134">
        <v>0</v>
      </c>
      <c r="Q25" s="134">
        <f t="shared" si="12"/>
        <v>0</v>
      </c>
      <c r="R25" s="134"/>
      <c r="S25" s="134" t="s">
        <v>392</v>
      </c>
      <c r="T25" s="135" t="s">
        <v>393</v>
      </c>
      <c r="U25" s="106">
        <v>0</v>
      </c>
      <c r="V25" s="106">
        <f t="shared" si="13"/>
        <v>0</v>
      </c>
      <c r="W25" s="106"/>
      <c r="X25" s="106" t="s">
        <v>1066</v>
      </c>
      <c r="Y25" s="101"/>
      <c r="Z25" s="101"/>
      <c r="AA25" s="101"/>
      <c r="AB25" s="101"/>
      <c r="AC25" s="101"/>
      <c r="AD25" s="101"/>
      <c r="AE25" s="101"/>
      <c r="AF25" s="101"/>
      <c r="AG25" s="101" t="s">
        <v>3823</v>
      </c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ht="22.5" outlineLevel="1">
      <c r="A26" s="129">
        <v>17</v>
      </c>
      <c r="B26" s="130" t="s">
        <v>2503</v>
      </c>
      <c r="C26" s="140" t="s">
        <v>3845</v>
      </c>
      <c r="D26" s="131" t="s">
        <v>3822</v>
      </c>
      <c r="E26" s="132">
        <v>1</v>
      </c>
      <c r="F26" s="133"/>
      <c r="G26" s="134">
        <f t="shared" si="7"/>
        <v>0</v>
      </c>
      <c r="H26" s="133"/>
      <c r="I26" s="134">
        <f t="shared" si="8"/>
        <v>0</v>
      </c>
      <c r="J26" s="133"/>
      <c r="K26" s="134">
        <f t="shared" si="9"/>
        <v>0</v>
      </c>
      <c r="L26" s="134">
        <v>21</v>
      </c>
      <c r="M26" s="134">
        <f t="shared" si="10"/>
        <v>0</v>
      </c>
      <c r="N26" s="134">
        <v>0</v>
      </c>
      <c r="O26" s="134">
        <f t="shared" si="11"/>
        <v>0</v>
      </c>
      <c r="P26" s="134">
        <v>0</v>
      </c>
      <c r="Q26" s="134">
        <f t="shared" si="12"/>
        <v>0</v>
      </c>
      <c r="R26" s="134"/>
      <c r="S26" s="134" t="s">
        <v>392</v>
      </c>
      <c r="T26" s="135" t="s">
        <v>393</v>
      </c>
      <c r="U26" s="106">
        <v>0</v>
      </c>
      <c r="V26" s="106">
        <f t="shared" si="13"/>
        <v>0</v>
      </c>
      <c r="W26" s="106"/>
      <c r="X26" s="106" t="s">
        <v>1066</v>
      </c>
      <c r="Y26" s="101"/>
      <c r="Z26" s="101"/>
      <c r="AA26" s="101"/>
      <c r="AB26" s="101"/>
      <c r="AC26" s="101"/>
      <c r="AD26" s="101"/>
      <c r="AE26" s="101"/>
      <c r="AF26" s="101"/>
      <c r="AG26" s="101" t="s">
        <v>3823</v>
      </c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29">
        <v>18</v>
      </c>
      <c r="B27" s="130" t="s">
        <v>2691</v>
      </c>
      <c r="C27" s="140" t="s">
        <v>3846</v>
      </c>
      <c r="D27" s="131" t="s">
        <v>3822</v>
      </c>
      <c r="E27" s="132">
        <v>1</v>
      </c>
      <c r="F27" s="133"/>
      <c r="G27" s="134">
        <f t="shared" si="7"/>
        <v>0</v>
      </c>
      <c r="H27" s="133"/>
      <c r="I27" s="134">
        <f t="shared" si="8"/>
        <v>0</v>
      </c>
      <c r="J27" s="133"/>
      <c r="K27" s="134">
        <f t="shared" si="9"/>
        <v>0</v>
      </c>
      <c r="L27" s="134">
        <v>21</v>
      </c>
      <c r="M27" s="134">
        <f t="shared" si="10"/>
        <v>0</v>
      </c>
      <c r="N27" s="134">
        <v>0</v>
      </c>
      <c r="O27" s="134">
        <f t="shared" si="11"/>
        <v>0</v>
      </c>
      <c r="P27" s="134">
        <v>0</v>
      </c>
      <c r="Q27" s="134">
        <f t="shared" si="12"/>
        <v>0</v>
      </c>
      <c r="R27" s="134"/>
      <c r="S27" s="134" t="s">
        <v>392</v>
      </c>
      <c r="T27" s="135" t="s">
        <v>393</v>
      </c>
      <c r="U27" s="106">
        <v>0</v>
      </c>
      <c r="V27" s="106">
        <f t="shared" si="13"/>
        <v>0</v>
      </c>
      <c r="W27" s="106"/>
      <c r="X27" s="106" t="s">
        <v>1066</v>
      </c>
      <c r="Y27" s="101"/>
      <c r="Z27" s="101"/>
      <c r="AA27" s="101"/>
      <c r="AB27" s="101"/>
      <c r="AC27" s="101"/>
      <c r="AD27" s="101"/>
      <c r="AE27" s="101"/>
      <c r="AF27" s="101"/>
      <c r="AG27" s="101" t="s">
        <v>3823</v>
      </c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outlineLevel="1">
      <c r="A28" s="129">
        <v>19</v>
      </c>
      <c r="B28" s="130" t="s">
        <v>2066</v>
      </c>
      <c r="C28" s="140" t="s">
        <v>3847</v>
      </c>
      <c r="D28" s="131" t="s">
        <v>3822</v>
      </c>
      <c r="E28" s="132">
        <v>1</v>
      </c>
      <c r="F28" s="133"/>
      <c r="G28" s="134">
        <f t="shared" si="7"/>
        <v>0</v>
      </c>
      <c r="H28" s="133"/>
      <c r="I28" s="134">
        <f t="shared" si="8"/>
        <v>0</v>
      </c>
      <c r="J28" s="133"/>
      <c r="K28" s="134">
        <f t="shared" si="9"/>
        <v>0</v>
      </c>
      <c r="L28" s="134">
        <v>21</v>
      </c>
      <c r="M28" s="134">
        <f t="shared" si="10"/>
        <v>0</v>
      </c>
      <c r="N28" s="134">
        <v>0</v>
      </c>
      <c r="O28" s="134">
        <f t="shared" si="11"/>
        <v>0</v>
      </c>
      <c r="P28" s="134">
        <v>0</v>
      </c>
      <c r="Q28" s="134">
        <f t="shared" si="12"/>
        <v>0</v>
      </c>
      <c r="R28" s="134"/>
      <c r="S28" s="134" t="s">
        <v>392</v>
      </c>
      <c r="T28" s="135" t="s">
        <v>393</v>
      </c>
      <c r="U28" s="106">
        <v>0</v>
      </c>
      <c r="V28" s="106">
        <f t="shared" si="13"/>
        <v>0</v>
      </c>
      <c r="W28" s="106"/>
      <c r="X28" s="106" t="s">
        <v>1066</v>
      </c>
      <c r="Y28" s="101"/>
      <c r="Z28" s="101"/>
      <c r="AA28" s="101"/>
      <c r="AB28" s="101"/>
      <c r="AC28" s="101"/>
      <c r="AD28" s="101"/>
      <c r="AE28" s="101"/>
      <c r="AF28" s="101"/>
      <c r="AG28" s="101" t="s">
        <v>3823</v>
      </c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29">
        <v>20</v>
      </c>
      <c r="B29" s="130" t="s">
        <v>2072</v>
      </c>
      <c r="C29" s="140" t="s">
        <v>3848</v>
      </c>
      <c r="D29" s="131" t="s">
        <v>3822</v>
      </c>
      <c r="E29" s="132">
        <v>1</v>
      </c>
      <c r="F29" s="133"/>
      <c r="G29" s="134">
        <f t="shared" si="7"/>
        <v>0</v>
      </c>
      <c r="H29" s="133"/>
      <c r="I29" s="134">
        <f t="shared" si="8"/>
        <v>0</v>
      </c>
      <c r="J29" s="133"/>
      <c r="K29" s="134">
        <f t="shared" si="9"/>
        <v>0</v>
      </c>
      <c r="L29" s="134">
        <v>21</v>
      </c>
      <c r="M29" s="134">
        <f t="shared" si="10"/>
        <v>0</v>
      </c>
      <c r="N29" s="134">
        <v>0</v>
      </c>
      <c r="O29" s="134">
        <f t="shared" si="11"/>
        <v>0</v>
      </c>
      <c r="P29" s="134">
        <v>0</v>
      </c>
      <c r="Q29" s="134">
        <f t="shared" si="12"/>
        <v>0</v>
      </c>
      <c r="R29" s="134"/>
      <c r="S29" s="134" t="s">
        <v>392</v>
      </c>
      <c r="T29" s="135" t="s">
        <v>393</v>
      </c>
      <c r="U29" s="106">
        <v>0</v>
      </c>
      <c r="V29" s="106">
        <f t="shared" si="13"/>
        <v>0</v>
      </c>
      <c r="W29" s="106"/>
      <c r="X29" s="106" t="s">
        <v>1066</v>
      </c>
      <c r="Y29" s="101"/>
      <c r="Z29" s="101"/>
      <c r="AA29" s="101"/>
      <c r="AB29" s="101"/>
      <c r="AC29" s="101"/>
      <c r="AD29" s="101"/>
      <c r="AE29" s="101"/>
      <c r="AF29" s="101"/>
      <c r="AG29" s="101" t="s">
        <v>3823</v>
      </c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outlineLevel="1">
      <c r="A30" s="129">
        <v>21</v>
      </c>
      <c r="B30" s="130" t="s">
        <v>1407</v>
      </c>
      <c r="C30" s="140" t="s">
        <v>3849</v>
      </c>
      <c r="D30" s="131" t="s">
        <v>3822</v>
      </c>
      <c r="E30" s="132">
        <v>1</v>
      </c>
      <c r="F30" s="133"/>
      <c r="G30" s="134">
        <f t="shared" si="7"/>
        <v>0</v>
      </c>
      <c r="H30" s="133"/>
      <c r="I30" s="134">
        <f t="shared" si="8"/>
        <v>0</v>
      </c>
      <c r="J30" s="133"/>
      <c r="K30" s="134">
        <f t="shared" si="9"/>
        <v>0</v>
      </c>
      <c r="L30" s="134">
        <v>21</v>
      </c>
      <c r="M30" s="134">
        <f t="shared" si="10"/>
        <v>0</v>
      </c>
      <c r="N30" s="134">
        <v>0</v>
      </c>
      <c r="O30" s="134">
        <f t="shared" si="11"/>
        <v>0</v>
      </c>
      <c r="P30" s="134">
        <v>0</v>
      </c>
      <c r="Q30" s="134">
        <f t="shared" si="12"/>
        <v>0</v>
      </c>
      <c r="R30" s="134"/>
      <c r="S30" s="134" t="s">
        <v>392</v>
      </c>
      <c r="T30" s="135" t="s">
        <v>393</v>
      </c>
      <c r="U30" s="106">
        <v>0</v>
      </c>
      <c r="V30" s="106">
        <f t="shared" si="13"/>
        <v>0</v>
      </c>
      <c r="W30" s="106"/>
      <c r="X30" s="106" t="s">
        <v>1066</v>
      </c>
      <c r="Y30" s="101"/>
      <c r="Z30" s="101"/>
      <c r="AA30" s="101"/>
      <c r="AB30" s="101"/>
      <c r="AC30" s="101"/>
      <c r="AD30" s="101"/>
      <c r="AE30" s="101"/>
      <c r="AF30" s="101"/>
      <c r="AG30" s="101" t="s">
        <v>3823</v>
      </c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outlineLevel="1">
      <c r="A31" s="129">
        <v>22</v>
      </c>
      <c r="B31" s="130" t="s">
        <v>2711</v>
      </c>
      <c r="C31" s="140" t="s">
        <v>3850</v>
      </c>
      <c r="D31" s="131" t="s">
        <v>3822</v>
      </c>
      <c r="E31" s="132">
        <v>1</v>
      </c>
      <c r="F31" s="133"/>
      <c r="G31" s="134">
        <f t="shared" si="7"/>
        <v>0</v>
      </c>
      <c r="H31" s="133"/>
      <c r="I31" s="134">
        <f t="shared" si="8"/>
        <v>0</v>
      </c>
      <c r="J31" s="133"/>
      <c r="K31" s="134">
        <f t="shared" si="9"/>
        <v>0</v>
      </c>
      <c r="L31" s="134">
        <v>21</v>
      </c>
      <c r="M31" s="134">
        <f t="shared" si="10"/>
        <v>0</v>
      </c>
      <c r="N31" s="134">
        <v>0</v>
      </c>
      <c r="O31" s="134">
        <f t="shared" si="11"/>
        <v>0</v>
      </c>
      <c r="P31" s="134">
        <v>0</v>
      </c>
      <c r="Q31" s="134">
        <f t="shared" si="12"/>
        <v>0</v>
      </c>
      <c r="R31" s="134"/>
      <c r="S31" s="134" t="s">
        <v>392</v>
      </c>
      <c r="T31" s="135" t="s">
        <v>393</v>
      </c>
      <c r="U31" s="106">
        <v>0</v>
      </c>
      <c r="V31" s="106">
        <f t="shared" si="13"/>
        <v>0</v>
      </c>
      <c r="W31" s="106"/>
      <c r="X31" s="106" t="s">
        <v>362</v>
      </c>
      <c r="Y31" s="101"/>
      <c r="Z31" s="101"/>
      <c r="AA31" s="101"/>
      <c r="AB31" s="101"/>
      <c r="AC31" s="101"/>
      <c r="AD31" s="101"/>
      <c r="AE31" s="101"/>
      <c r="AF31" s="101"/>
      <c r="AG31" s="101" t="s">
        <v>1691</v>
      </c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ht="22.5" outlineLevel="1">
      <c r="A32" s="122">
        <v>23</v>
      </c>
      <c r="B32" s="123" t="s">
        <v>2470</v>
      </c>
      <c r="C32" s="137" t="s">
        <v>3851</v>
      </c>
      <c r="D32" s="124" t="s">
        <v>3822</v>
      </c>
      <c r="E32" s="125">
        <v>1</v>
      </c>
      <c r="F32" s="126"/>
      <c r="G32" s="127">
        <f t="shared" si="7"/>
        <v>0</v>
      </c>
      <c r="H32" s="126"/>
      <c r="I32" s="127">
        <f t="shared" si="8"/>
        <v>0</v>
      </c>
      <c r="J32" s="126"/>
      <c r="K32" s="127">
        <f t="shared" si="9"/>
        <v>0</v>
      </c>
      <c r="L32" s="127">
        <v>21</v>
      </c>
      <c r="M32" s="127">
        <f t="shared" si="10"/>
        <v>0</v>
      </c>
      <c r="N32" s="127">
        <v>0</v>
      </c>
      <c r="O32" s="127">
        <f t="shared" si="11"/>
        <v>0</v>
      </c>
      <c r="P32" s="127">
        <v>0</v>
      </c>
      <c r="Q32" s="127">
        <f t="shared" si="12"/>
        <v>0</v>
      </c>
      <c r="R32" s="127"/>
      <c r="S32" s="127" t="s">
        <v>392</v>
      </c>
      <c r="T32" s="128" t="s">
        <v>393</v>
      </c>
      <c r="U32" s="106">
        <v>0</v>
      </c>
      <c r="V32" s="106">
        <f t="shared" si="13"/>
        <v>0</v>
      </c>
      <c r="W32" s="106"/>
      <c r="X32" s="106" t="s">
        <v>362</v>
      </c>
      <c r="Y32" s="101"/>
      <c r="Z32" s="101"/>
      <c r="AA32" s="101"/>
      <c r="AB32" s="101"/>
      <c r="AC32" s="101"/>
      <c r="AD32" s="101"/>
      <c r="AE32" s="101"/>
      <c r="AF32" s="101"/>
      <c r="AG32" s="101" t="s">
        <v>1691</v>
      </c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04"/>
      <c r="B33" s="105"/>
      <c r="C33" s="138" t="s">
        <v>3852</v>
      </c>
      <c r="D33" s="107"/>
      <c r="E33" s="108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1"/>
      <c r="Z33" s="101"/>
      <c r="AA33" s="101"/>
      <c r="AB33" s="101"/>
      <c r="AC33" s="101"/>
      <c r="AD33" s="101"/>
      <c r="AE33" s="101"/>
      <c r="AF33" s="101"/>
      <c r="AG33" s="101" t="s">
        <v>365</v>
      </c>
      <c r="AH33" s="101">
        <v>0</v>
      </c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ht="56.25" outlineLevel="1">
      <c r="A34" s="104"/>
      <c r="B34" s="105"/>
      <c r="C34" s="138" t="s">
        <v>3853</v>
      </c>
      <c r="D34" s="107"/>
      <c r="E34" s="108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1"/>
      <c r="Z34" s="101"/>
      <c r="AA34" s="101"/>
      <c r="AB34" s="101"/>
      <c r="AC34" s="101"/>
      <c r="AD34" s="101"/>
      <c r="AE34" s="101"/>
      <c r="AF34" s="101"/>
      <c r="AG34" s="101" t="s">
        <v>365</v>
      </c>
      <c r="AH34" s="101">
        <v>0</v>
      </c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04"/>
      <c r="B35" s="105"/>
      <c r="C35" s="138" t="s">
        <v>43</v>
      </c>
      <c r="D35" s="107"/>
      <c r="E35" s="108">
        <v>1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1"/>
      <c r="Z35" s="101"/>
      <c r="AA35" s="101"/>
      <c r="AB35" s="101"/>
      <c r="AC35" s="101"/>
      <c r="AD35" s="101"/>
      <c r="AE35" s="101"/>
      <c r="AF35" s="101"/>
      <c r="AG35" s="101" t="s">
        <v>365</v>
      </c>
      <c r="AH35" s="101">
        <v>0</v>
      </c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outlineLevel="1">
      <c r="A36" s="122">
        <v>24</v>
      </c>
      <c r="B36" s="123" t="s">
        <v>1408</v>
      </c>
      <c r="C36" s="137" t="s">
        <v>3854</v>
      </c>
      <c r="D36" s="124" t="s">
        <v>3822</v>
      </c>
      <c r="E36" s="125">
        <v>1</v>
      </c>
      <c r="F36" s="126"/>
      <c r="G36" s="127">
        <f>ROUND(E36*F36,2)</f>
        <v>0</v>
      </c>
      <c r="H36" s="126"/>
      <c r="I36" s="127">
        <f>ROUND(E36*H36,2)</f>
        <v>0</v>
      </c>
      <c r="J36" s="126"/>
      <c r="K36" s="127">
        <f>ROUND(E36*J36,2)</f>
        <v>0</v>
      </c>
      <c r="L36" s="127">
        <v>21</v>
      </c>
      <c r="M36" s="127">
        <f>G36*(1+L36/100)</f>
        <v>0</v>
      </c>
      <c r="N36" s="127">
        <v>0</v>
      </c>
      <c r="O36" s="127">
        <f>ROUND(E36*N36,2)</f>
        <v>0</v>
      </c>
      <c r="P36" s="127">
        <v>0</v>
      </c>
      <c r="Q36" s="127">
        <f>ROUND(E36*P36,2)</f>
        <v>0</v>
      </c>
      <c r="R36" s="127"/>
      <c r="S36" s="127" t="s">
        <v>392</v>
      </c>
      <c r="T36" s="128" t="s">
        <v>393</v>
      </c>
      <c r="U36" s="106">
        <v>0</v>
      </c>
      <c r="V36" s="106">
        <f>ROUND(E36*U36,2)</f>
        <v>0</v>
      </c>
      <c r="W36" s="106"/>
      <c r="X36" s="106" t="s">
        <v>362</v>
      </c>
      <c r="Y36" s="101"/>
      <c r="Z36" s="101"/>
      <c r="AA36" s="101"/>
      <c r="AB36" s="101"/>
      <c r="AC36" s="101"/>
      <c r="AD36" s="101"/>
      <c r="AE36" s="101"/>
      <c r="AF36" s="101"/>
      <c r="AG36" s="101" t="s">
        <v>1691</v>
      </c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>
      <c r="A37" s="152"/>
      <c r="B37" s="4"/>
      <c r="C37" s="144"/>
      <c r="D37" s="6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AE37">
        <v>15</v>
      </c>
      <c r="AF37">
        <v>21</v>
      </c>
      <c r="AG37" t="s">
        <v>342</v>
      </c>
    </row>
    <row r="38" spans="1:60">
      <c r="A38" s="194"/>
      <c r="B38" s="195" t="s">
        <v>14</v>
      </c>
      <c r="C38" s="196"/>
      <c r="D38" s="197"/>
      <c r="E38" s="198"/>
      <c r="F38" s="198"/>
      <c r="G38" s="199">
        <f>G8+G15</f>
        <v>0</v>
      </c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AE38">
        <f>SUMIF(L7:L36,AE37,G7:G36)</f>
        <v>0</v>
      </c>
      <c r="AF38">
        <f>SUMIF(L7:L36,AF37,G7:G36)</f>
        <v>0</v>
      </c>
      <c r="AG38" t="s">
        <v>1782</v>
      </c>
    </row>
    <row r="39" spans="1:60">
      <c r="A39" s="152"/>
      <c r="B39" s="4"/>
      <c r="C39" s="144"/>
      <c r="D39" s="6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</row>
    <row r="40" spans="1:60">
      <c r="A40" s="152"/>
      <c r="B40" s="4"/>
      <c r="C40" s="144"/>
      <c r="D40" s="6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</row>
    <row r="41" spans="1:60">
      <c r="A41" s="276" t="s">
        <v>1783</v>
      </c>
      <c r="B41" s="276"/>
      <c r="C41" s="277"/>
      <c r="D41" s="6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</row>
    <row r="42" spans="1:60">
      <c r="A42" s="257"/>
      <c r="B42" s="258"/>
      <c r="C42" s="259"/>
      <c r="D42" s="258"/>
      <c r="E42" s="258"/>
      <c r="F42" s="258"/>
      <c r="G42" s="260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AG42" t="s">
        <v>1784</v>
      </c>
    </row>
    <row r="43" spans="1:60">
      <c r="A43" s="261"/>
      <c r="B43" s="262"/>
      <c r="C43" s="263"/>
      <c r="D43" s="262"/>
      <c r="E43" s="262"/>
      <c r="F43" s="262"/>
      <c r="G43" s="264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</row>
    <row r="44" spans="1:60">
      <c r="A44" s="261"/>
      <c r="B44" s="262"/>
      <c r="C44" s="263"/>
      <c r="D44" s="262"/>
      <c r="E44" s="262"/>
      <c r="F44" s="262"/>
      <c r="G44" s="264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</row>
    <row r="45" spans="1:60">
      <c r="A45" s="261"/>
      <c r="B45" s="262"/>
      <c r="C45" s="263"/>
      <c r="D45" s="262"/>
      <c r="E45" s="262"/>
      <c r="F45" s="262"/>
      <c r="G45" s="264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</row>
    <row r="46" spans="1:60">
      <c r="A46" s="265"/>
      <c r="B46" s="266"/>
      <c r="C46" s="267"/>
      <c r="D46" s="266"/>
      <c r="E46" s="266"/>
      <c r="F46" s="266"/>
      <c r="G46" s="268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</row>
    <row r="47" spans="1:60">
      <c r="A47" s="152"/>
      <c r="B47" s="4"/>
      <c r="C47" s="144"/>
      <c r="D47" s="6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</row>
    <row r="48" spans="1:60">
      <c r="C48" s="145"/>
      <c r="D48" s="10"/>
      <c r="AG48" t="s">
        <v>1785</v>
      </c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42:G46"/>
    <mergeCell ref="A1:G1"/>
    <mergeCell ref="C2:G2"/>
    <mergeCell ref="C3:G3"/>
    <mergeCell ref="C4:G4"/>
    <mergeCell ref="A41:C4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AZ241"/>
  <sheetViews>
    <sheetView showGridLines="0" tabSelected="1" topLeftCell="B19" zoomScaleNormal="100" zoomScaleSheetLayoutView="75" workbookViewId="0">
      <selection activeCell="A28" sqref="A28"/>
    </sheetView>
  </sheetViews>
  <sheetFormatPr defaultColWidth="9" defaultRowHeight="12.75"/>
  <cols>
    <col min="1" max="1" width="8.42578125" hidden="1" customWidth="1"/>
    <col min="2" max="2" width="13.42578125" customWidth="1"/>
    <col min="3" max="3" width="7.42578125" style="47" customWidth="1"/>
    <col min="4" max="4" width="13" style="47" customWidth="1"/>
    <col min="5" max="5" width="9.7109375" style="47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>
      <c r="A1" s="45" t="s">
        <v>2</v>
      </c>
      <c r="B1" s="229" t="s">
        <v>3</v>
      </c>
      <c r="C1" s="230"/>
      <c r="D1" s="230"/>
      <c r="E1" s="230"/>
      <c r="F1" s="230"/>
      <c r="G1" s="230"/>
      <c r="H1" s="230"/>
      <c r="I1" s="230"/>
      <c r="J1" s="231"/>
    </row>
    <row r="2" spans="1:15" ht="36" customHeight="1">
      <c r="A2" s="2"/>
      <c r="B2" s="64" t="s">
        <v>4</v>
      </c>
      <c r="C2" s="147"/>
      <c r="D2" s="65" t="s">
        <v>5</v>
      </c>
      <c r="E2" s="235" t="s">
        <v>6</v>
      </c>
      <c r="F2" s="236"/>
      <c r="G2" s="236"/>
      <c r="H2" s="236"/>
      <c r="I2" s="236"/>
      <c r="J2" s="237"/>
      <c r="O2" s="1"/>
    </row>
    <row r="3" spans="1:15" ht="27" hidden="1" customHeight="1">
      <c r="A3" s="2"/>
      <c r="B3" s="66"/>
      <c r="C3" s="147"/>
      <c r="D3" s="146"/>
      <c r="E3" s="238"/>
      <c r="F3" s="239"/>
      <c r="G3" s="239"/>
      <c r="H3" s="239"/>
      <c r="I3" s="239"/>
      <c r="J3" s="240"/>
    </row>
    <row r="4" spans="1:15" ht="23.25" customHeight="1">
      <c r="A4" s="2"/>
      <c r="B4" s="67"/>
      <c r="C4" s="68"/>
      <c r="D4" s="149"/>
      <c r="E4" s="247"/>
      <c r="F4" s="247"/>
      <c r="G4" s="247"/>
      <c r="H4" s="247"/>
      <c r="I4" s="247"/>
      <c r="J4" s="248"/>
    </row>
    <row r="5" spans="1:15" ht="24" customHeight="1">
      <c r="A5" s="2"/>
      <c r="B5" s="31" t="s">
        <v>7</v>
      </c>
      <c r="D5" s="251"/>
      <c r="E5" s="252"/>
      <c r="F5" s="252"/>
      <c r="G5" s="252"/>
      <c r="H5" s="18" t="s">
        <v>8</v>
      </c>
      <c r="I5" s="22"/>
      <c r="J5" s="8"/>
    </row>
    <row r="6" spans="1:15" ht="15.75" customHeight="1">
      <c r="A6" s="2"/>
      <c r="B6" s="28"/>
      <c r="C6" s="50"/>
      <c r="D6" s="208"/>
      <c r="E6" s="209"/>
      <c r="F6" s="209"/>
      <c r="G6" s="209"/>
      <c r="H6" s="18" t="s">
        <v>9</v>
      </c>
      <c r="I6" s="22"/>
      <c r="J6" s="8"/>
    </row>
    <row r="7" spans="1:15" ht="15.75" customHeight="1">
      <c r="A7" s="2"/>
      <c r="B7" s="29"/>
      <c r="C7" s="51"/>
      <c r="D7" s="48"/>
      <c r="E7" s="210"/>
      <c r="F7" s="211"/>
      <c r="G7" s="211"/>
      <c r="H7" s="24"/>
      <c r="I7" s="23"/>
      <c r="J7" s="33"/>
    </row>
    <row r="8" spans="1:15" ht="24" hidden="1" customHeight="1">
      <c r="A8" s="2"/>
      <c r="B8" s="31" t="s">
        <v>10</v>
      </c>
      <c r="D8" s="150"/>
      <c r="H8" s="18" t="s">
        <v>8</v>
      </c>
      <c r="I8" s="22"/>
      <c r="J8" s="8"/>
    </row>
    <row r="9" spans="1:15" ht="15.75" hidden="1" customHeight="1">
      <c r="A9" s="2"/>
      <c r="B9" s="2"/>
      <c r="D9" s="150"/>
      <c r="H9" s="18" t="s">
        <v>9</v>
      </c>
      <c r="I9" s="22"/>
      <c r="J9" s="8"/>
    </row>
    <row r="10" spans="1:15" ht="15.75" hidden="1" customHeight="1">
      <c r="A10" s="2"/>
      <c r="B10" s="34"/>
      <c r="C10" s="51"/>
      <c r="D10" s="48"/>
      <c r="E10" s="151"/>
      <c r="F10" s="24"/>
      <c r="G10" s="14"/>
      <c r="H10" s="14"/>
      <c r="I10" s="35"/>
      <c r="J10" s="33"/>
    </row>
    <row r="11" spans="1:15" ht="24" customHeight="1">
      <c r="A11" s="2"/>
      <c r="B11" s="31" t="s">
        <v>11</v>
      </c>
      <c r="D11" s="242"/>
      <c r="E11" s="242"/>
      <c r="F11" s="242"/>
      <c r="G11" s="242"/>
      <c r="H11" s="18" t="s">
        <v>8</v>
      </c>
      <c r="I11" s="148"/>
      <c r="J11" s="8"/>
    </row>
    <row r="12" spans="1:15" ht="15.75" customHeight="1">
      <c r="A12" s="2"/>
      <c r="B12" s="28"/>
      <c r="C12" s="50"/>
      <c r="D12" s="246"/>
      <c r="E12" s="246"/>
      <c r="F12" s="246"/>
      <c r="G12" s="246"/>
      <c r="H12" s="18" t="s">
        <v>9</v>
      </c>
      <c r="I12" s="148"/>
      <c r="J12" s="8"/>
    </row>
    <row r="13" spans="1:15" ht="15.75" customHeight="1">
      <c r="A13" s="2"/>
      <c r="B13" s="29"/>
      <c r="C13" s="51"/>
      <c r="D13" s="69"/>
      <c r="E13" s="249"/>
      <c r="F13" s="250"/>
      <c r="G13" s="250"/>
      <c r="H13" s="19"/>
      <c r="I13" s="23"/>
      <c r="J13" s="33"/>
    </row>
    <row r="14" spans="1:15" ht="24" customHeight="1">
      <c r="A14" s="2"/>
      <c r="B14" s="41" t="s">
        <v>12</v>
      </c>
      <c r="C14" s="52"/>
      <c r="D14" s="53"/>
      <c r="E14" s="54"/>
      <c r="F14" s="42"/>
      <c r="G14" s="42"/>
      <c r="H14" s="43"/>
      <c r="I14" s="42"/>
      <c r="J14" s="44"/>
    </row>
    <row r="15" spans="1:15" ht="32.25" customHeight="1">
      <c r="A15" s="2"/>
      <c r="B15" s="34" t="s">
        <v>13</v>
      </c>
      <c r="C15" s="55"/>
      <c r="D15" s="49"/>
      <c r="E15" s="241"/>
      <c r="F15" s="241"/>
      <c r="G15" s="243"/>
      <c r="H15" s="243"/>
      <c r="I15" s="243" t="s">
        <v>14</v>
      </c>
      <c r="J15" s="244"/>
    </row>
    <row r="16" spans="1:15" ht="23.25" customHeight="1">
      <c r="A16" s="100" t="s">
        <v>15</v>
      </c>
      <c r="B16" s="37" t="s">
        <v>15</v>
      </c>
      <c r="C16" s="153"/>
      <c r="D16" s="154"/>
      <c r="E16" s="218"/>
      <c r="F16" s="219"/>
      <c r="G16" s="218"/>
      <c r="H16" s="219"/>
      <c r="I16" s="218">
        <f>SUMIF(F117:F237,A16,I117:I237)+SUMIF(F117:F237,"PSU",I117:I237)</f>
        <v>0</v>
      </c>
      <c r="J16" s="220"/>
    </row>
    <row r="17" spans="1:10" ht="23.25" customHeight="1">
      <c r="A17" s="100" t="s">
        <v>16</v>
      </c>
      <c r="B17" s="37" t="s">
        <v>16</v>
      </c>
      <c r="C17" s="153"/>
      <c r="D17" s="154"/>
      <c r="E17" s="218"/>
      <c r="F17" s="219"/>
      <c r="G17" s="218"/>
      <c r="H17" s="219"/>
      <c r="I17" s="218">
        <f>SUMIF(F117:F237,A17,I117:I237)</f>
        <v>0</v>
      </c>
      <c r="J17" s="220"/>
    </row>
    <row r="18" spans="1:10" ht="23.25" customHeight="1">
      <c r="A18" s="100" t="s">
        <v>17</v>
      </c>
      <c r="B18" s="37" t="s">
        <v>17</v>
      </c>
      <c r="C18" s="153"/>
      <c r="D18" s="154"/>
      <c r="E18" s="218"/>
      <c r="F18" s="219"/>
      <c r="G18" s="218"/>
      <c r="H18" s="219"/>
      <c r="I18" s="218">
        <f>SUMIF(F117:F237,A18,I117:I237)</f>
        <v>0</v>
      </c>
      <c r="J18" s="220"/>
    </row>
    <row r="19" spans="1:10" ht="23.25" customHeight="1">
      <c r="A19" s="100" t="s">
        <v>18</v>
      </c>
      <c r="B19" s="37" t="s">
        <v>19</v>
      </c>
      <c r="C19" s="153"/>
      <c r="D19" s="154"/>
      <c r="E19" s="218"/>
      <c r="F19" s="219"/>
      <c r="G19" s="218"/>
      <c r="H19" s="219"/>
      <c r="I19" s="218">
        <f>SUMIF(F117:F237,A19,I117:I237)</f>
        <v>0</v>
      </c>
      <c r="J19" s="220"/>
    </row>
    <row r="20" spans="1:10" ht="23.25" customHeight="1">
      <c r="A20" s="100" t="s">
        <v>20</v>
      </c>
      <c r="B20" s="37" t="s">
        <v>21</v>
      </c>
      <c r="C20" s="153"/>
      <c r="D20" s="154"/>
      <c r="E20" s="218"/>
      <c r="F20" s="219"/>
      <c r="G20" s="218"/>
      <c r="H20" s="219"/>
      <c r="I20" s="218">
        <f>SUMIF(F117:F237,A20,I117:I237)</f>
        <v>0</v>
      </c>
      <c r="J20" s="220"/>
    </row>
    <row r="21" spans="1:10" ht="23.25" customHeight="1">
      <c r="A21" s="2"/>
      <c r="B21" s="46" t="s">
        <v>14</v>
      </c>
      <c r="C21" s="155"/>
      <c r="D21" s="156"/>
      <c r="E21" s="221"/>
      <c r="F21" s="245"/>
      <c r="G21" s="221"/>
      <c r="H21" s="245"/>
      <c r="I21" s="221">
        <f>SUM(I16:J20)</f>
        <v>0</v>
      </c>
      <c r="J21" s="222"/>
    </row>
    <row r="22" spans="1:10" ht="33" customHeight="1">
      <c r="A22" s="2"/>
      <c r="B22" s="40" t="s">
        <v>22</v>
      </c>
      <c r="C22" s="153"/>
      <c r="D22" s="154"/>
      <c r="E22" s="157"/>
      <c r="F22" s="158"/>
      <c r="G22" s="159"/>
      <c r="H22" s="159"/>
      <c r="I22" s="159"/>
      <c r="J22" s="38"/>
    </row>
    <row r="23" spans="1:10" ht="23.25" customHeight="1">
      <c r="A23" s="2">
        <f>ZakladDPHSni*SazbaDPH1/100</f>
        <v>0</v>
      </c>
      <c r="B23" s="37" t="s">
        <v>23</v>
      </c>
      <c r="C23" s="153"/>
      <c r="D23" s="154"/>
      <c r="E23" s="160">
        <v>15</v>
      </c>
      <c r="F23" s="158" t="s">
        <v>24</v>
      </c>
      <c r="G23" s="216">
        <f>ZakladDPHSniVypocet</f>
        <v>0</v>
      </c>
      <c r="H23" s="217"/>
      <c r="I23" s="217"/>
      <c r="J23" s="38" t="str">
        <f t="shared" ref="J23:J28" si="0">Mena</f>
        <v>CZK</v>
      </c>
    </row>
    <row r="24" spans="1:10" ht="23.25" customHeight="1">
      <c r="A24" s="2">
        <f>(A23-INT(A23))*100</f>
        <v>0</v>
      </c>
      <c r="B24" s="37" t="s">
        <v>25</v>
      </c>
      <c r="C24" s="153"/>
      <c r="D24" s="154"/>
      <c r="E24" s="160">
        <f>SazbaDPH1</f>
        <v>15</v>
      </c>
      <c r="F24" s="158" t="s">
        <v>24</v>
      </c>
      <c r="G24" s="214">
        <f>IF(A24&gt;50, ROUNDUP(A23, 0), ROUNDDOWN(A23, 0))</f>
        <v>0</v>
      </c>
      <c r="H24" s="215"/>
      <c r="I24" s="215"/>
      <c r="J24" s="38" t="str">
        <f t="shared" si="0"/>
        <v>CZK</v>
      </c>
    </row>
    <row r="25" spans="1:10" ht="23.25" customHeight="1">
      <c r="A25" s="2">
        <f>ZakladDPHZakl*SazbaDPH2/100</f>
        <v>0</v>
      </c>
      <c r="B25" s="37" t="s">
        <v>26</v>
      </c>
      <c r="C25" s="153"/>
      <c r="D25" s="154"/>
      <c r="E25" s="160">
        <v>21</v>
      </c>
      <c r="F25" s="158" t="s">
        <v>24</v>
      </c>
      <c r="G25" s="216">
        <f>ZakladDPHZaklVypocet</f>
        <v>0</v>
      </c>
      <c r="H25" s="217"/>
      <c r="I25" s="217"/>
      <c r="J25" s="38" t="str">
        <f t="shared" si="0"/>
        <v>CZK</v>
      </c>
    </row>
    <row r="26" spans="1:10" ht="23.25" customHeight="1">
      <c r="A26" s="2">
        <f>(A25-INT(A25))*100</f>
        <v>0</v>
      </c>
      <c r="B26" s="32" t="s">
        <v>27</v>
      </c>
      <c r="C26" s="56"/>
      <c r="D26" s="49"/>
      <c r="E26" s="57">
        <f>SazbaDPH2</f>
        <v>21</v>
      </c>
      <c r="F26" s="30" t="s">
        <v>24</v>
      </c>
      <c r="G26" s="232">
        <f>IF(A26&gt;50, ROUNDUP(A25, 0), ROUNDDOWN(A25, 0))</f>
        <v>0</v>
      </c>
      <c r="H26" s="233"/>
      <c r="I26" s="233"/>
      <c r="J26" s="36" t="str">
        <f t="shared" si="0"/>
        <v>CZK</v>
      </c>
    </row>
    <row r="27" spans="1:10" ht="23.25" customHeight="1" thickBot="1">
      <c r="A27" s="2">
        <f>ZakladDPHSni+DPHSni+ZakladDPHZakl+DPHZakl</f>
        <v>0</v>
      </c>
      <c r="B27" s="31" t="s">
        <v>28</v>
      </c>
      <c r="C27" s="58"/>
      <c r="D27" s="59"/>
      <c r="E27" s="58"/>
      <c r="F27" s="16"/>
      <c r="G27" s="234">
        <f>CenaCelkem-(ZakladDPHSni+DPHSni+ZakladDPHZakl+DPHZakl)</f>
        <v>0</v>
      </c>
      <c r="H27" s="234"/>
      <c r="I27" s="234"/>
      <c r="J27" s="39" t="str">
        <f t="shared" si="0"/>
        <v>CZK</v>
      </c>
    </row>
    <row r="28" spans="1:10" ht="27.75" hidden="1" customHeight="1" thickBot="1">
      <c r="A28" s="2"/>
      <c r="B28" s="80" t="s">
        <v>29</v>
      </c>
      <c r="C28" s="81"/>
      <c r="D28" s="81"/>
      <c r="E28" s="82"/>
      <c r="F28" s="83"/>
      <c r="G28" s="224">
        <f>ZakladDPHSniVypocet+ZakladDPHZaklVypocet</f>
        <v>0</v>
      </c>
      <c r="H28" s="224"/>
      <c r="I28" s="224"/>
      <c r="J28" s="84" t="str">
        <f t="shared" si="0"/>
        <v>CZK</v>
      </c>
    </row>
    <row r="29" spans="1:10" ht="27.75" customHeight="1" thickBot="1">
      <c r="A29" s="2">
        <f>(A27-INT(A27))*100</f>
        <v>0</v>
      </c>
      <c r="B29" s="80" t="s">
        <v>30</v>
      </c>
      <c r="C29" s="85"/>
      <c r="D29" s="85"/>
      <c r="E29" s="85"/>
      <c r="F29" s="86"/>
      <c r="G29" s="223">
        <f>IF(A29&gt;50, ROUNDUP(A27, 0), ROUNDDOWN(A27, 0))</f>
        <v>0</v>
      </c>
      <c r="H29" s="223"/>
      <c r="I29" s="223"/>
      <c r="J29" s="87" t="s">
        <v>31</v>
      </c>
    </row>
    <row r="30" spans="1:10" ht="12.75" customHeight="1">
      <c r="A30" s="2"/>
      <c r="B30" s="2"/>
      <c r="J30" s="9"/>
    </row>
    <row r="31" spans="1:10" ht="30" customHeight="1">
      <c r="A31" s="2"/>
      <c r="B31" s="2"/>
      <c r="J31" s="9"/>
    </row>
    <row r="32" spans="1:10" ht="18.75" customHeight="1">
      <c r="A32" s="2"/>
      <c r="B32" s="17"/>
      <c r="C32" s="60" t="s">
        <v>32</v>
      </c>
      <c r="D32" s="61"/>
      <c r="E32" s="61"/>
      <c r="F32" s="15" t="s">
        <v>33</v>
      </c>
      <c r="G32" s="26"/>
      <c r="H32" s="27"/>
      <c r="I32" s="26"/>
      <c r="J32" s="9"/>
    </row>
    <row r="33" spans="1:10" ht="47.25" customHeight="1">
      <c r="A33" s="2"/>
      <c r="B33" s="2"/>
      <c r="J33" s="9"/>
    </row>
    <row r="34" spans="1:10" s="21" customFormat="1" ht="18.75" customHeight="1">
      <c r="A34" s="20"/>
      <c r="B34" s="20"/>
      <c r="C34" s="62"/>
      <c r="D34" s="225"/>
      <c r="E34" s="226"/>
      <c r="G34" s="227"/>
      <c r="H34" s="228"/>
      <c r="I34" s="228"/>
      <c r="J34" s="25"/>
    </row>
    <row r="35" spans="1:10" ht="12.75" customHeight="1">
      <c r="A35" s="2"/>
      <c r="B35" s="2"/>
      <c r="D35" s="213" t="s">
        <v>34</v>
      </c>
      <c r="E35" s="213"/>
      <c r="H35" s="10" t="s">
        <v>35</v>
      </c>
      <c r="J35" s="9"/>
    </row>
    <row r="36" spans="1:10" ht="13.5" customHeight="1" thickBot="1">
      <c r="A36" s="11"/>
      <c r="B36" s="11"/>
      <c r="C36" s="63"/>
      <c r="D36" s="63"/>
      <c r="E36" s="63"/>
      <c r="F36" s="12"/>
      <c r="G36" s="12"/>
      <c r="H36" s="12"/>
      <c r="I36" s="12"/>
      <c r="J36" s="13"/>
    </row>
    <row r="37" spans="1:10" ht="27" customHeight="1">
      <c r="B37" s="73" t="s">
        <v>36</v>
      </c>
      <c r="C37" s="74"/>
      <c r="D37" s="74"/>
      <c r="E37" s="74"/>
      <c r="F37" s="75"/>
      <c r="G37" s="75"/>
      <c r="H37" s="75"/>
      <c r="I37" s="75"/>
      <c r="J37" s="76"/>
    </row>
    <row r="38" spans="1:10" ht="25.5" customHeight="1">
      <c r="A38" s="72" t="s">
        <v>37</v>
      </c>
      <c r="B38" s="161" t="s">
        <v>38</v>
      </c>
      <c r="C38" s="162" t="s">
        <v>39</v>
      </c>
      <c r="D38" s="162"/>
      <c r="E38" s="162"/>
      <c r="F38" s="163" t="str">
        <f>B23</f>
        <v>Základ pro sníženou DPH</v>
      </c>
      <c r="G38" s="163" t="str">
        <f>B25</f>
        <v>Základ pro základní DPH</v>
      </c>
      <c r="H38" s="164" t="s">
        <v>40</v>
      </c>
      <c r="I38" s="164" t="s">
        <v>41</v>
      </c>
      <c r="J38" s="165" t="s">
        <v>24</v>
      </c>
    </row>
    <row r="39" spans="1:10" ht="25.5" hidden="1" customHeight="1">
      <c r="A39" s="72">
        <v>1</v>
      </c>
      <c r="B39" s="166" t="s">
        <v>42</v>
      </c>
      <c r="C39" s="207"/>
      <c r="D39" s="207"/>
      <c r="E39" s="207"/>
      <c r="F39" s="167">
        <f>'1 D1.01.01 Pol'!AE2037+'1 D1.01.04a Pol'!AE367+'1 D1.01.04b P1'!AE302+'1 D1.01.04b Pol'!AE283+'1 D1.01.04c Pol'!AE554+'1 D1.01.04d Pol'!AE174+'1 D1.01.04e Pol'!AE55+'1 D1.01.04f Pol'!AE441+'1 D1.01.04g Pol'!AE319+'1 D1.01.04h Pol'!AE89+'1 D1.01.04i Pol'!AE60+'1 D1.01.05 Pol'!AE204+'1 VON Pol'!AE38</f>
        <v>0</v>
      </c>
      <c r="G39" s="168">
        <f>'1 D1.01.01 Pol'!AF2037+'1 D1.01.04a Pol'!AF367+'1 D1.01.04b P1'!AF302+'1 D1.01.04b Pol'!AF283+'1 D1.01.04c Pol'!AF554+'1 D1.01.04d Pol'!AF174+'1 D1.01.04e Pol'!AF55+'1 D1.01.04f Pol'!AF441+'1 D1.01.04g Pol'!AF319+'1 D1.01.04h Pol'!AF89+'1 D1.01.04i Pol'!AF60+'1 D1.01.05 Pol'!AF204+'1 VON Pol'!AF38</f>
        <v>0</v>
      </c>
      <c r="H39" s="169">
        <f t="shared" ref="H39:H53" si="1">(F39*SazbaDPH1/100)+(G39*SazbaDPH2/100)</f>
        <v>0</v>
      </c>
      <c r="I39" s="169">
        <f t="shared" ref="I39:I53" si="2">F39+G39+H39</f>
        <v>0</v>
      </c>
      <c r="J39" s="170" t="str">
        <f t="shared" ref="J39:J53" si="3">IF(CenaCelkemVypocet=0,"",I39/CenaCelkemVypocet*100)</f>
        <v/>
      </c>
    </row>
    <row r="40" spans="1:10" ht="25.5" customHeight="1">
      <c r="A40" s="72">
        <v>2</v>
      </c>
      <c r="B40" s="171" t="s">
        <v>43</v>
      </c>
      <c r="C40" s="212" t="s">
        <v>44</v>
      </c>
      <c r="D40" s="212"/>
      <c r="E40" s="212"/>
      <c r="F40" s="172">
        <f>'1 D1.01.01 Pol'!AE2037+'1 D1.01.04a Pol'!AE367+'1 D1.01.04b P1'!AE302+'1 D1.01.04b Pol'!AE283+'1 D1.01.04c Pol'!AE554+'1 D1.01.04d Pol'!AE174+'1 D1.01.04e Pol'!AE55+'1 D1.01.04f Pol'!AE441+'1 D1.01.04g Pol'!AE319+'1 D1.01.04h Pol'!AE89+'1 D1.01.04i Pol'!AE60+'1 D1.01.05 Pol'!AE204+'1 VON Pol'!AE38</f>
        <v>0</v>
      </c>
      <c r="G40" s="173">
        <f>'1 D1.01.01 Pol'!AF2037+'1 D1.01.04a Pol'!AF367+'1 D1.01.04b P1'!AF302+'1 D1.01.04b Pol'!AF283+'1 D1.01.04c Pol'!AF554+'1 D1.01.04d Pol'!AF174+'1 D1.01.04e Pol'!AF55+'1 D1.01.04f Pol'!AF441+'1 D1.01.04g Pol'!AF319+'1 D1.01.04h Pol'!AF89+'1 D1.01.04i Pol'!AF60+'1 D1.01.05 Pol'!AF204+'1 VON Pol'!AF38</f>
        <v>0</v>
      </c>
      <c r="H40" s="173">
        <f t="shared" si="1"/>
        <v>0</v>
      </c>
      <c r="I40" s="173">
        <f t="shared" si="2"/>
        <v>0</v>
      </c>
      <c r="J40" s="174" t="str">
        <f t="shared" si="3"/>
        <v/>
      </c>
    </row>
    <row r="41" spans="1:10" ht="25.5" customHeight="1">
      <c r="A41" s="72">
        <v>3</v>
      </c>
      <c r="B41" s="175" t="s">
        <v>45</v>
      </c>
      <c r="C41" s="207" t="s">
        <v>46</v>
      </c>
      <c r="D41" s="207"/>
      <c r="E41" s="207"/>
      <c r="F41" s="176">
        <f>'1 D1.01.01 Pol'!AE2037</f>
        <v>0</v>
      </c>
      <c r="G41" s="169">
        <f>'1 D1.01.01 Pol'!AF2037</f>
        <v>0</v>
      </c>
      <c r="H41" s="169">
        <f t="shared" si="1"/>
        <v>0</v>
      </c>
      <c r="I41" s="169">
        <f t="shared" si="2"/>
        <v>0</v>
      </c>
      <c r="J41" s="170" t="str">
        <f t="shared" si="3"/>
        <v/>
      </c>
    </row>
    <row r="42" spans="1:10" ht="25.5" customHeight="1">
      <c r="A42" s="72">
        <v>3</v>
      </c>
      <c r="B42" s="175" t="s">
        <v>47</v>
      </c>
      <c r="C42" s="207" t="s">
        <v>48</v>
      </c>
      <c r="D42" s="207"/>
      <c r="E42" s="207"/>
      <c r="F42" s="176">
        <f>'1 D1.01.04a Pol'!AE367</f>
        <v>0</v>
      </c>
      <c r="G42" s="169">
        <f>'1 D1.01.04a Pol'!AF367</f>
        <v>0</v>
      </c>
      <c r="H42" s="169">
        <f t="shared" si="1"/>
        <v>0</v>
      </c>
      <c r="I42" s="169">
        <f t="shared" si="2"/>
        <v>0</v>
      </c>
      <c r="J42" s="170" t="str">
        <f t="shared" si="3"/>
        <v/>
      </c>
    </row>
    <row r="43" spans="1:10" ht="25.5" customHeight="1">
      <c r="A43" s="72">
        <v>3</v>
      </c>
      <c r="B43" s="175" t="s">
        <v>49</v>
      </c>
      <c r="C43" s="207" t="s">
        <v>50</v>
      </c>
      <c r="D43" s="207"/>
      <c r="E43" s="207"/>
      <c r="F43" s="176">
        <f>'1 D1.01.04b P1'!AE302</f>
        <v>0</v>
      </c>
      <c r="G43" s="169">
        <f>'1 D1.01.04b P1'!AF302</f>
        <v>0</v>
      </c>
      <c r="H43" s="169">
        <f t="shared" si="1"/>
        <v>0</v>
      </c>
      <c r="I43" s="169">
        <f t="shared" si="2"/>
        <v>0</v>
      </c>
      <c r="J43" s="170" t="str">
        <f t="shared" si="3"/>
        <v/>
      </c>
    </row>
    <row r="44" spans="1:10" ht="25.5" customHeight="1">
      <c r="A44" s="72">
        <v>3</v>
      </c>
      <c r="B44" s="175" t="s">
        <v>49</v>
      </c>
      <c r="C44" s="207" t="s">
        <v>51</v>
      </c>
      <c r="D44" s="207"/>
      <c r="E44" s="207"/>
      <c r="F44" s="176">
        <f>'1 D1.01.04b Pol'!AE283</f>
        <v>0</v>
      </c>
      <c r="G44" s="169">
        <f>'1 D1.01.04b Pol'!AF283</f>
        <v>0</v>
      </c>
      <c r="H44" s="169">
        <f t="shared" si="1"/>
        <v>0</v>
      </c>
      <c r="I44" s="169">
        <f t="shared" si="2"/>
        <v>0</v>
      </c>
      <c r="J44" s="170" t="str">
        <f t="shared" si="3"/>
        <v/>
      </c>
    </row>
    <row r="45" spans="1:10" ht="25.5" customHeight="1">
      <c r="A45" s="72">
        <v>3</v>
      </c>
      <c r="B45" s="175" t="s">
        <v>52</v>
      </c>
      <c r="C45" s="207" t="s">
        <v>53</v>
      </c>
      <c r="D45" s="207"/>
      <c r="E45" s="207"/>
      <c r="F45" s="176">
        <f>'1 D1.01.04c Pol'!AE554</f>
        <v>0</v>
      </c>
      <c r="G45" s="169">
        <f>'1 D1.01.04c Pol'!AF554</f>
        <v>0</v>
      </c>
      <c r="H45" s="169">
        <f t="shared" si="1"/>
        <v>0</v>
      </c>
      <c r="I45" s="169">
        <f t="shared" si="2"/>
        <v>0</v>
      </c>
      <c r="J45" s="170" t="str">
        <f t="shared" si="3"/>
        <v/>
      </c>
    </row>
    <row r="46" spans="1:10" ht="25.5" customHeight="1">
      <c r="A46" s="72">
        <v>3</v>
      </c>
      <c r="B46" s="175" t="s">
        <v>54</v>
      </c>
      <c r="C46" s="207" t="s">
        <v>55</v>
      </c>
      <c r="D46" s="207"/>
      <c r="E46" s="207"/>
      <c r="F46" s="176">
        <f>'1 D1.01.04d Pol'!AE174</f>
        <v>0</v>
      </c>
      <c r="G46" s="169">
        <f>'1 D1.01.04d Pol'!AF174</f>
        <v>0</v>
      </c>
      <c r="H46" s="169">
        <f t="shared" si="1"/>
        <v>0</v>
      </c>
      <c r="I46" s="169">
        <f t="shared" si="2"/>
        <v>0</v>
      </c>
      <c r="J46" s="170" t="str">
        <f t="shared" si="3"/>
        <v/>
      </c>
    </row>
    <row r="47" spans="1:10" ht="25.5" customHeight="1">
      <c r="A47" s="72">
        <v>3</v>
      </c>
      <c r="B47" s="175" t="s">
        <v>56</v>
      </c>
      <c r="C47" s="207" t="s">
        <v>57</v>
      </c>
      <c r="D47" s="207"/>
      <c r="E47" s="207"/>
      <c r="F47" s="176">
        <f>'1 D1.01.04e Pol'!AE55</f>
        <v>0</v>
      </c>
      <c r="G47" s="169">
        <f>'1 D1.01.04e Pol'!AF55</f>
        <v>0</v>
      </c>
      <c r="H47" s="169">
        <f t="shared" si="1"/>
        <v>0</v>
      </c>
      <c r="I47" s="169">
        <f t="shared" si="2"/>
        <v>0</v>
      </c>
      <c r="J47" s="170" t="str">
        <f t="shared" si="3"/>
        <v/>
      </c>
    </row>
    <row r="48" spans="1:10" ht="25.5" customHeight="1">
      <c r="A48" s="72">
        <v>3</v>
      </c>
      <c r="B48" s="175" t="s">
        <v>58</v>
      </c>
      <c r="C48" s="207" t="s">
        <v>59</v>
      </c>
      <c r="D48" s="207"/>
      <c r="E48" s="207"/>
      <c r="F48" s="176">
        <f>'1 D1.01.04f Pol'!AE441</f>
        <v>0</v>
      </c>
      <c r="G48" s="169">
        <f>'1 D1.01.04f Pol'!AF441</f>
        <v>0</v>
      </c>
      <c r="H48" s="169">
        <f t="shared" si="1"/>
        <v>0</v>
      </c>
      <c r="I48" s="169">
        <f t="shared" si="2"/>
        <v>0</v>
      </c>
      <c r="J48" s="170" t="str">
        <f t="shared" si="3"/>
        <v/>
      </c>
    </row>
    <row r="49" spans="1:52" ht="25.5" customHeight="1">
      <c r="A49" s="72">
        <v>3</v>
      </c>
      <c r="B49" s="175" t="s">
        <v>60</v>
      </c>
      <c r="C49" s="207" t="s">
        <v>61</v>
      </c>
      <c r="D49" s="207"/>
      <c r="E49" s="207"/>
      <c r="F49" s="176">
        <f>'1 D1.01.04g Pol'!AE319</f>
        <v>0</v>
      </c>
      <c r="G49" s="169">
        <f>'1 D1.01.04g Pol'!AF319</f>
        <v>0</v>
      </c>
      <c r="H49" s="169">
        <f t="shared" si="1"/>
        <v>0</v>
      </c>
      <c r="I49" s="169">
        <f t="shared" si="2"/>
        <v>0</v>
      </c>
      <c r="J49" s="170" t="str">
        <f t="shared" si="3"/>
        <v/>
      </c>
    </row>
    <row r="50" spans="1:52" ht="25.5" customHeight="1">
      <c r="A50" s="72">
        <v>3</v>
      </c>
      <c r="B50" s="175" t="s">
        <v>62</v>
      </c>
      <c r="C50" s="207" t="s">
        <v>63</v>
      </c>
      <c r="D50" s="207"/>
      <c r="E50" s="207"/>
      <c r="F50" s="176">
        <f>'1 D1.01.04h Pol'!AE89</f>
        <v>0</v>
      </c>
      <c r="G50" s="169">
        <f>'1 D1.01.04h Pol'!AF89</f>
        <v>0</v>
      </c>
      <c r="H50" s="169">
        <f t="shared" si="1"/>
        <v>0</v>
      </c>
      <c r="I50" s="169">
        <f t="shared" si="2"/>
        <v>0</v>
      </c>
      <c r="J50" s="170" t="str">
        <f t="shared" si="3"/>
        <v/>
      </c>
    </row>
    <row r="51" spans="1:52" ht="25.5" customHeight="1">
      <c r="A51" s="72">
        <v>3</v>
      </c>
      <c r="B51" s="175" t="s">
        <v>64</v>
      </c>
      <c r="C51" s="207" t="s">
        <v>65</v>
      </c>
      <c r="D51" s="207"/>
      <c r="E51" s="207"/>
      <c r="F51" s="176">
        <f>'1 D1.01.04i Pol'!AE60</f>
        <v>0</v>
      </c>
      <c r="G51" s="169">
        <f>'1 D1.01.04i Pol'!AF60</f>
        <v>0</v>
      </c>
      <c r="H51" s="169">
        <f t="shared" si="1"/>
        <v>0</v>
      </c>
      <c r="I51" s="169">
        <f t="shared" si="2"/>
        <v>0</v>
      </c>
      <c r="J51" s="170" t="str">
        <f t="shared" si="3"/>
        <v/>
      </c>
    </row>
    <row r="52" spans="1:52" ht="25.5" customHeight="1">
      <c r="A52" s="72">
        <v>3</v>
      </c>
      <c r="B52" s="175" t="s">
        <v>66</v>
      </c>
      <c r="C52" s="207" t="s">
        <v>67</v>
      </c>
      <c r="D52" s="207"/>
      <c r="E52" s="207"/>
      <c r="F52" s="176">
        <f>'1 D1.01.05 Pol'!AE204</f>
        <v>0</v>
      </c>
      <c r="G52" s="169">
        <f>'1 D1.01.05 Pol'!AF204</f>
        <v>0</v>
      </c>
      <c r="H52" s="169">
        <f t="shared" si="1"/>
        <v>0</v>
      </c>
      <c r="I52" s="169">
        <f t="shared" si="2"/>
        <v>0</v>
      </c>
      <c r="J52" s="170" t="str">
        <f t="shared" si="3"/>
        <v/>
      </c>
    </row>
    <row r="53" spans="1:52" ht="25.5" customHeight="1">
      <c r="A53" s="72">
        <v>3</v>
      </c>
      <c r="B53" s="175" t="s">
        <v>68</v>
      </c>
      <c r="C53" s="207" t="s">
        <v>69</v>
      </c>
      <c r="D53" s="207"/>
      <c r="E53" s="207"/>
      <c r="F53" s="176">
        <f>'1 VON Pol'!AE38</f>
        <v>0</v>
      </c>
      <c r="G53" s="169">
        <f>'1 VON Pol'!AF38</f>
        <v>0</v>
      </c>
      <c r="H53" s="169">
        <f t="shared" si="1"/>
        <v>0</v>
      </c>
      <c r="I53" s="169">
        <f t="shared" si="2"/>
        <v>0</v>
      </c>
      <c r="J53" s="170" t="str">
        <f t="shared" si="3"/>
        <v/>
      </c>
    </row>
    <row r="54" spans="1:52" ht="25.5" customHeight="1">
      <c r="A54" s="72"/>
      <c r="B54" s="204" t="s">
        <v>70</v>
      </c>
      <c r="C54" s="205"/>
      <c r="D54" s="205"/>
      <c r="E54" s="206"/>
      <c r="F54" s="77">
        <f>SUMIF(A39:A53,"=1",F39:F53)</f>
        <v>0</v>
      </c>
      <c r="G54" s="78">
        <f>SUMIF(A39:A53,"=1",G39:G53)</f>
        <v>0</v>
      </c>
      <c r="H54" s="78">
        <f>SUMIF(A39:A53,"=1",H39:H53)</f>
        <v>0</v>
      </c>
      <c r="I54" s="78">
        <f>SUMIF(A39:A53,"=1",I39:I53)</f>
        <v>0</v>
      </c>
      <c r="J54" s="79">
        <f>SUMIF(A39:A53,"=1",J39:J53)</f>
        <v>0</v>
      </c>
    </row>
    <row r="56" spans="1:52">
      <c r="A56" t="s">
        <v>71</v>
      </c>
      <c r="B56" t="s">
        <v>72</v>
      </c>
    </row>
    <row r="57" spans="1:52" ht="51">
      <c r="B57" s="203" t="s">
        <v>73</v>
      </c>
      <c r="C57" s="203"/>
      <c r="D57" s="203"/>
      <c r="E57" s="203"/>
      <c r="F57" s="203"/>
      <c r="G57" s="203"/>
      <c r="H57" s="203"/>
      <c r="I57" s="203"/>
      <c r="J57" s="203"/>
      <c r="AZ57" s="88" t="str">
        <f>B57</f>
        <v>Položky označené D+M (dodávka + montáž) se oceňují včetně přesunu hmot. Ostatní vlastní položky jsou založeny na cenové soustavě RTS. Veškeré prvky a konstrukce se oceňují jako kompletní, včetně detailů. Jakýkoliv rozpor mezi PD a Soupisem prací je nutné na základě důsledné kontroly zhotovitelem neprodleně oznámit.</v>
      </c>
    </row>
    <row r="58" spans="1:52">
      <c r="A58" t="s">
        <v>71</v>
      </c>
      <c r="B58" t="s">
        <v>74</v>
      </c>
    </row>
    <row r="59" spans="1:52" ht="51">
      <c r="B59" s="203" t="s">
        <v>73</v>
      </c>
      <c r="C59" s="203"/>
      <c r="D59" s="203"/>
      <c r="E59" s="203"/>
      <c r="F59" s="203"/>
      <c r="G59" s="203"/>
      <c r="H59" s="203"/>
      <c r="I59" s="203"/>
      <c r="J59" s="203"/>
      <c r="AZ59" s="88" t="str">
        <f>B59</f>
        <v>Položky označené D+M (dodávka + montáž) se oceňují včetně přesunu hmot. Ostatní vlastní položky jsou založeny na cenové soustavě RTS. Veškeré prvky a konstrukce se oceňují jako kompletní, včetně detailů. Jakýkoliv rozpor mezi PD a Soupisem prací je nutné na základě důsledné kontroly zhotovitelem neprodleně oznámit.</v>
      </c>
    </row>
    <row r="60" spans="1:52">
      <c r="A60" t="s">
        <v>71</v>
      </c>
      <c r="B60" t="s">
        <v>75</v>
      </c>
    </row>
    <row r="61" spans="1:52" ht="51">
      <c r="B61" s="203" t="s">
        <v>76</v>
      </c>
      <c r="C61" s="203"/>
      <c r="D61" s="203"/>
      <c r="E61" s="203"/>
      <c r="F61" s="203"/>
      <c r="G61" s="203"/>
      <c r="H61" s="203"/>
      <c r="I61" s="203"/>
      <c r="J61" s="203"/>
      <c r="AZ61" s="88" t="str">
        <f>B61</f>
        <v>Celková cena díla zahrnuje montáž a dopravu na místo instalace (ev. vč. potřebných manipulačních prostředků, přípravků). Součástí dodávky je zaintegrování rozšířené části systému do celku a oživení systému. V celkové ceně musí být zahrnut veškerý související potřebný materiál tak, aby každé zařízení (nebo komplex souvisejících zařízení) bylo funkční dle požadavků popsaných v technické zprávě.</v>
      </c>
    </row>
    <row r="62" spans="1:52" ht="25.5">
      <c r="B62" s="203" t="s">
        <v>77</v>
      </c>
      <c r="C62" s="203"/>
      <c r="D62" s="203"/>
      <c r="E62" s="203"/>
      <c r="F62" s="203"/>
      <c r="G62" s="203"/>
      <c r="H62" s="203"/>
      <c r="I62" s="203"/>
      <c r="J62" s="203"/>
      <c r="AZ62" s="88" t="str">
        <f>B62</f>
        <v>Podrobný popis jednotlivých komponentů a požadavky na jejich funkčnost jsou uvedeny v Technické zprávě. Nedílnou doplňující součástí Soupisu prací je Technická zpráva a Výkresová část technologie potrubní pošty.</v>
      </c>
    </row>
    <row r="64" spans="1:52" ht="51">
      <c r="B64" s="203" t="s">
        <v>78</v>
      </c>
      <c r="C64" s="203"/>
      <c r="D64" s="203"/>
      <c r="E64" s="203"/>
      <c r="F64" s="203"/>
      <c r="G64" s="203"/>
      <c r="H64" s="203"/>
      <c r="I64" s="203"/>
      <c r="J64" s="203"/>
      <c r="AZ64" s="88" t="str">
        <f>B64</f>
        <v>"Projektová dokumentace byla vypracována podle ČSN, vyhlášek a zákonů platných v době jejího předání objednateli. Technické specifikace obsažené v projektové dokumentaci udávají technický standard stavby, jednotlivých výrobků a materiálů a je možné je po dohodě s investorem a projektantem zaměnit stejným nebo vyšším standardem.</v>
      </c>
    </row>
    <row r="65" spans="1:52" ht="38.25">
      <c r="B65" s="203" t="s">
        <v>79</v>
      </c>
      <c r="C65" s="203"/>
      <c r="D65" s="203"/>
      <c r="E65" s="203"/>
      <c r="F65" s="203"/>
      <c r="G65" s="203"/>
      <c r="H65" s="203"/>
      <c r="I65" s="203"/>
      <c r="J65" s="203"/>
      <c r="AZ65" s="88" t="str">
        <f>B65</f>
        <v>Veškerá zařízení a dodávky budou dokompletovány, nainstalovány či přikotveny a propojeny tak, aby byly při předání plně funkční. Součástí každé dodávky je i funkční odzkoušení jednotlivých částí zařízení a zařízení jako celku - individuální zkoušky v rámci jednotlivých profesí samostatně.</v>
      </c>
    </row>
    <row r="66" spans="1:52">
      <c r="B66" s="203" t="s">
        <v>80</v>
      </c>
      <c r="C66" s="203"/>
      <c r="D66" s="203"/>
      <c r="E66" s="203"/>
      <c r="F66" s="203"/>
      <c r="G66" s="203"/>
      <c r="H66" s="203"/>
      <c r="I66" s="203"/>
      <c r="J66" s="203"/>
      <c r="AZ66" s="88" t="str">
        <f>B66</f>
        <v>Součástí dodávky je i příprava na komplexní zkoušky a provedení komplexních zkoušek.</v>
      </c>
    </row>
    <row r="67" spans="1:52">
      <c r="B67" s="203" t="s">
        <v>81</v>
      </c>
      <c r="C67" s="203"/>
      <c r="D67" s="203"/>
      <c r="E67" s="203"/>
      <c r="F67" s="203"/>
      <c r="G67" s="203"/>
      <c r="H67" s="203"/>
      <c r="I67" s="203"/>
      <c r="J67" s="203"/>
      <c r="AZ67" s="88" t="str">
        <f>B67</f>
        <v>Součástí dodávky zařízení a systémů, které to vyžadují, je i zaškolení obsluhy a údržby.</v>
      </c>
    </row>
    <row r="68" spans="1:52">
      <c r="B68" s="203" t="s">
        <v>82</v>
      </c>
      <c r="C68" s="203"/>
      <c r="D68" s="203"/>
      <c r="E68" s="203"/>
      <c r="F68" s="203"/>
      <c r="G68" s="203"/>
      <c r="H68" s="203"/>
      <c r="I68" s="203"/>
      <c r="J68" s="203"/>
      <c r="AZ68" s="88" t="str">
        <f>B68</f>
        <v>Součástí dodávky stavby je i zpracování dodavatelské dokumentace stavby."</v>
      </c>
    </row>
    <row r="69" spans="1:52">
      <c r="A69" t="s">
        <v>71</v>
      </c>
      <c r="B69" t="s">
        <v>83</v>
      </c>
    </row>
    <row r="70" spans="1:52">
      <c r="B70" s="203" t="s">
        <v>84</v>
      </c>
      <c r="C70" s="203"/>
      <c r="D70" s="203"/>
      <c r="E70" s="203"/>
      <c r="F70" s="203"/>
      <c r="G70" s="203"/>
      <c r="H70" s="203"/>
      <c r="I70" s="203"/>
      <c r="J70" s="203"/>
      <c r="AZ70" s="88" t="str">
        <f t="shared" ref="AZ70:AZ98" si="4">B70</f>
        <v>Všeobecně pro modulární skříňový systém:</v>
      </c>
    </row>
    <row r="71" spans="1:52">
      <c r="B71" s="203" t="s">
        <v>85</v>
      </c>
      <c r="C71" s="203"/>
      <c r="D71" s="203"/>
      <c r="E71" s="203"/>
      <c r="F71" s="203"/>
      <c r="G71" s="203"/>
      <c r="H71" s="203"/>
      <c r="I71" s="203"/>
      <c r="J71" s="203"/>
      <c r="AZ71" s="88" t="str">
        <f t="shared" si="4"/>
        <v xml:space="preserve">	základním konstrukčním materiálem korpusů  melaminovaná dřevotřísková deska</v>
      </c>
    </row>
    <row r="72" spans="1:52">
      <c r="B72" s="203" t="s">
        <v>86</v>
      </c>
      <c r="C72" s="203"/>
      <c r="D72" s="203"/>
      <c r="E72" s="203"/>
      <c r="F72" s="203"/>
      <c r="G72" s="203"/>
      <c r="H72" s="203"/>
      <c r="I72" s="203"/>
      <c r="J72" s="203"/>
      <c r="AZ72" s="88" t="str">
        <f t="shared" si="4"/>
        <v xml:space="preserve">	možnost olepení vysokotlakou laminátovou fólií</v>
      </c>
    </row>
    <row r="73" spans="1:52">
      <c r="B73" s="203" t="s">
        <v>87</v>
      </c>
      <c r="C73" s="203"/>
      <c r="D73" s="203"/>
      <c r="E73" s="203"/>
      <c r="F73" s="203"/>
      <c r="G73" s="203"/>
      <c r="H73" s="203"/>
      <c r="I73" s="203"/>
      <c r="J73" s="203"/>
      <c r="AZ73" s="88" t="str">
        <f t="shared" si="4"/>
        <v xml:space="preserve">	pracovní plochy linek - postforming, doplňkové materiály - plasty a kov</v>
      </c>
    </row>
    <row r="74" spans="1:52">
      <c r="B74" s="203" t="s">
        <v>88</v>
      </c>
      <c r="C74" s="203"/>
      <c r="D74" s="203"/>
      <c r="E74" s="203"/>
      <c r="F74" s="203"/>
      <c r="G74" s="203"/>
      <c r="H74" s="203"/>
      <c r="I74" s="203"/>
      <c r="J74" s="203"/>
      <c r="AZ74" s="88" t="str">
        <f t="shared" si="4"/>
        <v xml:space="preserve">	kovové díly jsou niklovány nebo lakovány práškovou polyesterovou barvou</v>
      </c>
    </row>
    <row r="75" spans="1:52">
      <c r="B75" s="203" t="s">
        <v>89</v>
      </c>
      <c r="C75" s="203"/>
      <c r="D75" s="203"/>
      <c r="E75" s="203"/>
      <c r="F75" s="203"/>
      <c r="G75" s="203"/>
      <c r="H75" s="203"/>
      <c r="I75" s="203"/>
      <c r="J75" s="203"/>
      <c r="AZ75" s="88" t="str">
        <f t="shared" si="4"/>
        <v xml:space="preserve">	všechny použité materiály snadno omyvatelné, dezinfikovatelné, tepelně, chemicky a mechanicky odolné</v>
      </c>
    </row>
    <row r="76" spans="1:52">
      <c r="B76" s="203" t="s">
        <v>90</v>
      </c>
      <c r="C76" s="203"/>
      <c r="D76" s="203"/>
      <c r="E76" s="203"/>
      <c r="F76" s="203"/>
      <c r="G76" s="203"/>
      <c r="H76" s="203"/>
      <c r="I76" s="203"/>
      <c r="J76" s="203"/>
      <c r="AZ76" s="88" t="str">
        <f t="shared" si="4"/>
        <v xml:space="preserve">	vyhovující příslušným normám o škodlivinách</v>
      </c>
    </row>
    <row r="77" spans="1:52">
      <c r="B77" s="203" t="s">
        <v>91</v>
      </c>
      <c r="C77" s="203"/>
      <c r="D77" s="203"/>
      <c r="E77" s="203"/>
      <c r="F77" s="203"/>
      <c r="G77" s="203"/>
      <c r="H77" s="203"/>
      <c r="I77" s="203"/>
      <c r="J77" s="203"/>
      <c r="AZ77" s="88" t="str">
        <f t="shared" si="4"/>
        <v xml:space="preserve">	laminátové fólie pracovních ploch mají speciální otěruvzdornou strukturu s tepelnou odolností 160 st. C / 5 min.</v>
      </c>
    </row>
    <row r="78" spans="1:52" ht="25.5">
      <c r="B78" s="203" t="s">
        <v>92</v>
      </c>
      <c r="C78" s="203"/>
      <c r="D78" s="203"/>
      <c r="E78" s="203"/>
      <c r="F78" s="203"/>
      <c r="G78" s="203"/>
      <c r="H78" s="203"/>
      <c r="I78" s="203"/>
      <c r="J78" s="203"/>
      <c r="AZ78" s="88" t="str">
        <f t="shared" si="4"/>
        <v xml:space="preserve">	chemicky inertní (i proti genciánové violeti nebo Novikovu roztoku), namáhané hrany desek olepeny ABS hranou,</v>
      </c>
    </row>
    <row r="79" spans="1:52">
      <c r="B79" s="203" t="s">
        <v>93</v>
      </c>
      <c r="C79" s="203"/>
      <c r="D79" s="203"/>
      <c r="E79" s="203"/>
      <c r="F79" s="203"/>
      <c r="G79" s="203"/>
      <c r="H79" s="203"/>
      <c r="I79" s="203"/>
      <c r="J79" s="203"/>
      <c r="AZ79" s="88" t="str">
        <f t="shared" si="4"/>
        <v xml:space="preserve">	základní barevný tón - viz dokumetnace barevného řešení</v>
      </c>
    </row>
    <row r="80" spans="1:52" ht="25.5">
      <c r="B80" s="203" t="s">
        <v>94</v>
      </c>
      <c r="C80" s="203"/>
      <c r="D80" s="203"/>
      <c r="E80" s="203"/>
      <c r="F80" s="203"/>
      <c r="G80" s="203"/>
      <c r="H80" s="203"/>
      <c r="I80" s="203"/>
      <c r="J80" s="203"/>
      <c r="AZ80" s="88" t="str">
        <f t="shared" si="4"/>
        <v xml:space="preserve">	základní šířky všech modulových prvků:  spodních, horních, zásuvkových a vysokých  skříněk jsou 450, 600 a 900 mm</v>
      </c>
    </row>
    <row r="81" spans="2:52">
      <c r="B81" s="203" t="s">
        <v>95</v>
      </c>
      <c r="C81" s="203"/>
      <c r="D81" s="203"/>
      <c r="E81" s="203"/>
      <c r="F81" s="203"/>
      <c r="G81" s="203"/>
      <c r="H81" s="203"/>
      <c r="I81" s="203"/>
      <c r="J81" s="203"/>
      <c r="AZ81" s="88" t="str">
        <f t="shared" si="4"/>
        <v xml:space="preserve">	přestavitelné police - uloženy na kovových podpěrkách s aretací proti nechtěnému posunutí,</v>
      </c>
    </row>
    <row r="82" spans="2:52">
      <c r="B82" s="203" t="s">
        <v>96</v>
      </c>
      <c r="C82" s="203"/>
      <c r="D82" s="203"/>
      <c r="E82" s="203"/>
      <c r="F82" s="203"/>
      <c r="G82" s="203"/>
      <c r="H82" s="203"/>
      <c r="I82" s="203"/>
      <c r="J82" s="203"/>
      <c r="AZ82" s="88" t="str">
        <f t="shared" si="4"/>
        <v xml:space="preserve">	zesíleny proti průhybu zadním nákližkem</v>
      </c>
    </row>
    <row r="83" spans="2:52">
      <c r="B83" s="203" t="s">
        <v>97</v>
      </c>
      <c r="C83" s="203"/>
      <c r="D83" s="203"/>
      <c r="E83" s="203"/>
      <c r="F83" s="203"/>
      <c r="G83" s="203"/>
      <c r="H83" s="203"/>
      <c r="I83" s="203"/>
      <c r="J83" s="203"/>
      <c r="AZ83" s="88" t="str">
        <f t="shared" si="4"/>
        <v xml:space="preserve">	zásuvky – plastové vodotěsné výlisky zásuvek lze vyjmout z kovových nosných rámečků</v>
      </c>
    </row>
    <row r="84" spans="2:52">
      <c r="B84" s="203" t="s">
        <v>98</v>
      </c>
      <c r="C84" s="203"/>
      <c r="D84" s="203"/>
      <c r="E84" s="203"/>
      <c r="F84" s="203"/>
      <c r="G84" s="203"/>
      <c r="H84" s="203"/>
      <c r="I84" s="203"/>
      <c r="J84" s="203"/>
      <c r="AZ84" s="88" t="str">
        <f t="shared" si="4"/>
        <v xml:space="preserve">	pro přehledné uložení obsahu možnost výběru dělících příček</v>
      </c>
    </row>
    <row r="85" spans="2:52">
      <c r="B85" s="203" t="s">
        <v>99</v>
      </c>
      <c r="C85" s="203"/>
      <c r="D85" s="203"/>
      <c r="E85" s="203"/>
      <c r="F85" s="203"/>
      <c r="G85" s="203"/>
      <c r="H85" s="203"/>
      <c r="I85" s="203"/>
      <c r="J85" s="203"/>
      <c r="AZ85" s="88" t="str">
        <f t="shared" si="4"/>
        <v xml:space="preserve">	kovové pojezdnice využívají gravitačního samodovíracího efektu a s tlumením dorazu mají lehký a tichý chod</v>
      </c>
    </row>
    <row r="86" spans="2:52">
      <c r="B86" s="203" t="s">
        <v>100</v>
      </c>
      <c r="C86" s="203"/>
      <c r="D86" s="203"/>
      <c r="E86" s="203"/>
      <c r="F86" s="203"/>
      <c r="G86" s="203"/>
      <c r="H86" s="203"/>
      <c r="I86" s="203"/>
      <c r="J86" s="203"/>
      <c r="AZ86" s="88" t="str">
        <f t="shared" si="4"/>
        <v xml:space="preserve">	skříňky, kontejnery , skříně dle požadavku uzamykatelné</v>
      </c>
    </row>
    <row r="87" spans="2:52">
      <c r="B87" s="203" t="s">
        <v>101</v>
      </c>
      <c r="C87" s="203"/>
      <c r="D87" s="203"/>
      <c r="E87" s="203"/>
      <c r="F87" s="203"/>
      <c r="G87" s="203"/>
      <c r="H87" s="203"/>
      <c r="I87" s="203"/>
      <c r="J87" s="203"/>
      <c r="AZ87" s="88" t="str">
        <f t="shared" si="4"/>
        <v xml:space="preserve">	dvířka – pohlcení hluku nárazu při dovření dvířek</v>
      </c>
    </row>
    <row r="88" spans="2:52">
      <c r="B88" s="203" t="s">
        <v>102</v>
      </c>
      <c r="C88" s="203"/>
      <c r="D88" s="203"/>
      <c r="E88" s="203"/>
      <c r="F88" s="203"/>
      <c r="G88" s="203"/>
      <c r="H88" s="203"/>
      <c r="I88" s="203"/>
      <c r="J88" s="203"/>
      <c r="AZ88" s="88" t="str">
        <f t="shared" si="4"/>
        <v xml:space="preserve">	vnitřní plochy chráněny před nárazy některých vnitřních výsuvných prvků ochrannými  kolečky</v>
      </c>
    </row>
    <row r="89" spans="2:52">
      <c r="B89" s="203" t="s">
        <v>103</v>
      </c>
      <c r="C89" s="203"/>
      <c r="D89" s="203"/>
      <c r="E89" s="203"/>
      <c r="F89" s="203"/>
      <c r="G89" s="203"/>
      <c r="H89" s="203"/>
      <c r="I89" s="203"/>
      <c r="J89" s="203"/>
      <c r="AZ89" s="88" t="str">
        <f t="shared" si="4"/>
        <v xml:space="preserve">	prosklená dvířka skříněk jsou demontovatelná a umožňují výměnu skla</v>
      </c>
    </row>
    <row r="90" spans="2:52">
      <c r="B90" s="203" t="s">
        <v>104</v>
      </c>
      <c r="C90" s="203"/>
      <c r="D90" s="203"/>
      <c r="E90" s="203"/>
      <c r="F90" s="203"/>
      <c r="G90" s="203"/>
      <c r="H90" s="203"/>
      <c r="I90" s="203"/>
      <c r="J90" s="203"/>
      <c r="AZ90" s="88" t="str">
        <f t="shared" si="4"/>
        <v xml:space="preserve">	závěsy – závěsné kování horních skříněk seřiditelné ve třech směrech, zaručující vysokou nosnost,</v>
      </c>
    </row>
    <row r="91" spans="2:52">
      <c r="B91" s="203" t="s">
        <v>105</v>
      </c>
      <c r="C91" s="203"/>
      <c r="D91" s="203"/>
      <c r="E91" s="203"/>
      <c r="F91" s="203"/>
      <c r="G91" s="203"/>
      <c r="H91" s="203"/>
      <c r="I91" s="203"/>
      <c r="J91" s="203"/>
      <c r="AZ91" s="88" t="str">
        <f t="shared" si="4"/>
        <v xml:space="preserve">	přišroubovaný celokovový závěs dveří s otvíravím úhlem 230 st. a nosností 70 kg chrání dveře před vyvrácením</v>
      </c>
    </row>
    <row r="92" spans="2:52" ht="25.5">
      <c r="B92" s="203" t="s">
        <v>106</v>
      </c>
      <c r="C92" s="203"/>
      <c r="D92" s="203"/>
      <c r="E92" s="203"/>
      <c r="F92" s="203"/>
      <c r="G92" s="203"/>
      <c r="H92" s="203"/>
      <c r="I92" s="203"/>
      <c r="J92" s="203"/>
      <c r="AZ92" s="88" t="str">
        <f t="shared" si="4"/>
        <v xml:space="preserve">	samodovírací a samootvírací efekt po překonání mrtvého úhlu 6st. napomáhá lehkému chodu dveří,závěs je lehce čistitelný</v>
      </c>
    </row>
    <row r="93" spans="2:52" ht="25.5">
      <c r="B93" s="203" t="s">
        <v>107</v>
      </c>
      <c r="C93" s="203"/>
      <c r="D93" s="203"/>
      <c r="E93" s="203"/>
      <c r="F93" s="203"/>
      <c r="G93" s="203"/>
      <c r="H93" s="203"/>
      <c r="I93" s="203"/>
      <c r="J93" s="203"/>
      <c r="AZ93" s="88" t="str">
        <f t="shared" si="4"/>
        <v xml:space="preserve">	podnože – plastové výškově nastavitelné nožičky (standardní součást všech spodních skříněk a vysokých skříní )</v>
      </c>
    </row>
    <row r="94" spans="2:52" ht="25.5">
      <c r="B94" s="203" t="s">
        <v>108</v>
      </c>
      <c r="C94" s="203"/>
      <c r="D94" s="203"/>
      <c r="E94" s="203"/>
      <c r="F94" s="203"/>
      <c r="G94" s="203"/>
      <c r="H94" s="203"/>
      <c r="I94" s="203"/>
      <c r="J94" s="203"/>
      <c r="AZ94" s="88" t="str">
        <f t="shared" si="4"/>
        <v xml:space="preserve">	odnímatelné podnože jsou těsněny k podlaze pružným profilem, takže při úklidu je nábytek chráněn před poškozením</v>
      </c>
    </row>
    <row r="95" spans="2:52">
      <c r="B95" s="203" t="s">
        <v>109</v>
      </c>
      <c r="C95" s="203"/>
      <c r="D95" s="203"/>
      <c r="E95" s="203"/>
      <c r="F95" s="203"/>
      <c r="G95" s="203"/>
      <c r="H95" s="203"/>
      <c r="I95" s="203"/>
      <c r="J95" s="203"/>
      <c r="AZ95" s="88" t="str">
        <f t="shared" si="4"/>
        <v xml:space="preserve">	a prostor pod skříňkami uzavřen, podnože pod skříňkami ustupují, takže nejsou poškozovány nárazy obuvi</v>
      </c>
    </row>
    <row r="96" spans="2:52">
      <c r="B96" s="203" t="s">
        <v>110</v>
      </c>
      <c r="C96" s="203"/>
      <c r="D96" s="203"/>
      <c r="E96" s="203"/>
      <c r="F96" s="203"/>
      <c r="G96" s="203"/>
      <c r="H96" s="203"/>
      <c r="I96" s="203"/>
      <c r="J96" s="203"/>
      <c r="AZ96" s="88" t="str">
        <f t="shared" si="4"/>
        <v xml:space="preserve">	včetně nerezových dřezů a umyvadel ( vč. sifonů - pokud není dohodnuto jinak )</v>
      </c>
    </row>
    <row r="97" spans="1:52">
      <c r="B97" s="203" t="s">
        <v>111</v>
      </c>
      <c r="C97" s="203"/>
      <c r="D97" s="203"/>
      <c r="E97" s="203"/>
      <c r="F97" s="203"/>
      <c r="G97" s="203"/>
      <c r="H97" s="203"/>
      <c r="I97" s="203"/>
      <c r="J97" s="203"/>
      <c r="AZ97" s="88" t="str">
        <f t="shared" si="4"/>
        <v xml:space="preserve">	veškeré nábytkové úchytky provedeny z matné nerez oceli</v>
      </c>
    </row>
    <row r="98" spans="1:52" ht="25.5">
      <c r="B98" s="203" t="s">
        <v>112</v>
      </c>
      <c r="C98" s="203"/>
      <c r="D98" s="203"/>
      <c r="E98" s="203"/>
      <c r="F98" s="203"/>
      <c r="G98" s="203"/>
      <c r="H98" s="203"/>
      <c r="I98" s="203"/>
      <c r="J98" s="203"/>
      <c r="AZ98" s="88" t="str">
        <f t="shared" si="4"/>
        <v xml:space="preserve">	pracovní linky s dřezy - před započetím výroby nutno uživatelem schávlit zda bude dřez s nebo bez odkapávací plochy</v>
      </c>
    </row>
    <row r="100" spans="1:52" ht="25.5">
      <c r="B100" s="203" t="s">
        <v>113</v>
      </c>
      <c r="C100" s="203"/>
      <c r="D100" s="203"/>
      <c r="E100" s="203"/>
      <c r="F100" s="203"/>
      <c r="G100" s="203"/>
      <c r="H100" s="203"/>
      <c r="I100" s="203"/>
      <c r="J100" s="203"/>
      <c r="AZ100" s="88" t="str">
        <f>B100</f>
        <v>POZOR:	Veškeré technologické vybavení dodávané stavbou musí být předem konzultováno a následně odsouhlaseno uživatelem.</v>
      </c>
    </row>
    <row r="101" spans="1:52" ht="25.5">
      <c r="B101" s="203" t="s">
        <v>114</v>
      </c>
      <c r="C101" s="203"/>
      <c r="D101" s="203"/>
      <c r="E101" s="203"/>
      <c r="F101" s="203"/>
      <c r="G101" s="203"/>
      <c r="H101" s="203"/>
      <c r="I101" s="203"/>
      <c r="J101" s="203"/>
      <c r="AZ101" s="88" t="str">
        <f>B101</f>
        <v xml:space="preserve">	Provedení nábytkového vybavení v jednotlivých místnostech musí být provedeno dle dokumentace barevného řešení</v>
      </c>
    </row>
    <row r="102" spans="1:52" ht="25.5">
      <c r="B102" s="203" t="s">
        <v>115</v>
      </c>
      <c r="C102" s="203"/>
      <c r="D102" s="203"/>
      <c r="E102" s="203"/>
      <c r="F102" s="203"/>
      <c r="G102" s="203"/>
      <c r="H102" s="203"/>
      <c r="I102" s="203"/>
      <c r="J102" s="203"/>
      <c r="AZ102" s="88" t="str">
        <f>B102</f>
        <v xml:space="preserve">	a této projektové dokumentace. Konečné provedení interiéru nutno před dodáním nechat odsouhlasit uživatelem.</v>
      </c>
    </row>
    <row r="103" spans="1:52">
      <c r="B103" s="203" t="s">
        <v>116</v>
      </c>
      <c r="C103" s="203"/>
      <c r="D103" s="203"/>
      <c r="E103" s="203"/>
      <c r="F103" s="203"/>
      <c r="G103" s="203"/>
      <c r="H103" s="203"/>
      <c r="I103" s="203"/>
      <c r="J103" s="203"/>
      <c r="AZ103" s="88" t="str">
        <f>B103</f>
        <v xml:space="preserve">	Před výrobou nábytkového vybavení pracoviště nutno zaměřit.</v>
      </c>
    </row>
    <row r="104" spans="1:52">
      <c r="A104" t="s">
        <v>71</v>
      </c>
      <c r="B104" t="s">
        <v>117</v>
      </c>
    </row>
    <row r="105" spans="1:52" ht="25.5">
      <c r="B105" s="203" t="s">
        <v>118</v>
      </c>
      <c r="C105" s="203"/>
      <c r="D105" s="203"/>
      <c r="E105" s="203"/>
      <c r="F105" s="203"/>
      <c r="G105" s="203"/>
      <c r="H105" s="203"/>
      <c r="I105" s="203"/>
      <c r="J105" s="203"/>
      <c r="AZ105" s="88" t="str">
        <f t="shared" ref="AZ105:AZ111" si="5">B105</f>
        <v>Projektová dokumentace byla vypracována podle ČSN, vyhlášek a zákonů platných v době jejího předání objednateli. Dodavatel VZT provede kontrolu kusů jednotlivých pozic.</v>
      </c>
    </row>
    <row r="106" spans="1:52" ht="25.5">
      <c r="B106" s="203" t="s">
        <v>119</v>
      </c>
      <c r="C106" s="203"/>
      <c r="D106" s="203"/>
      <c r="E106" s="203"/>
      <c r="F106" s="203"/>
      <c r="G106" s="203"/>
      <c r="H106" s="203"/>
      <c r="I106" s="203"/>
      <c r="J106" s="203"/>
      <c r="AZ106" s="88" t="str">
        <f t="shared" si="5"/>
        <v>"Technické specifikace obsažené v projektové dokumentaci udávají technický standard stavby, jednotlivých výrobků a materiálů a je možné je po dohodě s investorem a projektantem</v>
      </c>
    </row>
    <row r="107" spans="1:52">
      <c r="B107" s="203" t="s">
        <v>120</v>
      </c>
      <c r="C107" s="203"/>
      <c r="D107" s="203"/>
      <c r="E107" s="203"/>
      <c r="F107" s="203"/>
      <c r="G107" s="203"/>
      <c r="H107" s="203"/>
      <c r="I107" s="203"/>
      <c r="J107" s="203"/>
      <c r="AZ107" s="88" t="str">
        <f t="shared" si="5"/>
        <v>"</v>
      </c>
    </row>
    <row r="108" spans="1:52" ht="25.5">
      <c r="B108" s="203" t="s">
        <v>121</v>
      </c>
      <c r="C108" s="203"/>
      <c r="D108" s="203"/>
      <c r="E108" s="203"/>
      <c r="F108" s="203"/>
      <c r="G108" s="203"/>
      <c r="H108" s="203"/>
      <c r="I108" s="203"/>
      <c r="J108" s="203"/>
      <c r="AZ108" s="88" t="str">
        <f t="shared" si="5"/>
        <v>zaměnit stejným nebo vyšším standardem. Veškerá zařízení a dodávky budou dokompletovány, nainstalovány či přikotveny a propojeny tak, aby byly při předání plně funkční.</v>
      </c>
    </row>
    <row r="109" spans="1:52" ht="25.5">
      <c r="B109" s="203" t="s">
        <v>122</v>
      </c>
      <c r="C109" s="203"/>
      <c r="D109" s="203"/>
      <c r="E109" s="203"/>
      <c r="F109" s="203"/>
      <c r="G109" s="203"/>
      <c r="H109" s="203"/>
      <c r="I109" s="203"/>
      <c r="J109" s="203"/>
      <c r="AZ109" s="88" t="str">
        <f t="shared" si="5"/>
        <v>Součástí každé dodávky je i funkční odzkoušení jednotlivých částí zařízení a zařízení jako celku - individuální zkoušky v rámci jednotlivých profesí samostatně.</v>
      </c>
    </row>
    <row r="110" spans="1:52" ht="25.5">
      <c r="B110" s="203" t="s">
        <v>123</v>
      </c>
      <c r="C110" s="203"/>
      <c r="D110" s="203"/>
      <c r="E110" s="203"/>
      <c r="F110" s="203"/>
      <c r="G110" s="203"/>
      <c r="H110" s="203"/>
      <c r="I110" s="203"/>
      <c r="J110" s="203"/>
      <c r="AZ110" s="88" t="str">
        <f t="shared" si="5"/>
        <v>Součástí dodávky je i příprava na komplexní zkoušky a provedení komplexních zkoušek. Součástí dodávky zařízení a systémů, které to vyžadují, je i zaškolení obsluhy a údržby.</v>
      </c>
    </row>
    <row r="111" spans="1:52">
      <c r="B111" s="203" t="s">
        <v>124</v>
      </c>
      <c r="C111" s="203"/>
      <c r="D111" s="203"/>
      <c r="E111" s="203"/>
      <c r="F111" s="203"/>
      <c r="G111" s="203"/>
      <c r="H111" s="203"/>
      <c r="I111" s="203"/>
      <c r="J111" s="203"/>
      <c r="AZ111" s="88" t="str">
        <f t="shared" si="5"/>
        <v>Součástí dodávky stavby je i zpracování dodavatelské dokumentace stavby.</v>
      </c>
    </row>
    <row r="114" spans="1:10" ht="15.75">
      <c r="B114" s="89" t="s">
        <v>125</v>
      </c>
    </row>
    <row r="116" spans="1:10" ht="25.5" customHeight="1">
      <c r="A116" s="91"/>
      <c r="B116" s="177" t="s">
        <v>38</v>
      </c>
      <c r="C116" s="177" t="s">
        <v>39</v>
      </c>
      <c r="D116" s="178"/>
      <c r="E116" s="178"/>
      <c r="F116" s="179" t="s">
        <v>126</v>
      </c>
      <c r="G116" s="179"/>
      <c r="H116" s="179"/>
      <c r="I116" s="179" t="s">
        <v>14</v>
      </c>
      <c r="J116" s="179" t="s">
        <v>24</v>
      </c>
    </row>
    <row r="117" spans="1:10" ht="36.75" customHeight="1">
      <c r="A117" s="92"/>
      <c r="B117" s="180" t="s">
        <v>127</v>
      </c>
      <c r="C117" s="201" t="s">
        <v>128</v>
      </c>
      <c r="D117" s="202"/>
      <c r="E117" s="202"/>
      <c r="F117" s="181" t="s">
        <v>15</v>
      </c>
      <c r="G117" s="182"/>
      <c r="H117" s="182"/>
      <c r="I117" s="182">
        <f>'1 D1.01.01 Pol'!G8</f>
        <v>0</v>
      </c>
      <c r="J117" s="183" t="str">
        <f>IF(I238=0,"",I117/I238*100)</f>
        <v/>
      </c>
    </row>
    <row r="118" spans="1:10" ht="36.75" customHeight="1">
      <c r="A118" s="92"/>
      <c r="B118" s="180" t="s">
        <v>129</v>
      </c>
      <c r="C118" s="201" t="s">
        <v>130</v>
      </c>
      <c r="D118" s="202"/>
      <c r="E118" s="202"/>
      <c r="F118" s="181" t="s">
        <v>15</v>
      </c>
      <c r="G118" s="182"/>
      <c r="H118" s="182"/>
      <c r="I118" s="182">
        <f>'1 D1.01.01 Pol'!G236</f>
        <v>0</v>
      </c>
      <c r="J118" s="183" t="str">
        <f>IF(I238=0,"",I118/I238*100)</f>
        <v/>
      </c>
    </row>
    <row r="119" spans="1:10" ht="36.75" customHeight="1">
      <c r="A119" s="92"/>
      <c r="B119" s="180" t="s">
        <v>131</v>
      </c>
      <c r="C119" s="201" t="s">
        <v>132</v>
      </c>
      <c r="D119" s="202"/>
      <c r="E119" s="202"/>
      <c r="F119" s="181" t="s">
        <v>15</v>
      </c>
      <c r="G119" s="182"/>
      <c r="H119" s="182"/>
      <c r="I119" s="182">
        <f>'1 D1.01.01 Pol'!G272</f>
        <v>0</v>
      </c>
      <c r="J119" s="183" t="str">
        <f>IF(I238=0,"",I119/I238*100)</f>
        <v/>
      </c>
    </row>
    <row r="120" spans="1:10" ht="36.75" customHeight="1">
      <c r="A120" s="92"/>
      <c r="B120" s="180" t="s">
        <v>133</v>
      </c>
      <c r="C120" s="201" t="s">
        <v>134</v>
      </c>
      <c r="D120" s="202"/>
      <c r="E120" s="202"/>
      <c r="F120" s="181" t="s">
        <v>15</v>
      </c>
      <c r="G120" s="182"/>
      <c r="H120" s="182"/>
      <c r="I120" s="182">
        <f>'1 D1.01.01 Pol'!G286</f>
        <v>0</v>
      </c>
      <c r="J120" s="183" t="str">
        <f>IF(I238=0,"",I120/I238*100)</f>
        <v/>
      </c>
    </row>
    <row r="121" spans="1:10" ht="36.75" customHeight="1">
      <c r="A121" s="92"/>
      <c r="B121" s="180" t="s">
        <v>135</v>
      </c>
      <c r="C121" s="201" t="s">
        <v>136</v>
      </c>
      <c r="D121" s="202"/>
      <c r="E121" s="202"/>
      <c r="F121" s="181" t="s">
        <v>15</v>
      </c>
      <c r="G121" s="182"/>
      <c r="H121" s="182"/>
      <c r="I121" s="182">
        <f>'1 D1.01.01 Pol'!G403</f>
        <v>0</v>
      </c>
      <c r="J121" s="183" t="str">
        <f>IF(I238=0,"",I121/I238*100)</f>
        <v/>
      </c>
    </row>
    <row r="122" spans="1:10" ht="36.75" customHeight="1">
      <c r="A122" s="92"/>
      <c r="B122" s="180" t="s">
        <v>137</v>
      </c>
      <c r="C122" s="201" t="s">
        <v>138</v>
      </c>
      <c r="D122" s="202"/>
      <c r="E122" s="202"/>
      <c r="F122" s="181" t="s">
        <v>15</v>
      </c>
      <c r="G122" s="182"/>
      <c r="H122" s="182"/>
      <c r="I122" s="182">
        <f>'1 D1.01.01 Pol'!G405</f>
        <v>0</v>
      </c>
      <c r="J122" s="183" t="str">
        <f>IF(I238=0,"",I122/I238*100)</f>
        <v/>
      </c>
    </row>
    <row r="123" spans="1:10" ht="36.75" customHeight="1">
      <c r="A123" s="92"/>
      <c r="B123" s="180" t="s">
        <v>139</v>
      </c>
      <c r="C123" s="201" t="s">
        <v>140</v>
      </c>
      <c r="D123" s="202"/>
      <c r="E123" s="202"/>
      <c r="F123" s="181" t="s">
        <v>15</v>
      </c>
      <c r="G123" s="182"/>
      <c r="H123" s="182"/>
      <c r="I123" s="182">
        <f>'1 D1.01.01 Pol'!G458</f>
        <v>0</v>
      </c>
      <c r="J123" s="183" t="str">
        <f>IF(I238=0,"",I123/I238*100)</f>
        <v/>
      </c>
    </row>
    <row r="124" spans="1:10" ht="36.75" customHeight="1">
      <c r="A124" s="92"/>
      <c r="B124" s="180" t="s">
        <v>141</v>
      </c>
      <c r="C124" s="201" t="s">
        <v>142</v>
      </c>
      <c r="D124" s="202"/>
      <c r="E124" s="202"/>
      <c r="F124" s="181" t="s">
        <v>15</v>
      </c>
      <c r="G124" s="182"/>
      <c r="H124" s="182"/>
      <c r="I124" s="182">
        <f>'1 D1.01.01 Pol'!G460+'1 D1.01.04b Pol'!G8+'1 D1.01.04b P1'!G8</f>
        <v>0</v>
      </c>
      <c r="J124" s="183" t="str">
        <f>IF(I238=0,"",I124/I238*100)</f>
        <v/>
      </c>
    </row>
    <row r="125" spans="1:10" ht="36.75" customHeight="1">
      <c r="A125" s="92"/>
      <c r="B125" s="180" t="s">
        <v>143</v>
      </c>
      <c r="C125" s="201" t="s">
        <v>144</v>
      </c>
      <c r="D125" s="202"/>
      <c r="E125" s="202"/>
      <c r="F125" s="181" t="s">
        <v>15</v>
      </c>
      <c r="G125" s="182"/>
      <c r="H125" s="182"/>
      <c r="I125" s="182">
        <f>'1 D1.01.04a Pol'!G350</f>
        <v>0</v>
      </c>
      <c r="J125" s="183" t="str">
        <f>IF(I238=0,"",I125/I238*100)</f>
        <v/>
      </c>
    </row>
    <row r="126" spans="1:10" ht="36.75" customHeight="1">
      <c r="A126" s="92"/>
      <c r="B126" s="180" t="s">
        <v>145</v>
      </c>
      <c r="C126" s="201" t="s">
        <v>146</v>
      </c>
      <c r="D126" s="202"/>
      <c r="E126" s="202"/>
      <c r="F126" s="181" t="s">
        <v>15</v>
      </c>
      <c r="G126" s="182"/>
      <c r="H126" s="182"/>
      <c r="I126" s="182">
        <f>'1 D1.01.01 Pol'!G689</f>
        <v>0</v>
      </c>
      <c r="J126" s="183" t="str">
        <f>IF(I238=0,"",I126/I238*100)</f>
        <v/>
      </c>
    </row>
    <row r="127" spans="1:10" ht="36.75" customHeight="1">
      <c r="A127" s="92"/>
      <c r="B127" s="180" t="s">
        <v>147</v>
      </c>
      <c r="C127" s="201" t="s">
        <v>148</v>
      </c>
      <c r="D127" s="202"/>
      <c r="E127" s="202"/>
      <c r="F127" s="181" t="s">
        <v>15</v>
      </c>
      <c r="G127" s="182"/>
      <c r="H127" s="182"/>
      <c r="I127" s="182">
        <f>'1 D1.01.01 Pol'!G780</f>
        <v>0</v>
      </c>
      <c r="J127" s="183" t="str">
        <f>IF(I238=0,"",I127/I238*100)</f>
        <v/>
      </c>
    </row>
    <row r="128" spans="1:10" ht="36.75" customHeight="1">
      <c r="A128" s="92"/>
      <c r="B128" s="180" t="s">
        <v>149</v>
      </c>
      <c r="C128" s="201" t="s">
        <v>150</v>
      </c>
      <c r="D128" s="202"/>
      <c r="E128" s="202"/>
      <c r="F128" s="181" t="s">
        <v>15</v>
      </c>
      <c r="G128" s="182"/>
      <c r="H128" s="182"/>
      <c r="I128" s="182">
        <f>'1 D1.01.04a Pol'!G354</f>
        <v>0</v>
      </c>
      <c r="J128" s="183" t="str">
        <f>IF(I238=0,"",I128/I238*100)</f>
        <v/>
      </c>
    </row>
    <row r="129" spans="1:10" ht="36.75" customHeight="1">
      <c r="A129" s="92"/>
      <c r="B129" s="180" t="s">
        <v>151</v>
      </c>
      <c r="C129" s="201" t="s">
        <v>152</v>
      </c>
      <c r="D129" s="202"/>
      <c r="E129" s="202"/>
      <c r="F129" s="181" t="s">
        <v>15</v>
      </c>
      <c r="G129" s="182"/>
      <c r="H129" s="182"/>
      <c r="I129" s="182">
        <f>'1 D1.01.04a Pol'!G357</f>
        <v>0</v>
      </c>
      <c r="J129" s="183" t="str">
        <f>IF(I238=0,"",I129/I238*100)</f>
        <v/>
      </c>
    </row>
    <row r="130" spans="1:10" ht="36.75" customHeight="1">
      <c r="A130" s="92"/>
      <c r="B130" s="180" t="s">
        <v>153</v>
      </c>
      <c r="C130" s="201" t="s">
        <v>154</v>
      </c>
      <c r="D130" s="202"/>
      <c r="E130" s="202"/>
      <c r="F130" s="181" t="s">
        <v>15</v>
      </c>
      <c r="G130" s="182"/>
      <c r="H130" s="182"/>
      <c r="I130" s="182">
        <f>'1 D1.01.04a Pol'!G360</f>
        <v>0</v>
      </c>
      <c r="J130" s="183" t="str">
        <f>IF(I238=0,"",I130/I238*100)</f>
        <v/>
      </c>
    </row>
    <row r="131" spans="1:10" ht="36.75" customHeight="1">
      <c r="A131" s="92"/>
      <c r="B131" s="180" t="s">
        <v>155</v>
      </c>
      <c r="C131" s="201" t="s">
        <v>156</v>
      </c>
      <c r="D131" s="202"/>
      <c r="E131" s="202"/>
      <c r="F131" s="181" t="s">
        <v>15</v>
      </c>
      <c r="G131" s="182"/>
      <c r="H131" s="182"/>
      <c r="I131" s="182">
        <f>'1 D1.01.04a Pol'!G363</f>
        <v>0</v>
      </c>
      <c r="J131" s="183" t="str">
        <f>IF(I238=0,"",I131/I238*100)</f>
        <v/>
      </c>
    </row>
    <row r="132" spans="1:10" ht="36.75" customHeight="1">
      <c r="A132" s="92"/>
      <c r="B132" s="180" t="s">
        <v>157</v>
      </c>
      <c r="C132" s="201" t="s">
        <v>158</v>
      </c>
      <c r="D132" s="202"/>
      <c r="E132" s="202"/>
      <c r="F132" s="181" t="s">
        <v>15</v>
      </c>
      <c r="G132" s="182"/>
      <c r="H132" s="182"/>
      <c r="I132" s="182">
        <f>'1 D1.01.04b P1'!G295</f>
        <v>0</v>
      </c>
      <c r="J132" s="183" t="str">
        <f>IF(I238=0,"",I132/I238*100)</f>
        <v/>
      </c>
    </row>
    <row r="133" spans="1:10" ht="36.75" customHeight="1">
      <c r="A133" s="92"/>
      <c r="B133" s="180" t="s">
        <v>159</v>
      </c>
      <c r="C133" s="201" t="s">
        <v>160</v>
      </c>
      <c r="D133" s="202"/>
      <c r="E133" s="202"/>
      <c r="F133" s="181" t="s">
        <v>16</v>
      </c>
      <c r="G133" s="182"/>
      <c r="H133" s="182"/>
      <c r="I133" s="182">
        <f>'1 D1.01.01 Pol'!G782</f>
        <v>0</v>
      </c>
      <c r="J133" s="183" t="str">
        <f>IF(I238=0,"",I133/I238*100)</f>
        <v/>
      </c>
    </row>
    <row r="134" spans="1:10" ht="36.75" customHeight="1">
      <c r="A134" s="92"/>
      <c r="B134" s="180" t="s">
        <v>161</v>
      </c>
      <c r="C134" s="201" t="s">
        <v>162</v>
      </c>
      <c r="D134" s="202"/>
      <c r="E134" s="202"/>
      <c r="F134" s="181" t="s">
        <v>16</v>
      </c>
      <c r="G134" s="182"/>
      <c r="H134" s="182"/>
      <c r="I134" s="182">
        <f>'1 D1.01.01 Pol'!G859+'1 D1.01.04b Pol'!G47+'1 D1.01.04b P1'!G31</f>
        <v>0</v>
      </c>
      <c r="J134" s="183" t="str">
        <f>IF(I238=0,"",I134/I238*100)</f>
        <v/>
      </c>
    </row>
    <row r="135" spans="1:10" ht="36.75" customHeight="1">
      <c r="A135" s="92"/>
      <c r="B135" s="180" t="s">
        <v>163</v>
      </c>
      <c r="C135" s="201" t="s">
        <v>150</v>
      </c>
      <c r="D135" s="202"/>
      <c r="E135" s="202"/>
      <c r="F135" s="181" t="s">
        <v>16</v>
      </c>
      <c r="G135" s="182"/>
      <c r="H135" s="182"/>
      <c r="I135" s="182">
        <f>'1 D1.01.04a Pol'!G8</f>
        <v>0</v>
      </c>
      <c r="J135" s="183" t="str">
        <f>IF(I238=0,"",I135/I238*100)</f>
        <v/>
      </c>
    </row>
    <row r="136" spans="1:10" ht="36.75" customHeight="1">
      <c r="A136" s="92"/>
      <c r="B136" s="180" t="s">
        <v>164</v>
      </c>
      <c r="C136" s="201" t="s">
        <v>152</v>
      </c>
      <c r="D136" s="202"/>
      <c r="E136" s="202"/>
      <c r="F136" s="181" t="s">
        <v>16</v>
      </c>
      <c r="G136" s="182"/>
      <c r="H136" s="182"/>
      <c r="I136" s="182">
        <f>'1 D1.01.04a Pol'!G117</f>
        <v>0</v>
      </c>
      <c r="J136" s="183" t="str">
        <f>IF(I238=0,"",I136/I238*100)</f>
        <v/>
      </c>
    </row>
    <row r="137" spans="1:10" ht="36.75" customHeight="1">
      <c r="A137" s="92"/>
      <c r="B137" s="180" t="s">
        <v>165</v>
      </c>
      <c r="C137" s="201" t="s">
        <v>154</v>
      </c>
      <c r="D137" s="202"/>
      <c r="E137" s="202"/>
      <c r="F137" s="181" t="s">
        <v>16</v>
      </c>
      <c r="G137" s="182"/>
      <c r="H137" s="182"/>
      <c r="I137" s="182">
        <f>'1 D1.01.01 Pol'!G1007+'1 D1.01.04a Pol'!G282</f>
        <v>0</v>
      </c>
      <c r="J137" s="183" t="str">
        <f>IF(I238=0,"",I137/I238*100)</f>
        <v/>
      </c>
    </row>
    <row r="138" spans="1:10" ht="36.75" customHeight="1">
      <c r="A138" s="92"/>
      <c r="B138" s="180" t="s">
        <v>166</v>
      </c>
      <c r="C138" s="201" t="s">
        <v>167</v>
      </c>
      <c r="D138" s="202"/>
      <c r="E138" s="202"/>
      <c r="F138" s="181" t="s">
        <v>16</v>
      </c>
      <c r="G138" s="182"/>
      <c r="H138" s="182"/>
      <c r="I138" s="182">
        <f>'1 D1.01.01 Pol'!G1011</f>
        <v>0</v>
      </c>
      <c r="J138" s="183" t="str">
        <f>IF(I238=0,"",I138/I238*100)</f>
        <v/>
      </c>
    </row>
    <row r="139" spans="1:10" ht="36.75" customHeight="1">
      <c r="A139" s="92"/>
      <c r="B139" s="180" t="s">
        <v>168</v>
      </c>
      <c r="C139" s="201" t="s">
        <v>169</v>
      </c>
      <c r="D139" s="202"/>
      <c r="E139" s="202"/>
      <c r="F139" s="181" t="s">
        <v>16</v>
      </c>
      <c r="G139" s="182"/>
      <c r="H139" s="182"/>
      <c r="I139" s="182">
        <f>'1 D1.01.04b P1'!G93</f>
        <v>0</v>
      </c>
      <c r="J139" s="183" t="str">
        <f>IF(I238=0,"",I139/I238*100)</f>
        <v/>
      </c>
    </row>
    <row r="140" spans="1:10" ht="36.75" customHeight="1">
      <c r="A140" s="92"/>
      <c r="B140" s="180" t="s">
        <v>168</v>
      </c>
      <c r="C140" s="201" t="s">
        <v>170</v>
      </c>
      <c r="D140" s="202"/>
      <c r="E140" s="202"/>
      <c r="F140" s="181" t="s">
        <v>16</v>
      </c>
      <c r="G140" s="182"/>
      <c r="H140" s="182"/>
      <c r="I140" s="182">
        <f>'1 D1.01.04b Pol'!G87</f>
        <v>0</v>
      </c>
      <c r="J140" s="183" t="str">
        <f>IF(I238=0,"",I140/I238*100)</f>
        <v/>
      </c>
    </row>
    <row r="141" spans="1:10" ht="36.75" customHeight="1">
      <c r="A141" s="92"/>
      <c r="B141" s="180" t="s">
        <v>171</v>
      </c>
      <c r="C141" s="201" t="s">
        <v>172</v>
      </c>
      <c r="D141" s="202"/>
      <c r="E141" s="202"/>
      <c r="F141" s="181" t="s">
        <v>16</v>
      </c>
      <c r="G141" s="182"/>
      <c r="H141" s="182"/>
      <c r="I141" s="182">
        <f>'1 D1.01.04b P1'!G107</f>
        <v>0</v>
      </c>
      <c r="J141" s="183" t="str">
        <f>IF(I238=0,"",I141/I238*100)</f>
        <v/>
      </c>
    </row>
    <row r="142" spans="1:10" ht="36.75" customHeight="1">
      <c r="A142" s="92"/>
      <c r="B142" s="180" t="s">
        <v>171</v>
      </c>
      <c r="C142" s="201" t="s">
        <v>173</v>
      </c>
      <c r="D142" s="202"/>
      <c r="E142" s="202"/>
      <c r="F142" s="181" t="s">
        <v>16</v>
      </c>
      <c r="G142" s="182"/>
      <c r="H142" s="182"/>
      <c r="I142" s="182">
        <f>'1 D1.01.04b Pol'!G101</f>
        <v>0</v>
      </c>
      <c r="J142" s="183" t="str">
        <f>IF(I238=0,"",I142/I238*100)</f>
        <v/>
      </c>
    </row>
    <row r="143" spans="1:10" ht="36.75" customHeight="1">
      <c r="A143" s="92"/>
      <c r="B143" s="180" t="s">
        <v>174</v>
      </c>
      <c r="C143" s="201" t="s">
        <v>175</v>
      </c>
      <c r="D143" s="202"/>
      <c r="E143" s="202"/>
      <c r="F143" s="181" t="s">
        <v>16</v>
      </c>
      <c r="G143" s="182"/>
      <c r="H143" s="182"/>
      <c r="I143" s="182">
        <f>'1 D1.01.04b Pol'!G139+'1 D1.01.04b P1'!G157</f>
        <v>0</v>
      </c>
      <c r="J143" s="183" t="str">
        <f>IF(I238=0,"",I143/I238*100)</f>
        <v/>
      </c>
    </row>
    <row r="144" spans="1:10" ht="36.75" customHeight="1">
      <c r="A144" s="92"/>
      <c r="B144" s="180" t="s">
        <v>176</v>
      </c>
      <c r="C144" s="201" t="s">
        <v>177</v>
      </c>
      <c r="D144" s="202"/>
      <c r="E144" s="202"/>
      <c r="F144" s="181" t="s">
        <v>16</v>
      </c>
      <c r="G144" s="182"/>
      <c r="H144" s="182"/>
      <c r="I144" s="182">
        <f>'1 D1.01.04b Pol'!G250</f>
        <v>0</v>
      </c>
      <c r="J144" s="183" t="str">
        <f>IF(I238=0,"",I144/I238*100)</f>
        <v/>
      </c>
    </row>
    <row r="145" spans="1:10" ht="36.75" customHeight="1">
      <c r="A145" s="92"/>
      <c r="B145" s="180" t="s">
        <v>178</v>
      </c>
      <c r="C145" s="201" t="s">
        <v>179</v>
      </c>
      <c r="D145" s="202"/>
      <c r="E145" s="202"/>
      <c r="F145" s="181" t="s">
        <v>16</v>
      </c>
      <c r="G145" s="182"/>
      <c r="H145" s="182"/>
      <c r="I145" s="182">
        <f>'1 D1.01.01 Pol'!G1016</f>
        <v>0</v>
      </c>
      <c r="J145" s="183" t="str">
        <f>IF(I238=0,"",I145/I238*100)</f>
        <v/>
      </c>
    </row>
    <row r="146" spans="1:10" ht="36.75" customHeight="1">
      <c r="A146" s="92"/>
      <c r="B146" s="180" t="s">
        <v>180</v>
      </c>
      <c r="C146" s="201" t="s">
        <v>181</v>
      </c>
      <c r="D146" s="202"/>
      <c r="E146" s="202"/>
      <c r="F146" s="181" t="s">
        <v>16</v>
      </c>
      <c r="G146" s="182"/>
      <c r="H146" s="182"/>
      <c r="I146" s="182">
        <f>'1 D1.01.01 Pol'!G1020</f>
        <v>0</v>
      </c>
      <c r="J146" s="183" t="str">
        <f>IF(I238=0,"",I146/I238*100)</f>
        <v/>
      </c>
    </row>
    <row r="147" spans="1:10" ht="36.75" customHeight="1">
      <c r="A147" s="92"/>
      <c r="B147" s="180" t="s">
        <v>182</v>
      </c>
      <c r="C147" s="201" t="s">
        <v>156</v>
      </c>
      <c r="D147" s="202"/>
      <c r="E147" s="202"/>
      <c r="F147" s="181" t="s">
        <v>16</v>
      </c>
      <c r="G147" s="182"/>
      <c r="H147" s="182"/>
      <c r="I147" s="182">
        <f>'1 D1.01.04a Pol'!G346</f>
        <v>0</v>
      </c>
      <c r="J147" s="183" t="str">
        <f>IF(I238=0,"",I147/I238*100)</f>
        <v/>
      </c>
    </row>
    <row r="148" spans="1:10" ht="36.75" customHeight="1">
      <c r="A148" s="92"/>
      <c r="B148" s="180" t="s">
        <v>182</v>
      </c>
      <c r="C148" s="201" t="s">
        <v>183</v>
      </c>
      <c r="D148" s="202"/>
      <c r="E148" s="202"/>
      <c r="F148" s="181" t="s">
        <v>16</v>
      </c>
      <c r="G148" s="182"/>
      <c r="H148" s="182"/>
      <c r="I148" s="182">
        <f>'1 D1.01.01 Pol'!G1073+'1 D1.01.04b Pol'!G260+'1 D1.01.04b P1'!G274</f>
        <v>0</v>
      </c>
      <c r="J148" s="183" t="str">
        <f>IF(I238=0,"",I148/I238*100)</f>
        <v/>
      </c>
    </row>
    <row r="149" spans="1:10" ht="36.75" customHeight="1">
      <c r="A149" s="92"/>
      <c r="B149" s="180" t="s">
        <v>184</v>
      </c>
      <c r="C149" s="201" t="s">
        <v>185</v>
      </c>
      <c r="D149" s="202"/>
      <c r="E149" s="202"/>
      <c r="F149" s="181" t="s">
        <v>16</v>
      </c>
      <c r="G149" s="182"/>
      <c r="H149" s="182"/>
      <c r="I149" s="182">
        <f>'1 D1.01.01 Pol'!G1282</f>
        <v>0</v>
      </c>
      <c r="J149" s="183" t="str">
        <f>IF(I238=0,"",I149/I238*100)</f>
        <v/>
      </c>
    </row>
    <row r="150" spans="1:10" ht="36.75" customHeight="1">
      <c r="A150" s="92"/>
      <c r="B150" s="180" t="s">
        <v>186</v>
      </c>
      <c r="C150" s="201" t="s">
        <v>187</v>
      </c>
      <c r="D150" s="202"/>
      <c r="E150" s="202"/>
      <c r="F150" s="181" t="s">
        <v>16</v>
      </c>
      <c r="G150" s="182"/>
      <c r="H150" s="182"/>
      <c r="I150" s="182">
        <f>'1 D1.01.01 Pol'!G1587</f>
        <v>0</v>
      </c>
      <c r="J150" s="183" t="str">
        <f>IF(I238=0,"",I150/I238*100)</f>
        <v/>
      </c>
    </row>
    <row r="151" spans="1:10" ht="36.75" customHeight="1">
      <c r="A151" s="92"/>
      <c r="B151" s="180" t="s">
        <v>188</v>
      </c>
      <c r="C151" s="201" t="s">
        <v>189</v>
      </c>
      <c r="D151" s="202"/>
      <c r="E151" s="202"/>
      <c r="F151" s="181" t="s">
        <v>16</v>
      </c>
      <c r="G151" s="182"/>
      <c r="H151" s="182"/>
      <c r="I151" s="182">
        <f>'1 D1.01.04b Pol'!G270+'1 D1.01.04b P1'!G284</f>
        <v>0</v>
      </c>
      <c r="J151" s="183" t="str">
        <f>IF(I238=0,"",I151/I238*100)</f>
        <v/>
      </c>
    </row>
    <row r="152" spans="1:10" ht="36.75" customHeight="1">
      <c r="A152" s="92"/>
      <c r="B152" s="180" t="s">
        <v>190</v>
      </c>
      <c r="C152" s="201" t="s">
        <v>191</v>
      </c>
      <c r="D152" s="202"/>
      <c r="E152" s="202"/>
      <c r="F152" s="181" t="s">
        <v>16</v>
      </c>
      <c r="G152" s="182"/>
      <c r="H152" s="182"/>
      <c r="I152" s="182">
        <f>'1 D1.01.01 Pol'!G1824</f>
        <v>0</v>
      </c>
      <c r="J152" s="183" t="str">
        <f>IF(I238=0,"",I152/I238*100)</f>
        <v/>
      </c>
    </row>
    <row r="153" spans="1:10" ht="36.75" customHeight="1">
      <c r="A153" s="92"/>
      <c r="B153" s="180" t="s">
        <v>192</v>
      </c>
      <c r="C153" s="201" t="s">
        <v>193</v>
      </c>
      <c r="D153" s="202"/>
      <c r="E153" s="202"/>
      <c r="F153" s="181" t="s">
        <v>16</v>
      </c>
      <c r="G153" s="182"/>
      <c r="H153" s="182"/>
      <c r="I153" s="182">
        <f>'1 D1.01.01 Pol'!G2014</f>
        <v>0</v>
      </c>
      <c r="J153" s="183" t="str">
        <f>IF(I238=0,"",I153/I238*100)</f>
        <v/>
      </c>
    </row>
    <row r="154" spans="1:10" ht="36.75" customHeight="1">
      <c r="A154" s="92"/>
      <c r="B154" s="180" t="s">
        <v>194</v>
      </c>
      <c r="C154" s="201" t="s">
        <v>195</v>
      </c>
      <c r="D154" s="202"/>
      <c r="E154" s="202"/>
      <c r="F154" s="181" t="s">
        <v>16</v>
      </c>
      <c r="G154" s="182"/>
      <c r="H154" s="182"/>
      <c r="I154" s="182">
        <f>'1 D1.01.04e Pol'!G8</f>
        <v>0</v>
      </c>
      <c r="J154" s="183" t="str">
        <f>IF(I238=0,"",I154/I238*100)</f>
        <v/>
      </c>
    </row>
    <row r="155" spans="1:10" ht="36.75" customHeight="1">
      <c r="A155" s="92"/>
      <c r="B155" s="180" t="s">
        <v>196</v>
      </c>
      <c r="C155" s="201" t="s">
        <v>197</v>
      </c>
      <c r="D155" s="202"/>
      <c r="E155" s="202"/>
      <c r="F155" s="181" t="s">
        <v>16</v>
      </c>
      <c r="G155" s="182"/>
      <c r="H155" s="182"/>
      <c r="I155" s="182">
        <f>'1 D1.01.04e Pol'!G47</f>
        <v>0</v>
      </c>
      <c r="J155" s="183" t="str">
        <f>IF(I238=0,"",I155/I238*100)</f>
        <v/>
      </c>
    </row>
    <row r="156" spans="1:10" ht="36.75" customHeight="1">
      <c r="A156" s="92"/>
      <c r="B156" s="180" t="s">
        <v>198</v>
      </c>
      <c r="C156" s="201" t="s">
        <v>199</v>
      </c>
      <c r="D156" s="202"/>
      <c r="E156" s="202"/>
      <c r="F156" s="181" t="s">
        <v>17</v>
      </c>
      <c r="G156" s="182"/>
      <c r="H156" s="182"/>
      <c r="I156" s="182">
        <f>'1 D1.01.04d Pol'!G104</f>
        <v>0</v>
      </c>
      <c r="J156" s="183" t="str">
        <f>IF(I238=0,"",I156/I238*100)</f>
        <v/>
      </c>
    </row>
    <row r="157" spans="1:10" ht="36.75" customHeight="1">
      <c r="A157" s="92"/>
      <c r="B157" s="180" t="s">
        <v>198</v>
      </c>
      <c r="C157" s="201" t="s">
        <v>200</v>
      </c>
      <c r="D157" s="202"/>
      <c r="E157" s="202"/>
      <c r="F157" s="181" t="s">
        <v>17</v>
      </c>
      <c r="G157" s="182"/>
      <c r="H157" s="182"/>
      <c r="I157" s="182">
        <f>'1 D1.01.04c Pol'!G8</f>
        <v>0</v>
      </c>
      <c r="J157" s="183" t="str">
        <f>IF(I238=0,"",I157/I238*100)</f>
        <v/>
      </c>
    </row>
    <row r="158" spans="1:10" ht="36.75" customHeight="1">
      <c r="A158" s="92"/>
      <c r="B158" s="180" t="s">
        <v>198</v>
      </c>
      <c r="C158" s="201" t="s">
        <v>201</v>
      </c>
      <c r="D158" s="202"/>
      <c r="E158" s="202"/>
      <c r="F158" s="181" t="s">
        <v>17</v>
      </c>
      <c r="G158" s="182"/>
      <c r="H158" s="182"/>
      <c r="I158" s="182">
        <f>'1 D1.01.04h Pol'!G8</f>
        <v>0</v>
      </c>
      <c r="J158" s="183" t="str">
        <f>IF(I238=0,"",I158/I238*100)</f>
        <v/>
      </c>
    </row>
    <row r="159" spans="1:10" ht="36.75" customHeight="1">
      <c r="A159" s="92"/>
      <c r="B159" s="180" t="s">
        <v>198</v>
      </c>
      <c r="C159" s="201" t="s">
        <v>202</v>
      </c>
      <c r="D159" s="202"/>
      <c r="E159" s="202"/>
      <c r="F159" s="181" t="s">
        <v>17</v>
      </c>
      <c r="G159" s="182"/>
      <c r="H159" s="182"/>
      <c r="I159" s="182">
        <f>'1 D1.01.04i Pol'!G8</f>
        <v>0</v>
      </c>
      <c r="J159" s="183" t="str">
        <f>IF(I238=0,"",I159/I238*100)</f>
        <v/>
      </c>
    </row>
    <row r="160" spans="1:10" ht="36.75" customHeight="1">
      <c r="A160" s="92"/>
      <c r="B160" s="180" t="s">
        <v>198</v>
      </c>
      <c r="C160" s="201" t="s">
        <v>203</v>
      </c>
      <c r="D160" s="202"/>
      <c r="E160" s="202"/>
      <c r="F160" s="181" t="s">
        <v>17</v>
      </c>
      <c r="G160" s="182"/>
      <c r="H160" s="182"/>
      <c r="I160" s="182">
        <f>'1 D1.01.04f Pol'!G8</f>
        <v>0</v>
      </c>
      <c r="J160" s="183" t="str">
        <f>IF(I238=0,"",I160/I238*100)</f>
        <v/>
      </c>
    </row>
    <row r="161" spans="1:10" ht="36.75" customHeight="1">
      <c r="A161" s="92"/>
      <c r="B161" s="180" t="s">
        <v>204</v>
      </c>
      <c r="C161" s="201" t="s">
        <v>205</v>
      </c>
      <c r="D161" s="202"/>
      <c r="E161" s="202"/>
      <c r="F161" s="181" t="s">
        <v>17</v>
      </c>
      <c r="G161" s="182"/>
      <c r="H161" s="182"/>
      <c r="I161" s="182">
        <f>'1 D1.01.04c Pol'!G132</f>
        <v>0</v>
      </c>
      <c r="J161" s="183" t="str">
        <f>IF(I238=0,"",I161/I238*100)</f>
        <v/>
      </c>
    </row>
    <row r="162" spans="1:10" ht="36.75" customHeight="1">
      <c r="A162" s="92"/>
      <c r="B162" s="180" t="s">
        <v>206</v>
      </c>
      <c r="C162" s="201" t="s">
        <v>207</v>
      </c>
      <c r="D162" s="202"/>
      <c r="E162" s="202"/>
      <c r="F162" s="181" t="s">
        <v>17</v>
      </c>
      <c r="G162" s="182"/>
      <c r="H162" s="182"/>
      <c r="I162" s="182">
        <f>'1 D1.01.04c Pol'!G164</f>
        <v>0</v>
      </c>
      <c r="J162" s="183" t="str">
        <f>IF(I238=0,"",I162/I238*100)</f>
        <v/>
      </c>
    </row>
    <row r="163" spans="1:10" ht="36.75" customHeight="1">
      <c r="A163" s="92"/>
      <c r="B163" s="180" t="s">
        <v>208</v>
      </c>
      <c r="C163" s="201" t="s">
        <v>209</v>
      </c>
      <c r="D163" s="202"/>
      <c r="E163" s="202"/>
      <c r="F163" s="181" t="s">
        <v>17</v>
      </c>
      <c r="G163" s="182"/>
      <c r="H163" s="182"/>
      <c r="I163" s="182">
        <f>'1 D1.01.04c Pol'!G177</f>
        <v>0</v>
      </c>
      <c r="J163" s="183" t="str">
        <f>IF(I238=0,"",I163/I238*100)</f>
        <v/>
      </c>
    </row>
    <row r="164" spans="1:10" ht="36.75" customHeight="1">
      <c r="A164" s="92"/>
      <c r="B164" s="180" t="s">
        <v>210</v>
      </c>
      <c r="C164" s="201" t="s">
        <v>211</v>
      </c>
      <c r="D164" s="202"/>
      <c r="E164" s="202"/>
      <c r="F164" s="181" t="s">
        <v>17</v>
      </c>
      <c r="G164" s="182"/>
      <c r="H164" s="182"/>
      <c r="I164" s="182">
        <f>'1 D1.01.04c Pol'!G181</f>
        <v>0</v>
      </c>
      <c r="J164" s="183" t="str">
        <f>IF(I238=0,"",I164/I238*100)</f>
        <v/>
      </c>
    </row>
    <row r="165" spans="1:10" ht="36.75" customHeight="1">
      <c r="A165" s="92"/>
      <c r="B165" s="180" t="s">
        <v>212</v>
      </c>
      <c r="C165" s="201" t="s">
        <v>213</v>
      </c>
      <c r="D165" s="202"/>
      <c r="E165" s="202"/>
      <c r="F165" s="181" t="s">
        <v>17</v>
      </c>
      <c r="G165" s="182"/>
      <c r="H165" s="182"/>
      <c r="I165" s="182">
        <f>'1 D1.01.04c Pol'!G185</f>
        <v>0</v>
      </c>
      <c r="J165" s="183" t="str">
        <f>IF(I238=0,"",I165/I238*100)</f>
        <v/>
      </c>
    </row>
    <row r="166" spans="1:10" ht="36.75" customHeight="1">
      <c r="A166" s="92"/>
      <c r="B166" s="180" t="s">
        <v>214</v>
      </c>
      <c r="C166" s="201" t="s">
        <v>215</v>
      </c>
      <c r="D166" s="202"/>
      <c r="E166" s="202"/>
      <c r="F166" s="181" t="s">
        <v>17</v>
      </c>
      <c r="G166" s="182"/>
      <c r="H166" s="182"/>
      <c r="I166" s="182">
        <f>'1 D1.01.04c Pol'!G189</f>
        <v>0</v>
      </c>
      <c r="J166" s="183" t="str">
        <f>IF(I238=0,"",I166/I238*100)</f>
        <v/>
      </c>
    </row>
    <row r="167" spans="1:10" ht="36.75" customHeight="1">
      <c r="A167" s="92"/>
      <c r="B167" s="180" t="s">
        <v>216</v>
      </c>
      <c r="C167" s="201" t="s">
        <v>217</v>
      </c>
      <c r="D167" s="202"/>
      <c r="E167" s="202"/>
      <c r="F167" s="181" t="s">
        <v>17</v>
      </c>
      <c r="G167" s="182"/>
      <c r="H167" s="182"/>
      <c r="I167" s="182">
        <f>'1 D1.01.04c Pol'!G202</f>
        <v>0</v>
      </c>
      <c r="J167" s="183" t="str">
        <f>IF(I238=0,"",I167/I238*100)</f>
        <v/>
      </c>
    </row>
    <row r="168" spans="1:10" ht="36.75" customHeight="1">
      <c r="A168" s="92"/>
      <c r="B168" s="180" t="s">
        <v>218</v>
      </c>
      <c r="C168" s="201" t="s">
        <v>219</v>
      </c>
      <c r="D168" s="202"/>
      <c r="E168" s="202"/>
      <c r="F168" s="181" t="s">
        <v>17</v>
      </c>
      <c r="G168" s="182"/>
      <c r="H168" s="182"/>
      <c r="I168" s="182">
        <f>'1 D1.01.04c Pol'!G206</f>
        <v>0</v>
      </c>
      <c r="J168" s="183" t="str">
        <f>IF(I238=0,"",I168/I238*100)</f>
        <v/>
      </c>
    </row>
    <row r="169" spans="1:10" ht="36.75" customHeight="1">
      <c r="A169" s="92"/>
      <c r="B169" s="180" t="s">
        <v>220</v>
      </c>
      <c r="C169" s="201" t="s">
        <v>221</v>
      </c>
      <c r="D169" s="202"/>
      <c r="E169" s="202"/>
      <c r="F169" s="181" t="s">
        <v>17</v>
      </c>
      <c r="G169" s="182"/>
      <c r="H169" s="182"/>
      <c r="I169" s="182">
        <f>'1 D1.01.04c Pol'!G213</f>
        <v>0</v>
      </c>
      <c r="J169" s="183" t="str">
        <f>IF(I238=0,"",I169/I238*100)</f>
        <v/>
      </c>
    </row>
    <row r="170" spans="1:10" ht="36.75" customHeight="1">
      <c r="A170" s="92"/>
      <c r="B170" s="180" t="s">
        <v>222</v>
      </c>
      <c r="C170" s="201" t="s">
        <v>223</v>
      </c>
      <c r="D170" s="202"/>
      <c r="E170" s="202"/>
      <c r="F170" s="181" t="s">
        <v>17</v>
      </c>
      <c r="G170" s="182"/>
      <c r="H170" s="182"/>
      <c r="I170" s="182">
        <f>'1 D1.01.04c Pol'!G229</f>
        <v>0</v>
      </c>
      <c r="J170" s="183" t="str">
        <f>IF(I238=0,"",I170/I238*100)</f>
        <v/>
      </c>
    </row>
    <row r="171" spans="1:10" ht="36.75" customHeight="1">
      <c r="A171" s="92"/>
      <c r="B171" s="180" t="s">
        <v>224</v>
      </c>
      <c r="C171" s="201" t="s">
        <v>225</v>
      </c>
      <c r="D171" s="202"/>
      <c r="E171" s="202"/>
      <c r="F171" s="181" t="s">
        <v>17</v>
      </c>
      <c r="G171" s="182"/>
      <c r="H171" s="182"/>
      <c r="I171" s="182">
        <f>'1 D1.01.04d Pol'!G118</f>
        <v>0</v>
      </c>
      <c r="J171" s="183" t="str">
        <f>IF(I238=0,"",I171/I238*100)</f>
        <v/>
      </c>
    </row>
    <row r="172" spans="1:10" ht="36.75" customHeight="1">
      <c r="A172" s="92"/>
      <c r="B172" s="180" t="s">
        <v>224</v>
      </c>
      <c r="C172" s="201" t="s">
        <v>226</v>
      </c>
      <c r="D172" s="202"/>
      <c r="E172" s="202"/>
      <c r="F172" s="181" t="s">
        <v>17</v>
      </c>
      <c r="G172" s="182"/>
      <c r="H172" s="182"/>
      <c r="I172" s="182">
        <f>'1 D1.01.04h Pol'!G40</f>
        <v>0</v>
      </c>
      <c r="J172" s="183" t="str">
        <f>IF(I238=0,"",I172/I238*100)</f>
        <v/>
      </c>
    </row>
    <row r="173" spans="1:10" ht="36.75" customHeight="1">
      <c r="A173" s="92"/>
      <c r="B173" s="180" t="s">
        <v>224</v>
      </c>
      <c r="C173" s="201" t="s">
        <v>227</v>
      </c>
      <c r="D173" s="202"/>
      <c r="E173" s="202"/>
      <c r="F173" s="181" t="s">
        <v>17</v>
      </c>
      <c r="G173" s="182"/>
      <c r="H173" s="182"/>
      <c r="I173" s="182">
        <f>'1 D1.01.04i Pol'!G20</f>
        <v>0</v>
      </c>
      <c r="J173" s="183" t="str">
        <f>IF(I238=0,"",I173/I238*100)</f>
        <v/>
      </c>
    </row>
    <row r="174" spans="1:10" ht="36.75" customHeight="1">
      <c r="A174" s="92"/>
      <c r="B174" s="180" t="s">
        <v>224</v>
      </c>
      <c r="C174" s="201" t="s">
        <v>228</v>
      </c>
      <c r="D174" s="202"/>
      <c r="E174" s="202"/>
      <c r="F174" s="181" t="s">
        <v>17</v>
      </c>
      <c r="G174" s="182"/>
      <c r="H174" s="182"/>
      <c r="I174" s="182">
        <f>'1 D1.01.04c Pol'!G30</f>
        <v>0</v>
      </c>
      <c r="J174" s="183" t="str">
        <f>IF(I238=0,"",I174/I238*100)</f>
        <v/>
      </c>
    </row>
    <row r="175" spans="1:10" ht="36.75" customHeight="1">
      <c r="A175" s="92"/>
      <c r="B175" s="180" t="s">
        <v>224</v>
      </c>
      <c r="C175" s="201" t="s">
        <v>229</v>
      </c>
      <c r="D175" s="202"/>
      <c r="E175" s="202"/>
      <c r="F175" s="181" t="s">
        <v>17</v>
      </c>
      <c r="G175" s="182"/>
      <c r="H175" s="182"/>
      <c r="I175" s="182">
        <f>'1 D1.01.04f Pol'!G306</f>
        <v>0</v>
      </c>
      <c r="J175" s="183" t="str">
        <f>IF(I238=0,"",I175/I238*100)</f>
        <v/>
      </c>
    </row>
    <row r="176" spans="1:10" ht="36.75" customHeight="1">
      <c r="A176" s="92"/>
      <c r="B176" s="180" t="s">
        <v>230</v>
      </c>
      <c r="C176" s="201" t="s">
        <v>231</v>
      </c>
      <c r="D176" s="202"/>
      <c r="E176" s="202"/>
      <c r="F176" s="181" t="s">
        <v>17</v>
      </c>
      <c r="G176" s="182"/>
      <c r="H176" s="182"/>
      <c r="I176" s="182">
        <f>'1 D1.01.04c Pol'!G280</f>
        <v>0</v>
      </c>
      <c r="J176" s="183" t="str">
        <f>IF(I238=0,"",I176/I238*100)</f>
        <v/>
      </c>
    </row>
    <row r="177" spans="1:10" ht="36.75" customHeight="1">
      <c r="A177" s="92"/>
      <c r="B177" s="180" t="s">
        <v>232</v>
      </c>
      <c r="C177" s="201" t="s">
        <v>233</v>
      </c>
      <c r="D177" s="202"/>
      <c r="E177" s="202"/>
      <c r="F177" s="181" t="s">
        <v>17</v>
      </c>
      <c r="G177" s="182"/>
      <c r="H177" s="182"/>
      <c r="I177" s="182">
        <f>'1 D1.01.04c Pol'!G296</f>
        <v>0</v>
      </c>
      <c r="J177" s="183" t="str">
        <f>IF(I238=0,"",I177/I238*100)</f>
        <v/>
      </c>
    </row>
    <row r="178" spans="1:10" ht="36.75" customHeight="1">
      <c r="A178" s="92"/>
      <c r="B178" s="180" t="s">
        <v>234</v>
      </c>
      <c r="C178" s="201" t="s">
        <v>235</v>
      </c>
      <c r="D178" s="202"/>
      <c r="E178" s="202"/>
      <c r="F178" s="181" t="s">
        <v>17</v>
      </c>
      <c r="G178" s="182"/>
      <c r="H178" s="182"/>
      <c r="I178" s="182">
        <f>'1 D1.01.04c Pol'!G318</f>
        <v>0</v>
      </c>
      <c r="J178" s="183" t="str">
        <f>IF(I238=0,"",I178/I238*100)</f>
        <v/>
      </c>
    </row>
    <row r="179" spans="1:10" ht="36.75" customHeight="1">
      <c r="A179" s="92"/>
      <c r="B179" s="180" t="s">
        <v>236</v>
      </c>
      <c r="C179" s="201" t="s">
        <v>237</v>
      </c>
      <c r="D179" s="202"/>
      <c r="E179" s="202"/>
      <c r="F179" s="181" t="s">
        <v>17</v>
      </c>
      <c r="G179" s="182"/>
      <c r="H179" s="182"/>
      <c r="I179" s="182">
        <f>'1 D1.01.04c Pol'!G325</f>
        <v>0</v>
      </c>
      <c r="J179" s="183" t="str">
        <f>IF(I238=0,"",I179/I238*100)</f>
        <v/>
      </c>
    </row>
    <row r="180" spans="1:10" ht="36.75" customHeight="1">
      <c r="A180" s="92"/>
      <c r="B180" s="180" t="s">
        <v>238</v>
      </c>
      <c r="C180" s="201" t="s">
        <v>239</v>
      </c>
      <c r="D180" s="202"/>
      <c r="E180" s="202"/>
      <c r="F180" s="181" t="s">
        <v>17</v>
      </c>
      <c r="G180" s="182"/>
      <c r="H180" s="182"/>
      <c r="I180" s="182">
        <f>'1 D1.01.04c Pol'!G332</f>
        <v>0</v>
      </c>
      <c r="J180" s="183" t="str">
        <f>IF(I238=0,"",I180/I238*100)</f>
        <v/>
      </c>
    </row>
    <row r="181" spans="1:10" ht="36.75" customHeight="1">
      <c r="A181" s="92"/>
      <c r="B181" s="180" t="s">
        <v>240</v>
      </c>
      <c r="C181" s="201" t="s">
        <v>241</v>
      </c>
      <c r="D181" s="202"/>
      <c r="E181" s="202"/>
      <c r="F181" s="181" t="s">
        <v>17</v>
      </c>
      <c r="G181" s="182"/>
      <c r="H181" s="182"/>
      <c r="I181" s="182">
        <f>'1 D1.01.04c Pol'!G342</f>
        <v>0</v>
      </c>
      <c r="J181" s="183" t="str">
        <f>IF(I238=0,"",I181/I238*100)</f>
        <v/>
      </c>
    </row>
    <row r="182" spans="1:10" ht="36.75" customHeight="1">
      <c r="A182" s="92"/>
      <c r="B182" s="180" t="s">
        <v>242</v>
      </c>
      <c r="C182" s="201" t="s">
        <v>205</v>
      </c>
      <c r="D182" s="202"/>
      <c r="E182" s="202"/>
      <c r="F182" s="181" t="s">
        <v>17</v>
      </c>
      <c r="G182" s="182"/>
      <c r="H182" s="182"/>
      <c r="I182" s="182">
        <f>'1 D1.01.04c Pol'!G350</f>
        <v>0</v>
      </c>
      <c r="J182" s="183" t="str">
        <f>IF(I238=0,"",I182/I238*100)</f>
        <v/>
      </c>
    </row>
    <row r="183" spans="1:10" ht="36.75" customHeight="1">
      <c r="A183" s="92"/>
      <c r="B183" s="180" t="s">
        <v>243</v>
      </c>
      <c r="C183" s="201" t="s">
        <v>244</v>
      </c>
      <c r="D183" s="202"/>
      <c r="E183" s="202"/>
      <c r="F183" s="181" t="s">
        <v>17</v>
      </c>
      <c r="G183" s="182"/>
      <c r="H183" s="182"/>
      <c r="I183" s="182">
        <f>'1 D1.01.04c Pol'!G367</f>
        <v>0</v>
      </c>
      <c r="J183" s="183" t="str">
        <f>IF(I238=0,"",I183/I238*100)</f>
        <v/>
      </c>
    </row>
    <row r="184" spans="1:10" ht="36.75" customHeight="1">
      <c r="A184" s="92"/>
      <c r="B184" s="180" t="s">
        <v>245</v>
      </c>
      <c r="C184" s="201" t="s">
        <v>246</v>
      </c>
      <c r="D184" s="202"/>
      <c r="E184" s="202"/>
      <c r="F184" s="181" t="s">
        <v>17</v>
      </c>
      <c r="G184" s="182"/>
      <c r="H184" s="182"/>
      <c r="I184" s="182">
        <f>'1 D1.01.04c Pol'!G449</f>
        <v>0</v>
      </c>
      <c r="J184" s="183" t="str">
        <f>IF(I238=0,"",I184/I238*100)</f>
        <v/>
      </c>
    </row>
    <row r="185" spans="1:10" ht="36.75" customHeight="1">
      <c r="A185" s="92"/>
      <c r="B185" s="180" t="s">
        <v>247</v>
      </c>
      <c r="C185" s="201" t="s">
        <v>248</v>
      </c>
      <c r="D185" s="202"/>
      <c r="E185" s="202"/>
      <c r="F185" s="181" t="s">
        <v>17</v>
      </c>
      <c r="G185" s="182"/>
      <c r="H185" s="182"/>
      <c r="I185" s="182">
        <f>'1 D1.01.04c Pol'!G453</f>
        <v>0</v>
      </c>
      <c r="J185" s="183" t="str">
        <f>IF(I238=0,"",I185/I238*100)</f>
        <v/>
      </c>
    </row>
    <row r="186" spans="1:10" ht="36.75" customHeight="1">
      <c r="A186" s="92"/>
      <c r="B186" s="180" t="s">
        <v>249</v>
      </c>
      <c r="C186" s="201" t="s">
        <v>250</v>
      </c>
      <c r="D186" s="202"/>
      <c r="E186" s="202"/>
      <c r="F186" s="181" t="s">
        <v>17</v>
      </c>
      <c r="G186" s="182"/>
      <c r="H186" s="182"/>
      <c r="I186" s="182">
        <f>'1 D1.01.04d Pol'!G122</f>
        <v>0</v>
      </c>
      <c r="J186" s="183" t="str">
        <f>IF(I238=0,"",I186/I238*100)</f>
        <v/>
      </c>
    </row>
    <row r="187" spans="1:10" ht="36.75" customHeight="1">
      <c r="A187" s="92"/>
      <c r="B187" s="180" t="s">
        <v>249</v>
      </c>
      <c r="C187" s="201" t="s">
        <v>211</v>
      </c>
      <c r="D187" s="202"/>
      <c r="E187" s="202"/>
      <c r="F187" s="181" t="s">
        <v>17</v>
      </c>
      <c r="G187" s="182"/>
      <c r="H187" s="182"/>
      <c r="I187" s="182">
        <f>'1 D1.01.04c Pol'!G44</f>
        <v>0</v>
      </c>
      <c r="J187" s="183" t="str">
        <f>IF(I238=0,"",I187/I238*100)</f>
        <v/>
      </c>
    </row>
    <row r="188" spans="1:10" ht="36.75" customHeight="1">
      <c r="A188" s="92"/>
      <c r="B188" s="180" t="s">
        <v>249</v>
      </c>
      <c r="C188" s="201" t="s">
        <v>251</v>
      </c>
      <c r="D188" s="202"/>
      <c r="E188" s="202"/>
      <c r="F188" s="181" t="s">
        <v>17</v>
      </c>
      <c r="G188" s="182"/>
      <c r="H188" s="182"/>
      <c r="I188" s="182">
        <f>'1 D1.01.04h Pol'!G55</f>
        <v>0</v>
      </c>
      <c r="J188" s="183" t="str">
        <f>IF(I238=0,"",I188/I238*100)</f>
        <v/>
      </c>
    </row>
    <row r="189" spans="1:10" ht="36.75" customHeight="1">
      <c r="A189" s="92"/>
      <c r="B189" s="180" t="s">
        <v>249</v>
      </c>
      <c r="C189" s="201" t="s">
        <v>252</v>
      </c>
      <c r="D189" s="202"/>
      <c r="E189" s="202"/>
      <c r="F189" s="181" t="s">
        <v>17</v>
      </c>
      <c r="G189" s="182"/>
      <c r="H189" s="182"/>
      <c r="I189" s="182">
        <f>'1 D1.01.04i Pol'!G24</f>
        <v>0</v>
      </c>
      <c r="J189" s="183" t="str">
        <f>IF(I238=0,"",I189/I238*100)</f>
        <v/>
      </c>
    </row>
    <row r="190" spans="1:10" ht="36.75" customHeight="1">
      <c r="A190" s="92"/>
      <c r="B190" s="180" t="s">
        <v>249</v>
      </c>
      <c r="C190" s="201" t="s">
        <v>253</v>
      </c>
      <c r="D190" s="202"/>
      <c r="E190" s="202"/>
      <c r="F190" s="181" t="s">
        <v>17</v>
      </c>
      <c r="G190" s="182"/>
      <c r="H190" s="182"/>
      <c r="I190" s="182">
        <f>'1 D1.01.04f Pol'!G328</f>
        <v>0</v>
      </c>
      <c r="J190" s="183" t="str">
        <f>IF(I238=0,"",I190/I238*100)</f>
        <v/>
      </c>
    </row>
    <row r="191" spans="1:10" ht="36.75" customHeight="1">
      <c r="A191" s="92"/>
      <c r="B191" s="180" t="s">
        <v>254</v>
      </c>
      <c r="C191" s="201" t="s">
        <v>255</v>
      </c>
      <c r="D191" s="202"/>
      <c r="E191" s="202"/>
      <c r="F191" s="181" t="s">
        <v>17</v>
      </c>
      <c r="G191" s="182"/>
      <c r="H191" s="182"/>
      <c r="I191" s="182">
        <f>'1 D1.01.04c Pol'!G475</f>
        <v>0</v>
      </c>
      <c r="J191" s="183" t="str">
        <f>IF(I238=0,"",I191/I238*100)</f>
        <v/>
      </c>
    </row>
    <row r="192" spans="1:10" ht="36.75" customHeight="1">
      <c r="A192" s="92"/>
      <c r="B192" s="180" t="s">
        <v>256</v>
      </c>
      <c r="C192" s="201" t="s">
        <v>257</v>
      </c>
      <c r="D192" s="202"/>
      <c r="E192" s="202"/>
      <c r="F192" s="181" t="s">
        <v>17</v>
      </c>
      <c r="G192" s="182"/>
      <c r="H192" s="182"/>
      <c r="I192" s="182">
        <f>'1 D1.01.04c Pol'!G485</f>
        <v>0</v>
      </c>
      <c r="J192" s="183" t="str">
        <f>IF(I238=0,"",I192/I238*100)</f>
        <v/>
      </c>
    </row>
    <row r="193" spans="1:10" ht="36.75" customHeight="1">
      <c r="A193" s="92"/>
      <c r="B193" s="180" t="s">
        <v>258</v>
      </c>
      <c r="C193" s="201" t="s">
        <v>259</v>
      </c>
      <c r="D193" s="202"/>
      <c r="E193" s="202"/>
      <c r="F193" s="181" t="s">
        <v>17</v>
      </c>
      <c r="G193" s="182"/>
      <c r="H193" s="182"/>
      <c r="I193" s="182">
        <f>'1 D1.01.04c Pol'!G495</f>
        <v>0</v>
      </c>
      <c r="J193" s="183" t="str">
        <f>IF(I238=0,"",I193/I238*100)</f>
        <v/>
      </c>
    </row>
    <row r="194" spans="1:10" ht="36.75" customHeight="1">
      <c r="A194" s="92"/>
      <c r="B194" s="180" t="s">
        <v>260</v>
      </c>
      <c r="C194" s="201" t="s">
        <v>205</v>
      </c>
      <c r="D194" s="202"/>
      <c r="E194" s="202"/>
      <c r="F194" s="181" t="s">
        <v>17</v>
      </c>
      <c r="G194" s="182"/>
      <c r="H194" s="182"/>
      <c r="I194" s="182">
        <f>'1 D1.01.04c Pol'!G508</f>
        <v>0</v>
      </c>
      <c r="J194" s="183" t="str">
        <f>IF(I238=0,"",I194/I238*100)</f>
        <v/>
      </c>
    </row>
    <row r="195" spans="1:10" ht="36.75" customHeight="1">
      <c r="A195" s="92"/>
      <c r="B195" s="180" t="s">
        <v>261</v>
      </c>
      <c r="C195" s="201" t="s">
        <v>262</v>
      </c>
      <c r="D195" s="202"/>
      <c r="E195" s="202"/>
      <c r="F195" s="181" t="s">
        <v>17</v>
      </c>
      <c r="G195" s="182"/>
      <c r="H195" s="182"/>
      <c r="I195" s="182">
        <f>'1 D1.01.04c Pol'!G519</f>
        <v>0</v>
      </c>
      <c r="J195" s="183" t="str">
        <f>IF(I238=0,"",I195/I238*100)</f>
        <v/>
      </c>
    </row>
    <row r="196" spans="1:10" ht="36.75" customHeight="1">
      <c r="A196" s="92"/>
      <c r="B196" s="180" t="s">
        <v>263</v>
      </c>
      <c r="C196" s="201" t="s">
        <v>264</v>
      </c>
      <c r="D196" s="202"/>
      <c r="E196" s="202"/>
      <c r="F196" s="181" t="s">
        <v>17</v>
      </c>
      <c r="G196" s="182"/>
      <c r="H196" s="182"/>
      <c r="I196" s="182">
        <f>'1 D1.01.04c Pol'!G545</f>
        <v>0</v>
      </c>
      <c r="J196" s="183" t="str">
        <f>IF(I238=0,"",I196/I238*100)</f>
        <v/>
      </c>
    </row>
    <row r="197" spans="1:10" ht="36.75" customHeight="1">
      <c r="A197" s="92"/>
      <c r="B197" s="180" t="s">
        <v>265</v>
      </c>
      <c r="C197" s="201" t="s">
        <v>266</v>
      </c>
      <c r="D197" s="202"/>
      <c r="E197" s="202"/>
      <c r="F197" s="181" t="s">
        <v>17</v>
      </c>
      <c r="G197" s="182"/>
      <c r="H197" s="182"/>
      <c r="I197" s="182">
        <f>'1 D1.01.04c Pol'!G515</f>
        <v>0</v>
      </c>
      <c r="J197" s="183" t="str">
        <f>IF(I238=0,"",I197/I238*100)</f>
        <v/>
      </c>
    </row>
    <row r="198" spans="1:10" ht="36.75" customHeight="1">
      <c r="A198" s="92"/>
      <c r="B198" s="180" t="s">
        <v>267</v>
      </c>
      <c r="C198" s="201" t="s">
        <v>268</v>
      </c>
      <c r="D198" s="202"/>
      <c r="E198" s="202"/>
      <c r="F198" s="181" t="s">
        <v>17</v>
      </c>
      <c r="G198" s="182"/>
      <c r="H198" s="182"/>
      <c r="I198" s="182">
        <f>'1 D1.01.04d Pol'!G138</f>
        <v>0</v>
      </c>
      <c r="J198" s="183" t="str">
        <f>IF(I238=0,"",I198/I238*100)</f>
        <v/>
      </c>
    </row>
    <row r="199" spans="1:10" ht="36.75" customHeight="1">
      <c r="A199" s="92"/>
      <c r="B199" s="180" t="s">
        <v>267</v>
      </c>
      <c r="C199" s="201" t="s">
        <v>213</v>
      </c>
      <c r="D199" s="202"/>
      <c r="E199" s="202"/>
      <c r="F199" s="181" t="s">
        <v>17</v>
      </c>
      <c r="G199" s="182"/>
      <c r="H199" s="182"/>
      <c r="I199" s="182">
        <f>'1 D1.01.04c Pol'!G54</f>
        <v>0</v>
      </c>
      <c r="J199" s="183" t="str">
        <f>IF(I238=0,"",I199/I238*100)</f>
        <v/>
      </c>
    </row>
    <row r="200" spans="1:10" ht="36.75" customHeight="1">
      <c r="A200" s="92"/>
      <c r="B200" s="180" t="s">
        <v>267</v>
      </c>
      <c r="C200" s="201" t="s">
        <v>269</v>
      </c>
      <c r="D200" s="202"/>
      <c r="E200" s="202"/>
      <c r="F200" s="181" t="s">
        <v>17</v>
      </c>
      <c r="G200" s="182"/>
      <c r="H200" s="182"/>
      <c r="I200" s="182">
        <f>'1 D1.01.04i Pol'!G28</f>
        <v>0</v>
      </c>
      <c r="J200" s="183" t="str">
        <f>IF(I238=0,"",I200/I238*100)</f>
        <v/>
      </c>
    </row>
    <row r="201" spans="1:10" ht="36.75" customHeight="1">
      <c r="A201" s="92"/>
      <c r="B201" s="180" t="s">
        <v>267</v>
      </c>
      <c r="C201" s="201" t="s">
        <v>270</v>
      </c>
      <c r="D201" s="202"/>
      <c r="E201" s="202"/>
      <c r="F201" s="181" t="s">
        <v>17</v>
      </c>
      <c r="G201" s="182"/>
      <c r="H201" s="182"/>
      <c r="I201" s="182">
        <f>'1 D1.01.04f Pol'!G350</f>
        <v>0</v>
      </c>
      <c r="J201" s="183" t="str">
        <f>IF(I238=0,"",I201/I238*100)</f>
        <v/>
      </c>
    </row>
    <row r="202" spans="1:10" ht="36.75" customHeight="1">
      <c r="A202" s="92"/>
      <c r="B202" s="180" t="s">
        <v>271</v>
      </c>
      <c r="C202" s="201" t="s">
        <v>272</v>
      </c>
      <c r="D202" s="202"/>
      <c r="E202" s="202"/>
      <c r="F202" s="181" t="s">
        <v>17</v>
      </c>
      <c r="G202" s="182"/>
      <c r="H202" s="182"/>
      <c r="I202" s="182">
        <f>'1 D1.01.04d Pol'!G166</f>
        <v>0</v>
      </c>
      <c r="J202" s="183" t="str">
        <f>IF(I238=0,"",I202/I238*100)</f>
        <v/>
      </c>
    </row>
    <row r="203" spans="1:10" ht="36.75" customHeight="1">
      <c r="A203" s="92"/>
      <c r="B203" s="180" t="s">
        <v>271</v>
      </c>
      <c r="C203" s="201" t="s">
        <v>273</v>
      </c>
      <c r="D203" s="202"/>
      <c r="E203" s="202"/>
      <c r="F203" s="181" t="s">
        <v>17</v>
      </c>
      <c r="G203" s="182"/>
      <c r="H203" s="182"/>
      <c r="I203" s="182">
        <f>'1 D1.01.04h Pol'!G77</f>
        <v>0</v>
      </c>
      <c r="J203" s="183" t="str">
        <f>IF(I238=0,"",I203/I238*100)</f>
        <v/>
      </c>
    </row>
    <row r="204" spans="1:10" ht="36.75" customHeight="1">
      <c r="A204" s="92"/>
      <c r="B204" s="180" t="s">
        <v>271</v>
      </c>
      <c r="C204" s="201" t="s">
        <v>274</v>
      </c>
      <c r="D204" s="202"/>
      <c r="E204" s="202"/>
      <c r="F204" s="181" t="s">
        <v>17</v>
      </c>
      <c r="G204" s="182"/>
      <c r="H204" s="182"/>
      <c r="I204" s="182">
        <f>'1 D1.01.04i Pol'!G32</f>
        <v>0</v>
      </c>
      <c r="J204" s="183" t="str">
        <f>IF(I238=0,"",I204/I238*100)</f>
        <v/>
      </c>
    </row>
    <row r="205" spans="1:10" ht="36.75" customHeight="1">
      <c r="A205" s="92"/>
      <c r="B205" s="180" t="s">
        <v>271</v>
      </c>
      <c r="C205" s="201" t="s">
        <v>248</v>
      </c>
      <c r="D205" s="202"/>
      <c r="E205" s="202"/>
      <c r="F205" s="181" t="s">
        <v>17</v>
      </c>
      <c r="G205" s="182"/>
      <c r="H205" s="182"/>
      <c r="I205" s="182">
        <f>'1 D1.01.04c Pol'!G64</f>
        <v>0</v>
      </c>
      <c r="J205" s="183" t="str">
        <f>IF(I238=0,"",I205/I238*100)</f>
        <v/>
      </c>
    </row>
    <row r="206" spans="1:10" ht="36.75" customHeight="1">
      <c r="A206" s="92"/>
      <c r="B206" s="180" t="s">
        <v>275</v>
      </c>
      <c r="C206" s="201" t="s">
        <v>276</v>
      </c>
      <c r="D206" s="202"/>
      <c r="E206" s="202"/>
      <c r="F206" s="181" t="s">
        <v>17</v>
      </c>
      <c r="G206" s="182"/>
      <c r="H206" s="182"/>
      <c r="I206" s="182">
        <f>'1 D1.01.04d Pol'!G171</f>
        <v>0</v>
      </c>
      <c r="J206" s="183" t="str">
        <f>IF(I238=0,"",I206/I238*100)</f>
        <v/>
      </c>
    </row>
    <row r="207" spans="1:10" ht="36.75" customHeight="1">
      <c r="A207" s="92"/>
      <c r="B207" s="180" t="s">
        <v>275</v>
      </c>
      <c r="C207" s="201" t="s">
        <v>277</v>
      </c>
      <c r="D207" s="202"/>
      <c r="E207" s="202"/>
      <c r="F207" s="181" t="s">
        <v>17</v>
      </c>
      <c r="G207" s="182"/>
      <c r="H207" s="182"/>
      <c r="I207" s="182">
        <f>'1 D1.01.04c Pol'!G71</f>
        <v>0</v>
      </c>
      <c r="J207" s="183" t="str">
        <f>IF(I238=0,"",I207/I238*100)</f>
        <v/>
      </c>
    </row>
    <row r="208" spans="1:10" ht="36.75" customHeight="1">
      <c r="A208" s="92"/>
      <c r="B208" s="180" t="s">
        <v>275</v>
      </c>
      <c r="C208" s="201" t="s">
        <v>278</v>
      </c>
      <c r="D208" s="202"/>
      <c r="E208" s="202"/>
      <c r="F208" s="181" t="s">
        <v>17</v>
      </c>
      <c r="G208" s="182"/>
      <c r="H208" s="182"/>
      <c r="I208" s="182">
        <f>'1 D1.01.04i Pol'!G40</f>
        <v>0</v>
      </c>
      <c r="J208" s="183" t="str">
        <f>IF(I238=0,"",I208/I238*100)</f>
        <v/>
      </c>
    </row>
    <row r="209" spans="1:10" ht="36.75" customHeight="1">
      <c r="A209" s="92"/>
      <c r="B209" s="180" t="s">
        <v>279</v>
      </c>
      <c r="C209" s="201" t="s">
        <v>235</v>
      </c>
      <c r="D209" s="202"/>
      <c r="E209" s="202"/>
      <c r="F209" s="181" t="s">
        <v>17</v>
      </c>
      <c r="G209" s="182"/>
      <c r="H209" s="182"/>
      <c r="I209" s="182">
        <f>'1 D1.01.04c Pol'!G81</f>
        <v>0</v>
      </c>
      <c r="J209" s="183" t="str">
        <f>IF(I238=0,"",I209/I238*100)</f>
        <v/>
      </c>
    </row>
    <row r="210" spans="1:10" ht="36.75" customHeight="1">
      <c r="A210" s="92"/>
      <c r="B210" s="180" t="s">
        <v>279</v>
      </c>
      <c r="C210" s="201" t="s">
        <v>280</v>
      </c>
      <c r="D210" s="202"/>
      <c r="E210" s="202"/>
      <c r="F210" s="181" t="s">
        <v>17</v>
      </c>
      <c r="G210" s="182"/>
      <c r="H210" s="182"/>
      <c r="I210" s="182">
        <f>'1 D1.01.04i Pol'!G46</f>
        <v>0</v>
      </c>
      <c r="J210" s="183" t="str">
        <f>IF(I238=0,"",I210/I238*100)</f>
        <v/>
      </c>
    </row>
    <row r="211" spans="1:10" ht="36.75" customHeight="1">
      <c r="A211" s="92"/>
      <c r="B211" s="180" t="s">
        <v>281</v>
      </c>
      <c r="C211" s="201" t="s">
        <v>237</v>
      </c>
      <c r="D211" s="202"/>
      <c r="E211" s="202"/>
      <c r="F211" s="181" t="s">
        <v>17</v>
      </c>
      <c r="G211" s="182"/>
      <c r="H211" s="182"/>
      <c r="I211" s="182">
        <f>'1 D1.01.04c Pol'!G85</f>
        <v>0</v>
      </c>
      <c r="J211" s="183" t="str">
        <f>IF(I238=0,"",I211/I238*100)</f>
        <v/>
      </c>
    </row>
    <row r="212" spans="1:10" ht="36.75" customHeight="1">
      <c r="A212" s="92"/>
      <c r="B212" s="180" t="s">
        <v>281</v>
      </c>
      <c r="C212" s="201" t="s">
        <v>282</v>
      </c>
      <c r="D212" s="202"/>
      <c r="E212" s="202"/>
      <c r="F212" s="181" t="s">
        <v>17</v>
      </c>
      <c r="G212" s="182"/>
      <c r="H212" s="182"/>
      <c r="I212" s="182">
        <f>'1 D1.01.04i Pol'!G50</f>
        <v>0</v>
      </c>
      <c r="J212" s="183" t="str">
        <f>IF(I238=0,"",I212/I238*100)</f>
        <v/>
      </c>
    </row>
    <row r="213" spans="1:10" ht="36.75" customHeight="1">
      <c r="A213" s="92"/>
      <c r="B213" s="180" t="s">
        <v>283</v>
      </c>
      <c r="C213" s="201" t="s">
        <v>255</v>
      </c>
      <c r="D213" s="202"/>
      <c r="E213" s="202"/>
      <c r="F213" s="181" t="s">
        <v>17</v>
      </c>
      <c r="G213" s="182"/>
      <c r="H213" s="182"/>
      <c r="I213" s="182">
        <f>'1 D1.01.04c Pol'!G95</f>
        <v>0</v>
      </c>
      <c r="J213" s="183" t="str">
        <f>IF(I238=0,"",I213/I238*100)</f>
        <v/>
      </c>
    </row>
    <row r="214" spans="1:10" ht="36.75" customHeight="1">
      <c r="A214" s="92"/>
      <c r="B214" s="180" t="s">
        <v>43</v>
      </c>
      <c r="C214" s="201" t="s">
        <v>284</v>
      </c>
      <c r="D214" s="202"/>
      <c r="E214" s="202"/>
      <c r="F214" s="181" t="s">
        <v>17</v>
      </c>
      <c r="G214" s="182"/>
      <c r="H214" s="182"/>
      <c r="I214" s="182">
        <f>'1 D1.01.04g Pol'!G8</f>
        <v>0</v>
      </c>
      <c r="J214" s="183" t="str">
        <f>IF(I238=0,"",I214/I238*100)</f>
        <v/>
      </c>
    </row>
    <row r="215" spans="1:10" ht="36.75" customHeight="1">
      <c r="A215" s="92"/>
      <c r="B215" s="180" t="s">
        <v>285</v>
      </c>
      <c r="C215" s="201" t="s">
        <v>286</v>
      </c>
      <c r="D215" s="202"/>
      <c r="E215" s="202"/>
      <c r="F215" s="181" t="s">
        <v>17</v>
      </c>
      <c r="G215" s="182"/>
      <c r="H215" s="182"/>
      <c r="I215" s="182">
        <f>'1 D1.01.04d Pol'!G8</f>
        <v>0</v>
      </c>
      <c r="J215" s="183" t="str">
        <f>IF(I238=0,"",I215/I238*100)</f>
        <v/>
      </c>
    </row>
    <row r="216" spans="1:10" ht="36.75" customHeight="1">
      <c r="A216" s="92"/>
      <c r="B216" s="180" t="s">
        <v>287</v>
      </c>
      <c r="C216" s="201" t="s">
        <v>288</v>
      </c>
      <c r="D216" s="202"/>
      <c r="E216" s="202"/>
      <c r="F216" s="181" t="s">
        <v>17</v>
      </c>
      <c r="G216" s="182"/>
      <c r="H216" s="182"/>
      <c r="I216" s="182">
        <f>'1 D1.01.04d Pol'!G24</f>
        <v>0</v>
      </c>
      <c r="J216" s="183" t="str">
        <f>IF(I238=0,"",I216/I238*100)</f>
        <v/>
      </c>
    </row>
    <row r="217" spans="1:10" ht="36.75" customHeight="1">
      <c r="A217" s="92"/>
      <c r="B217" s="180" t="s">
        <v>289</v>
      </c>
      <c r="C217" s="201" t="s">
        <v>290</v>
      </c>
      <c r="D217" s="202"/>
      <c r="E217" s="202"/>
      <c r="F217" s="181" t="s">
        <v>17</v>
      </c>
      <c r="G217" s="182"/>
      <c r="H217" s="182"/>
      <c r="I217" s="182">
        <f>'1 D1.01.04d Pol'!G36</f>
        <v>0</v>
      </c>
      <c r="J217" s="183" t="str">
        <f>IF(I238=0,"",I217/I238*100)</f>
        <v/>
      </c>
    </row>
    <row r="218" spans="1:10" ht="36.75" customHeight="1">
      <c r="A218" s="92"/>
      <c r="B218" s="180" t="s">
        <v>291</v>
      </c>
      <c r="C218" s="201" t="s">
        <v>292</v>
      </c>
      <c r="D218" s="202"/>
      <c r="E218" s="202"/>
      <c r="F218" s="181" t="s">
        <v>17</v>
      </c>
      <c r="G218" s="182"/>
      <c r="H218" s="182"/>
      <c r="I218" s="182">
        <f>'1 D1.01.04d Pol'!G53</f>
        <v>0</v>
      </c>
      <c r="J218" s="183" t="str">
        <f>IF(I238=0,"",I218/I238*100)</f>
        <v/>
      </c>
    </row>
    <row r="219" spans="1:10" ht="36.75" customHeight="1">
      <c r="A219" s="92"/>
      <c r="B219" s="180" t="s">
        <v>293</v>
      </c>
      <c r="C219" s="201" t="s">
        <v>294</v>
      </c>
      <c r="D219" s="202"/>
      <c r="E219" s="202"/>
      <c r="F219" s="181" t="s">
        <v>17</v>
      </c>
      <c r="G219" s="182"/>
      <c r="H219" s="182"/>
      <c r="I219" s="182">
        <f>'1 D1.01.04d Pol'!G64</f>
        <v>0</v>
      </c>
      <c r="J219" s="183" t="str">
        <f>IF(I238=0,"",I219/I238*100)</f>
        <v/>
      </c>
    </row>
    <row r="220" spans="1:10" ht="36.75" customHeight="1">
      <c r="A220" s="92"/>
      <c r="B220" s="180" t="s">
        <v>295</v>
      </c>
      <c r="C220" s="201" t="s">
        <v>296</v>
      </c>
      <c r="D220" s="202"/>
      <c r="E220" s="202"/>
      <c r="F220" s="181" t="s">
        <v>17</v>
      </c>
      <c r="G220" s="182"/>
      <c r="H220" s="182"/>
      <c r="I220" s="182">
        <f>'1 D1.01.04d Pol'!G69</f>
        <v>0</v>
      </c>
      <c r="J220" s="183" t="str">
        <f>IF(I238=0,"",I220/I238*100)</f>
        <v/>
      </c>
    </row>
    <row r="221" spans="1:10" ht="36.75" customHeight="1">
      <c r="A221" s="92"/>
      <c r="B221" s="180" t="s">
        <v>297</v>
      </c>
      <c r="C221" s="201" t="s">
        <v>298</v>
      </c>
      <c r="D221" s="202"/>
      <c r="E221" s="202"/>
      <c r="F221" s="181" t="s">
        <v>17</v>
      </c>
      <c r="G221" s="182"/>
      <c r="H221" s="182"/>
      <c r="I221" s="182">
        <f>'1 D1.01.04d Pol'!G59</f>
        <v>0</v>
      </c>
      <c r="J221" s="183" t="str">
        <f>IF(I238=0,"",I221/I238*100)</f>
        <v/>
      </c>
    </row>
    <row r="222" spans="1:10" ht="36.75" customHeight="1">
      <c r="A222" s="92"/>
      <c r="B222" s="180" t="s">
        <v>299</v>
      </c>
      <c r="C222" s="201" t="s">
        <v>300</v>
      </c>
      <c r="D222" s="202"/>
      <c r="E222" s="202"/>
      <c r="F222" s="181" t="s">
        <v>17</v>
      </c>
      <c r="G222" s="182"/>
      <c r="H222" s="182"/>
      <c r="I222" s="182">
        <f>'1 D1.01.04g Pol'!G125</f>
        <v>0</v>
      </c>
      <c r="J222" s="183" t="str">
        <f>IF(I238=0,"",I222/I238*100)</f>
        <v/>
      </c>
    </row>
    <row r="223" spans="1:10" ht="36.75" customHeight="1">
      <c r="A223" s="92"/>
      <c r="B223" s="180" t="s">
        <v>127</v>
      </c>
      <c r="C223" s="201" t="s">
        <v>301</v>
      </c>
      <c r="D223" s="202"/>
      <c r="E223" s="202"/>
      <c r="F223" s="181" t="s">
        <v>17</v>
      </c>
      <c r="G223" s="182"/>
      <c r="H223" s="182"/>
      <c r="I223" s="182">
        <f>'1 D1.01.04g Pol'!G186</f>
        <v>0</v>
      </c>
      <c r="J223" s="183" t="str">
        <f>IF(I238=0,"",I223/I238*100)</f>
        <v/>
      </c>
    </row>
    <row r="224" spans="1:10" ht="36.75" customHeight="1">
      <c r="A224" s="92"/>
      <c r="B224" s="180" t="s">
        <v>302</v>
      </c>
      <c r="C224" s="201" t="s">
        <v>303</v>
      </c>
      <c r="D224" s="202"/>
      <c r="E224" s="202"/>
      <c r="F224" s="181" t="s">
        <v>17</v>
      </c>
      <c r="G224" s="182"/>
      <c r="H224" s="182"/>
      <c r="I224" s="182">
        <f>'1 D1.01.04h Pol'!G67</f>
        <v>0</v>
      </c>
      <c r="J224" s="183" t="str">
        <f>IF(I238=0,"",I224/I238*100)</f>
        <v/>
      </c>
    </row>
    <row r="225" spans="1:10" ht="36.75" customHeight="1">
      <c r="A225" s="92"/>
      <c r="B225" s="180" t="s">
        <v>129</v>
      </c>
      <c r="C225" s="201" t="s">
        <v>304</v>
      </c>
      <c r="D225" s="202"/>
      <c r="E225" s="202"/>
      <c r="F225" s="181" t="s">
        <v>17</v>
      </c>
      <c r="G225" s="182"/>
      <c r="H225" s="182"/>
      <c r="I225" s="182">
        <f>'1 D1.01.04g Pol'!G191</f>
        <v>0</v>
      </c>
      <c r="J225" s="183" t="str">
        <f>IF(I238=0,"",I225/I238*100)</f>
        <v/>
      </c>
    </row>
    <row r="226" spans="1:10" ht="36.75" customHeight="1">
      <c r="A226" s="92"/>
      <c r="B226" s="180" t="s">
        <v>305</v>
      </c>
      <c r="C226" s="201" t="s">
        <v>306</v>
      </c>
      <c r="D226" s="202"/>
      <c r="E226" s="202"/>
      <c r="F226" s="181" t="s">
        <v>17</v>
      </c>
      <c r="G226" s="182"/>
      <c r="H226" s="182"/>
      <c r="I226" s="182">
        <f>'1 D1.01.04g Pol'!G196</f>
        <v>0</v>
      </c>
      <c r="J226" s="183" t="str">
        <f>IF(I238=0,"",I226/I238*100)</f>
        <v/>
      </c>
    </row>
    <row r="227" spans="1:10" ht="36.75" customHeight="1">
      <c r="A227" s="92"/>
      <c r="B227" s="180" t="s">
        <v>307</v>
      </c>
      <c r="C227" s="201" t="s">
        <v>308</v>
      </c>
      <c r="D227" s="202"/>
      <c r="E227" s="202"/>
      <c r="F227" s="181" t="s">
        <v>17</v>
      </c>
      <c r="G227" s="182"/>
      <c r="H227" s="182"/>
      <c r="I227" s="182">
        <f>'1 D1.01.04g Pol'!G293</f>
        <v>0</v>
      </c>
      <c r="J227" s="183" t="str">
        <f>IF(I238=0,"",I227/I238*100)</f>
        <v/>
      </c>
    </row>
    <row r="228" spans="1:10" ht="36.75" customHeight="1">
      <c r="A228" s="92"/>
      <c r="B228" s="180" t="s">
        <v>309</v>
      </c>
      <c r="C228" s="201" t="s">
        <v>310</v>
      </c>
      <c r="D228" s="202"/>
      <c r="E228" s="202"/>
      <c r="F228" s="181" t="s">
        <v>17</v>
      </c>
      <c r="G228" s="182"/>
      <c r="H228" s="182"/>
      <c r="I228" s="182">
        <f>'1 D1.01.04g Pol'!G298</f>
        <v>0</v>
      </c>
      <c r="J228" s="183" t="str">
        <f>IF(I238=0,"",I228/I238*100)</f>
        <v/>
      </c>
    </row>
    <row r="229" spans="1:10" ht="36.75" customHeight="1">
      <c r="A229" s="92"/>
      <c r="B229" s="180" t="s">
        <v>311</v>
      </c>
      <c r="C229" s="201" t="s">
        <v>312</v>
      </c>
      <c r="D229" s="202"/>
      <c r="E229" s="202"/>
      <c r="F229" s="181" t="s">
        <v>17</v>
      </c>
      <c r="G229" s="182"/>
      <c r="H229" s="182"/>
      <c r="I229" s="182">
        <f>'1 D1.01.04g Pol'!G306</f>
        <v>0</v>
      </c>
      <c r="J229" s="183" t="str">
        <f>IF(I238=0,"",I229/I238*100)</f>
        <v/>
      </c>
    </row>
    <row r="230" spans="1:10" ht="36.75" customHeight="1">
      <c r="A230" s="92"/>
      <c r="B230" s="180" t="s">
        <v>313</v>
      </c>
      <c r="C230" s="201" t="s">
        <v>314</v>
      </c>
      <c r="D230" s="202"/>
      <c r="E230" s="202"/>
      <c r="F230" s="181" t="s">
        <v>17</v>
      </c>
      <c r="G230" s="182"/>
      <c r="H230" s="182"/>
      <c r="I230" s="182">
        <f>'1 D1.01.04c Pol'!G11</f>
        <v>0</v>
      </c>
      <c r="J230" s="183" t="str">
        <f>IF(I238=0,"",I230/I238*100)</f>
        <v/>
      </c>
    </row>
    <row r="231" spans="1:10" ht="36.75" customHeight="1">
      <c r="A231" s="92"/>
      <c r="B231" s="180" t="s">
        <v>157</v>
      </c>
      <c r="C231" s="201" t="s">
        <v>158</v>
      </c>
      <c r="D231" s="202"/>
      <c r="E231" s="202"/>
      <c r="F231" s="181" t="s">
        <v>17</v>
      </c>
      <c r="G231" s="182"/>
      <c r="H231" s="182"/>
      <c r="I231" s="182">
        <f>'1 D1.01.04b Pol'!G276</f>
        <v>0</v>
      </c>
      <c r="J231" s="183" t="str">
        <f>IF(I238=0,"",I231/I238*100)</f>
        <v/>
      </c>
    </row>
    <row r="232" spans="1:10" ht="36.75" customHeight="1">
      <c r="A232" s="92"/>
      <c r="B232" s="180" t="s">
        <v>315</v>
      </c>
      <c r="C232" s="201" t="s">
        <v>316</v>
      </c>
      <c r="D232" s="202"/>
      <c r="E232" s="202"/>
      <c r="F232" s="181" t="s">
        <v>17</v>
      </c>
      <c r="G232" s="182"/>
      <c r="H232" s="182"/>
      <c r="I232" s="182">
        <f>'1 D1.01.04d Pol'!G168</f>
        <v>0</v>
      </c>
      <c r="J232" s="183" t="str">
        <f>IF(I238=0,"",I232/I238*100)</f>
        <v/>
      </c>
    </row>
    <row r="233" spans="1:10" ht="36.75" customHeight="1">
      <c r="A233" s="92"/>
      <c r="B233" s="180" t="s">
        <v>317</v>
      </c>
      <c r="C233" s="201" t="s">
        <v>318</v>
      </c>
      <c r="D233" s="202"/>
      <c r="E233" s="202"/>
      <c r="F233" s="181" t="s">
        <v>319</v>
      </c>
      <c r="G233" s="182"/>
      <c r="H233" s="182"/>
      <c r="I233" s="182">
        <f>'1 D1.01.01 Pol'!G2028</f>
        <v>0</v>
      </c>
      <c r="J233" s="183" t="str">
        <f>IF(I238=0,"",I233/I238*100)</f>
        <v/>
      </c>
    </row>
    <row r="234" spans="1:10" ht="36.75" customHeight="1">
      <c r="A234" s="92"/>
      <c r="B234" s="180" t="s">
        <v>18</v>
      </c>
      <c r="C234" s="201" t="s">
        <v>19</v>
      </c>
      <c r="D234" s="202"/>
      <c r="E234" s="202"/>
      <c r="F234" s="181" t="s">
        <v>18</v>
      </c>
      <c r="G234" s="182"/>
      <c r="H234" s="182"/>
      <c r="I234" s="182">
        <f>'1 VON Pol'!G8</f>
        <v>0</v>
      </c>
      <c r="J234" s="183" t="str">
        <f>IF(I238=0,"",I234/I238*100)</f>
        <v/>
      </c>
    </row>
    <row r="235" spans="1:10" ht="36.75" customHeight="1">
      <c r="A235" s="92"/>
      <c r="B235" s="180" t="s">
        <v>320</v>
      </c>
      <c r="C235" s="201" t="s">
        <v>321</v>
      </c>
      <c r="D235" s="202"/>
      <c r="E235" s="202"/>
      <c r="F235" s="181" t="s">
        <v>20</v>
      </c>
      <c r="G235" s="182"/>
      <c r="H235" s="182"/>
      <c r="I235" s="182">
        <f>'1 D1.01.05 Pol'!G8</f>
        <v>0</v>
      </c>
      <c r="J235" s="183" t="str">
        <f>IF(I238=0,"",I235/I238*100)</f>
        <v/>
      </c>
    </row>
    <row r="236" spans="1:10" ht="36.75" customHeight="1">
      <c r="A236" s="92"/>
      <c r="B236" s="180" t="s">
        <v>322</v>
      </c>
      <c r="C236" s="201" t="s">
        <v>323</v>
      </c>
      <c r="D236" s="202"/>
      <c r="E236" s="202"/>
      <c r="F236" s="181" t="s">
        <v>20</v>
      </c>
      <c r="G236" s="182"/>
      <c r="H236" s="182"/>
      <c r="I236" s="182">
        <f>'1 D1.01.05 Pol'!G145</f>
        <v>0</v>
      </c>
      <c r="J236" s="183" t="str">
        <f>IF(I238=0,"",I236/I238*100)</f>
        <v/>
      </c>
    </row>
    <row r="237" spans="1:10" ht="36.75" customHeight="1">
      <c r="A237" s="92"/>
      <c r="B237" s="180" t="s">
        <v>20</v>
      </c>
      <c r="C237" s="201" t="s">
        <v>21</v>
      </c>
      <c r="D237" s="202"/>
      <c r="E237" s="202"/>
      <c r="F237" s="181" t="s">
        <v>20</v>
      </c>
      <c r="G237" s="182"/>
      <c r="H237" s="182"/>
      <c r="I237" s="182">
        <f>'1 D1.01.04c Pol'!G550+'1 VON Pol'!G15</f>
        <v>0</v>
      </c>
      <c r="J237" s="183" t="str">
        <f>IF(I238=0,"",I237/I238*100)</f>
        <v/>
      </c>
    </row>
    <row r="238" spans="1:10" ht="25.5" customHeight="1">
      <c r="A238" s="93"/>
      <c r="B238" s="94" t="s">
        <v>41</v>
      </c>
      <c r="C238" s="95"/>
      <c r="D238" s="96"/>
      <c r="E238" s="96"/>
      <c r="F238" s="98"/>
      <c r="G238" s="99"/>
      <c r="H238" s="99"/>
      <c r="I238" s="99">
        <f>SUM(I117:I237)</f>
        <v>0</v>
      </c>
      <c r="J238" s="97">
        <f>SUM(J117:J237)</f>
        <v>0</v>
      </c>
    </row>
    <row r="239" spans="1:10">
      <c r="F239" s="70"/>
      <c r="G239" s="70"/>
      <c r="H239" s="70"/>
      <c r="I239" s="70"/>
      <c r="J239" s="71"/>
    </row>
    <row r="240" spans="1:10">
      <c r="F240" s="70"/>
      <c r="G240" s="70"/>
      <c r="H240" s="70"/>
      <c r="I240" s="70"/>
      <c r="J240" s="71"/>
    </row>
    <row r="241" spans="6:10">
      <c r="F241" s="70"/>
      <c r="G241" s="70"/>
      <c r="H241" s="70"/>
      <c r="I241" s="70"/>
      <c r="J241" s="71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" right="0" top="0" bottom="0" header="0" footer="0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227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B64:J64"/>
    <mergeCell ref="B65:J65"/>
    <mergeCell ref="B66:J66"/>
    <mergeCell ref="B67:J67"/>
    <mergeCell ref="B68:J68"/>
    <mergeCell ref="B54:E54"/>
    <mergeCell ref="B57:J57"/>
    <mergeCell ref="B59:J59"/>
    <mergeCell ref="B61:J61"/>
    <mergeCell ref="B62:J62"/>
    <mergeCell ref="B75:J75"/>
    <mergeCell ref="B76:J76"/>
    <mergeCell ref="B77:J77"/>
    <mergeCell ref="B78:J78"/>
    <mergeCell ref="B79:J79"/>
    <mergeCell ref="B70:J70"/>
    <mergeCell ref="B71:J71"/>
    <mergeCell ref="B72:J72"/>
    <mergeCell ref="B73:J73"/>
    <mergeCell ref="B74:J74"/>
    <mergeCell ref="B85:J85"/>
    <mergeCell ref="B86:J86"/>
    <mergeCell ref="B87:J87"/>
    <mergeCell ref="B88:J88"/>
    <mergeCell ref="B89:J89"/>
    <mergeCell ref="B80:J80"/>
    <mergeCell ref="B81:J81"/>
    <mergeCell ref="B82:J82"/>
    <mergeCell ref="B83:J83"/>
    <mergeCell ref="B84:J84"/>
    <mergeCell ref="B95:J95"/>
    <mergeCell ref="B96:J96"/>
    <mergeCell ref="B97:J97"/>
    <mergeCell ref="B98:J98"/>
    <mergeCell ref="B100:J100"/>
    <mergeCell ref="B90:J90"/>
    <mergeCell ref="B91:J91"/>
    <mergeCell ref="B92:J92"/>
    <mergeCell ref="B93:J93"/>
    <mergeCell ref="B94:J94"/>
    <mergeCell ref="B107:J107"/>
    <mergeCell ref="B108:J108"/>
    <mergeCell ref="B109:J109"/>
    <mergeCell ref="B110:J110"/>
    <mergeCell ref="B111:J111"/>
    <mergeCell ref="B101:J101"/>
    <mergeCell ref="B102:J102"/>
    <mergeCell ref="B103:J103"/>
    <mergeCell ref="B105:J105"/>
    <mergeCell ref="B106:J106"/>
    <mergeCell ref="C122:E122"/>
    <mergeCell ref="C123:E123"/>
    <mergeCell ref="C124:E124"/>
    <mergeCell ref="C125:E125"/>
    <mergeCell ref="C126:E126"/>
    <mergeCell ref="C117:E117"/>
    <mergeCell ref="C118:E118"/>
    <mergeCell ref="C119:E119"/>
    <mergeCell ref="C120:E120"/>
    <mergeCell ref="C121:E121"/>
    <mergeCell ref="C132:E132"/>
    <mergeCell ref="C133:E133"/>
    <mergeCell ref="C134:E134"/>
    <mergeCell ref="C135:E135"/>
    <mergeCell ref="C136:E136"/>
    <mergeCell ref="C127:E127"/>
    <mergeCell ref="C128:E128"/>
    <mergeCell ref="C129:E129"/>
    <mergeCell ref="C130:E130"/>
    <mergeCell ref="C131:E131"/>
    <mergeCell ref="C142:E142"/>
    <mergeCell ref="C143:E143"/>
    <mergeCell ref="C144:E144"/>
    <mergeCell ref="C145:E145"/>
    <mergeCell ref="C146:E146"/>
    <mergeCell ref="C137:E137"/>
    <mergeCell ref="C138:E138"/>
    <mergeCell ref="C139:E139"/>
    <mergeCell ref="C140:E140"/>
    <mergeCell ref="C141:E141"/>
    <mergeCell ref="C152:E152"/>
    <mergeCell ref="C153:E153"/>
    <mergeCell ref="C154:E154"/>
    <mergeCell ref="C155:E155"/>
    <mergeCell ref="C156:E156"/>
    <mergeCell ref="C147:E147"/>
    <mergeCell ref="C148:E148"/>
    <mergeCell ref="C149:E149"/>
    <mergeCell ref="C150:E150"/>
    <mergeCell ref="C151:E151"/>
    <mergeCell ref="C162:E162"/>
    <mergeCell ref="C163:E163"/>
    <mergeCell ref="C164:E164"/>
    <mergeCell ref="C165:E165"/>
    <mergeCell ref="C166:E166"/>
    <mergeCell ref="C157:E157"/>
    <mergeCell ref="C158:E158"/>
    <mergeCell ref="C159:E159"/>
    <mergeCell ref="C160:E160"/>
    <mergeCell ref="C161:E161"/>
    <mergeCell ref="C172:E172"/>
    <mergeCell ref="C173:E173"/>
    <mergeCell ref="C174:E174"/>
    <mergeCell ref="C175:E175"/>
    <mergeCell ref="C176:E176"/>
    <mergeCell ref="C167:E167"/>
    <mergeCell ref="C168:E168"/>
    <mergeCell ref="C169:E169"/>
    <mergeCell ref="C170:E170"/>
    <mergeCell ref="C171:E171"/>
    <mergeCell ref="C182:E182"/>
    <mergeCell ref="C183:E183"/>
    <mergeCell ref="C184:E184"/>
    <mergeCell ref="C185:E185"/>
    <mergeCell ref="C186:E186"/>
    <mergeCell ref="C177:E177"/>
    <mergeCell ref="C178:E178"/>
    <mergeCell ref="C179:E179"/>
    <mergeCell ref="C180:E180"/>
    <mergeCell ref="C181:E181"/>
    <mergeCell ref="C192:E192"/>
    <mergeCell ref="C193:E193"/>
    <mergeCell ref="C194:E194"/>
    <mergeCell ref="C195:E195"/>
    <mergeCell ref="C196:E196"/>
    <mergeCell ref="C187:E187"/>
    <mergeCell ref="C188:E188"/>
    <mergeCell ref="C189:E189"/>
    <mergeCell ref="C190:E190"/>
    <mergeCell ref="C191:E191"/>
    <mergeCell ref="C202:E202"/>
    <mergeCell ref="C203:E203"/>
    <mergeCell ref="C204:E204"/>
    <mergeCell ref="C205:E205"/>
    <mergeCell ref="C206:E206"/>
    <mergeCell ref="C197:E197"/>
    <mergeCell ref="C198:E198"/>
    <mergeCell ref="C199:E199"/>
    <mergeCell ref="C200:E200"/>
    <mergeCell ref="C201:E201"/>
    <mergeCell ref="C212:E212"/>
    <mergeCell ref="C213:E213"/>
    <mergeCell ref="C214:E214"/>
    <mergeCell ref="C215:E215"/>
    <mergeCell ref="C216:E216"/>
    <mergeCell ref="C207:E207"/>
    <mergeCell ref="C208:E208"/>
    <mergeCell ref="C209:E209"/>
    <mergeCell ref="C210:E210"/>
    <mergeCell ref="C211:E211"/>
    <mergeCell ref="C222:E222"/>
    <mergeCell ref="C223:E223"/>
    <mergeCell ref="C224:E224"/>
    <mergeCell ref="C225:E225"/>
    <mergeCell ref="C226:E226"/>
    <mergeCell ref="C217:E217"/>
    <mergeCell ref="C218:E218"/>
    <mergeCell ref="C219:E219"/>
    <mergeCell ref="C220:E220"/>
    <mergeCell ref="C221:E221"/>
    <mergeCell ref="C237:E237"/>
    <mergeCell ref="C232:E232"/>
    <mergeCell ref="C233:E233"/>
    <mergeCell ref="C234:E234"/>
    <mergeCell ref="C235:E235"/>
    <mergeCell ref="C236:E236"/>
    <mergeCell ref="C227:E227"/>
    <mergeCell ref="C228:E228"/>
    <mergeCell ref="C229:E229"/>
    <mergeCell ref="C230:E230"/>
    <mergeCell ref="C231:E23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11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>
      <c r="A1" s="253" t="s">
        <v>324</v>
      </c>
      <c r="B1" s="253"/>
      <c r="C1" s="254"/>
      <c r="D1" s="253"/>
      <c r="E1" s="253"/>
      <c r="F1" s="253"/>
      <c r="G1" s="253"/>
    </row>
    <row r="2" spans="1:7" ht="24.95" customHeight="1">
      <c r="A2" s="184" t="s">
        <v>325</v>
      </c>
      <c r="B2" s="186"/>
      <c r="C2" s="255"/>
      <c r="D2" s="255"/>
      <c r="E2" s="255"/>
      <c r="F2" s="255"/>
      <c r="G2" s="256"/>
    </row>
    <row r="3" spans="1:7" ht="24.95" customHeight="1">
      <c r="A3" s="184" t="s">
        <v>326</v>
      </c>
      <c r="B3" s="186"/>
      <c r="C3" s="255"/>
      <c r="D3" s="255"/>
      <c r="E3" s="255"/>
      <c r="F3" s="255"/>
      <c r="G3" s="256"/>
    </row>
    <row r="4" spans="1:7" ht="24.95" customHeight="1">
      <c r="A4" s="184" t="s">
        <v>327</v>
      </c>
      <c r="B4" s="186"/>
      <c r="C4" s="255"/>
      <c r="D4" s="255"/>
      <c r="E4" s="255"/>
      <c r="F4" s="255"/>
      <c r="G4" s="256"/>
    </row>
    <row r="5" spans="1:7">
      <c r="A5" s="152"/>
      <c r="B5" s="4"/>
      <c r="C5" s="5"/>
      <c r="D5" s="6"/>
      <c r="E5" s="152"/>
      <c r="F5" s="152"/>
      <c r="G5" s="152"/>
    </row>
  </sheetData>
  <customSheetViews>
    <customSheetView guid="{B7E7C763-C459-487D-8ABA-5CFDDFBD5A84}">
      <selection activeCell="E19" sqref="E19"/>
      <pageMargins left="0" right="0" top="0" bottom="0" header="0" footer="0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45</v>
      </c>
      <c r="C4" s="273" t="s">
        <v>46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127</v>
      </c>
      <c r="C8" s="136" t="s">
        <v>128</v>
      </c>
      <c r="D8" s="118"/>
      <c r="E8" s="119"/>
      <c r="F8" s="120"/>
      <c r="G8" s="120">
        <f>SUMIF(AG9:AG235,"&lt;&gt;NOR",G9:G235)</f>
        <v>0</v>
      </c>
      <c r="H8" s="120"/>
      <c r="I8" s="120">
        <f>SUM(I9:I235)</f>
        <v>0</v>
      </c>
      <c r="J8" s="120"/>
      <c r="K8" s="120">
        <f>SUM(K9:K235)</f>
        <v>0</v>
      </c>
      <c r="L8" s="120"/>
      <c r="M8" s="120">
        <f>SUM(M9:M235)</f>
        <v>0</v>
      </c>
      <c r="N8" s="120"/>
      <c r="O8" s="120">
        <f>SUM(O9:O235)</f>
        <v>39.28</v>
      </c>
      <c r="P8" s="120"/>
      <c r="Q8" s="120">
        <f>SUM(Q9:Q235)</f>
        <v>0</v>
      </c>
      <c r="R8" s="120"/>
      <c r="S8" s="120"/>
      <c r="T8" s="121"/>
      <c r="U8" s="115"/>
      <c r="V8" s="115">
        <f>SUM(V9:V235)</f>
        <v>1371.3600000000001</v>
      </c>
      <c r="W8" s="115"/>
      <c r="X8" s="115"/>
      <c r="AG8" t="s">
        <v>356</v>
      </c>
    </row>
    <row r="9" spans="1:60" ht="22.5" outlineLevel="1">
      <c r="A9" s="122">
        <v>1</v>
      </c>
      <c r="B9" s="123" t="s">
        <v>357</v>
      </c>
      <c r="C9" s="137" t="s">
        <v>358</v>
      </c>
      <c r="D9" s="124" t="s">
        <v>359</v>
      </c>
      <c r="E9" s="125">
        <v>152.0378</v>
      </c>
      <c r="F9" s="126"/>
      <c r="G9" s="127">
        <f>ROUND(E9*F9,2)</f>
        <v>0</v>
      </c>
      <c r="H9" s="126"/>
      <c r="I9" s="127">
        <f>ROUND(E9*H9,2)</f>
        <v>0</v>
      </c>
      <c r="J9" s="126"/>
      <c r="K9" s="127">
        <f>ROUND(E9*J9,2)</f>
        <v>0</v>
      </c>
      <c r="L9" s="127">
        <v>21</v>
      </c>
      <c r="M9" s="127">
        <f>G9*(1+L9/100)</f>
        <v>0</v>
      </c>
      <c r="N9" s="127">
        <v>5.1709999999999999E-2</v>
      </c>
      <c r="O9" s="127">
        <f>ROUND(E9*N9,2)</f>
        <v>7.86</v>
      </c>
      <c r="P9" s="127">
        <v>0</v>
      </c>
      <c r="Q9" s="127">
        <f>ROUND(E9*P9,2)</f>
        <v>0</v>
      </c>
      <c r="R9" s="127"/>
      <c r="S9" s="127" t="s">
        <v>360</v>
      </c>
      <c r="T9" s="128" t="s">
        <v>361</v>
      </c>
      <c r="U9" s="106">
        <v>1.2869999999999999</v>
      </c>
      <c r="V9" s="106">
        <f>ROUND(E9*U9,2)</f>
        <v>195.67</v>
      </c>
      <c r="W9" s="106"/>
      <c r="X9" s="106" t="s">
        <v>362</v>
      </c>
      <c r="Y9" s="101"/>
      <c r="Z9" s="101"/>
      <c r="AA9" s="101"/>
      <c r="AB9" s="101"/>
      <c r="AC9" s="101"/>
      <c r="AD9" s="101"/>
      <c r="AE9" s="101"/>
      <c r="AF9" s="101"/>
      <c r="AG9" s="101" t="s">
        <v>363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outlineLevel="1">
      <c r="A10" s="104"/>
      <c r="B10" s="105"/>
      <c r="C10" s="138" t="s">
        <v>364</v>
      </c>
      <c r="D10" s="107"/>
      <c r="E10" s="108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1"/>
      <c r="Z10" s="101"/>
      <c r="AA10" s="101"/>
      <c r="AB10" s="101"/>
      <c r="AC10" s="101"/>
      <c r="AD10" s="101"/>
      <c r="AE10" s="101"/>
      <c r="AF10" s="101"/>
      <c r="AG10" s="101" t="s">
        <v>365</v>
      </c>
      <c r="AH10" s="101">
        <v>0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outlineLevel="1">
      <c r="A11" s="104"/>
      <c r="B11" s="105"/>
      <c r="C11" s="138" t="s">
        <v>366</v>
      </c>
      <c r="D11" s="107"/>
      <c r="E11" s="108">
        <v>5.5439999999999996</v>
      </c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1"/>
      <c r="Z11" s="101"/>
      <c r="AA11" s="101"/>
      <c r="AB11" s="101"/>
      <c r="AC11" s="101"/>
      <c r="AD11" s="101"/>
      <c r="AE11" s="101"/>
      <c r="AF11" s="101"/>
      <c r="AG11" s="101" t="s">
        <v>365</v>
      </c>
      <c r="AH11" s="101">
        <v>0</v>
      </c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outlineLevel="1">
      <c r="A12" s="104"/>
      <c r="B12" s="105"/>
      <c r="C12" s="138" t="s">
        <v>367</v>
      </c>
      <c r="D12" s="107"/>
      <c r="E12" s="108">
        <v>5.8520000000000003</v>
      </c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1"/>
      <c r="Z12" s="101"/>
      <c r="AA12" s="101"/>
      <c r="AB12" s="101"/>
      <c r="AC12" s="101"/>
      <c r="AD12" s="101"/>
      <c r="AE12" s="101"/>
      <c r="AF12" s="101"/>
      <c r="AG12" s="101" t="s">
        <v>365</v>
      </c>
      <c r="AH12" s="101">
        <v>0</v>
      </c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outlineLevel="1">
      <c r="A13" s="104"/>
      <c r="B13" s="105"/>
      <c r="C13" s="138" t="s">
        <v>368</v>
      </c>
      <c r="D13" s="107"/>
      <c r="E13" s="108">
        <v>-1.4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1"/>
      <c r="Z13" s="101"/>
      <c r="AA13" s="101"/>
      <c r="AB13" s="101"/>
      <c r="AC13" s="101"/>
      <c r="AD13" s="101"/>
      <c r="AE13" s="101"/>
      <c r="AF13" s="101"/>
      <c r="AG13" s="101" t="s">
        <v>365</v>
      </c>
      <c r="AH13" s="101">
        <v>0</v>
      </c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04"/>
      <c r="B14" s="105"/>
      <c r="C14" s="138" t="s">
        <v>369</v>
      </c>
      <c r="D14" s="107"/>
      <c r="E14" s="108">
        <v>12.166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1"/>
      <c r="Z14" s="101"/>
      <c r="AA14" s="101"/>
      <c r="AB14" s="101"/>
      <c r="AC14" s="101"/>
      <c r="AD14" s="101"/>
      <c r="AE14" s="101"/>
      <c r="AF14" s="101"/>
      <c r="AG14" s="101" t="s">
        <v>365</v>
      </c>
      <c r="AH14" s="101">
        <v>0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outlineLevel="1">
      <c r="A15" s="104"/>
      <c r="B15" s="105"/>
      <c r="C15" s="138" t="s">
        <v>368</v>
      </c>
      <c r="D15" s="107"/>
      <c r="E15" s="108">
        <v>-1.4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1"/>
      <c r="Z15" s="101"/>
      <c r="AA15" s="101"/>
      <c r="AB15" s="101"/>
      <c r="AC15" s="101"/>
      <c r="AD15" s="101"/>
      <c r="AE15" s="101"/>
      <c r="AF15" s="101"/>
      <c r="AG15" s="101" t="s">
        <v>365</v>
      </c>
      <c r="AH15" s="101">
        <v>0</v>
      </c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outlineLevel="1">
      <c r="A16" s="104"/>
      <c r="B16" s="105"/>
      <c r="C16" s="138" t="s">
        <v>370</v>
      </c>
      <c r="D16" s="107"/>
      <c r="E16" s="108">
        <v>9.7482000000000006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1"/>
      <c r="Z16" s="101"/>
      <c r="AA16" s="101"/>
      <c r="AB16" s="101"/>
      <c r="AC16" s="101"/>
      <c r="AD16" s="101"/>
      <c r="AE16" s="101"/>
      <c r="AF16" s="101"/>
      <c r="AG16" s="101" t="s">
        <v>365</v>
      </c>
      <c r="AH16" s="101">
        <v>0</v>
      </c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outlineLevel="1">
      <c r="A17" s="104"/>
      <c r="B17" s="105"/>
      <c r="C17" s="138" t="s">
        <v>371</v>
      </c>
      <c r="D17" s="107"/>
      <c r="E17" s="108">
        <v>5.6517999999999997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1"/>
      <c r="Z17" s="101"/>
      <c r="AA17" s="101"/>
      <c r="AB17" s="101"/>
      <c r="AC17" s="101"/>
      <c r="AD17" s="101"/>
      <c r="AE17" s="101"/>
      <c r="AF17" s="101"/>
      <c r="AG17" s="101" t="s">
        <v>365</v>
      </c>
      <c r="AH17" s="101">
        <v>0</v>
      </c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outlineLevel="1">
      <c r="A18" s="104"/>
      <c r="B18" s="105"/>
      <c r="C18" s="138" t="s">
        <v>372</v>
      </c>
      <c r="D18" s="107"/>
      <c r="E18" s="108">
        <v>6.16</v>
      </c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1"/>
      <c r="Z18" s="101"/>
      <c r="AA18" s="101"/>
      <c r="AB18" s="101"/>
      <c r="AC18" s="101"/>
      <c r="AD18" s="101"/>
      <c r="AE18" s="101"/>
      <c r="AF18" s="101"/>
      <c r="AG18" s="101" t="s">
        <v>365</v>
      </c>
      <c r="AH18" s="101">
        <v>0</v>
      </c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outlineLevel="1">
      <c r="A19" s="104"/>
      <c r="B19" s="105"/>
      <c r="C19" s="138" t="s">
        <v>368</v>
      </c>
      <c r="D19" s="107"/>
      <c r="E19" s="108">
        <v>-1.4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1"/>
      <c r="Z19" s="101"/>
      <c r="AA19" s="101"/>
      <c r="AB19" s="101"/>
      <c r="AC19" s="101"/>
      <c r="AD19" s="101"/>
      <c r="AE19" s="101"/>
      <c r="AF19" s="101"/>
      <c r="AG19" s="101" t="s">
        <v>365</v>
      </c>
      <c r="AH19" s="101">
        <v>0</v>
      </c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outlineLevel="1">
      <c r="A20" s="104"/>
      <c r="B20" s="105"/>
      <c r="C20" s="138" t="s">
        <v>373</v>
      </c>
      <c r="D20" s="107"/>
      <c r="E20" s="108">
        <v>6.16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/>
      <c r="Z20" s="101"/>
      <c r="AA20" s="101"/>
      <c r="AB20" s="101"/>
      <c r="AC20" s="101"/>
      <c r="AD20" s="101"/>
      <c r="AE20" s="101"/>
      <c r="AF20" s="101"/>
      <c r="AG20" s="101" t="s">
        <v>365</v>
      </c>
      <c r="AH20" s="101">
        <v>0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outlineLevel="1">
      <c r="A21" s="104"/>
      <c r="B21" s="105"/>
      <c r="C21" s="138" t="s">
        <v>374</v>
      </c>
      <c r="D21" s="107"/>
      <c r="E21" s="108">
        <v>-1.6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1"/>
      <c r="Z21" s="101"/>
      <c r="AA21" s="101"/>
      <c r="AB21" s="101"/>
      <c r="AC21" s="101"/>
      <c r="AD21" s="101"/>
      <c r="AE21" s="101"/>
      <c r="AF21" s="101"/>
      <c r="AG21" s="101" t="s">
        <v>365</v>
      </c>
      <c r="AH21" s="101">
        <v>0</v>
      </c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outlineLevel="1">
      <c r="A22" s="104"/>
      <c r="B22" s="105"/>
      <c r="C22" s="138" t="s">
        <v>375</v>
      </c>
      <c r="D22" s="107"/>
      <c r="E22" s="108">
        <v>6.6219999999999999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1"/>
      <c r="Z22" s="101"/>
      <c r="AA22" s="101"/>
      <c r="AB22" s="101"/>
      <c r="AC22" s="101"/>
      <c r="AD22" s="101"/>
      <c r="AE22" s="101"/>
      <c r="AF22" s="101"/>
      <c r="AG22" s="101" t="s">
        <v>365</v>
      </c>
      <c r="AH22" s="101">
        <v>0</v>
      </c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outlineLevel="1">
      <c r="A23" s="104"/>
      <c r="B23" s="105"/>
      <c r="C23" s="138" t="s">
        <v>376</v>
      </c>
      <c r="D23" s="107"/>
      <c r="E23" s="108">
        <v>12.628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1"/>
      <c r="Z23" s="101"/>
      <c r="AA23" s="101"/>
      <c r="AB23" s="101"/>
      <c r="AC23" s="101"/>
      <c r="AD23" s="101"/>
      <c r="AE23" s="101"/>
      <c r="AF23" s="101"/>
      <c r="AG23" s="101" t="s">
        <v>365</v>
      </c>
      <c r="AH23" s="101">
        <v>0</v>
      </c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outlineLevel="1">
      <c r="A24" s="104"/>
      <c r="B24" s="105"/>
      <c r="C24" s="138" t="s">
        <v>374</v>
      </c>
      <c r="D24" s="107"/>
      <c r="E24" s="108">
        <v>-1.6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1"/>
      <c r="Z24" s="101"/>
      <c r="AA24" s="101"/>
      <c r="AB24" s="101"/>
      <c r="AC24" s="101"/>
      <c r="AD24" s="101"/>
      <c r="AE24" s="101"/>
      <c r="AF24" s="101"/>
      <c r="AG24" s="101" t="s">
        <v>365</v>
      </c>
      <c r="AH24" s="101">
        <v>0</v>
      </c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outlineLevel="1">
      <c r="A25" s="104"/>
      <c r="B25" s="105"/>
      <c r="C25" s="138" t="s">
        <v>377</v>
      </c>
      <c r="D25" s="107"/>
      <c r="E25" s="108">
        <v>6.3140000000000001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1"/>
      <c r="Z25" s="101"/>
      <c r="AA25" s="101"/>
      <c r="AB25" s="101"/>
      <c r="AC25" s="101"/>
      <c r="AD25" s="101"/>
      <c r="AE25" s="101"/>
      <c r="AF25" s="101"/>
      <c r="AG25" s="101" t="s">
        <v>365</v>
      </c>
      <c r="AH25" s="101">
        <v>0</v>
      </c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outlineLevel="1">
      <c r="A26" s="104"/>
      <c r="B26" s="105"/>
      <c r="C26" s="138" t="s">
        <v>378</v>
      </c>
      <c r="D26" s="107"/>
      <c r="E26" s="108">
        <v>6.3140000000000001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1"/>
      <c r="Z26" s="101"/>
      <c r="AA26" s="101"/>
      <c r="AB26" s="101"/>
      <c r="AC26" s="101"/>
      <c r="AD26" s="101"/>
      <c r="AE26" s="101"/>
      <c r="AF26" s="101"/>
      <c r="AG26" s="101" t="s">
        <v>365</v>
      </c>
      <c r="AH26" s="101">
        <v>0</v>
      </c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04"/>
      <c r="B27" s="105"/>
      <c r="C27" s="138" t="s">
        <v>379</v>
      </c>
      <c r="D27" s="107"/>
      <c r="E27" s="108">
        <v>6.3140000000000001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1"/>
      <c r="Z27" s="101"/>
      <c r="AA27" s="101"/>
      <c r="AB27" s="101"/>
      <c r="AC27" s="101"/>
      <c r="AD27" s="101"/>
      <c r="AE27" s="101"/>
      <c r="AF27" s="101"/>
      <c r="AG27" s="101" t="s">
        <v>365</v>
      </c>
      <c r="AH27" s="101">
        <v>0</v>
      </c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outlineLevel="1">
      <c r="A28" s="104"/>
      <c r="B28" s="105"/>
      <c r="C28" s="138" t="s">
        <v>380</v>
      </c>
      <c r="D28" s="107"/>
      <c r="E28" s="108">
        <v>6.3140000000000001</v>
      </c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1"/>
      <c r="Z28" s="101"/>
      <c r="AA28" s="101"/>
      <c r="AB28" s="101"/>
      <c r="AC28" s="101"/>
      <c r="AD28" s="101"/>
      <c r="AE28" s="101"/>
      <c r="AF28" s="101"/>
      <c r="AG28" s="101" t="s">
        <v>365</v>
      </c>
      <c r="AH28" s="101">
        <v>0</v>
      </c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04"/>
      <c r="B29" s="105"/>
      <c r="C29" s="138" t="s">
        <v>381</v>
      </c>
      <c r="D29" s="107"/>
      <c r="E29" s="108">
        <v>6.3140000000000001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1"/>
      <c r="Z29" s="101"/>
      <c r="AA29" s="101"/>
      <c r="AB29" s="101"/>
      <c r="AC29" s="101"/>
      <c r="AD29" s="101"/>
      <c r="AE29" s="101"/>
      <c r="AF29" s="101"/>
      <c r="AG29" s="101" t="s">
        <v>365</v>
      </c>
      <c r="AH29" s="101">
        <v>0</v>
      </c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outlineLevel="1">
      <c r="A30" s="104"/>
      <c r="B30" s="105"/>
      <c r="C30" s="138" t="s">
        <v>382</v>
      </c>
      <c r="D30" s="107"/>
      <c r="E30" s="108">
        <v>6.3140000000000001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1"/>
      <c r="Z30" s="101"/>
      <c r="AA30" s="101"/>
      <c r="AB30" s="101"/>
      <c r="AC30" s="101"/>
      <c r="AD30" s="101"/>
      <c r="AE30" s="101"/>
      <c r="AF30" s="101"/>
      <c r="AG30" s="101" t="s">
        <v>365</v>
      </c>
      <c r="AH30" s="101">
        <v>0</v>
      </c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outlineLevel="1">
      <c r="A31" s="104"/>
      <c r="B31" s="105"/>
      <c r="C31" s="138" t="s">
        <v>383</v>
      </c>
      <c r="D31" s="107"/>
      <c r="E31" s="108">
        <v>6.3140000000000001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1"/>
      <c r="Z31" s="101"/>
      <c r="AA31" s="101"/>
      <c r="AB31" s="101"/>
      <c r="AC31" s="101"/>
      <c r="AD31" s="101"/>
      <c r="AE31" s="101"/>
      <c r="AF31" s="101"/>
      <c r="AG31" s="101" t="s">
        <v>365</v>
      </c>
      <c r="AH31" s="101">
        <v>0</v>
      </c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outlineLevel="1">
      <c r="A32" s="104"/>
      <c r="B32" s="105"/>
      <c r="C32" s="138" t="s">
        <v>384</v>
      </c>
      <c r="D32" s="107"/>
      <c r="E32" s="108">
        <v>8.6240000000000006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1"/>
      <c r="Z32" s="101"/>
      <c r="AA32" s="101"/>
      <c r="AB32" s="101"/>
      <c r="AC32" s="101"/>
      <c r="AD32" s="101"/>
      <c r="AE32" s="101"/>
      <c r="AF32" s="101"/>
      <c r="AG32" s="101" t="s">
        <v>365</v>
      </c>
      <c r="AH32" s="101">
        <v>0</v>
      </c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04"/>
      <c r="B33" s="105"/>
      <c r="C33" s="138" t="s">
        <v>385</v>
      </c>
      <c r="D33" s="107"/>
      <c r="E33" s="108">
        <v>6.7759999999999998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1"/>
      <c r="Z33" s="101"/>
      <c r="AA33" s="101"/>
      <c r="AB33" s="101"/>
      <c r="AC33" s="101"/>
      <c r="AD33" s="101"/>
      <c r="AE33" s="101"/>
      <c r="AF33" s="101"/>
      <c r="AG33" s="101" t="s">
        <v>365</v>
      </c>
      <c r="AH33" s="101">
        <v>0</v>
      </c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outlineLevel="1">
      <c r="A34" s="104"/>
      <c r="B34" s="105"/>
      <c r="C34" s="138" t="s">
        <v>374</v>
      </c>
      <c r="D34" s="107"/>
      <c r="E34" s="108">
        <v>-1.6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1"/>
      <c r="Z34" s="101"/>
      <c r="AA34" s="101"/>
      <c r="AB34" s="101"/>
      <c r="AC34" s="101"/>
      <c r="AD34" s="101"/>
      <c r="AE34" s="101"/>
      <c r="AF34" s="101"/>
      <c r="AG34" s="101" t="s">
        <v>365</v>
      </c>
      <c r="AH34" s="101">
        <v>0</v>
      </c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04"/>
      <c r="B35" s="105"/>
      <c r="C35" s="138" t="s">
        <v>386</v>
      </c>
      <c r="D35" s="107"/>
      <c r="E35" s="108">
        <v>2.2637999999999998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1"/>
      <c r="Z35" s="101"/>
      <c r="AA35" s="101"/>
      <c r="AB35" s="101"/>
      <c r="AC35" s="101"/>
      <c r="AD35" s="101"/>
      <c r="AE35" s="101"/>
      <c r="AF35" s="101"/>
      <c r="AG35" s="101" t="s">
        <v>365</v>
      </c>
      <c r="AH35" s="101">
        <v>0</v>
      </c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outlineLevel="1">
      <c r="A36" s="104"/>
      <c r="B36" s="105"/>
      <c r="C36" s="138" t="s">
        <v>387</v>
      </c>
      <c r="D36" s="107"/>
      <c r="E36" s="108">
        <v>7.6075999999999997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1"/>
      <c r="Z36" s="101"/>
      <c r="AA36" s="101"/>
      <c r="AB36" s="101"/>
      <c r="AC36" s="101"/>
      <c r="AD36" s="101"/>
      <c r="AE36" s="101"/>
      <c r="AF36" s="101"/>
      <c r="AG36" s="101" t="s">
        <v>365</v>
      </c>
      <c r="AH36" s="101">
        <v>0</v>
      </c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outlineLevel="1">
      <c r="A37" s="104"/>
      <c r="B37" s="105"/>
      <c r="C37" s="138" t="s">
        <v>388</v>
      </c>
      <c r="D37" s="107"/>
      <c r="E37" s="108">
        <v>12.628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1"/>
      <c r="Z37" s="101"/>
      <c r="AA37" s="101"/>
      <c r="AB37" s="101"/>
      <c r="AC37" s="101"/>
      <c r="AD37" s="101"/>
      <c r="AE37" s="101"/>
      <c r="AF37" s="101"/>
      <c r="AG37" s="101" t="s">
        <v>365</v>
      </c>
      <c r="AH37" s="101">
        <v>0</v>
      </c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outlineLevel="1">
      <c r="A38" s="104"/>
      <c r="B38" s="105"/>
      <c r="C38" s="138" t="s">
        <v>389</v>
      </c>
      <c r="D38" s="107"/>
      <c r="E38" s="108">
        <v>8.4084000000000003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1"/>
      <c r="Z38" s="101"/>
      <c r="AA38" s="101"/>
      <c r="AB38" s="101"/>
      <c r="AC38" s="101"/>
      <c r="AD38" s="101"/>
      <c r="AE38" s="101"/>
      <c r="AF38" s="101"/>
      <c r="AG38" s="101" t="s">
        <v>365</v>
      </c>
      <c r="AH38" s="101">
        <v>0</v>
      </c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ht="22.5" outlineLevel="1">
      <c r="A39" s="122">
        <v>2</v>
      </c>
      <c r="B39" s="123" t="s">
        <v>390</v>
      </c>
      <c r="C39" s="137" t="s">
        <v>391</v>
      </c>
      <c r="D39" s="124" t="s">
        <v>359</v>
      </c>
      <c r="E39" s="125">
        <v>70</v>
      </c>
      <c r="F39" s="126"/>
      <c r="G39" s="127">
        <f>ROUND(E39*F39,2)</f>
        <v>0</v>
      </c>
      <c r="H39" s="126"/>
      <c r="I39" s="127">
        <f>ROUND(E39*H39,2)</f>
        <v>0</v>
      </c>
      <c r="J39" s="126"/>
      <c r="K39" s="127">
        <f>ROUND(E39*J39,2)</f>
        <v>0</v>
      </c>
      <c r="L39" s="127">
        <v>21</v>
      </c>
      <c r="M39" s="127">
        <f>G39*(1+L39/100)</f>
        <v>0</v>
      </c>
      <c r="N39" s="127">
        <v>1.4160000000000001E-2</v>
      </c>
      <c r="O39" s="127">
        <f>ROUND(E39*N39,2)</f>
        <v>0.99</v>
      </c>
      <c r="P39" s="127">
        <v>0</v>
      </c>
      <c r="Q39" s="127">
        <f>ROUND(E39*P39,2)</f>
        <v>0</v>
      </c>
      <c r="R39" s="127"/>
      <c r="S39" s="127" t="s">
        <v>392</v>
      </c>
      <c r="T39" s="128" t="s">
        <v>393</v>
      </c>
      <c r="U39" s="106">
        <v>0.8</v>
      </c>
      <c r="V39" s="106">
        <f>ROUND(E39*U39,2)</f>
        <v>56</v>
      </c>
      <c r="W39" s="106"/>
      <c r="X39" s="106" t="s">
        <v>362</v>
      </c>
      <c r="Y39" s="101"/>
      <c r="Z39" s="101"/>
      <c r="AA39" s="101"/>
      <c r="AB39" s="101"/>
      <c r="AC39" s="101"/>
      <c r="AD39" s="101"/>
      <c r="AE39" s="101"/>
      <c r="AF39" s="101"/>
      <c r="AG39" s="101" t="s">
        <v>363</v>
      </c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outlineLevel="1">
      <c r="A40" s="104"/>
      <c r="B40" s="105"/>
      <c r="C40" s="138" t="s">
        <v>394</v>
      </c>
      <c r="D40" s="107"/>
      <c r="E40" s="108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1"/>
      <c r="Z40" s="101"/>
      <c r="AA40" s="101"/>
      <c r="AB40" s="101"/>
      <c r="AC40" s="101"/>
      <c r="AD40" s="101"/>
      <c r="AE40" s="101"/>
      <c r="AF40" s="101"/>
      <c r="AG40" s="101" t="s">
        <v>365</v>
      </c>
      <c r="AH40" s="101">
        <v>0</v>
      </c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outlineLevel="1">
      <c r="A41" s="104"/>
      <c r="B41" s="105"/>
      <c r="C41" s="138" t="s">
        <v>395</v>
      </c>
      <c r="D41" s="107"/>
      <c r="E41" s="108">
        <v>70</v>
      </c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1"/>
      <c r="Z41" s="101"/>
      <c r="AA41" s="101"/>
      <c r="AB41" s="101"/>
      <c r="AC41" s="101"/>
      <c r="AD41" s="101"/>
      <c r="AE41" s="101"/>
      <c r="AF41" s="101"/>
      <c r="AG41" s="101" t="s">
        <v>365</v>
      </c>
      <c r="AH41" s="101">
        <v>0</v>
      </c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ht="22.5" outlineLevel="1">
      <c r="A42" s="122">
        <v>3</v>
      </c>
      <c r="B42" s="123" t="s">
        <v>396</v>
      </c>
      <c r="C42" s="137" t="s">
        <v>397</v>
      </c>
      <c r="D42" s="124" t="s">
        <v>359</v>
      </c>
      <c r="E42" s="125">
        <v>348.61020000000002</v>
      </c>
      <c r="F42" s="126"/>
      <c r="G42" s="127">
        <f>ROUND(E42*F42,2)</f>
        <v>0</v>
      </c>
      <c r="H42" s="126"/>
      <c r="I42" s="127">
        <f>ROUND(E42*H42,2)</f>
        <v>0</v>
      </c>
      <c r="J42" s="126"/>
      <c r="K42" s="127">
        <f>ROUND(E42*J42,2)</f>
        <v>0</v>
      </c>
      <c r="L42" s="127">
        <v>21</v>
      </c>
      <c r="M42" s="127">
        <f>G42*(1+L42/100)</f>
        <v>0</v>
      </c>
      <c r="N42" s="127">
        <v>5.2810000000000003E-2</v>
      </c>
      <c r="O42" s="127">
        <f>ROUND(E42*N42,2)</f>
        <v>18.41</v>
      </c>
      <c r="P42" s="127">
        <v>0</v>
      </c>
      <c r="Q42" s="127">
        <f>ROUND(E42*P42,2)</f>
        <v>0</v>
      </c>
      <c r="R42" s="127"/>
      <c r="S42" s="127" t="s">
        <v>392</v>
      </c>
      <c r="T42" s="128" t="s">
        <v>361</v>
      </c>
      <c r="U42" s="106">
        <v>1.2869999999999999</v>
      </c>
      <c r="V42" s="106">
        <f>ROUND(E42*U42,2)</f>
        <v>448.66</v>
      </c>
      <c r="W42" s="106"/>
      <c r="X42" s="106" t="s">
        <v>362</v>
      </c>
      <c r="Y42" s="101"/>
      <c r="Z42" s="101"/>
      <c r="AA42" s="101"/>
      <c r="AB42" s="101"/>
      <c r="AC42" s="101"/>
      <c r="AD42" s="101"/>
      <c r="AE42" s="101"/>
      <c r="AF42" s="101"/>
      <c r="AG42" s="101" t="s">
        <v>363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outlineLevel="1">
      <c r="A43" s="104"/>
      <c r="B43" s="105"/>
      <c r="C43" s="138" t="s">
        <v>364</v>
      </c>
      <c r="D43" s="107"/>
      <c r="E43" s="108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1"/>
      <c r="Z43" s="101"/>
      <c r="AA43" s="101"/>
      <c r="AB43" s="101"/>
      <c r="AC43" s="101"/>
      <c r="AD43" s="101"/>
      <c r="AE43" s="101"/>
      <c r="AF43" s="101"/>
      <c r="AG43" s="101" t="s">
        <v>365</v>
      </c>
      <c r="AH43" s="101">
        <v>0</v>
      </c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outlineLevel="1">
      <c r="A44" s="104"/>
      <c r="B44" s="105"/>
      <c r="C44" s="138" t="s">
        <v>398</v>
      </c>
      <c r="D44" s="107"/>
      <c r="E44" s="108">
        <v>8.0541999999999998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1"/>
      <c r="Z44" s="101"/>
      <c r="AA44" s="101"/>
      <c r="AB44" s="101"/>
      <c r="AC44" s="101"/>
      <c r="AD44" s="101"/>
      <c r="AE44" s="101"/>
      <c r="AF44" s="101"/>
      <c r="AG44" s="101" t="s">
        <v>365</v>
      </c>
      <c r="AH44" s="101">
        <v>0</v>
      </c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outlineLevel="1">
      <c r="A45" s="104"/>
      <c r="B45" s="105"/>
      <c r="C45" s="138" t="s">
        <v>399</v>
      </c>
      <c r="D45" s="107"/>
      <c r="E45" s="108">
        <v>-3.1775000000000002</v>
      </c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1"/>
      <c r="Z45" s="101"/>
      <c r="AA45" s="101"/>
      <c r="AB45" s="101"/>
      <c r="AC45" s="101"/>
      <c r="AD45" s="101"/>
      <c r="AE45" s="101"/>
      <c r="AF45" s="101"/>
      <c r="AG45" s="101" t="s">
        <v>365</v>
      </c>
      <c r="AH45" s="101">
        <v>0</v>
      </c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outlineLevel="1">
      <c r="A46" s="104"/>
      <c r="B46" s="105"/>
      <c r="C46" s="138" t="s">
        <v>400</v>
      </c>
      <c r="D46" s="107"/>
      <c r="E46" s="108">
        <v>8.2081999999999997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1"/>
      <c r="Z46" s="101"/>
      <c r="AA46" s="101"/>
      <c r="AB46" s="101"/>
      <c r="AC46" s="101"/>
      <c r="AD46" s="101"/>
      <c r="AE46" s="101"/>
      <c r="AF46" s="101"/>
      <c r="AG46" s="101" t="s">
        <v>365</v>
      </c>
      <c r="AH46" s="101">
        <v>0</v>
      </c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 outlineLevel="1">
      <c r="A47" s="104"/>
      <c r="B47" s="105"/>
      <c r="C47" s="138" t="s">
        <v>399</v>
      </c>
      <c r="D47" s="107"/>
      <c r="E47" s="108">
        <v>-3.1775000000000002</v>
      </c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1"/>
      <c r="Z47" s="101"/>
      <c r="AA47" s="101"/>
      <c r="AB47" s="101"/>
      <c r="AC47" s="101"/>
      <c r="AD47" s="101"/>
      <c r="AE47" s="101"/>
      <c r="AF47" s="101"/>
      <c r="AG47" s="101" t="s">
        <v>365</v>
      </c>
      <c r="AH47" s="101">
        <v>0</v>
      </c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outlineLevel="1">
      <c r="A48" s="104"/>
      <c r="B48" s="105"/>
      <c r="C48" s="138" t="s">
        <v>401</v>
      </c>
      <c r="D48" s="107"/>
      <c r="E48" s="108">
        <v>9.5017999999999994</v>
      </c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1"/>
      <c r="Z48" s="101"/>
      <c r="AA48" s="101"/>
      <c r="AB48" s="101"/>
      <c r="AC48" s="101"/>
      <c r="AD48" s="101"/>
      <c r="AE48" s="101"/>
      <c r="AF48" s="101"/>
      <c r="AG48" s="101" t="s">
        <v>365</v>
      </c>
      <c r="AH48" s="101">
        <v>0</v>
      </c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outlineLevel="1">
      <c r="A49" s="104"/>
      <c r="B49" s="105"/>
      <c r="C49" s="138" t="s">
        <v>402</v>
      </c>
      <c r="D49" s="107"/>
      <c r="E49" s="108">
        <v>17.1556</v>
      </c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1"/>
      <c r="Z49" s="101"/>
      <c r="AA49" s="101"/>
      <c r="AB49" s="101"/>
      <c r="AC49" s="101"/>
      <c r="AD49" s="101"/>
      <c r="AE49" s="101"/>
      <c r="AF49" s="101"/>
      <c r="AG49" s="101" t="s">
        <v>365</v>
      </c>
      <c r="AH49" s="101">
        <v>0</v>
      </c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outlineLevel="1">
      <c r="A50" s="104"/>
      <c r="B50" s="105"/>
      <c r="C50" s="138" t="s">
        <v>403</v>
      </c>
      <c r="D50" s="107"/>
      <c r="E50" s="108">
        <v>11.303599999999999</v>
      </c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1"/>
      <c r="Z50" s="101"/>
      <c r="AA50" s="101"/>
      <c r="AB50" s="101"/>
      <c r="AC50" s="101"/>
      <c r="AD50" s="101"/>
      <c r="AE50" s="101"/>
      <c r="AF50" s="101"/>
      <c r="AG50" s="101" t="s">
        <v>365</v>
      </c>
      <c r="AH50" s="101">
        <v>0</v>
      </c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outlineLevel="1">
      <c r="A51" s="104"/>
      <c r="B51" s="105"/>
      <c r="C51" s="138" t="s">
        <v>404</v>
      </c>
      <c r="D51" s="107"/>
      <c r="E51" s="108">
        <v>11.303599999999999</v>
      </c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1"/>
      <c r="Z51" s="101"/>
      <c r="AA51" s="101"/>
      <c r="AB51" s="101"/>
      <c r="AC51" s="101"/>
      <c r="AD51" s="101"/>
      <c r="AE51" s="101"/>
      <c r="AF51" s="101"/>
      <c r="AG51" s="101" t="s">
        <v>365</v>
      </c>
      <c r="AH51" s="101">
        <v>0</v>
      </c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outlineLevel="1">
      <c r="A52" s="104"/>
      <c r="B52" s="105"/>
      <c r="C52" s="138" t="s">
        <v>405</v>
      </c>
      <c r="D52" s="107"/>
      <c r="E52" s="108">
        <v>11.303599999999999</v>
      </c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1"/>
      <c r="Z52" s="101"/>
      <c r="AA52" s="101"/>
      <c r="AB52" s="101"/>
      <c r="AC52" s="101"/>
      <c r="AD52" s="101"/>
      <c r="AE52" s="101"/>
      <c r="AF52" s="101"/>
      <c r="AG52" s="101" t="s">
        <v>365</v>
      </c>
      <c r="AH52" s="101">
        <v>0</v>
      </c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outlineLevel="1">
      <c r="A53" s="104"/>
      <c r="B53" s="105"/>
      <c r="C53" s="138" t="s">
        <v>406</v>
      </c>
      <c r="D53" s="107"/>
      <c r="E53" s="108">
        <v>11.303599999999999</v>
      </c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1"/>
      <c r="Z53" s="101"/>
      <c r="AA53" s="101"/>
      <c r="AB53" s="101"/>
      <c r="AC53" s="101"/>
      <c r="AD53" s="101"/>
      <c r="AE53" s="101"/>
      <c r="AF53" s="101"/>
      <c r="AG53" s="101" t="s">
        <v>365</v>
      </c>
      <c r="AH53" s="101">
        <v>0</v>
      </c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 outlineLevel="1">
      <c r="A54" s="104"/>
      <c r="B54" s="105"/>
      <c r="C54" s="138" t="s">
        <v>407</v>
      </c>
      <c r="D54" s="107"/>
      <c r="E54" s="108">
        <v>11.303599999999999</v>
      </c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1"/>
      <c r="Z54" s="101"/>
      <c r="AA54" s="101"/>
      <c r="AB54" s="101"/>
      <c r="AC54" s="101"/>
      <c r="AD54" s="101"/>
      <c r="AE54" s="101"/>
      <c r="AF54" s="101"/>
      <c r="AG54" s="101" t="s">
        <v>365</v>
      </c>
      <c r="AH54" s="101">
        <v>0</v>
      </c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 outlineLevel="1">
      <c r="A55" s="104"/>
      <c r="B55" s="105"/>
      <c r="C55" s="138" t="s">
        <v>408</v>
      </c>
      <c r="D55" s="107"/>
      <c r="E55" s="108">
        <v>11.303599999999999</v>
      </c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1"/>
      <c r="Z55" s="101"/>
      <c r="AA55" s="101"/>
      <c r="AB55" s="101"/>
      <c r="AC55" s="101"/>
      <c r="AD55" s="101"/>
      <c r="AE55" s="101"/>
      <c r="AF55" s="101"/>
      <c r="AG55" s="101" t="s">
        <v>365</v>
      </c>
      <c r="AH55" s="101">
        <v>0</v>
      </c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outlineLevel="1">
      <c r="A56" s="104"/>
      <c r="B56" s="105"/>
      <c r="C56" s="138" t="s">
        <v>409</v>
      </c>
      <c r="D56" s="107"/>
      <c r="E56" s="108">
        <v>11.303599999999999</v>
      </c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1"/>
      <c r="Z56" s="101"/>
      <c r="AA56" s="101"/>
      <c r="AB56" s="101"/>
      <c r="AC56" s="101"/>
      <c r="AD56" s="101"/>
      <c r="AE56" s="101"/>
      <c r="AF56" s="101"/>
      <c r="AG56" s="101" t="s">
        <v>365</v>
      </c>
      <c r="AH56" s="101">
        <v>0</v>
      </c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outlineLevel="1">
      <c r="A57" s="104"/>
      <c r="B57" s="105"/>
      <c r="C57" s="138" t="s">
        <v>410</v>
      </c>
      <c r="D57" s="107"/>
      <c r="E57" s="108">
        <v>17.1556</v>
      </c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1"/>
      <c r="Z57" s="101"/>
      <c r="AA57" s="101"/>
      <c r="AB57" s="101"/>
      <c r="AC57" s="101"/>
      <c r="AD57" s="101"/>
      <c r="AE57" s="101"/>
      <c r="AF57" s="101"/>
      <c r="AG57" s="101" t="s">
        <v>365</v>
      </c>
      <c r="AH57" s="101">
        <v>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outlineLevel="1">
      <c r="A58" s="104"/>
      <c r="B58" s="105"/>
      <c r="C58" s="138" t="s">
        <v>411</v>
      </c>
      <c r="D58" s="107"/>
      <c r="E58" s="108">
        <v>129.15979999999999</v>
      </c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1"/>
      <c r="Z58" s="101"/>
      <c r="AA58" s="101"/>
      <c r="AB58" s="101"/>
      <c r="AC58" s="101"/>
      <c r="AD58" s="101"/>
      <c r="AE58" s="101"/>
      <c r="AF58" s="101"/>
      <c r="AG58" s="101" t="s">
        <v>365</v>
      </c>
      <c r="AH58" s="101">
        <v>0</v>
      </c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 outlineLevel="1">
      <c r="A59" s="104"/>
      <c r="B59" s="105"/>
      <c r="C59" s="138" t="s">
        <v>412</v>
      </c>
      <c r="D59" s="107"/>
      <c r="E59" s="108">
        <v>-22</v>
      </c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1"/>
      <c r="Z59" s="101"/>
      <c r="AA59" s="101"/>
      <c r="AB59" s="101"/>
      <c r="AC59" s="101"/>
      <c r="AD59" s="101"/>
      <c r="AE59" s="101"/>
      <c r="AF59" s="101"/>
      <c r="AG59" s="101" t="s">
        <v>365</v>
      </c>
      <c r="AH59" s="101">
        <v>0</v>
      </c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</row>
    <row r="60" spans="1:60" ht="22.5" outlineLevel="1">
      <c r="A60" s="104"/>
      <c r="B60" s="105"/>
      <c r="C60" s="138" t="s">
        <v>413</v>
      </c>
      <c r="D60" s="107"/>
      <c r="E60" s="108">
        <v>95.787999999999997</v>
      </c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1"/>
      <c r="Z60" s="101"/>
      <c r="AA60" s="101"/>
      <c r="AB60" s="101"/>
      <c r="AC60" s="101"/>
      <c r="AD60" s="101"/>
      <c r="AE60" s="101"/>
      <c r="AF60" s="101"/>
      <c r="AG60" s="101" t="s">
        <v>365</v>
      </c>
      <c r="AH60" s="101">
        <v>0</v>
      </c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outlineLevel="1">
      <c r="A61" s="104"/>
      <c r="B61" s="105"/>
      <c r="C61" s="138" t="s">
        <v>414</v>
      </c>
      <c r="D61" s="107"/>
      <c r="E61" s="108">
        <v>-60.8</v>
      </c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1"/>
      <c r="Z61" s="101"/>
      <c r="AA61" s="101"/>
      <c r="AB61" s="101"/>
      <c r="AC61" s="101"/>
      <c r="AD61" s="101"/>
      <c r="AE61" s="101"/>
      <c r="AF61" s="101"/>
      <c r="AG61" s="101" t="s">
        <v>365</v>
      </c>
      <c r="AH61" s="101">
        <v>0</v>
      </c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outlineLevel="1">
      <c r="A62" s="104"/>
      <c r="B62" s="105"/>
      <c r="C62" s="138" t="s">
        <v>415</v>
      </c>
      <c r="D62" s="107"/>
      <c r="E62" s="108">
        <v>13.09</v>
      </c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1"/>
      <c r="Z62" s="101"/>
      <c r="AA62" s="101"/>
      <c r="AB62" s="101"/>
      <c r="AC62" s="101"/>
      <c r="AD62" s="101"/>
      <c r="AE62" s="101"/>
      <c r="AF62" s="101"/>
      <c r="AG62" s="101" t="s">
        <v>365</v>
      </c>
      <c r="AH62" s="101">
        <v>0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outlineLevel="1">
      <c r="A63" s="104"/>
      <c r="B63" s="105"/>
      <c r="C63" s="138" t="s">
        <v>416</v>
      </c>
      <c r="D63" s="107"/>
      <c r="E63" s="108">
        <v>-3.2</v>
      </c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1"/>
      <c r="Z63" s="101"/>
      <c r="AA63" s="101"/>
      <c r="AB63" s="101"/>
      <c r="AC63" s="101"/>
      <c r="AD63" s="101"/>
      <c r="AE63" s="101"/>
      <c r="AF63" s="101"/>
      <c r="AG63" s="101" t="s">
        <v>365</v>
      </c>
      <c r="AH63" s="101">
        <v>0</v>
      </c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 outlineLevel="1">
      <c r="A64" s="104"/>
      <c r="B64" s="105"/>
      <c r="C64" s="138" t="s">
        <v>417</v>
      </c>
      <c r="D64" s="107"/>
      <c r="E64" s="108">
        <v>10.271800000000001</v>
      </c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1"/>
      <c r="Z64" s="101"/>
      <c r="AA64" s="101"/>
      <c r="AB64" s="101"/>
      <c r="AC64" s="101"/>
      <c r="AD64" s="101"/>
      <c r="AE64" s="101"/>
      <c r="AF64" s="101"/>
      <c r="AG64" s="101" t="s">
        <v>365</v>
      </c>
      <c r="AH64" s="101">
        <v>0</v>
      </c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</row>
    <row r="65" spans="1:60" outlineLevel="1">
      <c r="A65" s="104"/>
      <c r="B65" s="105"/>
      <c r="C65" s="138" t="s">
        <v>418</v>
      </c>
      <c r="D65" s="107"/>
      <c r="E65" s="108">
        <v>21.56</v>
      </c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1"/>
      <c r="Z65" s="101"/>
      <c r="AA65" s="101"/>
      <c r="AB65" s="101"/>
      <c r="AC65" s="101"/>
      <c r="AD65" s="101"/>
      <c r="AE65" s="101"/>
      <c r="AF65" s="101"/>
      <c r="AG65" s="101" t="s">
        <v>365</v>
      </c>
      <c r="AH65" s="101">
        <v>0</v>
      </c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outlineLevel="1">
      <c r="A66" s="104"/>
      <c r="B66" s="105"/>
      <c r="C66" s="138" t="s">
        <v>419</v>
      </c>
      <c r="D66" s="107"/>
      <c r="E66" s="108">
        <v>8.1158000000000001</v>
      </c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1"/>
      <c r="Z66" s="101"/>
      <c r="AA66" s="101"/>
      <c r="AB66" s="101"/>
      <c r="AC66" s="101"/>
      <c r="AD66" s="101"/>
      <c r="AE66" s="101"/>
      <c r="AF66" s="101"/>
      <c r="AG66" s="101" t="s">
        <v>365</v>
      </c>
      <c r="AH66" s="101">
        <v>0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outlineLevel="1">
      <c r="A67" s="104"/>
      <c r="B67" s="105"/>
      <c r="C67" s="138" t="s">
        <v>420</v>
      </c>
      <c r="D67" s="107"/>
      <c r="E67" s="108">
        <v>6.7759999999999998</v>
      </c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1"/>
      <c r="Z67" s="101"/>
      <c r="AA67" s="101"/>
      <c r="AB67" s="101"/>
      <c r="AC67" s="101"/>
      <c r="AD67" s="101"/>
      <c r="AE67" s="101"/>
      <c r="AF67" s="101"/>
      <c r="AG67" s="101" t="s">
        <v>365</v>
      </c>
      <c r="AH67" s="101">
        <v>0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</row>
    <row r="68" spans="1:60" outlineLevel="1">
      <c r="A68" s="104"/>
      <c r="B68" s="105"/>
      <c r="C68" s="138" t="s">
        <v>374</v>
      </c>
      <c r="D68" s="107"/>
      <c r="E68" s="108">
        <v>-1.6</v>
      </c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1"/>
      <c r="Z68" s="101"/>
      <c r="AA68" s="101"/>
      <c r="AB68" s="101"/>
      <c r="AC68" s="101"/>
      <c r="AD68" s="101"/>
      <c r="AE68" s="101"/>
      <c r="AF68" s="101"/>
      <c r="AG68" s="101" t="s">
        <v>365</v>
      </c>
      <c r="AH68" s="101">
        <v>0</v>
      </c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 outlineLevel="1">
      <c r="A69" s="104"/>
      <c r="B69" s="105"/>
      <c r="C69" s="138" t="s">
        <v>421</v>
      </c>
      <c r="D69" s="107"/>
      <c r="E69" s="108">
        <v>5.5439999999999996</v>
      </c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1"/>
      <c r="Z69" s="101"/>
      <c r="AA69" s="101"/>
      <c r="AB69" s="101"/>
      <c r="AC69" s="101"/>
      <c r="AD69" s="101"/>
      <c r="AE69" s="101"/>
      <c r="AF69" s="101"/>
      <c r="AG69" s="101" t="s">
        <v>365</v>
      </c>
      <c r="AH69" s="101">
        <v>0</v>
      </c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</row>
    <row r="70" spans="1:60" outlineLevel="1">
      <c r="A70" s="104"/>
      <c r="B70" s="105"/>
      <c r="C70" s="138" t="s">
        <v>422</v>
      </c>
      <c r="D70" s="107"/>
      <c r="E70" s="108">
        <v>6.7759999999999998</v>
      </c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1"/>
      <c r="Z70" s="101"/>
      <c r="AA70" s="101"/>
      <c r="AB70" s="101"/>
      <c r="AC70" s="101"/>
      <c r="AD70" s="101"/>
      <c r="AE70" s="101"/>
      <c r="AF70" s="101"/>
      <c r="AG70" s="101" t="s">
        <v>365</v>
      </c>
      <c r="AH70" s="101">
        <v>0</v>
      </c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outlineLevel="1">
      <c r="A71" s="104"/>
      <c r="B71" s="105"/>
      <c r="C71" s="138" t="s">
        <v>423</v>
      </c>
      <c r="D71" s="107"/>
      <c r="E71" s="108">
        <v>6.2831999999999999</v>
      </c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1"/>
      <c r="Z71" s="101"/>
      <c r="AA71" s="101"/>
      <c r="AB71" s="101"/>
      <c r="AC71" s="101"/>
      <c r="AD71" s="101"/>
      <c r="AE71" s="101"/>
      <c r="AF71" s="101"/>
      <c r="AG71" s="101" t="s">
        <v>365</v>
      </c>
      <c r="AH71" s="101">
        <v>0</v>
      </c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</row>
    <row r="72" spans="1:60" ht="22.5" outlineLevel="1">
      <c r="A72" s="122">
        <v>4</v>
      </c>
      <c r="B72" s="123" t="s">
        <v>424</v>
      </c>
      <c r="C72" s="137" t="s">
        <v>425</v>
      </c>
      <c r="D72" s="124" t="s">
        <v>359</v>
      </c>
      <c r="E72" s="125">
        <v>173.70854</v>
      </c>
      <c r="F72" s="126"/>
      <c r="G72" s="127">
        <f>ROUND(E72*F72,2)</f>
        <v>0</v>
      </c>
      <c r="H72" s="126"/>
      <c r="I72" s="127">
        <f>ROUND(E72*H72,2)</f>
        <v>0</v>
      </c>
      <c r="J72" s="126"/>
      <c r="K72" s="127">
        <f>ROUND(E72*J72,2)</f>
        <v>0</v>
      </c>
      <c r="L72" s="127">
        <v>21</v>
      </c>
      <c r="M72" s="127">
        <f>G72*(1+L72/100)</f>
        <v>0</v>
      </c>
      <c r="N72" s="127">
        <v>1.4760000000000001E-2</v>
      </c>
      <c r="O72" s="127">
        <f>ROUND(E72*N72,2)</f>
        <v>2.56</v>
      </c>
      <c r="P72" s="127">
        <v>0</v>
      </c>
      <c r="Q72" s="127">
        <f>ROUND(E72*P72,2)</f>
        <v>0</v>
      </c>
      <c r="R72" s="127"/>
      <c r="S72" s="127" t="s">
        <v>392</v>
      </c>
      <c r="T72" s="128" t="s">
        <v>393</v>
      </c>
      <c r="U72" s="106">
        <v>0.8</v>
      </c>
      <c r="V72" s="106">
        <f>ROUND(E72*U72,2)</f>
        <v>138.97</v>
      </c>
      <c r="W72" s="106"/>
      <c r="X72" s="106" t="s">
        <v>362</v>
      </c>
      <c r="Y72" s="101"/>
      <c r="Z72" s="101"/>
      <c r="AA72" s="101"/>
      <c r="AB72" s="101"/>
      <c r="AC72" s="101"/>
      <c r="AD72" s="101"/>
      <c r="AE72" s="101"/>
      <c r="AF72" s="101"/>
      <c r="AG72" s="101" t="s">
        <v>363</v>
      </c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outlineLevel="1">
      <c r="A73" s="104"/>
      <c r="B73" s="105"/>
      <c r="C73" s="138" t="s">
        <v>364</v>
      </c>
      <c r="D73" s="107"/>
      <c r="E73" s="108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1"/>
      <c r="Z73" s="101"/>
      <c r="AA73" s="101"/>
      <c r="AB73" s="101"/>
      <c r="AC73" s="101"/>
      <c r="AD73" s="101"/>
      <c r="AE73" s="101"/>
      <c r="AF73" s="101"/>
      <c r="AG73" s="101" t="s">
        <v>365</v>
      </c>
      <c r="AH73" s="101">
        <v>0</v>
      </c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outlineLevel="1">
      <c r="A74" s="104"/>
      <c r="B74" s="105"/>
      <c r="C74" s="138" t="s">
        <v>426</v>
      </c>
      <c r="D74" s="107"/>
      <c r="E74" s="108">
        <v>9.7636000000000003</v>
      </c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1"/>
      <c r="Z74" s="101"/>
      <c r="AA74" s="101"/>
      <c r="AB74" s="101"/>
      <c r="AC74" s="101"/>
      <c r="AD74" s="101"/>
      <c r="AE74" s="101"/>
      <c r="AF74" s="101"/>
      <c r="AG74" s="101" t="s">
        <v>365</v>
      </c>
      <c r="AH74" s="101">
        <v>0</v>
      </c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outlineLevel="1">
      <c r="A75" s="104"/>
      <c r="B75" s="105"/>
      <c r="C75" s="138" t="s">
        <v>427</v>
      </c>
      <c r="D75" s="107"/>
      <c r="E75" s="108">
        <v>6.9454000000000002</v>
      </c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1"/>
      <c r="Z75" s="101"/>
      <c r="AA75" s="101"/>
      <c r="AB75" s="101"/>
      <c r="AC75" s="101"/>
      <c r="AD75" s="101"/>
      <c r="AE75" s="101"/>
      <c r="AF75" s="101"/>
      <c r="AG75" s="101" t="s">
        <v>365</v>
      </c>
      <c r="AH75" s="101">
        <v>0</v>
      </c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outlineLevel="1">
      <c r="A76" s="104"/>
      <c r="B76" s="105"/>
      <c r="C76" s="138" t="s">
        <v>428</v>
      </c>
      <c r="D76" s="107"/>
      <c r="E76" s="108">
        <v>6.0830000000000002</v>
      </c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1"/>
      <c r="Z76" s="101"/>
      <c r="AA76" s="101"/>
      <c r="AB76" s="101"/>
      <c r="AC76" s="101"/>
      <c r="AD76" s="101"/>
      <c r="AE76" s="101"/>
      <c r="AF76" s="101"/>
      <c r="AG76" s="101" t="s">
        <v>365</v>
      </c>
      <c r="AH76" s="101">
        <v>0</v>
      </c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 outlineLevel="1">
      <c r="A77" s="104"/>
      <c r="B77" s="105"/>
      <c r="C77" s="138" t="s">
        <v>429</v>
      </c>
      <c r="D77" s="107"/>
      <c r="E77" s="108">
        <v>12.4124</v>
      </c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1"/>
      <c r="Z77" s="101"/>
      <c r="AA77" s="101"/>
      <c r="AB77" s="101"/>
      <c r="AC77" s="101"/>
      <c r="AD77" s="101"/>
      <c r="AE77" s="101"/>
      <c r="AF77" s="101"/>
      <c r="AG77" s="101" t="s">
        <v>365</v>
      </c>
      <c r="AH77" s="101">
        <v>0</v>
      </c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</row>
    <row r="78" spans="1:60" outlineLevel="1">
      <c r="A78" s="104"/>
      <c r="B78" s="105"/>
      <c r="C78" s="138" t="s">
        <v>430</v>
      </c>
      <c r="D78" s="107"/>
      <c r="E78" s="108">
        <v>7.6383999999999999</v>
      </c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1"/>
      <c r="Z78" s="101"/>
      <c r="AA78" s="101"/>
      <c r="AB78" s="101"/>
      <c r="AC78" s="101"/>
      <c r="AD78" s="101"/>
      <c r="AE78" s="101"/>
      <c r="AF78" s="101"/>
      <c r="AG78" s="101" t="s">
        <v>365</v>
      </c>
      <c r="AH78" s="101">
        <v>0</v>
      </c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outlineLevel="1">
      <c r="A79" s="104"/>
      <c r="B79" s="105"/>
      <c r="C79" s="138" t="s">
        <v>431</v>
      </c>
      <c r="D79" s="107"/>
      <c r="E79" s="108">
        <v>6.2370000000000001</v>
      </c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1"/>
      <c r="Z79" s="101"/>
      <c r="AA79" s="101"/>
      <c r="AB79" s="101"/>
      <c r="AC79" s="101"/>
      <c r="AD79" s="101"/>
      <c r="AE79" s="101"/>
      <c r="AF79" s="101"/>
      <c r="AG79" s="101" t="s">
        <v>365</v>
      </c>
      <c r="AH79" s="101">
        <v>0</v>
      </c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outlineLevel="1">
      <c r="A80" s="104"/>
      <c r="B80" s="105"/>
      <c r="C80" s="138" t="s">
        <v>432</v>
      </c>
      <c r="D80" s="107"/>
      <c r="E80" s="108">
        <v>10.8262</v>
      </c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1"/>
      <c r="Z80" s="101"/>
      <c r="AA80" s="101"/>
      <c r="AB80" s="101"/>
      <c r="AC80" s="101"/>
      <c r="AD80" s="101"/>
      <c r="AE80" s="101"/>
      <c r="AF80" s="101"/>
      <c r="AG80" s="101" t="s">
        <v>365</v>
      </c>
      <c r="AH80" s="101">
        <v>0</v>
      </c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outlineLevel="1">
      <c r="A81" s="104"/>
      <c r="B81" s="105"/>
      <c r="C81" s="138" t="s">
        <v>433</v>
      </c>
      <c r="D81" s="107"/>
      <c r="E81" s="108">
        <v>9.7789999999999999</v>
      </c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1"/>
      <c r="Z81" s="101"/>
      <c r="AA81" s="101"/>
      <c r="AB81" s="101"/>
      <c r="AC81" s="101"/>
      <c r="AD81" s="101"/>
      <c r="AE81" s="101"/>
      <c r="AF81" s="101"/>
      <c r="AG81" s="101" t="s">
        <v>365</v>
      </c>
      <c r="AH81" s="101">
        <v>0</v>
      </c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</row>
    <row r="82" spans="1:60" outlineLevel="1">
      <c r="A82" s="104"/>
      <c r="B82" s="105"/>
      <c r="C82" s="138" t="s">
        <v>434</v>
      </c>
      <c r="D82" s="107"/>
      <c r="E82" s="108">
        <v>2.13714</v>
      </c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1"/>
      <c r="Z82" s="101"/>
      <c r="AA82" s="101"/>
      <c r="AB82" s="101"/>
      <c r="AC82" s="101"/>
      <c r="AD82" s="101"/>
      <c r="AE82" s="101"/>
      <c r="AF82" s="101"/>
      <c r="AG82" s="101" t="s">
        <v>365</v>
      </c>
      <c r="AH82" s="101">
        <v>0</v>
      </c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outlineLevel="1">
      <c r="A83" s="104"/>
      <c r="B83" s="105"/>
      <c r="C83" s="138" t="s">
        <v>435</v>
      </c>
      <c r="D83" s="107"/>
      <c r="E83" s="108">
        <v>8.0388000000000002</v>
      </c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1"/>
      <c r="Z83" s="101"/>
      <c r="AA83" s="101"/>
      <c r="AB83" s="101"/>
      <c r="AC83" s="101"/>
      <c r="AD83" s="101"/>
      <c r="AE83" s="101"/>
      <c r="AF83" s="101"/>
      <c r="AG83" s="101" t="s">
        <v>365</v>
      </c>
      <c r="AH83" s="101">
        <v>0</v>
      </c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outlineLevel="1">
      <c r="A84" s="104"/>
      <c r="B84" s="105"/>
      <c r="C84" s="138" t="s">
        <v>436</v>
      </c>
      <c r="D84" s="107"/>
      <c r="E84" s="108">
        <v>8.0234000000000005</v>
      </c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1"/>
      <c r="Z84" s="101"/>
      <c r="AA84" s="101"/>
      <c r="AB84" s="101"/>
      <c r="AC84" s="101"/>
      <c r="AD84" s="101"/>
      <c r="AE84" s="101"/>
      <c r="AF84" s="101"/>
      <c r="AG84" s="101" t="s">
        <v>365</v>
      </c>
      <c r="AH84" s="101">
        <v>0</v>
      </c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 outlineLevel="1">
      <c r="A85" s="104"/>
      <c r="B85" s="105"/>
      <c r="C85" s="138" t="s">
        <v>437</v>
      </c>
      <c r="D85" s="107"/>
      <c r="E85" s="108">
        <v>1.3244</v>
      </c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1"/>
      <c r="Z85" s="101"/>
      <c r="AA85" s="101"/>
      <c r="AB85" s="101"/>
      <c r="AC85" s="101"/>
      <c r="AD85" s="101"/>
      <c r="AE85" s="101"/>
      <c r="AF85" s="101"/>
      <c r="AG85" s="101" t="s">
        <v>365</v>
      </c>
      <c r="AH85" s="101">
        <v>0</v>
      </c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</row>
    <row r="86" spans="1:60" outlineLevel="1">
      <c r="A86" s="104"/>
      <c r="B86" s="105"/>
      <c r="C86" s="138" t="s">
        <v>438</v>
      </c>
      <c r="D86" s="107"/>
      <c r="E86" s="108">
        <v>2.7103999999999999</v>
      </c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1"/>
      <c r="Z86" s="101"/>
      <c r="AA86" s="101"/>
      <c r="AB86" s="101"/>
      <c r="AC86" s="101"/>
      <c r="AD86" s="101"/>
      <c r="AE86" s="101"/>
      <c r="AF86" s="101"/>
      <c r="AG86" s="101" t="s">
        <v>365</v>
      </c>
      <c r="AH86" s="101">
        <v>0</v>
      </c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 outlineLevel="1">
      <c r="A87" s="104"/>
      <c r="B87" s="105"/>
      <c r="C87" s="138" t="s">
        <v>439</v>
      </c>
      <c r="D87" s="107"/>
      <c r="E87" s="108">
        <v>2.9567999999999999</v>
      </c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1"/>
      <c r="Z87" s="101"/>
      <c r="AA87" s="101"/>
      <c r="AB87" s="101"/>
      <c r="AC87" s="101"/>
      <c r="AD87" s="101"/>
      <c r="AE87" s="101"/>
      <c r="AF87" s="101"/>
      <c r="AG87" s="101" t="s">
        <v>365</v>
      </c>
      <c r="AH87" s="101">
        <v>0</v>
      </c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</row>
    <row r="88" spans="1:60" outlineLevel="1">
      <c r="A88" s="104"/>
      <c r="B88" s="105"/>
      <c r="C88" s="138" t="s">
        <v>440</v>
      </c>
      <c r="D88" s="107"/>
      <c r="E88" s="108">
        <v>2.9567999999999999</v>
      </c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1"/>
      <c r="Z88" s="101"/>
      <c r="AA88" s="101"/>
      <c r="AB88" s="101"/>
      <c r="AC88" s="101"/>
      <c r="AD88" s="101"/>
      <c r="AE88" s="101"/>
      <c r="AF88" s="101"/>
      <c r="AG88" s="101" t="s">
        <v>365</v>
      </c>
      <c r="AH88" s="101">
        <v>0</v>
      </c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60" outlineLevel="1">
      <c r="A89" s="104"/>
      <c r="B89" s="105"/>
      <c r="C89" s="138" t="s">
        <v>441</v>
      </c>
      <c r="D89" s="107"/>
      <c r="E89" s="108">
        <v>3.1107999999999998</v>
      </c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1"/>
      <c r="Z89" s="101"/>
      <c r="AA89" s="101"/>
      <c r="AB89" s="101"/>
      <c r="AC89" s="101"/>
      <c r="AD89" s="101"/>
      <c r="AE89" s="101"/>
      <c r="AF89" s="101"/>
      <c r="AG89" s="101" t="s">
        <v>365</v>
      </c>
      <c r="AH89" s="101">
        <v>0</v>
      </c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</row>
    <row r="90" spans="1:60" outlineLevel="1">
      <c r="A90" s="104"/>
      <c r="B90" s="105"/>
      <c r="C90" s="138" t="s">
        <v>442</v>
      </c>
      <c r="D90" s="107"/>
      <c r="E90" s="108">
        <v>17.556000000000001</v>
      </c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1"/>
      <c r="Z90" s="101"/>
      <c r="AA90" s="101"/>
      <c r="AB90" s="101"/>
      <c r="AC90" s="101"/>
      <c r="AD90" s="101"/>
      <c r="AE90" s="101"/>
      <c r="AF90" s="101"/>
      <c r="AG90" s="101" t="s">
        <v>365</v>
      </c>
      <c r="AH90" s="101">
        <v>0</v>
      </c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60" outlineLevel="1">
      <c r="A91" s="104"/>
      <c r="B91" s="105"/>
      <c r="C91" s="138" t="s">
        <v>443</v>
      </c>
      <c r="D91" s="107"/>
      <c r="E91" s="108">
        <v>5.6825999999999999</v>
      </c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1"/>
      <c r="Z91" s="101"/>
      <c r="AA91" s="101"/>
      <c r="AB91" s="101"/>
      <c r="AC91" s="101"/>
      <c r="AD91" s="101"/>
      <c r="AE91" s="101"/>
      <c r="AF91" s="101"/>
      <c r="AG91" s="101" t="s">
        <v>365</v>
      </c>
      <c r="AH91" s="101">
        <v>0</v>
      </c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</row>
    <row r="92" spans="1:60" outlineLevel="1">
      <c r="A92" s="104"/>
      <c r="B92" s="105"/>
      <c r="C92" s="138" t="s">
        <v>444</v>
      </c>
      <c r="D92" s="107"/>
      <c r="E92" s="108">
        <v>6.6219999999999999</v>
      </c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1"/>
      <c r="Z92" s="101"/>
      <c r="AA92" s="101"/>
      <c r="AB92" s="101"/>
      <c r="AC92" s="101"/>
      <c r="AD92" s="101"/>
      <c r="AE92" s="101"/>
      <c r="AF92" s="101"/>
      <c r="AG92" s="101" t="s">
        <v>365</v>
      </c>
      <c r="AH92" s="101">
        <v>0</v>
      </c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60" outlineLevel="1">
      <c r="A93" s="104"/>
      <c r="B93" s="105"/>
      <c r="C93" s="138" t="s">
        <v>445</v>
      </c>
      <c r="D93" s="107"/>
      <c r="E93" s="108">
        <v>12.9206</v>
      </c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1"/>
      <c r="Z93" s="101"/>
      <c r="AA93" s="101"/>
      <c r="AB93" s="101"/>
      <c r="AC93" s="101"/>
      <c r="AD93" s="101"/>
      <c r="AE93" s="101"/>
      <c r="AF93" s="101"/>
      <c r="AG93" s="101" t="s">
        <v>365</v>
      </c>
      <c r="AH93" s="101">
        <v>0</v>
      </c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60" outlineLevel="1">
      <c r="A94" s="104"/>
      <c r="B94" s="105"/>
      <c r="C94" s="138" t="s">
        <v>443</v>
      </c>
      <c r="D94" s="107"/>
      <c r="E94" s="108">
        <v>5.6825999999999999</v>
      </c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1"/>
      <c r="Z94" s="101"/>
      <c r="AA94" s="101"/>
      <c r="AB94" s="101"/>
      <c r="AC94" s="101"/>
      <c r="AD94" s="101"/>
      <c r="AE94" s="101"/>
      <c r="AF94" s="101"/>
      <c r="AG94" s="101" t="s">
        <v>365</v>
      </c>
      <c r="AH94" s="101">
        <v>0</v>
      </c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60" outlineLevel="1">
      <c r="A95" s="104"/>
      <c r="B95" s="105"/>
      <c r="C95" s="138" t="s">
        <v>446</v>
      </c>
      <c r="D95" s="107"/>
      <c r="E95" s="108">
        <v>6.6219999999999999</v>
      </c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1"/>
      <c r="Z95" s="101"/>
      <c r="AA95" s="101"/>
      <c r="AB95" s="101"/>
      <c r="AC95" s="101"/>
      <c r="AD95" s="101"/>
      <c r="AE95" s="101"/>
      <c r="AF95" s="101"/>
      <c r="AG95" s="101" t="s">
        <v>365</v>
      </c>
      <c r="AH95" s="101">
        <v>0</v>
      </c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</row>
    <row r="96" spans="1:60" outlineLevel="1">
      <c r="A96" s="104"/>
      <c r="B96" s="105"/>
      <c r="C96" s="138" t="s">
        <v>443</v>
      </c>
      <c r="D96" s="107"/>
      <c r="E96" s="108">
        <v>5.6825999999999999</v>
      </c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1"/>
      <c r="Z96" s="101"/>
      <c r="AA96" s="101"/>
      <c r="AB96" s="101"/>
      <c r="AC96" s="101"/>
      <c r="AD96" s="101"/>
      <c r="AE96" s="101"/>
      <c r="AF96" s="101"/>
      <c r="AG96" s="101" t="s">
        <v>365</v>
      </c>
      <c r="AH96" s="101">
        <v>0</v>
      </c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60" outlineLevel="1">
      <c r="A97" s="104"/>
      <c r="B97" s="105"/>
      <c r="C97" s="138" t="s">
        <v>447</v>
      </c>
      <c r="D97" s="107"/>
      <c r="E97" s="108">
        <v>6.3140000000000001</v>
      </c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1"/>
      <c r="Z97" s="101"/>
      <c r="AA97" s="101"/>
      <c r="AB97" s="101"/>
      <c r="AC97" s="101"/>
      <c r="AD97" s="101"/>
      <c r="AE97" s="101"/>
      <c r="AF97" s="101"/>
      <c r="AG97" s="101" t="s">
        <v>365</v>
      </c>
      <c r="AH97" s="101">
        <v>0</v>
      </c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</row>
    <row r="98" spans="1:60" outlineLevel="1">
      <c r="A98" s="104"/>
      <c r="B98" s="105"/>
      <c r="C98" s="138" t="s">
        <v>443</v>
      </c>
      <c r="D98" s="107"/>
      <c r="E98" s="108">
        <v>5.6825999999999999</v>
      </c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1"/>
      <c r="Z98" s="101"/>
      <c r="AA98" s="101"/>
      <c r="AB98" s="101"/>
      <c r="AC98" s="101"/>
      <c r="AD98" s="101"/>
      <c r="AE98" s="101"/>
      <c r="AF98" s="101"/>
      <c r="AG98" s="101" t="s">
        <v>365</v>
      </c>
      <c r="AH98" s="101">
        <v>0</v>
      </c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60" ht="22.5" outlineLevel="1">
      <c r="A99" s="122">
        <v>5</v>
      </c>
      <c r="B99" s="123" t="s">
        <v>448</v>
      </c>
      <c r="C99" s="137" t="s">
        <v>449</v>
      </c>
      <c r="D99" s="124" t="s">
        <v>359</v>
      </c>
      <c r="E99" s="125">
        <v>53.741100000000003</v>
      </c>
      <c r="F99" s="126"/>
      <c r="G99" s="127">
        <f>ROUND(E99*F99,2)</f>
        <v>0</v>
      </c>
      <c r="H99" s="126"/>
      <c r="I99" s="127">
        <f>ROUND(E99*H99,2)</f>
        <v>0</v>
      </c>
      <c r="J99" s="126"/>
      <c r="K99" s="127">
        <f>ROUND(E99*J99,2)</f>
        <v>0</v>
      </c>
      <c r="L99" s="127">
        <v>21</v>
      </c>
      <c r="M99" s="127">
        <f>G99*(1+L99/100)</f>
        <v>0</v>
      </c>
      <c r="N99" s="127">
        <v>1.4760000000000001E-2</v>
      </c>
      <c r="O99" s="127">
        <f>ROUND(E99*N99,2)</f>
        <v>0.79</v>
      </c>
      <c r="P99" s="127">
        <v>0</v>
      </c>
      <c r="Q99" s="127">
        <f>ROUND(E99*P99,2)</f>
        <v>0</v>
      </c>
      <c r="R99" s="127"/>
      <c r="S99" s="127" t="s">
        <v>392</v>
      </c>
      <c r="T99" s="128" t="s">
        <v>393</v>
      </c>
      <c r="U99" s="106">
        <v>0.8</v>
      </c>
      <c r="V99" s="106">
        <f>ROUND(E99*U99,2)</f>
        <v>42.99</v>
      </c>
      <c r="W99" s="106"/>
      <c r="X99" s="106" t="s">
        <v>362</v>
      </c>
      <c r="Y99" s="101"/>
      <c r="Z99" s="101"/>
      <c r="AA99" s="101"/>
      <c r="AB99" s="101"/>
      <c r="AC99" s="101"/>
      <c r="AD99" s="101"/>
      <c r="AE99" s="101"/>
      <c r="AF99" s="101"/>
      <c r="AG99" s="101" t="s">
        <v>363</v>
      </c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</row>
    <row r="100" spans="1:60" outlineLevel="1">
      <c r="A100" s="104"/>
      <c r="B100" s="105"/>
      <c r="C100" s="138" t="s">
        <v>364</v>
      </c>
      <c r="D100" s="107"/>
      <c r="E100" s="108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1"/>
      <c r="Z100" s="101"/>
      <c r="AA100" s="101"/>
      <c r="AB100" s="101"/>
      <c r="AC100" s="101"/>
      <c r="AD100" s="101"/>
      <c r="AE100" s="101"/>
      <c r="AF100" s="101"/>
      <c r="AG100" s="101" t="s">
        <v>365</v>
      </c>
      <c r="AH100" s="101">
        <v>0</v>
      </c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60" outlineLevel="1">
      <c r="A101" s="104"/>
      <c r="B101" s="105"/>
      <c r="C101" s="138" t="s">
        <v>450</v>
      </c>
      <c r="D101" s="107"/>
      <c r="E101" s="108">
        <v>3.0337999999999998</v>
      </c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1"/>
      <c r="Z101" s="101"/>
      <c r="AA101" s="101"/>
      <c r="AB101" s="101"/>
      <c r="AC101" s="101"/>
      <c r="AD101" s="101"/>
      <c r="AE101" s="101"/>
      <c r="AF101" s="101"/>
      <c r="AG101" s="101" t="s">
        <v>365</v>
      </c>
      <c r="AH101" s="101">
        <v>0</v>
      </c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</row>
    <row r="102" spans="1:60" outlineLevel="1">
      <c r="A102" s="104"/>
      <c r="B102" s="105"/>
      <c r="C102" s="138" t="s">
        <v>451</v>
      </c>
      <c r="D102" s="107"/>
      <c r="E102" s="108">
        <v>13.9062</v>
      </c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1"/>
      <c r="Z102" s="101"/>
      <c r="AA102" s="101"/>
      <c r="AB102" s="101"/>
      <c r="AC102" s="101"/>
      <c r="AD102" s="101"/>
      <c r="AE102" s="101"/>
      <c r="AF102" s="101"/>
      <c r="AG102" s="101" t="s">
        <v>365</v>
      </c>
      <c r="AH102" s="101">
        <v>0</v>
      </c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60" outlineLevel="1">
      <c r="A103" s="104"/>
      <c r="B103" s="105"/>
      <c r="C103" s="138" t="s">
        <v>452</v>
      </c>
      <c r="D103" s="107"/>
      <c r="E103" s="108">
        <v>5.9905999999999997</v>
      </c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1"/>
      <c r="Z103" s="101"/>
      <c r="AA103" s="101"/>
      <c r="AB103" s="101"/>
      <c r="AC103" s="101"/>
      <c r="AD103" s="101"/>
      <c r="AE103" s="101"/>
      <c r="AF103" s="101"/>
      <c r="AG103" s="101" t="s">
        <v>365</v>
      </c>
      <c r="AH103" s="101">
        <v>0</v>
      </c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</row>
    <row r="104" spans="1:60" outlineLevel="1">
      <c r="A104" s="104"/>
      <c r="B104" s="105"/>
      <c r="C104" s="138" t="s">
        <v>453</v>
      </c>
      <c r="D104" s="107"/>
      <c r="E104" s="108">
        <v>9.5017999999999994</v>
      </c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1"/>
      <c r="Z104" s="101"/>
      <c r="AA104" s="101"/>
      <c r="AB104" s="101"/>
      <c r="AC104" s="101"/>
      <c r="AD104" s="101"/>
      <c r="AE104" s="101"/>
      <c r="AF104" s="101"/>
      <c r="AG104" s="101" t="s">
        <v>365</v>
      </c>
      <c r="AH104" s="101">
        <v>0</v>
      </c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60" outlineLevel="1">
      <c r="A105" s="104"/>
      <c r="B105" s="105"/>
      <c r="C105" s="139" t="s">
        <v>454</v>
      </c>
      <c r="D105" s="109"/>
      <c r="E105" s="110">
        <v>32.432400000000001</v>
      </c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1"/>
      <c r="Z105" s="101"/>
      <c r="AA105" s="101"/>
      <c r="AB105" s="101"/>
      <c r="AC105" s="101"/>
      <c r="AD105" s="101"/>
      <c r="AE105" s="101"/>
      <c r="AF105" s="101"/>
      <c r="AG105" s="101" t="s">
        <v>365</v>
      </c>
      <c r="AH105" s="101">
        <v>1</v>
      </c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</row>
    <row r="106" spans="1:60" outlineLevel="1">
      <c r="A106" s="104"/>
      <c r="B106" s="105"/>
      <c r="C106" s="138" t="s">
        <v>455</v>
      </c>
      <c r="D106" s="107"/>
      <c r="E106" s="108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1"/>
      <c r="Z106" s="101"/>
      <c r="AA106" s="101"/>
      <c r="AB106" s="101"/>
      <c r="AC106" s="101"/>
      <c r="AD106" s="101"/>
      <c r="AE106" s="101"/>
      <c r="AF106" s="101"/>
      <c r="AG106" s="101" t="s">
        <v>365</v>
      </c>
      <c r="AH106" s="101">
        <v>0</v>
      </c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</row>
    <row r="107" spans="1:60" outlineLevel="1">
      <c r="A107" s="104"/>
      <c r="B107" s="105"/>
      <c r="C107" s="138" t="s">
        <v>456</v>
      </c>
      <c r="D107" s="107"/>
      <c r="E107" s="108">
        <v>2.79</v>
      </c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1"/>
      <c r="Z107" s="101"/>
      <c r="AA107" s="101"/>
      <c r="AB107" s="101"/>
      <c r="AC107" s="101"/>
      <c r="AD107" s="101"/>
      <c r="AE107" s="101"/>
      <c r="AF107" s="101"/>
      <c r="AG107" s="101" t="s">
        <v>365</v>
      </c>
      <c r="AH107" s="101">
        <v>0</v>
      </c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</row>
    <row r="108" spans="1:60" outlineLevel="1">
      <c r="A108" s="104"/>
      <c r="B108" s="105"/>
      <c r="C108" s="138" t="s">
        <v>457</v>
      </c>
      <c r="D108" s="107"/>
      <c r="E108" s="108">
        <v>2.79</v>
      </c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1"/>
      <c r="Z108" s="101"/>
      <c r="AA108" s="101"/>
      <c r="AB108" s="101"/>
      <c r="AC108" s="101"/>
      <c r="AD108" s="101"/>
      <c r="AE108" s="101"/>
      <c r="AF108" s="101"/>
      <c r="AG108" s="101" t="s">
        <v>365</v>
      </c>
      <c r="AH108" s="101">
        <v>0</v>
      </c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60" outlineLevel="1">
      <c r="A109" s="104"/>
      <c r="B109" s="105"/>
      <c r="C109" s="138" t="s">
        <v>458</v>
      </c>
      <c r="D109" s="107"/>
      <c r="E109" s="108">
        <v>2.79</v>
      </c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1"/>
      <c r="Z109" s="101"/>
      <c r="AA109" s="101"/>
      <c r="AB109" s="101"/>
      <c r="AC109" s="101"/>
      <c r="AD109" s="101"/>
      <c r="AE109" s="101"/>
      <c r="AF109" s="101"/>
      <c r="AG109" s="101" t="s">
        <v>365</v>
      </c>
      <c r="AH109" s="101">
        <v>0</v>
      </c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</row>
    <row r="110" spans="1:60" outlineLevel="1">
      <c r="A110" s="104"/>
      <c r="B110" s="105"/>
      <c r="C110" s="138" t="s">
        <v>459</v>
      </c>
      <c r="D110" s="107"/>
      <c r="E110" s="108">
        <v>2.79</v>
      </c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1"/>
      <c r="Z110" s="101"/>
      <c r="AA110" s="101"/>
      <c r="AB110" s="101"/>
      <c r="AC110" s="101"/>
      <c r="AD110" s="101"/>
      <c r="AE110" s="101"/>
      <c r="AF110" s="101"/>
      <c r="AG110" s="101" t="s">
        <v>365</v>
      </c>
      <c r="AH110" s="101">
        <v>0</v>
      </c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</row>
    <row r="111" spans="1:60" outlineLevel="1">
      <c r="A111" s="104"/>
      <c r="B111" s="105"/>
      <c r="C111" s="138" t="s">
        <v>460</v>
      </c>
      <c r="D111" s="107"/>
      <c r="E111" s="108">
        <v>2.79</v>
      </c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1"/>
      <c r="Z111" s="101"/>
      <c r="AA111" s="101"/>
      <c r="AB111" s="101"/>
      <c r="AC111" s="101"/>
      <c r="AD111" s="101"/>
      <c r="AE111" s="101"/>
      <c r="AF111" s="101"/>
      <c r="AG111" s="101" t="s">
        <v>365</v>
      </c>
      <c r="AH111" s="101">
        <v>0</v>
      </c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outlineLevel="1">
      <c r="A112" s="104"/>
      <c r="B112" s="105"/>
      <c r="C112" s="138" t="s">
        <v>461</v>
      </c>
      <c r="D112" s="107"/>
      <c r="E112" s="108">
        <v>2.79</v>
      </c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1"/>
      <c r="Z112" s="101"/>
      <c r="AA112" s="101"/>
      <c r="AB112" s="101"/>
      <c r="AC112" s="101"/>
      <c r="AD112" s="101"/>
      <c r="AE112" s="101"/>
      <c r="AF112" s="101"/>
      <c r="AG112" s="101" t="s">
        <v>365</v>
      </c>
      <c r="AH112" s="101">
        <v>0</v>
      </c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60" outlineLevel="1">
      <c r="A113" s="104"/>
      <c r="B113" s="105"/>
      <c r="C113" s="138" t="s">
        <v>462</v>
      </c>
      <c r="D113" s="107"/>
      <c r="E113" s="108">
        <v>2.79</v>
      </c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1"/>
      <c r="Z113" s="101"/>
      <c r="AA113" s="101"/>
      <c r="AB113" s="101"/>
      <c r="AC113" s="101"/>
      <c r="AD113" s="101"/>
      <c r="AE113" s="101"/>
      <c r="AF113" s="101"/>
      <c r="AG113" s="101" t="s">
        <v>365</v>
      </c>
      <c r="AH113" s="101">
        <v>0</v>
      </c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</row>
    <row r="114" spans="1:60" outlineLevel="1">
      <c r="A114" s="104"/>
      <c r="B114" s="105"/>
      <c r="C114" s="138" t="s">
        <v>463</v>
      </c>
      <c r="D114" s="107"/>
      <c r="E114" s="108">
        <v>1.7786999999999999</v>
      </c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1"/>
      <c r="Z114" s="101"/>
      <c r="AA114" s="101"/>
      <c r="AB114" s="101"/>
      <c r="AC114" s="101"/>
      <c r="AD114" s="101"/>
      <c r="AE114" s="101"/>
      <c r="AF114" s="101"/>
      <c r="AG114" s="101" t="s">
        <v>365</v>
      </c>
      <c r="AH114" s="101">
        <v>0</v>
      </c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60" outlineLevel="1">
      <c r="A115" s="104"/>
      <c r="B115" s="105"/>
      <c r="C115" s="139" t="s">
        <v>454</v>
      </c>
      <c r="D115" s="109"/>
      <c r="E115" s="110">
        <v>21.308700000000002</v>
      </c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1"/>
      <c r="Z115" s="101"/>
      <c r="AA115" s="101"/>
      <c r="AB115" s="101"/>
      <c r="AC115" s="101"/>
      <c r="AD115" s="101"/>
      <c r="AE115" s="101"/>
      <c r="AF115" s="101"/>
      <c r="AG115" s="101" t="s">
        <v>365</v>
      </c>
      <c r="AH115" s="101">
        <v>1</v>
      </c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1:60" ht="22.5" outlineLevel="1">
      <c r="A116" s="122">
        <v>6</v>
      </c>
      <c r="B116" s="123" t="s">
        <v>464</v>
      </c>
      <c r="C116" s="137" t="s">
        <v>465</v>
      </c>
      <c r="D116" s="124" t="s">
        <v>359</v>
      </c>
      <c r="E116" s="125">
        <v>48.217399999999998</v>
      </c>
      <c r="F116" s="126"/>
      <c r="G116" s="127">
        <f>ROUND(E116*F116,2)</f>
        <v>0</v>
      </c>
      <c r="H116" s="126"/>
      <c r="I116" s="127">
        <f>ROUND(E116*H116,2)</f>
        <v>0</v>
      </c>
      <c r="J116" s="126"/>
      <c r="K116" s="127">
        <f>ROUND(E116*J116,2)</f>
        <v>0</v>
      </c>
      <c r="L116" s="127">
        <v>21</v>
      </c>
      <c r="M116" s="127">
        <f>G116*(1+L116/100)</f>
        <v>0</v>
      </c>
      <c r="N116" s="127">
        <v>1.4760000000000001E-2</v>
      </c>
      <c r="O116" s="127">
        <f>ROUND(E116*N116,2)</f>
        <v>0.71</v>
      </c>
      <c r="P116" s="127">
        <v>0</v>
      </c>
      <c r="Q116" s="127">
        <f>ROUND(E116*P116,2)</f>
        <v>0</v>
      </c>
      <c r="R116" s="127"/>
      <c r="S116" s="127" t="s">
        <v>392</v>
      </c>
      <c r="T116" s="128" t="s">
        <v>393</v>
      </c>
      <c r="U116" s="106">
        <v>0.8</v>
      </c>
      <c r="V116" s="106">
        <f>ROUND(E116*U116,2)</f>
        <v>38.57</v>
      </c>
      <c r="W116" s="106"/>
      <c r="X116" s="106" t="s">
        <v>362</v>
      </c>
      <c r="Y116" s="101"/>
      <c r="Z116" s="101"/>
      <c r="AA116" s="101"/>
      <c r="AB116" s="101"/>
      <c r="AC116" s="101"/>
      <c r="AD116" s="101"/>
      <c r="AE116" s="101"/>
      <c r="AF116" s="101"/>
      <c r="AG116" s="101" t="s">
        <v>363</v>
      </c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60" outlineLevel="1">
      <c r="A117" s="104"/>
      <c r="B117" s="105"/>
      <c r="C117" s="138" t="s">
        <v>364</v>
      </c>
      <c r="D117" s="107"/>
      <c r="E117" s="108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1"/>
      <c r="Z117" s="101"/>
      <c r="AA117" s="101"/>
      <c r="AB117" s="101"/>
      <c r="AC117" s="101"/>
      <c r="AD117" s="101"/>
      <c r="AE117" s="101"/>
      <c r="AF117" s="101"/>
      <c r="AG117" s="101" t="s">
        <v>365</v>
      </c>
      <c r="AH117" s="101">
        <v>0</v>
      </c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60" outlineLevel="1">
      <c r="A118" s="104"/>
      <c r="B118" s="105"/>
      <c r="C118" s="138" t="s">
        <v>466</v>
      </c>
      <c r="D118" s="107"/>
      <c r="E118" s="108">
        <v>15.615600000000001</v>
      </c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1"/>
      <c r="Z118" s="101"/>
      <c r="AA118" s="101"/>
      <c r="AB118" s="101"/>
      <c r="AC118" s="101"/>
      <c r="AD118" s="101"/>
      <c r="AE118" s="101"/>
      <c r="AF118" s="101"/>
      <c r="AG118" s="101" t="s">
        <v>365</v>
      </c>
      <c r="AH118" s="101">
        <v>0</v>
      </c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60" outlineLevel="1">
      <c r="A119" s="104"/>
      <c r="B119" s="105"/>
      <c r="C119" s="138" t="s">
        <v>467</v>
      </c>
      <c r="D119" s="107"/>
      <c r="E119" s="108">
        <v>10.01</v>
      </c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1"/>
      <c r="Z119" s="101"/>
      <c r="AA119" s="101"/>
      <c r="AB119" s="101"/>
      <c r="AC119" s="101"/>
      <c r="AD119" s="101"/>
      <c r="AE119" s="101"/>
      <c r="AF119" s="101"/>
      <c r="AG119" s="101" t="s">
        <v>365</v>
      </c>
      <c r="AH119" s="101">
        <v>0</v>
      </c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</row>
    <row r="120" spans="1:60" outlineLevel="1">
      <c r="A120" s="104"/>
      <c r="B120" s="105"/>
      <c r="C120" s="138" t="s">
        <v>468</v>
      </c>
      <c r="D120" s="107"/>
      <c r="E120" s="108">
        <v>6.3140000000000001</v>
      </c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1"/>
      <c r="Z120" s="101"/>
      <c r="AA120" s="101"/>
      <c r="AB120" s="101"/>
      <c r="AC120" s="101"/>
      <c r="AD120" s="101"/>
      <c r="AE120" s="101"/>
      <c r="AF120" s="101"/>
      <c r="AG120" s="101" t="s">
        <v>365</v>
      </c>
      <c r="AH120" s="101">
        <v>0</v>
      </c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60" outlineLevel="1">
      <c r="A121" s="104"/>
      <c r="B121" s="105"/>
      <c r="C121" s="138" t="s">
        <v>469</v>
      </c>
      <c r="D121" s="107"/>
      <c r="E121" s="108">
        <v>5.8520000000000003</v>
      </c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1"/>
      <c r="Z121" s="101"/>
      <c r="AA121" s="101"/>
      <c r="AB121" s="101"/>
      <c r="AC121" s="101"/>
      <c r="AD121" s="101"/>
      <c r="AE121" s="101"/>
      <c r="AF121" s="101"/>
      <c r="AG121" s="101" t="s">
        <v>365</v>
      </c>
      <c r="AH121" s="101">
        <v>0</v>
      </c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</row>
    <row r="122" spans="1:60" outlineLevel="1">
      <c r="A122" s="104"/>
      <c r="B122" s="105"/>
      <c r="C122" s="138" t="s">
        <v>470</v>
      </c>
      <c r="D122" s="107"/>
      <c r="E122" s="108">
        <v>5.3437999999999999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1"/>
      <c r="Z122" s="101"/>
      <c r="AA122" s="101"/>
      <c r="AB122" s="101"/>
      <c r="AC122" s="101"/>
      <c r="AD122" s="101"/>
      <c r="AE122" s="101"/>
      <c r="AF122" s="101"/>
      <c r="AG122" s="101" t="s">
        <v>365</v>
      </c>
      <c r="AH122" s="101">
        <v>0</v>
      </c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</row>
    <row r="123" spans="1:60" outlineLevel="1">
      <c r="A123" s="104"/>
      <c r="B123" s="105"/>
      <c r="C123" s="138" t="s">
        <v>471</v>
      </c>
      <c r="D123" s="107"/>
      <c r="E123" s="108">
        <v>5.0819999999999999</v>
      </c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1"/>
      <c r="Z123" s="101"/>
      <c r="AA123" s="101"/>
      <c r="AB123" s="101"/>
      <c r="AC123" s="101"/>
      <c r="AD123" s="101"/>
      <c r="AE123" s="101"/>
      <c r="AF123" s="101"/>
      <c r="AG123" s="101" t="s">
        <v>365</v>
      </c>
      <c r="AH123" s="101">
        <v>0</v>
      </c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60" outlineLevel="1">
      <c r="A124" s="122">
        <v>7</v>
      </c>
      <c r="B124" s="123" t="s">
        <v>472</v>
      </c>
      <c r="C124" s="137" t="s">
        <v>473</v>
      </c>
      <c r="D124" s="124" t="s">
        <v>359</v>
      </c>
      <c r="E124" s="125">
        <v>316.38200000000001</v>
      </c>
      <c r="F124" s="126"/>
      <c r="G124" s="127">
        <f>ROUND(E124*F124,2)</f>
        <v>0</v>
      </c>
      <c r="H124" s="126"/>
      <c r="I124" s="127">
        <f>ROUND(E124*H124,2)</f>
        <v>0</v>
      </c>
      <c r="J124" s="126"/>
      <c r="K124" s="127">
        <f>ROUND(E124*J124,2)</f>
        <v>0</v>
      </c>
      <c r="L124" s="127">
        <v>21</v>
      </c>
      <c r="M124" s="127">
        <f>G124*(1+L124/100)</f>
        <v>0</v>
      </c>
      <c r="N124" s="127">
        <v>0</v>
      </c>
      <c r="O124" s="127">
        <f>ROUND(E124*N124,2)</f>
        <v>0</v>
      </c>
      <c r="P124" s="127">
        <v>0</v>
      </c>
      <c r="Q124" s="127">
        <f>ROUND(E124*P124,2)</f>
        <v>0</v>
      </c>
      <c r="R124" s="127"/>
      <c r="S124" s="127" t="s">
        <v>392</v>
      </c>
      <c r="T124" s="128" t="s">
        <v>393</v>
      </c>
      <c r="U124" s="106">
        <v>0.11</v>
      </c>
      <c r="V124" s="106">
        <f>ROUND(E124*U124,2)</f>
        <v>34.799999999999997</v>
      </c>
      <c r="W124" s="106"/>
      <c r="X124" s="106" t="s">
        <v>362</v>
      </c>
      <c r="Y124" s="101"/>
      <c r="Z124" s="101"/>
      <c r="AA124" s="101"/>
      <c r="AB124" s="101"/>
      <c r="AC124" s="101"/>
      <c r="AD124" s="101"/>
      <c r="AE124" s="101"/>
      <c r="AF124" s="101"/>
      <c r="AG124" s="101" t="s">
        <v>363</v>
      </c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</row>
    <row r="125" spans="1:60" outlineLevel="1">
      <c r="A125" s="104"/>
      <c r="B125" s="105"/>
      <c r="C125" s="138" t="s">
        <v>474</v>
      </c>
      <c r="D125" s="107"/>
      <c r="E125" s="108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1"/>
      <c r="Z125" s="101"/>
      <c r="AA125" s="101"/>
      <c r="AB125" s="101"/>
      <c r="AC125" s="101"/>
      <c r="AD125" s="101"/>
      <c r="AE125" s="101"/>
      <c r="AF125" s="101"/>
      <c r="AG125" s="101" t="s">
        <v>365</v>
      </c>
      <c r="AH125" s="101">
        <v>0</v>
      </c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</row>
    <row r="126" spans="1:60" outlineLevel="1">
      <c r="A126" s="104"/>
      <c r="B126" s="105"/>
      <c r="C126" s="138" t="s">
        <v>475</v>
      </c>
      <c r="D126" s="107"/>
      <c r="E126" s="108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1"/>
      <c r="Z126" s="101"/>
      <c r="AA126" s="101"/>
      <c r="AB126" s="101"/>
      <c r="AC126" s="101"/>
      <c r="AD126" s="101"/>
      <c r="AE126" s="101"/>
      <c r="AF126" s="101"/>
      <c r="AG126" s="101" t="s">
        <v>365</v>
      </c>
      <c r="AH126" s="101">
        <v>0</v>
      </c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</row>
    <row r="127" spans="1:60" outlineLevel="1">
      <c r="A127" s="104"/>
      <c r="B127" s="105"/>
      <c r="C127" s="138" t="s">
        <v>476</v>
      </c>
      <c r="D127" s="107"/>
      <c r="E127" s="108">
        <v>3.45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1"/>
      <c r="Z127" s="101"/>
      <c r="AA127" s="101"/>
      <c r="AB127" s="101"/>
      <c r="AC127" s="101"/>
      <c r="AD127" s="101"/>
      <c r="AE127" s="101"/>
      <c r="AF127" s="101"/>
      <c r="AG127" s="101" t="s">
        <v>365</v>
      </c>
      <c r="AH127" s="101">
        <v>0</v>
      </c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</row>
    <row r="128" spans="1:60" outlineLevel="1">
      <c r="A128" s="104"/>
      <c r="B128" s="105"/>
      <c r="C128" s="138" t="s">
        <v>477</v>
      </c>
      <c r="D128" s="107"/>
      <c r="E128" s="108">
        <v>15.904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1"/>
      <c r="Z128" s="101"/>
      <c r="AA128" s="101"/>
      <c r="AB128" s="101"/>
      <c r="AC128" s="101"/>
      <c r="AD128" s="101"/>
      <c r="AE128" s="101"/>
      <c r="AF128" s="101"/>
      <c r="AG128" s="101" t="s">
        <v>365</v>
      </c>
      <c r="AH128" s="101">
        <v>0</v>
      </c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</row>
    <row r="129" spans="1:60" outlineLevel="1">
      <c r="A129" s="104"/>
      <c r="B129" s="105"/>
      <c r="C129" s="138" t="s">
        <v>478</v>
      </c>
      <c r="D129" s="107"/>
      <c r="E129" s="108">
        <v>3.44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1"/>
      <c r="Z129" s="101"/>
      <c r="AA129" s="101"/>
      <c r="AB129" s="101"/>
      <c r="AC129" s="101"/>
      <c r="AD129" s="101"/>
      <c r="AE129" s="101"/>
      <c r="AF129" s="101"/>
      <c r="AG129" s="101" t="s">
        <v>365</v>
      </c>
      <c r="AH129" s="101">
        <v>0</v>
      </c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</row>
    <row r="130" spans="1:60" outlineLevel="1">
      <c r="A130" s="104"/>
      <c r="B130" s="105"/>
      <c r="C130" s="138" t="s">
        <v>477</v>
      </c>
      <c r="D130" s="107"/>
      <c r="E130" s="108">
        <v>15.904</v>
      </c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1"/>
      <c r="Z130" s="101"/>
      <c r="AA130" s="101"/>
      <c r="AB130" s="101"/>
      <c r="AC130" s="101"/>
      <c r="AD130" s="101"/>
      <c r="AE130" s="101"/>
      <c r="AF130" s="101"/>
      <c r="AG130" s="101" t="s">
        <v>365</v>
      </c>
      <c r="AH130" s="101">
        <v>0</v>
      </c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</row>
    <row r="131" spans="1:60" outlineLevel="1">
      <c r="A131" s="104"/>
      <c r="B131" s="105"/>
      <c r="C131" s="138" t="s">
        <v>479</v>
      </c>
      <c r="D131" s="107"/>
      <c r="E131" s="108">
        <v>3.44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1"/>
      <c r="Z131" s="101"/>
      <c r="AA131" s="101"/>
      <c r="AB131" s="101"/>
      <c r="AC131" s="101"/>
      <c r="AD131" s="101"/>
      <c r="AE131" s="101"/>
      <c r="AF131" s="101"/>
      <c r="AG131" s="101" t="s">
        <v>365</v>
      </c>
      <c r="AH131" s="101">
        <v>0</v>
      </c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</row>
    <row r="132" spans="1:60" outlineLevel="1">
      <c r="A132" s="104"/>
      <c r="B132" s="105"/>
      <c r="C132" s="138" t="s">
        <v>477</v>
      </c>
      <c r="D132" s="107"/>
      <c r="E132" s="108">
        <v>15.904</v>
      </c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1"/>
      <c r="Z132" s="101"/>
      <c r="AA132" s="101"/>
      <c r="AB132" s="101"/>
      <c r="AC132" s="101"/>
      <c r="AD132" s="101"/>
      <c r="AE132" s="101"/>
      <c r="AF132" s="101"/>
      <c r="AG132" s="101" t="s">
        <v>365</v>
      </c>
      <c r="AH132" s="101">
        <v>0</v>
      </c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</row>
    <row r="133" spans="1:60" outlineLevel="1">
      <c r="A133" s="104"/>
      <c r="B133" s="105"/>
      <c r="C133" s="138" t="s">
        <v>480</v>
      </c>
      <c r="D133" s="107"/>
      <c r="E133" s="108">
        <v>3.44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1"/>
      <c r="Z133" s="101"/>
      <c r="AA133" s="101"/>
      <c r="AB133" s="101"/>
      <c r="AC133" s="101"/>
      <c r="AD133" s="101"/>
      <c r="AE133" s="101"/>
      <c r="AF133" s="101"/>
      <c r="AG133" s="101" t="s">
        <v>365</v>
      </c>
      <c r="AH133" s="101">
        <v>0</v>
      </c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</row>
    <row r="134" spans="1:60" outlineLevel="1">
      <c r="A134" s="104"/>
      <c r="B134" s="105"/>
      <c r="C134" s="138" t="s">
        <v>477</v>
      </c>
      <c r="D134" s="107"/>
      <c r="E134" s="108">
        <v>15.904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1"/>
      <c r="Z134" s="101"/>
      <c r="AA134" s="101"/>
      <c r="AB134" s="101"/>
      <c r="AC134" s="101"/>
      <c r="AD134" s="101"/>
      <c r="AE134" s="101"/>
      <c r="AF134" s="101"/>
      <c r="AG134" s="101" t="s">
        <v>365</v>
      </c>
      <c r="AH134" s="101">
        <v>0</v>
      </c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</row>
    <row r="135" spans="1:60" outlineLevel="1">
      <c r="A135" s="104"/>
      <c r="B135" s="105"/>
      <c r="C135" s="138" t="s">
        <v>481</v>
      </c>
      <c r="D135" s="107"/>
      <c r="E135" s="108">
        <v>3.44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1"/>
      <c r="Z135" s="101"/>
      <c r="AA135" s="101"/>
      <c r="AB135" s="101"/>
      <c r="AC135" s="101"/>
      <c r="AD135" s="101"/>
      <c r="AE135" s="101"/>
      <c r="AF135" s="101"/>
      <c r="AG135" s="101" t="s">
        <v>365</v>
      </c>
      <c r="AH135" s="101">
        <v>0</v>
      </c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</row>
    <row r="136" spans="1:60" outlineLevel="1">
      <c r="A136" s="104"/>
      <c r="B136" s="105"/>
      <c r="C136" s="138" t="s">
        <v>477</v>
      </c>
      <c r="D136" s="107"/>
      <c r="E136" s="108">
        <v>15.904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1"/>
      <c r="Z136" s="101"/>
      <c r="AA136" s="101"/>
      <c r="AB136" s="101"/>
      <c r="AC136" s="101"/>
      <c r="AD136" s="101"/>
      <c r="AE136" s="101"/>
      <c r="AF136" s="101"/>
      <c r="AG136" s="101" t="s">
        <v>365</v>
      </c>
      <c r="AH136" s="101">
        <v>0</v>
      </c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1:60" outlineLevel="1">
      <c r="A137" s="104"/>
      <c r="B137" s="105"/>
      <c r="C137" s="138" t="s">
        <v>482</v>
      </c>
      <c r="D137" s="107"/>
      <c r="E137" s="108">
        <v>3.44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1"/>
      <c r="Z137" s="101"/>
      <c r="AA137" s="101"/>
      <c r="AB137" s="101"/>
      <c r="AC137" s="101"/>
      <c r="AD137" s="101"/>
      <c r="AE137" s="101"/>
      <c r="AF137" s="101"/>
      <c r="AG137" s="101" t="s">
        <v>365</v>
      </c>
      <c r="AH137" s="101">
        <v>0</v>
      </c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</row>
    <row r="138" spans="1:60" outlineLevel="1">
      <c r="A138" s="104"/>
      <c r="B138" s="105"/>
      <c r="C138" s="138" t="s">
        <v>477</v>
      </c>
      <c r="D138" s="107"/>
      <c r="E138" s="108">
        <v>15.904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1"/>
      <c r="Z138" s="101"/>
      <c r="AA138" s="101"/>
      <c r="AB138" s="101"/>
      <c r="AC138" s="101"/>
      <c r="AD138" s="101"/>
      <c r="AE138" s="101"/>
      <c r="AF138" s="101"/>
      <c r="AG138" s="101" t="s">
        <v>365</v>
      </c>
      <c r="AH138" s="101">
        <v>0</v>
      </c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</row>
    <row r="139" spans="1:60" outlineLevel="1">
      <c r="A139" s="104"/>
      <c r="B139" s="105"/>
      <c r="C139" s="138" t="s">
        <v>483</v>
      </c>
      <c r="D139" s="107"/>
      <c r="E139" s="108">
        <v>3.44</v>
      </c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1"/>
      <c r="Z139" s="101"/>
      <c r="AA139" s="101"/>
      <c r="AB139" s="101"/>
      <c r="AC139" s="101"/>
      <c r="AD139" s="101"/>
      <c r="AE139" s="101"/>
      <c r="AF139" s="101"/>
      <c r="AG139" s="101" t="s">
        <v>365</v>
      </c>
      <c r="AH139" s="101">
        <v>0</v>
      </c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</row>
    <row r="140" spans="1:60" outlineLevel="1">
      <c r="A140" s="104"/>
      <c r="B140" s="105"/>
      <c r="C140" s="138" t="s">
        <v>477</v>
      </c>
      <c r="D140" s="107"/>
      <c r="E140" s="108">
        <v>15.904</v>
      </c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1"/>
      <c r="Z140" s="101"/>
      <c r="AA140" s="101"/>
      <c r="AB140" s="101"/>
      <c r="AC140" s="101"/>
      <c r="AD140" s="101"/>
      <c r="AE140" s="101"/>
      <c r="AF140" s="101"/>
      <c r="AG140" s="101" t="s">
        <v>365</v>
      </c>
      <c r="AH140" s="101">
        <v>0</v>
      </c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</row>
    <row r="141" spans="1:60" outlineLevel="1">
      <c r="A141" s="104"/>
      <c r="B141" s="105"/>
      <c r="C141" s="138" t="s">
        <v>484</v>
      </c>
      <c r="D141" s="107"/>
      <c r="E141" s="108">
        <v>3.61</v>
      </c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1"/>
      <c r="Z141" s="101"/>
      <c r="AA141" s="101"/>
      <c r="AB141" s="101"/>
      <c r="AC141" s="101"/>
      <c r="AD141" s="101"/>
      <c r="AE141" s="101"/>
      <c r="AF141" s="101"/>
      <c r="AG141" s="101" t="s">
        <v>365</v>
      </c>
      <c r="AH141" s="101">
        <v>0</v>
      </c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</row>
    <row r="142" spans="1:60" outlineLevel="1">
      <c r="A142" s="104"/>
      <c r="B142" s="105"/>
      <c r="C142" s="138" t="s">
        <v>485</v>
      </c>
      <c r="D142" s="107"/>
      <c r="E142" s="108">
        <v>17.584</v>
      </c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1"/>
      <c r="Z142" s="101"/>
      <c r="AA142" s="101"/>
      <c r="AB142" s="101"/>
      <c r="AC142" s="101"/>
      <c r="AD142" s="101"/>
      <c r="AE142" s="101"/>
      <c r="AF142" s="101"/>
      <c r="AG142" s="101" t="s">
        <v>365</v>
      </c>
      <c r="AH142" s="101">
        <v>0</v>
      </c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</row>
    <row r="143" spans="1:60" outlineLevel="1">
      <c r="A143" s="104"/>
      <c r="B143" s="105"/>
      <c r="C143" s="138" t="s">
        <v>486</v>
      </c>
      <c r="D143" s="107"/>
      <c r="E143" s="108">
        <v>3.92</v>
      </c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1"/>
      <c r="Z143" s="101"/>
      <c r="AA143" s="101"/>
      <c r="AB143" s="101"/>
      <c r="AC143" s="101"/>
      <c r="AD143" s="101"/>
      <c r="AE143" s="101"/>
      <c r="AF143" s="101"/>
      <c r="AG143" s="101" t="s">
        <v>365</v>
      </c>
      <c r="AH143" s="101">
        <v>0</v>
      </c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</row>
    <row r="144" spans="1:60" outlineLevel="1">
      <c r="A144" s="104"/>
      <c r="B144" s="105"/>
      <c r="C144" s="138" t="s">
        <v>487</v>
      </c>
      <c r="D144" s="107"/>
      <c r="E144" s="108">
        <v>19.504000000000001</v>
      </c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1"/>
      <c r="Z144" s="101"/>
      <c r="AA144" s="101"/>
      <c r="AB144" s="101"/>
      <c r="AC144" s="101"/>
      <c r="AD144" s="101"/>
      <c r="AE144" s="101"/>
      <c r="AF144" s="101"/>
      <c r="AG144" s="101" t="s">
        <v>365</v>
      </c>
      <c r="AH144" s="101">
        <v>0</v>
      </c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</row>
    <row r="145" spans="1:60" outlineLevel="1">
      <c r="A145" s="104"/>
      <c r="B145" s="105"/>
      <c r="C145" s="138" t="s">
        <v>488</v>
      </c>
      <c r="D145" s="107"/>
      <c r="E145" s="108">
        <v>9.41</v>
      </c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1"/>
      <c r="Z145" s="101"/>
      <c r="AA145" s="101"/>
      <c r="AB145" s="101"/>
      <c r="AC145" s="101"/>
      <c r="AD145" s="101"/>
      <c r="AE145" s="101"/>
      <c r="AF145" s="101"/>
      <c r="AG145" s="101" t="s">
        <v>365</v>
      </c>
      <c r="AH145" s="101">
        <v>0</v>
      </c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</row>
    <row r="146" spans="1:60" outlineLevel="1">
      <c r="A146" s="104"/>
      <c r="B146" s="105"/>
      <c r="C146" s="138" t="s">
        <v>489</v>
      </c>
      <c r="D146" s="107"/>
      <c r="E146" s="108">
        <v>27.591999999999999</v>
      </c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1"/>
      <c r="Z146" s="101"/>
      <c r="AA146" s="101"/>
      <c r="AB146" s="101"/>
      <c r="AC146" s="101"/>
      <c r="AD146" s="101"/>
      <c r="AE146" s="101"/>
      <c r="AF146" s="101"/>
      <c r="AG146" s="101" t="s">
        <v>365</v>
      </c>
      <c r="AH146" s="101">
        <v>0</v>
      </c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</row>
    <row r="147" spans="1:60" outlineLevel="1">
      <c r="A147" s="104"/>
      <c r="B147" s="105"/>
      <c r="C147" s="138" t="s">
        <v>490</v>
      </c>
      <c r="D147" s="107"/>
      <c r="E147" s="108">
        <v>12.52</v>
      </c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1"/>
      <c r="Z147" s="101"/>
      <c r="AA147" s="101"/>
      <c r="AB147" s="101"/>
      <c r="AC147" s="101"/>
      <c r="AD147" s="101"/>
      <c r="AE147" s="101"/>
      <c r="AF147" s="101"/>
      <c r="AG147" s="101" t="s">
        <v>365</v>
      </c>
      <c r="AH147" s="101">
        <v>0</v>
      </c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</row>
    <row r="148" spans="1:60" outlineLevel="1">
      <c r="A148" s="104"/>
      <c r="B148" s="105"/>
      <c r="C148" s="138" t="s">
        <v>491</v>
      </c>
      <c r="D148" s="107"/>
      <c r="E148" s="108">
        <v>42.543999999999997</v>
      </c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1"/>
      <c r="Z148" s="101"/>
      <c r="AA148" s="101"/>
      <c r="AB148" s="101"/>
      <c r="AC148" s="101"/>
      <c r="AD148" s="101"/>
      <c r="AE148" s="101"/>
      <c r="AF148" s="101"/>
      <c r="AG148" s="101" t="s">
        <v>365</v>
      </c>
      <c r="AH148" s="101">
        <v>0</v>
      </c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</row>
    <row r="149" spans="1:60" outlineLevel="1">
      <c r="A149" s="104"/>
      <c r="B149" s="105"/>
      <c r="C149" s="138" t="s">
        <v>492</v>
      </c>
      <c r="D149" s="107"/>
      <c r="E149" s="108">
        <v>4.6500000000000004</v>
      </c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1"/>
      <c r="Z149" s="101"/>
      <c r="AA149" s="101"/>
      <c r="AB149" s="101"/>
      <c r="AC149" s="101"/>
      <c r="AD149" s="101"/>
      <c r="AE149" s="101"/>
      <c r="AF149" s="101"/>
      <c r="AG149" s="101" t="s">
        <v>365</v>
      </c>
      <c r="AH149" s="101">
        <v>0</v>
      </c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</row>
    <row r="150" spans="1:60" outlineLevel="1">
      <c r="A150" s="104"/>
      <c r="B150" s="105"/>
      <c r="C150" s="138" t="s">
        <v>493</v>
      </c>
      <c r="D150" s="107"/>
      <c r="E150" s="108">
        <v>19.096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1"/>
      <c r="Z150" s="101"/>
      <c r="AA150" s="101"/>
      <c r="AB150" s="101"/>
      <c r="AC150" s="101"/>
      <c r="AD150" s="101"/>
      <c r="AE150" s="101"/>
      <c r="AF150" s="101"/>
      <c r="AG150" s="101" t="s">
        <v>365</v>
      </c>
      <c r="AH150" s="101">
        <v>0</v>
      </c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</row>
    <row r="151" spans="1:60" outlineLevel="1">
      <c r="A151" s="104"/>
      <c r="B151" s="105"/>
      <c r="C151" s="138" t="s">
        <v>494</v>
      </c>
      <c r="D151" s="107"/>
      <c r="E151" s="108">
        <v>3.07</v>
      </c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1"/>
      <c r="Z151" s="101"/>
      <c r="AA151" s="101"/>
      <c r="AB151" s="101"/>
      <c r="AC151" s="101"/>
      <c r="AD151" s="101"/>
      <c r="AE151" s="101"/>
      <c r="AF151" s="101"/>
      <c r="AG151" s="101" t="s">
        <v>365</v>
      </c>
      <c r="AH151" s="101">
        <v>0</v>
      </c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</row>
    <row r="152" spans="1:60" outlineLevel="1">
      <c r="A152" s="104"/>
      <c r="B152" s="105"/>
      <c r="C152" s="138" t="s">
        <v>495</v>
      </c>
      <c r="D152" s="107"/>
      <c r="E152" s="108">
        <v>17.463999999999999</v>
      </c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1"/>
      <c r="Z152" s="101"/>
      <c r="AA152" s="101"/>
      <c r="AB152" s="101"/>
      <c r="AC152" s="101"/>
      <c r="AD152" s="101"/>
      <c r="AE152" s="101"/>
      <c r="AF152" s="101"/>
      <c r="AG152" s="101" t="s">
        <v>365</v>
      </c>
      <c r="AH152" s="101">
        <v>0</v>
      </c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</row>
    <row r="153" spans="1:60" outlineLevel="1">
      <c r="A153" s="122">
        <v>8</v>
      </c>
      <c r="B153" s="123" t="s">
        <v>496</v>
      </c>
      <c r="C153" s="137" t="s">
        <v>497</v>
      </c>
      <c r="D153" s="124" t="s">
        <v>359</v>
      </c>
      <c r="E153" s="125">
        <v>56.102200000000003</v>
      </c>
      <c r="F153" s="126"/>
      <c r="G153" s="127">
        <f>ROUND(E153*F153,2)</f>
        <v>0</v>
      </c>
      <c r="H153" s="126"/>
      <c r="I153" s="127">
        <f>ROUND(E153*H153,2)</f>
        <v>0</v>
      </c>
      <c r="J153" s="126"/>
      <c r="K153" s="127">
        <f>ROUND(E153*J153,2)</f>
        <v>0</v>
      </c>
      <c r="L153" s="127">
        <v>21</v>
      </c>
      <c r="M153" s="127">
        <f>G153*(1+L153/100)</f>
        <v>0</v>
      </c>
      <c r="N153" s="127">
        <v>7.9219999999999999E-2</v>
      </c>
      <c r="O153" s="127">
        <f>ROUND(E153*N153,2)</f>
        <v>4.4400000000000004</v>
      </c>
      <c r="P153" s="127">
        <v>0</v>
      </c>
      <c r="Q153" s="127">
        <f>ROUND(E153*P153,2)</f>
        <v>0</v>
      </c>
      <c r="R153" s="127"/>
      <c r="S153" s="127" t="s">
        <v>360</v>
      </c>
      <c r="T153" s="128" t="s">
        <v>361</v>
      </c>
      <c r="U153" s="106">
        <v>2.2130000000000001</v>
      </c>
      <c r="V153" s="106">
        <f>ROUND(E153*U153,2)</f>
        <v>124.15</v>
      </c>
      <c r="W153" s="106"/>
      <c r="X153" s="106" t="s">
        <v>362</v>
      </c>
      <c r="Y153" s="101"/>
      <c r="Z153" s="101"/>
      <c r="AA153" s="101"/>
      <c r="AB153" s="101"/>
      <c r="AC153" s="101"/>
      <c r="AD153" s="101"/>
      <c r="AE153" s="101"/>
      <c r="AF153" s="101"/>
      <c r="AG153" s="101" t="s">
        <v>363</v>
      </c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</row>
    <row r="154" spans="1:60" outlineLevel="1">
      <c r="A154" s="104"/>
      <c r="B154" s="105"/>
      <c r="C154" s="138" t="s">
        <v>364</v>
      </c>
      <c r="D154" s="107"/>
      <c r="E154" s="108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1"/>
      <c r="Z154" s="101"/>
      <c r="AA154" s="101"/>
      <c r="AB154" s="101"/>
      <c r="AC154" s="101"/>
      <c r="AD154" s="101"/>
      <c r="AE154" s="101"/>
      <c r="AF154" s="101"/>
      <c r="AG154" s="101" t="s">
        <v>365</v>
      </c>
      <c r="AH154" s="101">
        <v>0</v>
      </c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</row>
    <row r="155" spans="1:60" outlineLevel="1">
      <c r="A155" s="104"/>
      <c r="B155" s="105"/>
      <c r="C155" s="138" t="s">
        <v>498</v>
      </c>
      <c r="D155" s="107"/>
      <c r="E155" s="108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1"/>
      <c r="Z155" s="101"/>
      <c r="AA155" s="101"/>
      <c r="AB155" s="101"/>
      <c r="AC155" s="101"/>
      <c r="AD155" s="101"/>
      <c r="AE155" s="101"/>
      <c r="AF155" s="101"/>
      <c r="AG155" s="101" t="s">
        <v>365</v>
      </c>
      <c r="AH155" s="101">
        <v>0</v>
      </c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</row>
    <row r="156" spans="1:60" outlineLevel="1">
      <c r="A156" s="104"/>
      <c r="B156" s="105"/>
      <c r="C156" s="138" t="s">
        <v>499</v>
      </c>
      <c r="D156" s="107"/>
      <c r="E156" s="108">
        <v>3.234</v>
      </c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1"/>
      <c r="Z156" s="101"/>
      <c r="AA156" s="101"/>
      <c r="AB156" s="101"/>
      <c r="AC156" s="101"/>
      <c r="AD156" s="101"/>
      <c r="AE156" s="101"/>
      <c r="AF156" s="101"/>
      <c r="AG156" s="101" t="s">
        <v>365</v>
      </c>
      <c r="AH156" s="101">
        <v>0</v>
      </c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</row>
    <row r="157" spans="1:60" outlineLevel="1">
      <c r="A157" s="104"/>
      <c r="B157" s="105"/>
      <c r="C157" s="138" t="s">
        <v>500</v>
      </c>
      <c r="D157" s="107"/>
      <c r="E157" s="108">
        <v>5.39</v>
      </c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1"/>
      <c r="Z157" s="101"/>
      <c r="AA157" s="101"/>
      <c r="AB157" s="101"/>
      <c r="AC157" s="101"/>
      <c r="AD157" s="101"/>
      <c r="AE157" s="101"/>
      <c r="AF157" s="101"/>
      <c r="AG157" s="101" t="s">
        <v>365</v>
      </c>
      <c r="AH157" s="101">
        <v>0</v>
      </c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</row>
    <row r="158" spans="1:60" outlineLevel="1">
      <c r="A158" s="104"/>
      <c r="B158" s="105"/>
      <c r="C158" s="138" t="s">
        <v>501</v>
      </c>
      <c r="D158" s="107"/>
      <c r="E158" s="108">
        <v>5.39</v>
      </c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1"/>
      <c r="Z158" s="101"/>
      <c r="AA158" s="101"/>
      <c r="AB158" s="101"/>
      <c r="AC158" s="101"/>
      <c r="AD158" s="101"/>
      <c r="AE158" s="101"/>
      <c r="AF158" s="101"/>
      <c r="AG158" s="101" t="s">
        <v>365</v>
      </c>
      <c r="AH158" s="101">
        <v>0</v>
      </c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</row>
    <row r="159" spans="1:60" outlineLevel="1">
      <c r="A159" s="104"/>
      <c r="B159" s="105"/>
      <c r="C159" s="138" t="s">
        <v>502</v>
      </c>
      <c r="D159" s="107"/>
      <c r="E159" s="108">
        <v>5.39</v>
      </c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1"/>
      <c r="Z159" s="101"/>
      <c r="AA159" s="101"/>
      <c r="AB159" s="101"/>
      <c r="AC159" s="101"/>
      <c r="AD159" s="101"/>
      <c r="AE159" s="101"/>
      <c r="AF159" s="101"/>
      <c r="AG159" s="101" t="s">
        <v>365</v>
      </c>
      <c r="AH159" s="101">
        <v>0</v>
      </c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</row>
    <row r="160" spans="1:60" outlineLevel="1">
      <c r="A160" s="104"/>
      <c r="B160" s="105"/>
      <c r="C160" s="138" t="s">
        <v>503</v>
      </c>
      <c r="D160" s="107"/>
      <c r="E160" s="108">
        <v>5.39</v>
      </c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1"/>
      <c r="Z160" s="101"/>
      <c r="AA160" s="101"/>
      <c r="AB160" s="101"/>
      <c r="AC160" s="101"/>
      <c r="AD160" s="101"/>
      <c r="AE160" s="101"/>
      <c r="AF160" s="101"/>
      <c r="AG160" s="101" t="s">
        <v>365</v>
      </c>
      <c r="AH160" s="101">
        <v>0</v>
      </c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</row>
    <row r="161" spans="1:60" outlineLevel="1">
      <c r="A161" s="104"/>
      <c r="B161" s="105"/>
      <c r="C161" s="138" t="s">
        <v>504</v>
      </c>
      <c r="D161" s="107"/>
      <c r="E161" s="108">
        <v>5.39</v>
      </c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1"/>
      <c r="Z161" s="101"/>
      <c r="AA161" s="101"/>
      <c r="AB161" s="101"/>
      <c r="AC161" s="101"/>
      <c r="AD161" s="101"/>
      <c r="AE161" s="101"/>
      <c r="AF161" s="101"/>
      <c r="AG161" s="101" t="s">
        <v>365</v>
      </c>
      <c r="AH161" s="101">
        <v>0</v>
      </c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</row>
    <row r="162" spans="1:60" outlineLevel="1">
      <c r="A162" s="104"/>
      <c r="B162" s="105"/>
      <c r="C162" s="138" t="s">
        <v>505</v>
      </c>
      <c r="D162" s="107"/>
      <c r="E162" s="108">
        <v>5.39</v>
      </c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1"/>
      <c r="Z162" s="101"/>
      <c r="AA162" s="101"/>
      <c r="AB162" s="101"/>
      <c r="AC162" s="101"/>
      <c r="AD162" s="101"/>
      <c r="AE162" s="101"/>
      <c r="AF162" s="101"/>
      <c r="AG162" s="101" t="s">
        <v>365</v>
      </c>
      <c r="AH162" s="101">
        <v>0</v>
      </c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</row>
    <row r="163" spans="1:60" outlineLevel="1">
      <c r="A163" s="104"/>
      <c r="B163" s="105"/>
      <c r="C163" s="138" t="s">
        <v>506</v>
      </c>
      <c r="D163" s="107"/>
      <c r="E163" s="108">
        <v>5.39</v>
      </c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1"/>
      <c r="Z163" s="101"/>
      <c r="AA163" s="101"/>
      <c r="AB163" s="101"/>
      <c r="AC163" s="101"/>
      <c r="AD163" s="101"/>
      <c r="AE163" s="101"/>
      <c r="AF163" s="101"/>
      <c r="AG163" s="101" t="s">
        <v>365</v>
      </c>
      <c r="AH163" s="101">
        <v>0</v>
      </c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</row>
    <row r="164" spans="1:60" outlineLevel="1">
      <c r="A164" s="104"/>
      <c r="B164" s="105"/>
      <c r="C164" s="138" t="s">
        <v>507</v>
      </c>
      <c r="D164" s="107"/>
      <c r="E164" s="108">
        <v>3.1261999999999999</v>
      </c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1"/>
      <c r="Z164" s="101"/>
      <c r="AA164" s="101"/>
      <c r="AB164" s="101"/>
      <c r="AC164" s="101"/>
      <c r="AD164" s="101"/>
      <c r="AE164" s="101"/>
      <c r="AF164" s="101"/>
      <c r="AG164" s="101" t="s">
        <v>365</v>
      </c>
      <c r="AH164" s="101">
        <v>0</v>
      </c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</row>
    <row r="165" spans="1:60" outlineLevel="1">
      <c r="A165" s="104"/>
      <c r="B165" s="105"/>
      <c r="C165" s="138" t="s">
        <v>508</v>
      </c>
      <c r="D165" s="107"/>
      <c r="E165" s="108">
        <v>2.7719999999999998</v>
      </c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1"/>
      <c r="Z165" s="101"/>
      <c r="AA165" s="101"/>
      <c r="AB165" s="101"/>
      <c r="AC165" s="101"/>
      <c r="AD165" s="101"/>
      <c r="AE165" s="101"/>
      <c r="AF165" s="101"/>
      <c r="AG165" s="101" t="s">
        <v>365</v>
      </c>
      <c r="AH165" s="101">
        <v>0</v>
      </c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</row>
    <row r="166" spans="1:60" outlineLevel="1">
      <c r="A166" s="104"/>
      <c r="B166" s="105"/>
      <c r="C166" s="138" t="s">
        <v>509</v>
      </c>
      <c r="D166" s="107"/>
      <c r="E166" s="108">
        <v>3.6960000000000002</v>
      </c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1"/>
      <c r="Z166" s="101"/>
      <c r="AA166" s="101"/>
      <c r="AB166" s="101"/>
      <c r="AC166" s="101"/>
      <c r="AD166" s="101"/>
      <c r="AE166" s="101"/>
      <c r="AF166" s="101"/>
      <c r="AG166" s="101" t="s">
        <v>365</v>
      </c>
      <c r="AH166" s="101">
        <v>0</v>
      </c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</row>
    <row r="167" spans="1:60" outlineLevel="1">
      <c r="A167" s="104"/>
      <c r="B167" s="105"/>
      <c r="C167" s="138" t="s">
        <v>510</v>
      </c>
      <c r="D167" s="107"/>
      <c r="E167" s="108">
        <v>2.7719999999999998</v>
      </c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1"/>
      <c r="Z167" s="101"/>
      <c r="AA167" s="101"/>
      <c r="AB167" s="101"/>
      <c r="AC167" s="101"/>
      <c r="AD167" s="101"/>
      <c r="AE167" s="101"/>
      <c r="AF167" s="101"/>
      <c r="AG167" s="101" t="s">
        <v>365</v>
      </c>
      <c r="AH167" s="101">
        <v>0</v>
      </c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</row>
    <row r="168" spans="1:60" outlineLevel="1">
      <c r="A168" s="104"/>
      <c r="B168" s="105"/>
      <c r="C168" s="138" t="s">
        <v>511</v>
      </c>
      <c r="D168" s="107"/>
      <c r="E168" s="108">
        <v>2.7719999999999998</v>
      </c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1"/>
      <c r="Z168" s="101"/>
      <c r="AA168" s="101"/>
      <c r="AB168" s="101"/>
      <c r="AC168" s="101"/>
      <c r="AD168" s="101"/>
      <c r="AE168" s="101"/>
      <c r="AF168" s="101"/>
      <c r="AG168" s="101" t="s">
        <v>365</v>
      </c>
      <c r="AH168" s="101">
        <v>0</v>
      </c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</row>
    <row r="169" spans="1:60" ht="22.5" outlineLevel="1">
      <c r="A169" s="122">
        <v>9</v>
      </c>
      <c r="B169" s="123" t="s">
        <v>512</v>
      </c>
      <c r="C169" s="137" t="s">
        <v>513</v>
      </c>
      <c r="D169" s="124" t="s">
        <v>359</v>
      </c>
      <c r="E169" s="125">
        <v>28.482399999999998</v>
      </c>
      <c r="F169" s="126"/>
      <c r="G169" s="127">
        <f>ROUND(E169*F169,2)</f>
        <v>0</v>
      </c>
      <c r="H169" s="126"/>
      <c r="I169" s="127">
        <f>ROUND(E169*H169,2)</f>
        <v>0</v>
      </c>
      <c r="J169" s="126"/>
      <c r="K169" s="127">
        <f>ROUND(E169*J169,2)</f>
        <v>0</v>
      </c>
      <c r="L169" s="127">
        <v>21</v>
      </c>
      <c r="M169" s="127">
        <f>G169*(1+L169/100)</f>
        <v>0</v>
      </c>
      <c r="N169" s="127">
        <v>0.11666</v>
      </c>
      <c r="O169" s="127">
        <f>ROUND(E169*N169,2)</f>
        <v>3.32</v>
      </c>
      <c r="P169" s="127">
        <v>0</v>
      </c>
      <c r="Q169" s="127">
        <f>ROUND(E169*P169,2)</f>
        <v>0</v>
      </c>
      <c r="R169" s="127"/>
      <c r="S169" s="127" t="s">
        <v>360</v>
      </c>
      <c r="T169" s="128" t="s">
        <v>361</v>
      </c>
      <c r="U169" s="106">
        <v>0.52200000000000002</v>
      </c>
      <c r="V169" s="106">
        <f>ROUND(E169*U169,2)</f>
        <v>14.87</v>
      </c>
      <c r="W169" s="106"/>
      <c r="X169" s="106" t="s">
        <v>362</v>
      </c>
      <c r="Y169" s="101"/>
      <c r="Z169" s="101"/>
      <c r="AA169" s="101"/>
      <c r="AB169" s="101"/>
      <c r="AC169" s="101"/>
      <c r="AD169" s="101"/>
      <c r="AE169" s="101"/>
      <c r="AF169" s="101"/>
      <c r="AG169" s="101" t="s">
        <v>363</v>
      </c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</row>
    <row r="170" spans="1:60" outlineLevel="1">
      <c r="A170" s="104"/>
      <c r="B170" s="105"/>
      <c r="C170" s="138" t="s">
        <v>364</v>
      </c>
      <c r="D170" s="107"/>
      <c r="E170" s="108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1"/>
      <c r="Z170" s="101"/>
      <c r="AA170" s="101"/>
      <c r="AB170" s="101"/>
      <c r="AC170" s="101"/>
      <c r="AD170" s="101"/>
      <c r="AE170" s="101"/>
      <c r="AF170" s="101"/>
      <c r="AG170" s="101" t="s">
        <v>365</v>
      </c>
      <c r="AH170" s="101">
        <v>0</v>
      </c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</row>
    <row r="171" spans="1:60" outlineLevel="1">
      <c r="A171" s="104"/>
      <c r="B171" s="105"/>
      <c r="C171" s="138" t="s">
        <v>514</v>
      </c>
      <c r="D171" s="107"/>
      <c r="E171" s="108">
        <v>4.62</v>
      </c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1"/>
      <c r="Z171" s="101"/>
      <c r="AA171" s="101"/>
      <c r="AB171" s="101"/>
      <c r="AC171" s="101"/>
      <c r="AD171" s="101"/>
      <c r="AE171" s="101"/>
      <c r="AF171" s="101"/>
      <c r="AG171" s="101" t="s">
        <v>365</v>
      </c>
      <c r="AH171" s="101">
        <v>0</v>
      </c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</row>
    <row r="172" spans="1:60" outlineLevel="1">
      <c r="A172" s="104"/>
      <c r="B172" s="105"/>
      <c r="C172" s="138" t="s">
        <v>515</v>
      </c>
      <c r="D172" s="107"/>
      <c r="E172" s="108">
        <v>-1.6160000000000001</v>
      </c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1"/>
      <c r="Z172" s="101"/>
      <c r="AA172" s="101"/>
      <c r="AB172" s="101"/>
      <c r="AC172" s="101"/>
      <c r="AD172" s="101"/>
      <c r="AE172" s="101"/>
      <c r="AF172" s="101"/>
      <c r="AG172" s="101" t="s">
        <v>365</v>
      </c>
      <c r="AH172" s="101">
        <v>0</v>
      </c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</row>
    <row r="173" spans="1:60" outlineLevel="1">
      <c r="A173" s="104"/>
      <c r="B173" s="105"/>
      <c r="C173" s="138" t="s">
        <v>516</v>
      </c>
      <c r="D173" s="107"/>
      <c r="E173" s="108">
        <v>3.6960000000000002</v>
      </c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1"/>
      <c r="Z173" s="101"/>
      <c r="AA173" s="101"/>
      <c r="AB173" s="101"/>
      <c r="AC173" s="101"/>
      <c r="AD173" s="101"/>
      <c r="AE173" s="101"/>
      <c r="AF173" s="101"/>
      <c r="AG173" s="101" t="s">
        <v>365</v>
      </c>
      <c r="AH173" s="101">
        <v>0</v>
      </c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</row>
    <row r="174" spans="1:60" outlineLevel="1">
      <c r="A174" s="104"/>
      <c r="B174" s="105"/>
      <c r="C174" s="138" t="s">
        <v>517</v>
      </c>
      <c r="D174" s="107"/>
      <c r="E174" s="108">
        <v>-1.8180000000000001</v>
      </c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1"/>
      <c r="Z174" s="101"/>
      <c r="AA174" s="101"/>
      <c r="AB174" s="101"/>
      <c r="AC174" s="101"/>
      <c r="AD174" s="101"/>
      <c r="AE174" s="101"/>
      <c r="AF174" s="101"/>
      <c r="AG174" s="101" t="s">
        <v>365</v>
      </c>
      <c r="AH174" s="101">
        <v>0</v>
      </c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</row>
    <row r="175" spans="1:60" outlineLevel="1">
      <c r="A175" s="104"/>
      <c r="B175" s="105"/>
      <c r="C175" s="138" t="s">
        <v>518</v>
      </c>
      <c r="D175" s="107"/>
      <c r="E175" s="108">
        <v>14.321999999999999</v>
      </c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1"/>
      <c r="Z175" s="101"/>
      <c r="AA175" s="101"/>
      <c r="AB175" s="101"/>
      <c r="AC175" s="101"/>
      <c r="AD175" s="101"/>
      <c r="AE175" s="101"/>
      <c r="AF175" s="101"/>
      <c r="AG175" s="101" t="s">
        <v>365</v>
      </c>
      <c r="AH175" s="101">
        <v>0</v>
      </c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</row>
    <row r="176" spans="1:60" outlineLevel="1">
      <c r="A176" s="104"/>
      <c r="B176" s="105"/>
      <c r="C176" s="138" t="s">
        <v>519</v>
      </c>
      <c r="D176" s="107"/>
      <c r="E176" s="108">
        <v>-4.242</v>
      </c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1"/>
      <c r="Z176" s="101"/>
      <c r="AA176" s="101"/>
      <c r="AB176" s="101"/>
      <c r="AC176" s="101"/>
      <c r="AD176" s="101"/>
      <c r="AE176" s="101"/>
      <c r="AF176" s="101"/>
      <c r="AG176" s="101" t="s">
        <v>365</v>
      </c>
      <c r="AH176" s="101">
        <v>0</v>
      </c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</row>
    <row r="177" spans="1:60" outlineLevel="1">
      <c r="A177" s="104"/>
      <c r="B177" s="105"/>
      <c r="C177" s="138" t="s">
        <v>520</v>
      </c>
      <c r="D177" s="107"/>
      <c r="E177" s="108">
        <v>7.8540000000000001</v>
      </c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1"/>
      <c r="Z177" s="101"/>
      <c r="AA177" s="101"/>
      <c r="AB177" s="101"/>
      <c r="AC177" s="101"/>
      <c r="AD177" s="101"/>
      <c r="AE177" s="101"/>
      <c r="AF177" s="101"/>
      <c r="AG177" s="101" t="s">
        <v>365</v>
      </c>
      <c r="AH177" s="101">
        <v>0</v>
      </c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</row>
    <row r="178" spans="1:60" outlineLevel="1">
      <c r="A178" s="104"/>
      <c r="B178" s="105"/>
      <c r="C178" s="138" t="s">
        <v>521</v>
      </c>
      <c r="D178" s="107"/>
      <c r="E178" s="108">
        <v>1.1704000000000001</v>
      </c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1"/>
      <c r="Z178" s="101"/>
      <c r="AA178" s="101"/>
      <c r="AB178" s="101"/>
      <c r="AC178" s="101"/>
      <c r="AD178" s="101"/>
      <c r="AE178" s="101"/>
      <c r="AF178" s="101"/>
      <c r="AG178" s="101" t="s">
        <v>365</v>
      </c>
      <c r="AH178" s="101">
        <v>0</v>
      </c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</row>
    <row r="179" spans="1:60" outlineLevel="1">
      <c r="A179" s="104"/>
      <c r="B179" s="105"/>
      <c r="C179" s="138" t="s">
        <v>522</v>
      </c>
      <c r="D179" s="107"/>
      <c r="E179" s="108">
        <v>6.3140000000000001</v>
      </c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1"/>
      <c r="Z179" s="101"/>
      <c r="AA179" s="101"/>
      <c r="AB179" s="101"/>
      <c r="AC179" s="101"/>
      <c r="AD179" s="101"/>
      <c r="AE179" s="101"/>
      <c r="AF179" s="101"/>
      <c r="AG179" s="101" t="s">
        <v>365</v>
      </c>
      <c r="AH179" s="101">
        <v>0</v>
      </c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</row>
    <row r="180" spans="1:60" outlineLevel="1">
      <c r="A180" s="104"/>
      <c r="B180" s="105"/>
      <c r="C180" s="138" t="s">
        <v>517</v>
      </c>
      <c r="D180" s="107"/>
      <c r="E180" s="108">
        <v>-1.8180000000000001</v>
      </c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1"/>
      <c r="Z180" s="101"/>
      <c r="AA180" s="101"/>
      <c r="AB180" s="101"/>
      <c r="AC180" s="101"/>
      <c r="AD180" s="101"/>
      <c r="AE180" s="101"/>
      <c r="AF180" s="101"/>
      <c r="AG180" s="101" t="s">
        <v>365</v>
      </c>
      <c r="AH180" s="101">
        <v>0</v>
      </c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</row>
    <row r="181" spans="1:60" outlineLevel="1">
      <c r="A181" s="122">
        <v>10</v>
      </c>
      <c r="B181" s="123" t="s">
        <v>523</v>
      </c>
      <c r="C181" s="137" t="s">
        <v>524</v>
      </c>
      <c r="D181" s="124" t="s">
        <v>525</v>
      </c>
      <c r="E181" s="125">
        <v>12.33</v>
      </c>
      <c r="F181" s="126"/>
      <c r="G181" s="127">
        <f>ROUND(E181*F181,2)</f>
        <v>0</v>
      </c>
      <c r="H181" s="126"/>
      <c r="I181" s="127">
        <f>ROUND(E181*H181,2)</f>
        <v>0</v>
      </c>
      <c r="J181" s="126"/>
      <c r="K181" s="127">
        <f>ROUND(E181*J181,2)</f>
        <v>0</v>
      </c>
      <c r="L181" s="127">
        <v>21</v>
      </c>
      <c r="M181" s="127">
        <f>G181*(1+L181/100)</f>
        <v>0</v>
      </c>
      <c r="N181" s="127">
        <v>8.0000000000000007E-5</v>
      </c>
      <c r="O181" s="127">
        <f>ROUND(E181*N181,2)</f>
        <v>0</v>
      </c>
      <c r="P181" s="127">
        <v>0</v>
      </c>
      <c r="Q181" s="127">
        <f>ROUND(E181*P181,2)</f>
        <v>0</v>
      </c>
      <c r="R181" s="127"/>
      <c r="S181" s="127" t="s">
        <v>360</v>
      </c>
      <c r="T181" s="128" t="s">
        <v>361</v>
      </c>
      <c r="U181" s="106">
        <v>0.18</v>
      </c>
      <c r="V181" s="106">
        <f>ROUND(E181*U181,2)</f>
        <v>2.2200000000000002</v>
      </c>
      <c r="W181" s="106"/>
      <c r="X181" s="106" t="s">
        <v>362</v>
      </c>
      <c r="Y181" s="101"/>
      <c r="Z181" s="101"/>
      <c r="AA181" s="101"/>
      <c r="AB181" s="101"/>
      <c r="AC181" s="101"/>
      <c r="AD181" s="101"/>
      <c r="AE181" s="101"/>
      <c r="AF181" s="101"/>
      <c r="AG181" s="101" t="s">
        <v>363</v>
      </c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</row>
    <row r="182" spans="1:60" outlineLevel="1">
      <c r="A182" s="104"/>
      <c r="B182" s="105"/>
      <c r="C182" s="138" t="s">
        <v>364</v>
      </c>
      <c r="D182" s="107"/>
      <c r="E182" s="108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1"/>
      <c r="Z182" s="101"/>
      <c r="AA182" s="101"/>
      <c r="AB182" s="101"/>
      <c r="AC182" s="101"/>
      <c r="AD182" s="101"/>
      <c r="AE182" s="101"/>
      <c r="AF182" s="101"/>
      <c r="AG182" s="101" t="s">
        <v>365</v>
      </c>
      <c r="AH182" s="101">
        <v>0</v>
      </c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</row>
    <row r="183" spans="1:60" outlineLevel="1">
      <c r="A183" s="104"/>
      <c r="B183" s="105"/>
      <c r="C183" s="138" t="s">
        <v>526</v>
      </c>
      <c r="D183" s="107"/>
      <c r="E183" s="108">
        <v>1.5</v>
      </c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1"/>
      <c r="Z183" s="101"/>
      <c r="AA183" s="101"/>
      <c r="AB183" s="101"/>
      <c r="AC183" s="101"/>
      <c r="AD183" s="101"/>
      <c r="AE183" s="101"/>
      <c r="AF183" s="101"/>
      <c r="AG183" s="101" t="s">
        <v>365</v>
      </c>
      <c r="AH183" s="101">
        <v>0</v>
      </c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</row>
    <row r="184" spans="1:60" outlineLevel="1">
      <c r="A184" s="104"/>
      <c r="B184" s="105"/>
      <c r="C184" s="138" t="s">
        <v>527</v>
      </c>
      <c r="D184" s="107"/>
      <c r="E184" s="108">
        <v>1.2</v>
      </c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1"/>
      <c r="Z184" s="101"/>
      <c r="AA184" s="101"/>
      <c r="AB184" s="101"/>
      <c r="AC184" s="101"/>
      <c r="AD184" s="101"/>
      <c r="AE184" s="101"/>
      <c r="AF184" s="101"/>
      <c r="AG184" s="101" t="s">
        <v>365</v>
      </c>
      <c r="AH184" s="101">
        <v>0</v>
      </c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</row>
    <row r="185" spans="1:60" outlineLevel="1">
      <c r="A185" s="104"/>
      <c r="B185" s="105"/>
      <c r="C185" s="138" t="s">
        <v>528</v>
      </c>
      <c r="D185" s="107"/>
      <c r="E185" s="108">
        <v>4.6500000000000004</v>
      </c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1"/>
      <c r="Z185" s="101"/>
      <c r="AA185" s="101"/>
      <c r="AB185" s="101"/>
      <c r="AC185" s="101"/>
      <c r="AD185" s="101"/>
      <c r="AE185" s="101"/>
      <c r="AF185" s="101"/>
      <c r="AG185" s="101" t="s">
        <v>365</v>
      </c>
      <c r="AH185" s="101">
        <v>0</v>
      </c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</row>
    <row r="186" spans="1:60" outlineLevel="1">
      <c r="A186" s="104"/>
      <c r="B186" s="105"/>
      <c r="C186" s="138" t="s">
        <v>529</v>
      </c>
      <c r="D186" s="107"/>
      <c r="E186" s="108">
        <v>2.5499999999999998</v>
      </c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1"/>
      <c r="Z186" s="101"/>
      <c r="AA186" s="101"/>
      <c r="AB186" s="101"/>
      <c r="AC186" s="101"/>
      <c r="AD186" s="101"/>
      <c r="AE186" s="101"/>
      <c r="AF186" s="101"/>
      <c r="AG186" s="101" t="s">
        <v>365</v>
      </c>
      <c r="AH186" s="101">
        <v>0</v>
      </c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</row>
    <row r="187" spans="1:60" outlineLevel="1">
      <c r="A187" s="104"/>
      <c r="B187" s="105"/>
      <c r="C187" s="138" t="s">
        <v>530</v>
      </c>
      <c r="D187" s="107"/>
      <c r="E187" s="108">
        <v>0.38</v>
      </c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1"/>
      <c r="Z187" s="101"/>
      <c r="AA187" s="101"/>
      <c r="AB187" s="101"/>
      <c r="AC187" s="101"/>
      <c r="AD187" s="101"/>
      <c r="AE187" s="101"/>
      <c r="AF187" s="101"/>
      <c r="AG187" s="101" t="s">
        <v>365</v>
      </c>
      <c r="AH187" s="101">
        <v>0</v>
      </c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</row>
    <row r="188" spans="1:60" outlineLevel="1">
      <c r="A188" s="104"/>
      <c r="B188" s="105"/>
      <c r="C188" s="138" t="s">
        <v>531</v>
      </c>
      <c r="D188" s="107"/>
      <c r="E188" s="108">
        <v>2.0499999999999998</v>
      </c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1"/>
      <c r="Z188" s="101"/>
      <c r="AA188" s="101"/>
      <c r="AB188" s="101"/>
      <c r="AC188" s="101"/>
      <c r="AD188" s="101"/>
      <c r="AE188" s="101"/>
      <c r="AF188" s="101"/>
      <c r="AG188" s="101" t="s">
        <v>365</v>
      </c>
      <c r="AH188" s="101">
        <v>0</v>
      </c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</row>
    <row r="189" spans="1:60" outlineLevel="1">
      <c r="A189" s="122">
        <v>11</v>
      </c>
      <c r="B189" s="123" t="s">
        <v>532</v>
      </c>
      <c r="C189" s="137" t="s">
        <v>533</v>
      </c>
      <c r="D189" s="124" t="s">
        <v>534</v>
      </c>
      <c r="E189" s="125">
        <v>2</v>
      </c>
      <c r="F189" s="126"/>
      <c r="G189" s="127">
        <f>ROUND(E189*F189,2)</f>
        <v>0</v>
      </c>
      <c r="H189" s="126"/>
      <c r="I189" s="127">
        <f>ROUND(E189*H189,2)</f>
        <v>0</v>
      </c>
      <c r="J189" s="126"/>
      <c r="K189" s="127">
        <f>ROUND(E189*J189,2)</f>
        <v>0</v>
      </c>
      <c r="L189" s="127">
        <v>21</v>
      </c>
      <c r="M189" s="127">
        <f>G189*(1+L189/100)</f>
        <v>0</v>
      </c>
      <c r="N189" s="127">
        <v>1.7260000000000001E-2</v>
      </c>
      <c r="O189" s="127">
        <f>ROUND(E189*N189,2)</f>
        <v>0.03</v>
      </c>
      <c r="P189" s="127">
        <v>0</v>
      </c>
      <c r="Q189" s="127">
        <f>ROUND(E189*P189,2)</f>
        <v>0</v>
      </c>
      <c r="R189" s="127"/>
      <c r="S189" s="127" t="s">
        <v>360</v>
      </c>
      <c r="T189" s="128" t="s">
        <v>361</v>
      </c>
      <c r="U189" s="106">
        <v>0.23250000000000001</v>
      </c>
      <c r="V189" s="106">
        <f>ROUND(E189*U189,2)</f>
        <v>0.47</v>
      </c>
      <c r="W189" s="106"/>
      <c r="X189" s="106" t="s">
        <v>362</v>
      </c>
      <c r="Y189" s="101"/>
      <c r="Z189" s="101"/>
      <c r="AA189" s="101"/>
      <c r="AB189" s="101"/>
      <c r="AC189" s="101"/>
      <c r="AD189" s="101"/>
      <c r="AE189" s="101"/>
      <c r="AF189" s="101"/>
      <c r="AG189" s="101" t="s">
        <v>363</v>
      </c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</row>
    <row r="190" spans="1:60" outlineLevel="1">
      <c r="A190" s="104"/>
      <c r="B190" s="105"/>
      <c r="C190" s="138" t="s">
        <v>364</v>
      </c>
      <c r="D190" s="107"/>
      <c r="E190" s="108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1"/>
      <c r="Z190" s="101"/>
      <c r="AA190" s="101"/>
      <c r="AB190" s="101"/>
      <c r="AC190" s="101"/>
      <c r="AD190" s="101"/>
      <c r="AE190" s="101"/>
      <c r="AF190" s="101"/>
      <c r="AG190" s="101" t="s">
        <v>365</v>
      </c>
      <c r="AH190" s="101">
        <v>0</v>
      </c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</row>
    <row r="191" spans="1:60" outlineLevel="1">
      <c r="A191" s="104"/>
      <c r="B191" s="105"/>
      <c r="C191" s="138" t="s">
        <v>535</v>
      </c>
      <c r="D191" s="107"/>
      <c r="E191" s="108">
        <v>2</v>
      </c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1"/>
      <c r="Z191" s="101"/>
      <c r="AA191" s="101"/>
      <c r="AB191" s="101"/>
      <c r="AC191" s="101"/>
      <c r="AD191" s="101"/>
      <c r="AE191" s="101"/>
      <c r="AF191" s="101"/>
      <c r="AG191" s="101" t="s">
        <v>365</v>
      </c>
      <c r="AH191" s="101">
        <v>0</v>
      </c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</row>
    <row r="192" spans="1:60" outlineLevel="1">
      <c r="A192" s="122">
        <v>12</v>
      </c>
      <c r="B192" s="123" t="s">
        <v>536</v>
      </c>
      <c r="C192" s="137" t="s">
        <v>537</v>
      </c>
      <c r="D192" s="124" t="s">
        <v>534</v>
      </c>
      <c r="E192" s="125">
        <v>1</v>
      </c>
      <c r="F192" s="126"/>
      <c r="G192" s="127">
        <f>ROUND(E192*F192,2)</f>
        <v>0</v>
      </c>
      <c r="H192" s="126"/>
      <c r="I192" s="127">
        <f>ROUND(E192*H192,2)</f>
        <v>0</v>
      </c>
      <c r="J192" s="126"/>
      <c r="K192" s="127">
        <f>ROUND(E192*J192,2)</f>
        <v>0</v>
      </c>
      <c r="L192" s="127">
        <v>21</v>
      </c>
      <c r="M192" s="127">
        <f>G192*(1+L192/100)</f>
        <v>0</v>
      </c>
      <c r="N192" s="127">
        <v>2.5749999999999999E-2</v>
      </c>
      <c r="O192" s="127">
        <f>ROUND(E192*N192,2)</f>
        <v>0.03</v>
      </c>
      <c r="P192" s="127">
        <v>0</v>
      </c>
      <c r="Q192" s="127">
        <f>ROUND(E192*P192,2)</f>
        <v>0</v>
      </c>
      <c r="R192" s="127"/>
      <c r="S192" s="127" t="s">
        <v>360</v>
      </c>
      <c r="T192" s="128" t="s">
        <v>361</v>
      </c>
      <c r="U192" s="106">
        <v>0.3175</v>
      </c>
      <c r="V192" s="106">
        <f>ROUND(E192*U192,2)</f>
        <v>0.32</v>
      </c>
      <c r="W192" s="106"/>
      <c r="X192" s="106" t="s">
        <v>362</v>
      </c>
      <c r="Y192" s="101"/>
      <c r="Z192" s="101"/>
      <c r="AA192" s="101"/>
      <c r="AB192" s="101"/>
      <c r="AC192" s="101"/>
      <c r="AD192" s="101"/>
      <c r="AE192" s="101"/>
      <c r="AF192" s="101"/>
      <c r="AG192" s="101" t="s">
        <v>363</v>
      </c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</row>
    <row r="193" spans="1:60" outlineLevel="1">
      <c r="A193" s="104"/>
      <c r="B193" s="105"/>
      <c r="C193" s="138" t="s">
        <v>364</v>
      </c>
      <c r="D193" s="107"/>
      <c r="E193" s="108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1"/>
      <c r="Z193" s="101"/>
      <c r="AA193" s="101"/>
      <c r="AB193" s="101"/>
      <c r="AC193" s="101"/>
      <c r="AD193" s="101"/>
      <c r="AE193" s="101"/>
      <c r="AF193" s="101"/>
      <c r="AG193" s="101" t="s">
        <v>365</v>
      </c>
      <c r="AH193" s="101">
        <v>0</v>
      </c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</row>
    <row r="194" spans="1:60" outlineLevel="1">
      <c r="A194" s="104"/>
      <c r="B194" s="105"/>
      <c r="C194" s="138" t="s">
        <v>538</v>
      </c>
      <c r="D194" s="107"/>
      <c r="E194" s="108">
        <v>1</v>
      </c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1"/>
      <c r="Z194" s="101"/>
      <c r="AA194" s="101"/>
      <c r="AB194" s="101"/>
      <c r="AC194" s="101"/>
      <c r="AD194" s="101"/>
      <c r="AE194" s="101"/>
      <c r="AF194" s="101"/>
      <c r="AG194" s="101" t="s">
        <v>365</v>
      </c>
      <c r="AH194" s="101">
        <v>0</v>
      </c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</row>
    <row r="195" spans="1:60" outlineLevel="1">
      <c r="A195" s="122">
        <v>13</v>
      </c>
      <c r="B195" s="123" t="s">
        <v>539</v>
      </c>
      <c r="C195" s="137" t="s">
        <v>540</v>
      </c>
      <c r="D195" s="124" t="s">
        <v>534</v>
      </c>
      <c r="E195" s="125">
        <v>1</v>
      </c>
      <c r="F195" s="126"/>
      <c r="G195" s="127">
        <f>ROUND(E195*F195,2)</f>
        <v>0</v>
      </c>
      <c r="H195" s="126"/>
      <c r="I195" s="127">
        <f>ROUND(E195*H195,2)</f>
        <v>0</v>
      </c>
      <c r="J195" s="126"/>
      <c r="K195" s="127">
        <f>ROUND(E195*J195,2)</f>
        <v>0</v>
      </c>
      <c r="L195" s="127">
        <v>21</v>
      </c>
      <c r="M195" s="127">
        <f>G195*(1+L195/100)</f>
        <v>0</v>
      </c>
      <c r="N195" s="127">
        <v>3.0339999999999999E-2</v>
      </c>
      <c r="O195" s="127">
        <f>ROUND(E195*N195,2)</f>
        <v>0.03</v>
      </c>
      <c r="P195" s="127">
        <v>0</v>
      </c>
      <c r="Q195" s="127">
        <f>ROUND(E195*P195,2)</f>
        <v>0</v>
      </c>
      <c r="R195" s="127"/>
      <c r="S195" s="127" t="s">
        <v>360</v>
      </c>
      <c r="T195" s="128" t="s">
        <v>361</v>
      </c>
      <c r="U195" s="106">
        <v>0.32250000000000001</v>
      </c>
      <c r="V195" s="106">
        <f>ROUND(E195*U195,2)</f>
        <v>0.32</v>
      </c>
      <c r="W195" s="106"/>
      <c r="X195" s="106" t="s">
        <v>362</v>
      </c>
      <c r="Y195" s="101"/>
      <c r="Z195" s="101"/>
      <c r="AA195" s="101"/>
      <c r="AB195" s="101"/>
      <c r="AC195" s="101"/>
      <c r="AD195" s="101"/>
      <c r="AE195" s="101"/>
      <c r="AF195" s="101"/>
      <c r="AG195" s="101" t="s">
        <v>363</v>
      </c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</row>
    <row r="196" spans="1:60" outlineLevel="1">
      <c r="A196" s="104"/>
      <c r="B196" s="105"/>
      <c r="C196" s="138" t="s">
        <v>364</v>
      </c>
      <c r="D196" s="107"/>
      <c r="E196" s="108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1"/>
      <c r="Z196" s="101"/>
      <c r="AA196" s="101"/>
      <c r="AB196" s="101"/>
      <c r="AC196" s="101"/>
      <c r="AD196" s="101"/>
      <c r="AE196" s="101"/>
      <c r="AF196" s="101"/>
      <c r="AG196" s="101" t="s">
        <v>365</v>
      </c>
      <c r="AH196" s="101">
        <v>0</v>
      </c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</row>
    <row r="197" spans="1:60" outlineLevel="1">
      <c r="A197" s="104"/>
      <c r="B197" s="105"/>
      <c r="C197" s="138" t="s">
        <v>541</v>
      </c>
      <c r="D197" s="107"/>
      <c r="E197" s="108">
        <v>1</v>
      </c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1"/>
      <c r="Z197" s="101"/>
      <c r="AA197" s="101"/>
      <c r="AB197" s="101"/>
      <c r="AC197" s="101"/>
      <c r="AD197" s="101"/>
      <c r="AE197" s="101"/>
      <c r="AF197" s="101"/>
      <c r="AG197" s="101" t="s">
        <v>365</v>
      </c>
      <c r="AH197" s="101">
        <v>0</v>
      </c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</row>
    <row r="198" spans="1:60" ht="22.5" outlineLevel="1">
      <c r="A198" s="122">
        <v>14</v>
      </c>
      <c r="B198" s="123" t="s">
        <v>542</v>
      </c>
      <c r="C198" s="137" t="s">
        <v>543</v>
      </c>
      <c r="D198" s="124" t="s">
        <v>544</v>
      </c>
      <c r="E198" s="125">
        <v>3.8530000000000002E-2</v>
      </c>
      <c r="F198" s="126"/>
      <c r="G198" s="127">
        <f>ROUND(E198*F198,2)</f>
        <v>0</v>
      </c>
      <c r="H198" s="126"/>
      <c r="I198" s="127">
        <f>ROUND(E198*H198,2)</f>
        <v>0</v>
      </c>
      <c r="J198" s="126"/>
      <c r="K198" s="127">
        <f>ROUND(E198*J198,2)</f>
        <v>0</v>
      </c>
      <c r="L198" s="127">
        <v>21</v>
      </c>
      <c r="M198" s="127">
        <f>G198*(1+L198/100)</f>
        <v>0</v>
      </c>
      <c r="N198" s="127">
        <v>1.09954</v>
      </c>
      <c r="O198" s="127">
        <f>ROUND(E198*N198,2)</f>
        <v>0.04</v>
      </c>
      <c r="P198" s="127">
        <v>0</v>
      </c>
      <c r="Q198" s="127">
        <f>ROUND(E198*P198,2)</f>
        <v>0</v>
      </c>
      <c r="R198" s="127"/>
      <c r="S198" s="127" t="s">
        <v>360</v>
      </c>
      <c r="T198" s="128" t="s">
        <v>361</v>
      </c>
      <c r="U198" s="106">
        <v>18.175000000000001</v>
      </c>
      <c r="V198" s="106">
        <f>ROUND(E198*U198,2)</f>
        <v>0.7</v>
      </c>
      <c r="W198" s="106"/>
      <c r="X198" s="106" t="s">
        <v>362</v>
      </c>
      <c r="Y198" s="101"/>
      <c r="Z198" s="101"/>
      <c r="AA198" s="101"/>
      <c r="AB198" s="101"/>
      <c r="AC198" s="101"/>
      <c r="AD198" s="101"/>
      <c r="AE198" s="101"/>
      <c r="AF198" s="101"/>
      <c r="AG198" s="101" t="s">
        <v>363</v>
      </c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</row>
    <row r="199" spans="1:60" outlineLevel="1">
      <c r="A199" s="104"/>
      <c r="B199" s="105"/>
      <c r="C199" s="138" t="s">
        <v>364</v>
      </c>
      <c r="D199" s="107"/>
      <c r="E199" s="108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1"/>
      <c r="Z199" s="101"/>
      <c r="AA199" s="101"/>
      <c r="AB199" s="101"/>
      <c r="AC199" s="101"/>
      <c r="AD199" s="101"/>
      <c r="AE199" s="101"/>
      <c r="AF199" s="101"/>
      <c r="AG199" s="101" t="s">
        <v>365</v>
      </c>
      <c r="AH199" s="101">
        <v>0</v>
      </c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</row>
    <row r="200" spans="1:60" outlineLevel="1">
      <c r="A200" s="104"/>
      <c r="B200" s="105"/>
      <c r="C200" s="138" t="s">
        <v>545</v>
      </c>
      <c r="D200" s="107"/>
      <c r="E200" s="108">
        <v>2.018E-2</v>
      </c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1"/>
      <c r="Z200" s="101"/>
      <c r="AA200" s="101"/>
      <c r="AB200" s="101"/>
      <c r="AC200" s="101"/>
      <c r="AD200" s="101"/>
      <c r="AE200" s="101"/>
      <c r="AF200" s="101"/>
      <c r="AG200" s="101" t="s">
        <v>365</v>
      </c>
      <c r="AH200" s="101">
        <v>0</v>
      </c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</row>
    <row r="201" spans="1:60" outlineLevel="1">
      <c r="A201" s="104"/>
      <c r="B201" s="105"/>
      <c r="C201" s="138" t="s">
        <v>546</v>
      </c>
      <c r="D201" s="107"/>
      <c r="E201" s="108">
        <v>1.009E-2</v>
      </c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1"/>
      <c r="Z201" s="101"/>
      <c r="AA201" s="101"/>
      <c r="AB201" s="101"/>
      <c r="AC201" s="101"/>
      <c r="AD201" s="101"/>
      <c r="AE201" s="101"/>
      <c r="AF201" s="101"/>
      <c r="AG201" s="101" t="s">
        <v>365</v>
      </c>
      <c r="AH201" s="101">
        <v>0</v>
      </c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</row>
    <row r="202" spans="1:60" outlineLevel="1">
      <c r="A202" s="104"/>
      <c r="B202" s="105"/>
      <c r="C202" s="138" t="s">
        <v>547</v>
      </c>
      <c r="D202" s="107"/>
      <c r="E202" s="108">
        <v>8.26E-3</v>
      </c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1"/>
      <c r="Z202" s="101"/>
      <c r="AA202" s="101"/>
      <c r="AB202" s="101"/>
      <c r="AC202" s="101"/>
      <c r="AD202" s="101"/>
      <c r="AE202" s="101"/>
      <c r="AF202" s="101"/>
      <c r="AG202" s="101" t="s">
        <v>365</v>
      </c>
      <c r="AH202" s="101">
        <v>0</v>
      </c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</row>
    <row r="203" spans="1:60" ht="33.75" outlineLevel="1">
      <c r="A203" s="122">
        <v>15</v>
      </c>
      <c r="B203" s="123" t="s">
        <v>548</v>
      </c>
      <c r="C203" s="137" t="s">
        <v>549</v>
      </c>
      <c r="D203" s="124" t="s">
        <v>525</v>
      </c>
      <c r="E203" s="125">
        <v>41.805</v>
      </c>
      <c r="F203" s="126"/>
      <c r="G203" s="127">
        <f>ROUND(E203*F203,2)</f>
        <v>0</v>
      </c>
      <c r="H203" s="126"/>
      <c r="I203" s="127">
        <f>ROUND(E203*H203,2)</f>
        <v>0</v>
      </c>
      <c r="J203" s="126"/>
      <c r="K203" s="127">
        <f>ROUND(E203*J203,2)</f>
        <v>0</v>
      </c>
      <c r="L203" s="127">
        <v>21</v>
      </c>
      <c r="M203" s="127">
        <f>G203*(1+L203/100)</f>
        <v>0</v>
      </c>
      <c r="N203" s="127">
        <v>0</v>
      </c>
      <c r="O203" s="127">
        <f>ROUND(E203*N203,2)</f>
        <v>0</v>
      </c>
      <c r="P203" s="127">
        <v>0</v>
      </c>
      <c r="Q203" s="127">
        <f>ROUND(E203*P203,2)</f>
        <v>0</v>
      </c>
      <c r="R203" s="127"/>
      <c r="S203" s="127" t="s">
        <v>392</v>
      </c>
      <c r="T203" s="128" t="s">
        <v>393</v>
      </c>
      <c r="U203" s="106">
        <v>0</v>
      </c>
      <c r="V203" s="106">
        <f>ROUND(E203*U203,2)</f>
        <v>0</v>
      </c>
      <c r="W203" s="106"/>
      <c r="X203" s="106" t="s">
        <v>362</v>
      </c>
      <c r="Y203" s="101"/>
      <c r="Z203" s="101"/>
      <c r="AA203" s="101"/>
      <c r="AB203" s="101"/>
      <c r="AC203" s="101"/>
      <c r="AD203" s="101"/>
      <c r="AE203" s="101"/>
      <c r="AF203" s="101"/>
      <c r="AG203" s="101" t="s">
        <v>550</v>
      </c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</row>
    <row r="204" spans="1:60" outlineLevel="1">
      <c r="A204" s="104"/>
      <c r="B204" s="105"/>
      <c r="C204" s="138" t="s">
        <v>551</v>
      </c>
      <c r="D204" s="107"/>
      <c r="E204" s="108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1"/>
      <c r="Z204" s="101"/>
      <c r="AA204" s="101"/>
      <c r="AB204" s="101"/>
      <c r="AC204" s="101"/>
      <c r="AD204" s="101"/>
      <c r="AE204" s="101"/>
      <c r="AF204" s="101"/>
      <c r="AG204" s="101" t="s">
        <v>365</v>
      </c>
      <c r="AH204" s="101">
        <v>0</v>
      </c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</row>
    <row r="205" spans="1:60" outlineLevel="1">
      <c r="A205" s="104"/>
      <c r="B205" s="105"/>
      <c r="C205" s="138" t="s">
        <v>552</v>
      </c>
      <c r="D205" s="107"/>
      <c r="E205" s="108">
        <v>0.8</v>
      </c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1"/>
      <c r="Z205" s="101"/>
      <c r="AA205" s="101"/>
      <c r="AB205" s="101"/>
      <c r="AC205" s="101"/>
      <c r="AD205" s="101"/>
      <c r="AE205" s="101"/>
      <c r="AF205" s="101"/>
      <c r="AG205" s="101" t="s">
        <v>365</v>
      </c>
      <c r="AH205" s="101">
        <v>0</v>
      </c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</row>
    <row r="206" spans="1:60" outlineLevel="1">
      <c r="A206" s="104"/>
      <c r="B206" s="105"/>
      <c r="C206" s="138" t="s">
        <v>553</v>
      </c>
      <c r="D206" s="107"/>
      <c r="E206" s="108">
        <v>0.98499999999999999</v>
      </c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1"/>
      <c r="Z206" s="101"/>
      <c r="AA206" s="101"/>
      <c r="AB206" s="101"/>
      <c r="AC206" s="101"/>
      <c r="AD206" s="101"/>
      <c r="AE206" s="101"/>
      <c r="AF206" s="101"/>
      <c r="AG206" s="101" t="s">
        <v>365</v>
      </c>
      <c r="AH206" s="101">
        <v>0</v>
      </c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</row>
    <row r="207" spans="1:60" outlineLevel="1">
      <c r="A207" s="104"/>
      <c r="B207" s="105"/>
      <c r="C207" s="138" t="s">
        <v>554</v>
      </c>
      <c r="D207" s="107"/>
      <c r="E207" s="108">
        <v>9.02</v>
      </c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1"/>
      <c r="Z207" s="101"/>
      <c r="AA207" s="101"/>
      <c r="AB207" s="101"/>
      <c r="AC207" s="101"/>
      <c r="AD207" s="101"/>
      <c r="AE207" s="101"/>
      <c r="AF207" s="101"/>
      <c r="AG207" s="101" t="s">
        <v>365</v>
      </c>
      <c r="AH207" s="101">
        <v>0</v>
      </c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</row>
    <row r="208" spans="1:60" outlineLevel="1">
      <c r="A208" s="104"/>
      <c r="B208" s="105"/>
      <c r="C208" s="138" t="s">
        <v>555</v>
      </c>
      <c r="D208" s="107"/>
      <c r="E208" s="108">
        <v>3.85</v>
      </c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1"/>
      <c r="Z208" s="101"/>
      <c r="AA208" s="101"/>
      <c r="AB208" s="101"/>
      <c r="AC208" s="101"/>
      <c r="AD208" s="101"/>
      <c r="AE208" s="101"/>
      <c r="AF208" s="101"/>
      <c r="AG208" s="101" t="s">
        <v>365</v>
      </c>
      <c r="AH208" s="101">
        <v>0</v>
      </c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</row>
    <row r="209" spans="1:60" outlineLevel="1">
      <c r="A209" s="104"/>
      <c r="B209" s="105"/>
      <c r="C209" s="138" t="s">
        <v>556</v>
      </c>
      <c r="D209" s="107"/>
      <c r="E209" s="108">
        <v>1.6</v>
      </c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1"/>
      <c r="Z209" s="101"/>
      <c r="AA209" s="101"/>
      <c r="AB209" s="101"/>
      <c r="AC209" s="101"/>
      <c r="AD209" s="101"/>
      <c r="AE209" s="101"/>
      <c r="AF209" s="101"/>
      <c r="AG209" s="101" t="s">
        <v>365</v>
      </c>
      <c r="AH209" s="101">
        <v>0</v>
      </c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</row>
    <row r="210" spans="1:60" outlineLevel="1">
      <c r="A210" s="104"/>
      <c r="B210" s="105"/>
      <c r="C210" s="138" t="s">
        <v>557</v>
      </c>
      <c r="D210" s="107"/>
      <c r="E210" s="108">
        <v>3.65</v>
      </c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1"/>
      <c r="Z210" s="101"/>
      <c r="AA210" s="101"/>
      <c r="AB210" s="101"/>
      <c r="AC210" s="101"/>
      <c r="AD210" s="101"/>
      <c r="AE210" s="101"/>
      <c r="AF210" s="101"/>
      <c r="AG210" s="101" t="s">
        <v>365</v>
      </c>
      <c r="AH210" s="101">
        <v>0</v>
      </c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</row>
    <row r="211" spans="1:60" outlineLevel="1">
      <c r="A211" s="104"/>
      <c r="B211" s="105"/>
      <c r="C211" s="138" t="s">
        <v>558</v>
      </c>
      <c r="D211" s="107"/>
      <c r="E211" s="108">
        <v>3.65</v>
      </c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1"/>
      <c r="Z211" s="101"/>
      <c r="AA211" s="101"/>
      <c r="AB211" s="101"/>
      <c r="AC211" s="101"/>
      <c r="AD211" s="101"/>
      <c r="AE211" s="101"/>
      <c r="AF211" s="101"/>
      <c r="AG211" s="101" t="s">
        <v>365</v>
      </c>
      <c r="AH211" s="101">
        <v>0</v>
      </c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</row>
    <row r="212" spans="1:60" outlineLevel="1">
      <c r="A212" s="104"/>
      <c r="B212" s="105"/>
      <c r="C212" s="138" t="s">
        <v>559</v>
      </c>
      <c r="D212" s="107"/>
      <c r="E212" s="108">
        <v>3.65</v>
      </c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1"/>
      <c r="Z212" s="101"/>
      <c r="AA212" s="101"/>
      <c r="AB212" s="101"/>
      <c r="AC212" s="101"/>
      <c r="AD212" s="101"/>
      <c r="AE212" s="101"/>
      <c r="AF212" s="101"/>
      <c r="AG212" s="101" t="s">
        <v>365</v>
      </c>
      <c r="AH212" s="101">
        <v>0</v>
      </c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</row>
    <row r="213" spans="1:60" outlineLevel="1">
      <c r="A213" s="104"/>
      <c r="B213" s="105"/>
      <c r="C213" s="138" t="s">
        <v>560</v>
      </c>
      <c r="D213" s="107"/>
      <c r="E213" s="108">
        <v>3.65</v>
      </c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1"/>
      <c r="Z213" s="101"/>
      <c r="AA213" s="101"/>
      <c r="AB213" s="101"/>
      <c r="AC213" s="101"/>
      <c r="AD213" s="101"/>
      <c r="AE213" s="101"/>
      <c r="AF213" s="101"/>
      <c r="AG213" s="101" t="s">
        <v>365</v>
      </c>
      <c r="AH213" s="101">
        <v>0</v>
      </c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</row>
    <row r="214" spans="1:60" outlineLevel="1">
      <c r="A214" s="104"/>
      <c r="B214" s="105"/>
      <c r="C214" s="138" t="s">
        <v>561</v>
      </c>
      <c r="D214" s="107"/>
      <c r="E214" s="108">
        <v>3.65</v>
      </c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1"/>
      <c r="Z214" s="101"/>
      <c r="AA214" s="101"/>
      <c r="AB214" s="101"/>
      <c r="AC214" s="101"/>
      <c r="AD214" s="101"/>
      <c r="AE214" s="101"/>
      <c r="AF214" s="101"/>
      <c r="AG214" s="101" t="s">
        <v>365</v>
      </c>
      <c r="AH214" s="101">
        <v>0</v>
      </c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</row>
    <row r="215" spans="1:60" outlineLevel="1">
      <c r="A215" s="104"/>
      <c r="B215" s="105"/>
      <c r="C215" s="138" t="s">
        <v>562</v>
      </c>
      <c r="D215" s="107"/>
      <c r="E215" s="108">
        <v>3.65</v>
      </c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1"/>
      <c r="Z215" s="101"/>
      <c r="AA215" s="101"/>
      <c r="AB215" s="101"/>
      <c r="AC215" s="101"/>
      <c r="AD215" s="101"/>
      <c r="AE215" s="101"/>
      <c r="AF215" s="101"/>
      <c r="AG215" s="101" t="s">
        <v>365</v>
      </c>
      <c r="AH215" s="101">
        <v>0</v>
      </c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</row>
    <row r="216" spans="1:60" outlineLevel="1">
      <c r="A216" s="104"/>
      <c r="B216" s="105"/>
      <c r="C216" s="138" t="s">
        <v>563</v>
      </c>
      <c r="D216" s="107"/>
      <c r="E216" s="108">
        <v>3.65</v>
      </c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1"/>
      <c r="Z216" s="101"/>
      <c r="AA216" s="101"/>
      <c r="AB216" s="101"/>
      <c r="AC216" s="101"/>
      <c r="AD216" s="101"/>
      <c r="AE216" s="101"/>
      <c r="AF216" s="101"/>
      <c r="AG216" s="101" t="s">
        <v>365</v>
      </c>
      <c r="AH216" s="101">
        <v>0</v>
      </c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</row>
    <row r="217" spans="1:60" ht="22.5" outlineLevel="1">
      <c r="A217" s="122">
        <v>16</v>
      </c>
      <c r="B217" s="123" t="s">
        <v>564</v>
      </c>
      <c r="C217" s="137" t="s">
        <v>565</v>
      </c>
      <c r="D217" s="124" t="s">
        <v>525</v>
      </c>
      <c r="E217" s="125">
        <v>16.739999999999998</v>
      </c>
      <c r="F217" s="126"/>
      <c r="G217" s="127">
        <f>ROUND(E217*F217,2)</f>
        <v>0</v>
      </c>
      <c r="H217" s="126"/>
      <c r="I217" s="127">
        <f>ROUND(E217*H217,2)</f>
        <v>0</v>
      </c>
      <c r="J217" s="126"/>
      <c r="K217" s="127">
        <f>ROUND(E217*J217,2)</f>
        <v>0</v>
      </c>
      <c r="L217" s="127">
        <v>21</v>
      </c>
      <c r="M217" s="127">
        <f>G217*(1+L217/100)</f>
        <v>0</v>
      </c>
      <c r="N217" s="127">
        <v>0</v>
      </c>
      <c r="O217" s="127">
        <f>ROUND(E217*N217,2)</f>
        <v>0</v>
      </c>
      <c r="P217" s="127">
        <v>0</v>
      </c>
      <c r="Q217" s="127">
        <f>ROUND(E217*P217,2)</f>
        <v>0</v>
      </c>
      <c r="R217" s="127"/>
      <c r="S217" s="127" t="s">
        <v>392</v>
      </c>
      <c r="T217" s="128" t="s">
        <v>393</v>
      </c>
      <c r="U217" s="106">
        <v>0</v>
      </c>
      <c r="V217" s="106">
        <f>ROUND(E217*U217,2)</f>
        <v>0</v>
      </c>
      <c r="W217" s="106"/>
      <c r="X217" s="106" t="s">
        <v>362</v>
      </c>
      <c r="Y217" s="101"/>
      <c r="Z217" s="101"/>
      <c r="AA217" s="101"/>
      <c r="AB217" s="101"/>
      <c r="AC217" s="101"/>
      <c r="AD217" s="101"/>
      <c r="AE217" s="101"/>
      <c r="AF217" s="101"/>
      <c r="AG217" s="101" t="s">
        <v>550</v>
      </c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</row>
    <row r="218" spans="1:60" outlineLevel="1">
      <c r="A218" s="104"/>
      <c r="B218" s="105"/>
      <c r="C218" s="138" t="s">
        <v>551</v>
      </c>
      <c r="D218" s="107"/>
      <c r="E218" s="108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1"/>
      <c r="Z218" s="101"/>
      <c r="AA218" s="101"/>
      <c r="AB218" s="101"/>
      <c r="AC218" s="101"/>
      <c r="AD218" s="101"/>
      <c r="AE218" s="101"/>
      <c r="AF218" s="101"/>
      <c r="AG218" s="101" t="s">
        <v>365</v>
      </c>
      <c r="AH218" s="101">
        <v>0</v>
      </c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</row>
    <row r="219" spans="1:60" outlineLevel="1">
      <c r="A219" s="104"/>
      <c r="B219" s="105"/>
      <c r="C219" s="138" t="s">
        <v>566</v>
      </c>
      <c r="D219" s="107"/>
      <c r="E219" s="108">
        <v>16.739999999999998</v>
      </c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1"/>
      <c r="Z219" s="101"/>
      <c r="AA219" s="101"/>
      <c r="AB219" s="101"/>
      <c r="AC219" s="101"/>
      <c r="AD219" s="101"/>
      <c r="AE219" s="101"/>
      <c r="AF219" s="101"/>
      <c r="AG219" s="101" t="s">
        <v>365</v>
      </c>
      <c r="AH219" s="101">
        <v>0</v>
      </c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</row>
    <row r="220" spans="1:60" ht="22.5" outlineLevel="1">
      <c r="A220" s="122">
        <v>17</v>
      </c>
      <c r="B220" s="123" t="s">
        <v>567</v>
      </c>
      <c r="C220" s="137" t="s">
        <v>568</v>
      </c>
      <c r="D220" s="124" t="s">
        <v>525</v>
      </c>
      <c r="E220" s="125">
        <v>39.945</v>
      </c>
      <c r="F220" s="126"/>
      <c r="G220" s="127">
        <f>ROUND(E220*F220,2)</f>
        <v>0</v>
      </c>
      <c r="H220" s="126"/>
      <c r="I220" s="127">
        <f>ROUND(E220*H220,2)</f>
        <v>0</v>
      </c>
      <c r="J220" s="126"/>
      <c r="K220" s="127">
        <f>ROUND(E220*J220,2)</f>
        <v>0</v>
      </c>
      <c r="L220" s="127">
        <v>21</v>
      </c>
      <c r="M220" s="127">
        <f>G220*(1+L220/100)</f>
        <v>0</v>
      </c>
      <c r="N220" s="127">
        <v>0</v>
      </c>
      <c r="O220" s="127">
        <f>ROUND(E220*N220,2)</f>
        <v>0</v>
      </c>
      <c r="P220" s="127">
        <v>0</v>
      </c>
      <c r="Q220" s="127">
        <f>ROUND(E220*P220,2)</f>
        <v>0</v>
      </c>
      <c r="R220" s="127"/>
      <c r="S220" s="127" t="s">
        <v>392</v>
      </c>
      <c r="T220" s="128" t="s">
        <v>393</v>
      </c>
      <c r="U220" s="106">
        <v>0</v>
      </c>
      <c r="V220" s="106">
        <f>ROUND(E220*U220,2)</f>
        <v>0</v>
      </c>
      <c r="W220" s="106"/>
      <c r="X220" s="106" t="s">
        <v>362</v>
      </c>
      <c r="Y220" s="101"/>
      <c r="Z220" s="101"/>
      <c r="AA220" s="101"/>
      <c r="AB220" s="101"/>
      <c r="AC220" s="101"/>
      <c r="AD220" s="101"/>
      <c r="AE220" s="101"/>
      <c r="AF220" s="101"/>
      <c r="AG220" s="101" t="s">
        <v>550</v>
      </c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</row>
    <row r="221" spans="1:60" outlineLevel="1">
      <c r="A221" s="104"/>
      <c r="B221" s="105"/>
      <c r="C221" s="138" t="s">
        <v>551</v>
      </c>
      <c r="D221" s="107"/>
      <c r="E221" s="108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1"/>
      <c r="Z221" s="101"/>
      <c r="AA221" s="101"/>
      <c r="AB221" s="101"/>
      <c r="AC221" s="101"/>
      <c r="AD221" s="101"/>
      <c r="AE221" s="101"/>
      <c r="AF221" s="101"/>
      <c r="AG221" s="101" t="s">
        <v>365</v>
      </c>
      <c r="AH221" s="101">
        <v>0</v>
      </c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</row>
    <row r="222" spans="1:60" outlineLevel="1">
      <c r="A222" s="104"/>
      <c r="B222" s="105"/>
      <c r="C222" s="138" t="s">
        <v>569</v>
      </c>
      <c r="D222" s="107"/>
      <c r="E222" s="108">
        <v>2.9350000000000001</v>
      </c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1"/>
      <c r="Z222" s="101"/>
      <c r="AA222" s="101"/>
      <c r="AB222" s="101"/>
      <c r="AC222" s="101"/>
      <c r="AD222" s="101"/>
      <c r="AE222" s="101"/>
      <c r="AF222" s="101"/>
      <c r="AG222" s="101" t="s">
        <v>365</v>
      </c>
      <c r="AH222" s="101">
        <v>0</v>
      </c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</row>
    <row r="223" spans="1:60" outlineLevel="1">
      <c r="A223" s="104"/>
      <c r="B223" s="105"/>
      <c r="C223" s="138" t="s">
        <v>570</v>
      </c>
      <c r="D223" s="107"/>
      <c r="E223" s="108">
        <v>2.9</v>
      </c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1"/>
      <c r="Z223" s="101"/>
      <c r="AA223" s="101"/>
      <c r="AB223" s="101"/>
      <c r="AC223" s="101"/>
      <c r="AD223" s="101"/>
      <c r="AE223" s="101"/>
      <c r="AF223" s="101"/>
      <c r="AG223" s="101" t="s">
        <v>365</v>
      </c>
      <c r="AH223" s="101">
        <v>0</v>
      </c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</row>
    <row r="224" spans="1:60" outlineLevel="1">
      <c r="A224" s="104"/>
      <c r="B224" s="105"/>
      <c r="C224" s="138" t="s">
        <v>571</v>
      </c>
      <c r="D224" s="107"/>
      <c r="E224" s="108">
        <v>3.52</v>
      </c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1"/>
      <c r="Z224" s="101"/>
      <c r="AA224" s="101"/>
      <c r="AB224" s="101"/>
      <c r="AC224" s="101"/>
      <c r="AD224" s="101"/>
      <c r="AE224" s="101"/>
      <c r="AF224" s="101"/>
      <c r="AG224" s="101" t="s">
        <v>365</v>
      </c>
      <c r="AH224" s="101">
        <v>0</v>
      </c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</row>
    <row r="225" spans="1:60" outlineLevel="1">
      <c r="A225" s="104"/>
      <c r="B225" s="105"/>
      <c r="C225" s="138" t="s">
        <v>572</v>
      </c>
      <c r="D225" s="107"/>
      <c r="E225" s="108">
        <v>3.52</v>
      </c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1"/>
      <c r="Z225" s="101"/>
      <c r="AA225" s="101"/>
      <c r="AB225" s="101"/>
      <c r="AC225" s="101"/>
      <c r="AD225" s="101"/>
      <c r="AE225" s="101"/>
      <c r="AF225" s="101"/>
      <c r="AG225" s="101" t="s">
        <v>365</v>
      </c>
      <c r="AH225" s="101">
        <v>0</v>
      </c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</row>
    <row r="226" spans="1:60" outlineLevel="1">
      <c r="A226" s="104"/>
      <c r="B226" s="105"/>
      <c r="C226" s="138" t="s">
        <v>573</v>
      </c>
      <c r="D226" s="107"/>
      <c r="E226" s="108">
        <v>3.52</v>
      </c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1"/>
      <c r="Z226" s="101"/>
      <c r="AA226" s="101"/>
      <c r="AB226" s="101"/>
      <c r="AC226" s="101"/>
      <c r="AD226" s="101"/>
      <c r="AE226" s="101"/>
      <c r="AF226" s="101"/>
      <c r="AG226" s="101" t="s">
        <v>365</v>
      </c>
      <c r="AH226" s="101">
        <v>0</v>
      </c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</row>
    <row r="227" spans="1:60" outlineLevel="1">
      <c r="A227" s="104"/>
      <c r="B227" s="105"/>
      <c r="C227" s="138" t="s">
        <v>574</v>
      </c>
      <c r="D227" s="107"/>
      <c r="E227" s="108">
        <v>3.52</v>
      </c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1"/>
      <c r="Z227" s="101"/>
      <c r="AA227" s="101"/>
      <c r="AB227" s="101"/>
      <c r="AC227" s="101"/>
      <c r="AD227" s="101"/>
      <c r="AE227" s="101"/>
      <c r="AF227" s="101"/>
      <c r="AG227" s="101" t="s">
        <v>365</v>
      </c>
      <c r="AH227" s="101">
        <v>0</v>
      </c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</row>
    <row r="228" spans="1:60" outlineLevel="1">
      <c r="A228" s="104"/>
      <c r="B228" s="105"/>
      <c r="C228" s="138" t="s">
        <v>575</v>
      </c>
      <c r="D228" s="107"/>
      <c r="E228" s="108">
        <v>3.52</v>
      </c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1"/>
      <c r="Z228" s="101"/>
      <c r="AA228" s="101"/>
      <c r="AB228" s="101"/>
      <c r="AC228" s="101"/>
      <c r="AD228" s="101"/>
      <c r="AE228" s="101"/>
      <c r="AF228" s="101"/>
      <c r="AG228" s="101" t="s">
        <v>365</v>
      </c>
      <c r="AH228" s="101">
        <v>0</v>
      </c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</row>
    <row r="229" spans="1:60" outlineLevel="1">
      <c r="A229" s="104"/>
      <c r="B229" s="105"/>
      <c r="C229" s="138" t="s">
        <v>576</v>
      </c>
      <c r="D229" s="107"/>
      <c r="E229" s="108">
        <v>3.52</v>
      </c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1"/>
      <c r="Z229" s="101"/>
      <c r="AA229" s="101"/>
      <c r="AB229" s="101"/>
      <c r="AC229" s="101"/>
      <c r="AD229" s="101"/>
      <c r="AE229" s="101"/>
      <c r="AF229" s="101"/>
      <c r="AG229" s="101" t="s">
        <v>365</v>
      </c>
      <c r="AH229" s="101">
        <v>0</v>
      </c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</row>
    <row r="230" spans="1:60" outlineLevel="1">
      <c r="A230" s="104"/>
      <c r="B230" s="105"/>
      <c r="C230" s="138" t="s">
        <v>577</v>
      </c>
      <c r="D230" s="107"/>
      <c r="E230" s="108">
        <v>3.52</v>
      </c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1"/>
      <c r="Z230" s="101"/>
      <c r="AA230" s="101"/>
      <c r="AB230" s="101"/>
      <c r="AC230" s="101"/>
      <c r="AD230" s="101"/>
      <c r="AE230" s="101"/>
      <c r="AF230" s="101"/>
      <c r="AG230" s="101" t="s">
        <v>365</v>
      </c>
      <c r="AH230" s="101">
        <v>0</v>
      </c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</row>
    <row r="231" spans="1:60" outlineLevel="1">
      <c r="A231" s="104"/>
      <c r="B231" s="105"/>
      <c r="C231" s="138" t="s">
        <v>578</v>
      </c>
      <c r="D231" s="107"/>
      <c r="E231" s="108">
        <v>5.62</v>
      </c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1"/>
      <c r="Z231" s="101"/>
      <c r="AA231" s="101"/>
      <c r="AB231" s="101"/>
      <c r="AC231" s="101"/>
      <c r="AD231" s="101"/>
      <c r="AE231" s="101"/>
      <c r="AF231" s="101"/>
      <c r="AG231" s="101" t="s">
        <v>365</v>
      </c>
      <c r="AH231" s="101">
        <v>0</v>
      </c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</row>
    <row r="232" spans="1:60" outlineLevel="1">
      <c r="A232" s="104"/>
      <c r="B232" s="105"/>
      <c r="C232" s="138" t="s">
        <v>579</v>
      </c>
      <c r="D232" s="107"/>
      <c r="E232" s="108">
        <v>3.85</v>
      </c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1"/>
      <c r="Z232" s="101"/>
      <c r="AA232" s="101"/>
      <c r="AB232" s="101"/>
      <c r="AC232" s="101"/>
      <c r="AD232" s="101"/>
      <c r="AE232" s="101"/>
      <c r="AF232" s="101"/>
      <c r="AG232" s="101" t="s">
        <v>365</v>
      </c>
      <c r="AH232" s="101">
        <v>0</v>
      </c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</row>
    <row r="233" spans="1:60" ht="22.5" outlineLevel="1">
      <c r="A233" s="122">
        <v>18</v>
      </c>
      <c r="B233" s="123" t="s">
        <v>580</v>
      </c>
      <c r="C233" s="137" t="s">
        <v>581</v>
      </c>
      <c r="D233" s="124" t="s">
        <v>525</v>
      </c>
      <c r="E233" s="125">
        <v>57</v>
      </c>
      <c r="F233" s="126"/>
      <c r="G233" s="127">
        <f>ROUND(E233*F233,2)</f>
        <v>0</v>
      </c>
      <c r="H233" s="126"/>
      <c r="I233" s="127">
        <f>ROUND(E233*H233,2)</f>
        <v>0</v>
      </c>
      <c r="J233" s="126"/>
      <c r="K233" s="127">
        <f>ROUND(E233*J233,2)</f>
        <v>0</v>
      </c>
      <c r="L233" s="127">
        <v>21</v>
      </c>
      <c r="M233" s="127">
        <f>G233*(1+L233/100)</f>
        <v>0</v>
      </c>
      <c r="N233" s="127">
        <v>1.2800000000000001E-3</v>
      </c>
      <c r="O233" s="127">
        <f>ROUND(E233*N233,2)</f>
        <v>7.0000000000000007E-2</v>
      </c>
      <c r="P233" s="127">
        <v>0</v>
      </c>
      <c r="Q233" s="127">
        <f>ROUND(E233*P233,2)</f>
        <v>0</v>
      </c>
      <c r="R233" s="127"/>
      <c r="S233" s="127" t="s">
        <v>392</v>
      </c>
      <c r="T233" s="128" t="s">
        <v>361</v>
      </c>
      <c r="U233" s="106">
        <v>4.7833300000000003</v>
      </c>
      <c r="V233" s="106">
        <f>ROUND(E233*U233,2)</f>
        <v>272.64999999999998</v>
      </c>
      <c r="W233" s="106"/>
      <c r="X233" s="106" t="s">
        <v>362</v>
      </c>
      <c r="Y233" s="101"/>
      <c r="Z233" s="101"/>
      <c r="AA233" s="101"/>
      <c r="AB233" s="101"/>
      <c r="AC233" s="101"/>
      <c r="AD233" s="101"/>
      <c r="AE233" s="101"/>
      <c r="AF233" s="101"/>
      <c r="AG233" s="101" t="s">
        <v>363</v>
      </c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</row>
    <row r="234" spans="1:60" outlineLevel="1">
      <c r="A234" s="104"/>
      <c r="B234" s="105"/>
      <c r="C234" s="138" t="s">
        <v>582</v>
      </c>
      <c r="D234" s="107"/>
      <c r="E234" s="108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1"/>
      <c r="Z234" s="101"/>
      <c r="AA234" s="101"/>
      <c r="AB234" s="101"/>
      <c r="AC234" s="101"/>
      <c r="AD234" s="101"/>
      <c r="AE234" s="101"/>
      <c r="AF234" s="101"/>
      <c r="AG234" s="101" t="s">
        <v>365</v>
      </c>
      <c r="AH234" s="101">
        <v>0</v>
      </c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</row>
    <row r="235" spans="1:60" outlineLevel="1">
      <c r="A235" s="104"/>
      <c r="B235" s="105"/>
      <c r="C235" s="138" t="s">
        <v>583</v>
      </c>
      <c r="D235" s="107"/>
      <c r="E235" s="108">
        <v>57</v>
      </c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1"/>
      <c r="Z235" s="101"/>
      <c r="AA235" s="101"/>
      <c r="AB235" s="101"/>
      <c r="AC235" s="101"/>
      <c r="AD235" s="101"/>
      <c r="AE235" s="101"/>
      <c r="AF235" s="101"/>
      <c r="AG235" s="101" t="s">
        <v>365</v>
      </c>
      <c r="AH235" s="101">
        <v>0</v>
      </c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</row>
    <row r="236" spans="1:60">
      <c r="A236" s="116" t="s">
        <v>355</v>
      </c>
      <c r="B236" s="117" t="s">
        <v>129</v>
      </c>
      <c r="C236" s="136" t="s">
        <v>130</v>
      </c>
      <c r="D236" s="118"/>
      <c r="E236" s="119"/>
      <c r="F236" s="120"/>
      <c r="G236" s="120">
        <f>SUMIF(AG237:AG271,"&lt;&gt;NOR",G237:G271)</f>
        <v>0</v>
      </c>
      <c r="H236" s="120"/>
      <c r="I236" s="120">
        <f>SUM(I237:I271)</f>
        <v>0</v>
      </c>
      <c r="J236" s="120"/>
      <c r="K236" s="120">
        <f>SUM(K237:K271)</f>
        <v>0</v>
      </c>
      <c r="L236" s="120"/>
      <c r="M236" s="120">
        <f>SUM(M237:M271)</f>
        <v>0</v>
      </c>
      <c r="N236" s="120"/>
      <c r="O236" s="120">
        <f>SUM(O237:O271)</f>
        <v>1.4100000000000001</v>
      </c>
      <c r="P236" s="120"/>
      <c r="Q236" s="120">
        <f>SUM(Q237:Q271)</f>
        <v>0</v>
      </c>
      <c r="R236" s="120"/>
      <c r="S236" s="120"/>
      <c r="T236" s="121"/>
      <c r="U236" s="115"/>
      <c r="V236" s="115">
        <f>SUM(V237:V271)</f>
        <v>85.140000000000015</v>
      </c>
      <c r="W236" s="115"/>
      <c r="X236" s="115"/>
      <c r="AG236" t="s">
        <v>356</v>
      </c>
    </row>
    <row r="237" spans="1:60" outlineLevel="1">
      <c r="A237" s="122">
        <v>19</v>
      </c>
      <c r="B237" s="123" t="s">
        <v>584</v>
      </c>
      <c r="C237" s="137" t="s">
        <v>585</v>
      </c>
      <c r="D237" s="124" t="s">
        <v>359</v>
      </c>
      <c r="E237" s="125">
        <v>61.59</v>
      </c>
      <c r="F237" s="126"/>
      <c r="G237" s="127">
        <f>ROUND(E237*F237,2)</f>
        <v>0</v>
      </c>
      <c r="H237" s="126"/>
      <c r="I237" s="127">
        <f>ROUND(E237*H237,2)</f>
        <v>0</v>
      </c>
      <c r="J237" s="126"/>
      <c r="K237" s="127">
        <f>ROUND(E237*J237,2)</f>
        <v>0</v>
      </c>
      <c r="L237" s="127">
        <v>21</v>
      </c>
      <c r="M237" s="127">
        <f>G237*(1+L237/100)</f>
        <v>0</v>
      </c>
      <c r="N237" s="127">
        <v>1.6910000000000001E-2</v>
      </c>
      <c r="O237" s="127">
        <f>ROUND(E237*N237,2)</f>
        <v>1.04</v>
      </c>
      <c r="P237" s="127">
        <v>0</v>
      </c>
      <c r="Q237" s="127">
        <f>ROUND(E237*P237,2)</f>
        <v>0</v>
      </c>
      <c r="R237" s="127"/>
      <c r="S237" s="127" t="s">
        <v>360</v>
      </c>
      <c r="T237" s="128" t="s">
        <v>361</v>
      </c>
      <c r="U237" s="106">
        <v>1</v>
      </c>
      <c r="V237" s="106">
        <f>ROUND(E237*U237,2)</f>
        <v>61.59</v>
      </c>
      <c r="W237" s="106"/>
      <c r="X237" s="106" t="s">
        <v>362</v>
      </c>
      <c r="Y237" s="101"/>
      <c r="Z237" s="101"/>
      <c r="AA237" s="101"/>
      <c r="AB237" s="101"/>
      <c r="AC237" s="101"/>
      <c r="AD237" s="101"/>
      <c r="AE237" s="101"/>
      <c r="AF237" s="101"/>
      <c r="AG237" s="101" t="s">
        <v>363</v>
      </c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</row>
    <row r="238" spans="1:60" outlineLevel="1">
      <c r="A238" s="104"/>
      <c r="B238" s="105"/>
      <c r="C238" s="138" t="s">
        <v>586</v>
      </c>
      <c r="D238" s="107"/>
      <c r="E238" s="108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1"/>
      <c r="Z238" s="101"/>
      <c r="AA238" s="101"/>
      <c r="AB238" s="101"/>
      <c r="AC238" s="101"/>
      <c r="AD238" s="101"/>
      <c r="AE238" s="101"/>
      <c r="AF238" s="101"/>
      <c r="AG238" s="101" t="s">
        <v>365</v>
      </c>
      <c r="AH238" s="101">
        <v>0</v>
      </c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</row>
    <row r="239" spans="1:60" outlineLevel="1">
      <c r="A239" s="104"/>
      <c r="B239" s="105"/>
      <c r="C239" s="138" t="s">
        <v>587</v>
      </c>
      <c r="D239" s="107"/>
      <c r="E239" s="108">
        <v>0.55000000000000004</v>
      </c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1"/>
      <c r="Z239" s="101"/>
      <c r="AA239" s="101"/>
      <c r="AB239" s="101"/>
      <c r="AC239" s="101"/>
      <c r="AD239" s="101"/>
      <c r="AE239" s="101"/>
      <c r="AF239" s="101"/>
      <c r="AG239" s="101" t="s">
        <v>365</v>
      </c>
      <c r="AH239" s="101">
        <v>0</v>
      </c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</row>
    <row r="240" spans="1:60" ht="22.5" outlineLevel="1">
      <c r="A240" s="104"/>
      <c r="B240" s="105"/>
      <c r="C240" s="138" t="s">
        <v>588</v>
      </c>
      <c r="D240" s="107"/>
      <c r="E240" s="108">
        <v>8.69</v>
      </c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1"/>
      <c r="Z240" s="101"/>
      <c r="AA240" s="101"/>
      <c r="AB240" s="101"/>
      <c r="AC240" s="101"/>
      <c r="AD240" s="101"/>
      <c r="AE240" s="101"/>
      <c r="AF240" s="101"/>
      <c r="AG240" s="101" t="s">
        <v>365</v>
      </c>
      <c r="AH240" s="101">
        <v>0</v>
      </c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</row>
    <row r="241" spans="1:60" outlineLevel="1">
      <c r="A241" s="104"/>
      <c r="B241" s="105"/>
      <c r="C241" s="138" t="s">
        <v>589</v>
      </c>
      <c r="D241" s="107"/>
      <c r="E241" s="108">
        <v>3.4</v>
      </c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1"/>
      <c r="Z241" s="101"/>
      <c r="AA241" s="101"/>
      <c r="AB241" s="101"/>
      <c r="AC241" s="101"/>
      <c r="AD241" s="101"/>
      <c r="AE241" s="101"/>
      <c r="AF241" s="101"/>
      <c r="AG241" s="101" t="s">
        <v>365</v>
      </c>
      <c r="AH241" s="101">
        <v>0</v>
      </c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</row>
    <row r="242" spans="1:60" outlineLevel="1">
      <c r="A242" s="104"/>
      <c r="B242" s="105"/>
      <c r="C242" s="138" t="s">
        <v>590</v>
      </c>
      <c r="D242" s="107"/>
      <c r="E242" s="108">
        <v>9</v>
      </c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1"/>
      <c r="Z242" s="101"/>
      <c r="AA242" s="101"/>
      <c r="AB242" s="101"/>
      <c r="AC242" s="101"/>
      <c r="AD242" s="101"/>
      <c r="AE242" s="101"/>
      <c r="AF242" s="101"/>
      <c r="AG242" s="101" t="s">
        <v>365</v>
      </c>
      <c r="AH242" s="101">
        <v>0</v>
      </c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</row>
    <row r="243" spans="1:60" outlineLevel="1">
      <c r="A243" s="104"/>
      <c r="B243" s="105"/>
      <c r="C243" s="138" t="s">
        <v>591</v>
      </c>
      <c r="D243" s="107"/>
      <c r="E243" s="108">
        <v>3.4</v>
      </c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1"/>
      <c r="Z243" s="101"/>
      <c r="AA243" s="101"/>
      <c r="AB243" s="101"/>
      <c r="AC243" s="101"/>
      <c r="AD243" s="101"/>
      <c r="AE243" s="101"/>
      <c r="AF243" s="101"/>
      <c r="AG243" s="101" t="s">
        <v>365</v>
      </c>
      <c r="AH243" s="101">
        <v>0</v>
      </c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</row>
    <row r="244" spans="1:60" outlineLevel="1">
      <c r="A244" s="104"/>
      <c r="B244" s="105"/>
      <c r="C244" s="138" t="s">
        <v>592</v>
      </c>
      <c r="D244" s="107"/>
      <c r="E244" s="108">
        <v>3.4</v>
      </c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1"/>
      <c r="Z244" s="101"/>
      <c r="AA244" s="101"/>
      <c r="AB244" s="101"/>
      <c r="AC244" s="101"/>
      <c r="AD244" s="101"/>
      <c r="AE244" s="101"/>
      <c r="AF244" s="101"/>
      <c r="AG244" s="101" t="s">
        <v>365</v>
      </c>
      <c r="AH244" s="101">
        <v>0</v>
      </c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</row>
    <row r="245" spans="1:60" outlineLevel="1">
      <c r="A245" s="104"/>
      <c r="B245" s="105"/>
      <c r="C245" s="138" t="s">
        <v>593</v>
      </c>
      <c r="D245" s="107"/>
      <c r="E245" s="108">
        <v>3.4</v>
      </c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1"/>
      <c r="Z245" s="101"/>
      <c r="AA245" s="101"/>
      <c r="AB245" s="101"/>
      <c r="AC245" s="101"/>
      <c r="AD245" s="101"/>
      <c r="AE245" s="101"/>
      <c r="AF245" s="101"/>
      <c r="AG245" s="101" t="s">
        <v>365</v>
      </c>
      <c r="AH245" s="101">
        <v>0</v>
      </c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</row>
    <row r="246" spans="1:60" outlineLevel="1">
      <c r="A246" s="104"/>
      <c r="B246" s="105"/>
      <c r="C246" s="138" t="s">
        <v>594</v>
      </c>
      <c r="D246" s="107"/>
      <c r="E246" s="108">
        <v>3.4</v>
      </c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1"/>
      <c r="Z246" s="101"/>
      <c r="AA246" s="101"/>
      <c r="AB246" s="101"/>
      <c r="AC246" s="101"/>
      <c r="AD246" s="101"/>
      <c r="AE246" s="101"/>
      <c r="AF246" s="101"/>
      <c r="AG246" s="101" t="s">
        <v>365</v>
      </c>
      <c r="AH246" s="101">
        <v>0</v>
      </c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</row>
    <row r="247" spans="1:60" outlineLevel="1">
      <c r="A247" s="104"/>
      <c r="B247" s="105"/>
      <c r="C247" s="138" t="s">
        <v>595</v>
      </c>
      <c r="D247" s="107"/>
      <c r="E247" s="108">
        <v>3.4</v>
      </c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1"/>
      <c r="Z247" s="101"/>
      <c r="AA247" s="101"/>
      <c r="AB247" s="101"/>
      <c r="AC247" s="101"/>
      <c r="AD247" s="101"/>
      <c r="AE247" s="101"/>
      <c r="AF247" s="101"/>
      <c r="AG247" s="101" t="s">
        <v>365</v>
      </c>
      <c r="AH247" s="101">
        <v>0</v>
      </c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</row>
    <row r="248" spans="1:60" outlineLevel="1">
      <c r="A248" s="104"/>
      <c r="B248" s="105"/>
      <c r="C248" s="138" t="s">
        <v>596</v>
      </c>
      <c r="D248" s="107"/>
      <c r="E248" s="108">
        <v>3.4</v>
      </c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1"/>
      <c r="Z248" s="101"/>
      <c r="AA248" s="101"/>
      <c r="AB248" s="101"/>
      <c r="AC248" s="101"/>
      <c r="AD248" s="101"/>
      <c r="AE248" s="101"/>
      <c r="AF248" s="101"/>
      <c r="AG248" s="101" t="s">
        <v>365</v>
      </c>
      <c r="AH248" s="101">
        <v>0</v>
      </c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</row>
    <row r="249" spans="1:60" outlineLevel="1">
      <c r="A249" s="104"/>
      <c r="B249" s="105"/>
      <c r="C249" s="138" t="s">
        <v>597</v>
      </c>
      <c r="D249" s="107"/>
      <c r="E249" s="108">
        <v>3.4</v>
      </c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1"/>
      <c r="Z249" s="101"/>
      <c r="AA249" s="101"/>
      <c r="AB249" s="101"/>
      <c r="AC249" s="101"/>
      <c r="AD249" s="101"/>
      <c r="AE249" s="101"/>
      <c r="AF249" s="101"/>
      <c r="AG249" s="101" t="s">
        <v>365</v>
      </c>
      <c r="AH249" s="101">
        <v>0</v>
      </c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</row>
    <row r="250" spans="1:60" outlineLevel="1">
      <c r="A250" s="104"/>
      <c r="B250" s="105"/>
      <c r="C250" s="138" t="s">
        <v>598</v>
      </c>
      <c r="D250" s="107"/>
      <c r="E250" s="108">
        <v>0.75</v>
      </c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1"/>
      <c r="Z250" s="101"/>
      <c r="AA250" s="101"/>
      <c r="AB250" s="101"/>
      <c r="AC250" s="101"/>
      <c r="AD250" s="101"/>
      <c r="AE250" s="101"/>
      <c r="AF250" s="101"/>
      <c r="AG250" s="101" t="s">
        <v>365</v>
      </c>
      <c r="AH250" s="101">
        <v>0</v>
      </c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</row>
    <row r="251" spans="1:60" outlineLevel="1">
      <c r="A251" s="104"/>
      <c r="B251" s="105"/>
      <c r="C251" s="138" t="s">
        <v>599</v>
      </c>
      <c r="D251" s="107"/>
      <c r="E251" s="108">
        <v>2.4</v>
      </c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1"/>
      <c r="Z251" s="101"/>
      <c r="AA251" s="101"/>
      <c r="AB251" s="101"/>
      <c r="AC251" s="101"/>
      <c r="AD251" s="101"/>
      <c r="AE251" s="101"/>
      <c r="AF251" s="101"/>
      <c r="AG251" s="101" t="s">
        <v>365</v>
      </c>
      <c r="AH251" s="101">
        <v>0</v>
      </c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</row>
    <row r="252" spans="1:60" outlineLevel="1">
      <c r="A252" s="104"/>
      <c r="B252" s="105"/>
      <c r="C252" s="138" t="s">
        <v>600</v>
      </c>
      <c r="D252" s="107"/>
      <c r="E252" s="108">
        <v>2.5</v>
      </c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1"/>
      <c r="Z252" s="101"/>
      <c r="AA252" s="101"/>
      <c r="AB252" s="101"/>
      <c r="AC252" s="101"/>
      <c r="AD252" s="101"/>
      <c r="AE252" s="101"/>
      <c r="AF252" s="101"/>
      <c r="AG252" s="101" t="s">
        <v>365</v>
      </c>
      <c r="AH252" s="101">
        <v>0</v>
      </c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</row>
    <row r="253" spans="1:60" outlineLevel="1">
      <c r="A253" s="104"/>
      <c r="B253" s="105"/>
      <c r="C253" s="138" t="s">
        <v>601</v>
      </c>
      <c r="D253" s="107"/>
      <c r="E253" s="108">
        <v>10.5</v>
      </c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1"/>
      <c r="Z253" s="101"/>
      <c r="AA253" s="101"/>
      <c r="AB253" s="101"/>
      <c r="AC253" s="101"/>
      <c r="AD253" s="101"/>
      <c r="AE253" s="101"/>
      <c r="AF253" s="101"/>
      <c r="AG253" s="101" t="s">
        <v>365</v>
      </c>
      <c r="AH253" s="101">
        <v>0</v>
      </c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</row>
    <row r="254" spans="1:60" ht="22.5" outlineLevel="1">
      <c r="A254" s="122">
        <v>20</v>
      </c>
      <c r="B254" s="123" t="s">
        <v>602</v>
      </c>
      <c r="C254" s="137" t="s">
        <v>603</v>
      </c>
      <c r="D254" s="124" t="s">
        <v>359</v>
      </c>
      <c r="E254" s="125">
        <v>18.138750000000002</v>
      </c>
      <c r="F254" s="126"/>
      <c r="G254" s="127">
        <f>ROUND(E254*F254,2)</f>
        <v>0</v>
      </c>
      <c r="H254" s="126"/>
      <c r="I254" s="127">
        <f>ROUND(E254*H254,2)</f>
        <v>0</v>
      </c>
      <c r="J254" s="126"/>
      <c r="K254" s="127">
        <f>ROUND(E254*J254,2)</f>
        <v>0</v>
      </c>
      <c r="L254" s="127">
        <v>21</v>
      </c>
      <c r="M254" s="127">
        <f>G254*(1+L254/100)</f>
        <v>0</v>
      </c>
      <c r="N254" s="127">
        <v>1.506E-2</v>
      </c>
      <c r="O254" s="127">
        <f>ROUND(E254*N254,2)</f>
        <v>0.27</v>
      </c>
      <c r="P254" s="127">
        <v>0</v>
      </c>
      <c r="Q254" s="127">
        <f>ROUND(E254*P254,2)</f>
        <v>0</v>
      </c>
      <c r="R254" s="127"/>
      <c r="S254" s="127" t="s">
        <v>392</v>
      </c>
      <c r="T254" s="128" t="s">
        <v>361</v>
      </c>
      <c r="U254" s="106">
        <v>0.95</v>
      </c>
      <c r="V254" s="106">
        <f>ROUND(E254*U254,2)</f>
        <v>17.23</v>
      </c>
      <c r="W254" s="106"/>
      <c r="X254" s="106" t="s">
        <v>362</v>
      </c>
      <c r="Y254" s="101"/>
      <c r="Z254" s="101"/>
      <c r="AA254" s="101"/>
      <c r="AB254" s="101"/>
      <c r="AC254" s="101"/>
      <c r="AD254" s="101"/>
      <c r="AE254" s="101"/>
      <c r="AF254" s="101"/>
      <c r="AG254" s="101" t="s">
        <v>363</v>
      </c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</row>
    <row r="255" spans="1:60" outlineLevel="1">
      <c r="A255" s="104"/>
      <c r="B255" s="105"/>
      <c r="C255" s="138" t="s">
        <v>586</v>
      </c>
      <c r="D255" s="107"/>
      <c r="E255" s="108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1"/>
      <c r="Z255" s="101"/>
      <c r="AA255" s="101"/>
      <c r="AB255" s="101"/>
      <c r="AC255" s="101"/>
      <c r="AD255" s="101"/>
      <c r="AE255" s="101"/>
      <c r="AF255" s="101"/>
      <c r="AG255" s="101" t="s">
        <v>365</v>
      </c>
      <c r="AH255" s="101">
        <v>0</v>
      </c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</row>
    <row r="256" spans="1:60" outlineLevel="1">
      <c r="A256" s="104"/>
      <c r="B256" s="105"/>
      <c r="C256" s="138" t="s">
        <v>604</v>
      </c>
      <c r="D256" s="107"/>
      <c r="E256" s="108">
        <v>1.4822500000000001</v>
      </c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1"/>
      <c r="Z256" s="101"/>
      <c r="AA256" s="101"/>
      <c r="AB256" s="101"/>
      <c r="AC256" s="101"/>
      <c r="AD256" s="101"/>
      <c r="AE256" s="101"/>
      <c r="AF256" s="101"/>
      <c r="AG256" s="101" t="s">
        <v>365</v>
      </c>
      <c r="AH256" s="101">
        <v>0</v>
      </c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</row>
    <row r="257" spans="1:60" outlineLevel="1">
      <c r="A257" s="104"/>
      <c r="B257" s="105"/>
      <c r="C257" s="138" t="s">
        <v>605</v>
      </c>
      <c r="D257" s="107"/>
      <c r="E257" s="108">
        <v>1.58725</v>
      </c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1"/>
      <c r="Z257" s="101"/>
      <c r="AA257" s="101"/>
      <c r="AB257" s="101"/>
      <c r="AC257" s="101"/>
      <c r="AD257" s="101"/>
      <c r="AE257" s="101"/>
      <c r="AF257" s="101"/>
      <c r="AG257" s="101" t="s">
        <v>365</v>
      </c>
      <c r="AH257" s="101">
        <v>0</v>
      </c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</row>
    <row r="258" spans="1:60" outlineLevel="1">
      <c r="A258" s="104"/>
      <c r="B258" s="105"/>
      <c r="C258" s="138" t="s">
        <v>606</v>
      </c>
      <c r="D258" s="107"/>
      <c r="E258" s="108">
        <v>1.58725</v>
      </c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1"/>
      <c r="Z258" s="101"/>
      <c r="AA258" s="101"/>
      <c r="AB258" s="101"/>
      <c r="AC258" s="101"/>
      <c r="AD258" s="101"/>
      <c r="AE258" s="101"/>
      <c r="AF258" s="101"/>
      <c r="AG258" s="101" t="s">
        <v>365</v>
      </c>
      <c r="AH258" s="101">
        <v>0</v>
      </c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</row>
    <row r="259" spans="1:60" outlineLevel="1">
      <c r="A259" s="104"/>
      <c r="B259" s="105"/>
      <c r="C259" s="138" t="s">
        <v>607</v>
      </c>
      <c r="D259" s="107"/>
      <c r="E259" s="108">
        <v>1.19</v>
      </c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1"/>
      <c r="Z259" s="101"/>
      <c r="AA259" s="101"/>
      <c r="AB259" s="101"/>
      <c r="AC259" s="101"/>
      <c r="AD259" s="101"/>
      <c r="AE259" s="101"/>
      <c r="AF259" s="101"/>
      <c r="AG259" s="101" t="s">
        <v>365</v>
      </c>
      <c r="AH259" s="101">
        <v>0</v>
      </c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</row>
    <row r="260" spans="1:60" outlineLevel="1">
      <c r="A260" s="104"/>
      <c r="B260" s="105"/>
      <c r="C260" s="138" t="s">
        <v>608</v>
      </c>
      <c r="D260" s="107"/>
      <c r="E260" s="108">
        <v>1.19</v>
      </c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1"/>
      <c r="Z260" s="101"/>
      <c r="AA260" s="101"/>
      <c r="AB260" s="101"/>
      <c r="AC260" s="101"/>
      <c r="AD260" s="101"/>
      <c r="AE260" s="101"/>
      <c r="AF260" s="101"/>
      <c r="AG260" s="101" t="s">
        <v>365</v>
      </c>
      <c r="AH260" s="101">
        <v>0</v>
      </c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</row>
    <row r="261" spans="1:60" outlineLevel="1">
      <c r="A261" s="104"/>
      <c r="B261" s="105"/>
      <c r="C261" s="138" t="s">
        <v>609</v>
      </c>
      <c r="D261" s="107"/>
      <c r="E261" s="108">
        <v>1.19</v>
      </c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1"/>
      <c r="Z261" s="101"/>
      <c r="AA261" s="101"/>
      <c r="AB261" s="101"/>
      <c r="AC261" s="101"/>
      <c r="AD261" s="101"/>
      <c r="AE261" s="101"/>
      <c r="AF261" s="101"/>
      <c r="AG261" s="101" t="s">
        <v>365</v>
      </c>
      <c r="AH261" s="101">
        <v>0</v>
      </c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</row>
    <row r="262" spans="1:60" outlineLevel="1">
      <c r="A262" s="104"/>
      <c r="B262" s="105"/>
      <c r="C262" s="138" t="s">
        <v>610</v>
      </c>
      <c r="D262" s="107"/>
      <c r="E262" s="108">
        <v>1.19</v>
      </c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1"/>
      <c r="Z262" s="101"/>
      <c r="AA262" s="101"/>
      <c r="AB262" s="101"/>
      <c r="AC262" s="101"/>
      <c r="AD262" s="101"/>
      <c r="AE262" s="101"/>
      <c r="AF262" s="101"/>
      <c r="AG262" s="101" t="s">
        <v>365</v>
      </c>
      <c r="AH262" s="101">
        <v>0</v>
      </c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</row>
    <row r="263" spans="1:60" outlineLevel="1">
      <c r="A263" s="104"/>
      <c r="B263" s="105"/>
      <c r="C263" s="138" t="s">
        <v>611</v>
      </c>
      <c r="D263" s="107"/>
      <c r="E263" s="108">
        <v>1.19</v>
      </c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1"/>
      <c r="Z263" s="101"/>
      <c r="AA263" s="101"/>
      <c r="AB263" s="101"/>
      <c r="AC263" s="101"/>
      <c r="AD263" s="101"/>
      <c r="AE263" s="101"/>
      <c r="AF263" s="101"/>
      <c r="AG263" s="101" t="s">
        <v>365</v>
      </c>
      <c r="AH263" s="101">
        <v>0</v>
      </c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</row>
    <row r="264" spans="1:60" outlineLevel="1">
      <c r="A264" s="104"/>
      <c r="B264" s="105"/>
      <c r="C264" s="138" t="s">
        <v>612</v>
      </c>
      <c r="D264" s="107"/>
      <c r="E264" s="108">
        <v>1.19</v>
      </c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1"/>
      <c r="Z264" s="101"/>
      <c r="AA264" s="101"/>
      <c r="AB264" s="101"/>
      <c r="AC264" s="101"/>
      <c r="AD264" s="101"/>
      <c r="AE264" s="101"/>
      <c r="AF264" s="101"/>
      <c r="AG264" s="101" t="s">
        <v>365</v>
      </c>
      <c r="AH264" s="101">
        <v>0</v>
      </c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</row>
    <row r="265" spans="1:60" outlineLevel="1">
      <c r="A265" s="104"/>
      <c r="B265" s="105"/>
      <c r="C265" s="138" t="s">
        <v>613</v>
      </c>
      <c r="D265" s="107"/>
      <c r="E265" s="108">
        <v>0.497</v>
      </c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1"/>
      <c r="Z265" s="101"/>
      <c r="AA265" s="101"/>
      <c r="AB265" s="101"/>
      <c r="AC265" s="101"/>
      <c r="AD265" s="101"/>
      <c r="AE265" s="101"/>
      <c r="AF265" s="101"/>
      <c r="AG265" s="101" t="s">
        <v>365</v>
      </c>
      <c r="AH265" s="101">
        <v>0</v>
      </c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</row>
    <row r="266" spans="1:60" outlineLevel="1">
      <c r="A266" s="104"/>
      <c r="B266" s="105"/>
      <c r="C266" s="138" t="s">
        <v>614</v>
      </c>
      <c r="D266" s="107"/>
      <c r="E266" s="108">
        <v>2.6877499999999999</v>
      </c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1"/>
      <c r="Z266" s="101"/>
      <c r="AA266" s="101"/>
      <c r="AB266" s="101"/>
      <c r="AC266" s="101"/>
      <c r="AD266" s="101"/>
      <c r="AE266" s="101"/>
      <c r="AF266" s="101"/>
      <c r="AG266" s="101" t="s">
        <v>365</v>
      </c>
      <c r="AH266" s="101">
        <v>0</v>
      </c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</row>
    <row r="267" spans="1:60" outlineLevel="1">
      <c r="A267" s="104"/>
      <c r="B267" s="105"/>
      <c r="C267" s="138" t="s">
        <v>615</v>
      </c>
      <c r="D267" s="107"/>
      <c r="E267" s="108">
        <v>2.6974999999999998</v>
      </c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1"/>
      <c r="Z267" s="101"/>
      <c r="AA267" s="101"/>
      <c r="AB267" s="101"/>
      <c r="AC267" s="101"/>
      <c r="AD267" s="101"/>
      <c r="AE267" s="101"/>
      <c r="AF267" s="101"/>
      <c r="AG267" s="101" t="s">
        <v>365</v>
      </c>
      <c r="AH267" s="101">
        <v>0</v>
      </c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</row>
    <row r="268" spans="1:60" outlineLevel="1">
      <c r="A268" s="104"/>
      <c r="B268" s="105"/>
      <c r="C268" s="138" t="s">
        <v>616</v>
      </c>
      <c r="D268" s="107"/>
      <c r="E268" s="108">
        <v>0.45974999999999999</v>
      </c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1"/>
      <c r="Z268" s="101"/>
      <c r="AA268" s="101"/>
      <c r="AB268" s="101"/>
      <c r="AC268" s="101"/>
      <c r="AD268" s="101"/>
      <c r="AE268" s="101"/>
      <c r="AF268" s="101"/>
      <c r="AG268" s="101" t="s">
        <v>365</v>
      </c>
      <c r="AH268" s="101">
        <v>0</v>
      </c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</row>
    <row r="269" spans="1:60" ht="22.5" outlineLevel="1">
      <c r="A269" s="122">
        <v>21</v>
      </c>
      <c r="B269" s="123" t="s">
        <v>617</v>
      </c>
      <c r="C269" s="137" t="s">
        <v>618</v>
      </c>
      <c r="D269" s="124" t="s">
        <v>359</v>
      </c>
      <c r="E269" s="125">
        <v>7.4349999999999996</v>
      </c>
      <c r="F269" s="126"/>
      <c r="G269" s="127">
        <f>ROUND(E269*F269,2)</f>
        <v>0</v>
      </c>
      <c r="H269" s="126"/>
      <c r="I269" s="127">
        <f>ROUND(E269*H269,2)</f>
        <v>0</v>
      </c>
      <c r="J269" s="126"/>
      <c r="K269" s="127">
        <f>ROUND(E269*J269,2)</f>
        <v>0</v>
      </c>
      <c r="L269" s="127">
        <v>21</v>
      </c>
      <c r="M269" s="127">
        <f>G269*(1+L269/100)</f>
        <v>0</v>
      </c>
      <c r="N269" s="127">
        <v>1.3390000000000001E-2</v>
      </c>
      <c r="O269" s="127">
        <f>ROUND(E269*N269,2)</f>
        <v>0.1</v>
      </c>
      <c r="P269" s="127">
        <v>0</v>
      </c>
      <c r="Q269" s="127">
        <f>ROUND(E269*P269,2)</f>
        <v>0</v>
      </c>
      <c r="R269" s="127"/>
      <c r="S269" s="127" t="s">
        <v>360</v>
      </c>
      <c r="T269" s="128" t="s">
        <v>361</v>
      </c>
      <c r="U269" s="106">
        <v>0.85</v>
      </c>
      <c r="V269" s="106">
        <f>ROUND(E269*U269,2)</f>
        <v>6.32</v>
      </c>
      <c r="W269" s="106"/>
      <c r="X269" s="106" t="s">
        <v>362</v>
      </c>
      <c r="Y269" s="101"/>
      <c r="Z269" s="101"/>
      <c r="AA269" s="101"/>
      <c r="AB269" s="101"/>
      <c r="AC269" s="101"/>
      <c r="AD269" s="101"/>
      <c r="AE269" s="101"/>
      <c r="AF269" s="101"/>
      <c r="AG269" s="101" t="s">
        <v>363</v>
      </c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</row>
    <row r="270" spans="1:60" outlineLevel="1">
      <c r="A270" s="104"/>
      <c r="B270" s="105"/>
      <c r="C270" s="138" t="s">
        <v>619</v>
      </c>
      <c r="D270" s="107"/>
      <c r="E270" s="108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1"/>
      <c r="Z270" s="101"/>
      <c r="AA270" s="101"/>
      <c r="AB270" s="101"/>
      <c r="AC270" s="101"/>
      <c r="AD270" s="101"/>
      <c r="AE270" s="101"/>
      <c r="AF270" s="101"/>
      <c r="AG270" s="101" t="s">
        <v>365</v>
      </c>
      <c r="AH270" s="101">
        <v>0</v>
      </c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</row>
    <row r="271" spans="1:60" outlineLevel="1">
      <c r="A271" s="104"/>
      <c r="B271" s="105"/>
      <c r="C271" s="138" t="s">
        <v>620</v>
      </c>
      <c r="D271" s="107"/>
      <c r="E271" s="108">
        <v>7.4349999999999996</v>
      </c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1"/>
      <c r="Z271" s="101"/>
      <c r="AA271" s="101"/>
      <c r="AB271" s="101"/>
      <c r="AC271" s="101"/>
      <c r="AD271" s="101"/>
      <c r="AE271" s="101"/>
      <c r="AF271" s="101"/>
      <c r="AG271" s="101" t="s">
        <v>365</v>
      </c>
      <c r="AH271" s="101">
        <v>0</v>
      </c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</row>
    <row r="272" spans="1:60">
      <c r="A272" s="116" t="s">
        <v>355</v>
      </c>
      <c r="B272" s="117" t="s">
        <v>131</v>
      </c>
      <c r="C272" s="136" t="s">
        <v>132</v>
      </c>
      <c r="D272" s="118"/>
      <c r="E272" s="119"/>
      <c r="F272" s="120"/>
      <c r="G272" s="120">
        <f>SUMIF(AG273:AG285,"&lt;&gt;NOR",G273:G285)</f>
        <v>0</v>
      </c>
      <c r="H272" s="120"/>
      <c r="I272" s="120">
        <f>SUM(I273:I285)</f>
        <v>0</v>
      </c>
      <c r="J272" s="120"/>
      <c r="K272" s="120">
        <f>SUM(K273:K285)</f>
        <v>0</v>
      </c>
      <c r="L272" s="120"/>
      <c r="M272" s="120">
        <f>SUM(M273:M285)</f>
        <v>0</v>
      </c>
      <c r="N272" s="120"/>
      <c r="O272" s="120">
        <f>SUM(O273:O285)</f>
        <v>18.329999999999998</v>
      </c>
      <c r="P272" s="120"/>
      <c r="Q272" s="120">
        <f>SUM(Q273:Q285)</f>
        <v>0</v>
      </c>
      <c r="R272" s="120"/>
      <c r="S272" s="120"/>
      <c r="T272" s="121"/>
      <c r="U272" s="115"/>
      <c r="V272" s="115">
        <f>SUM(V273:V285)</f>
        <v>664.42</v>
      </c>
      <c r="W272" s="115"/>
      <c r="X272" s="115"/>
      <c r="AG272" t="s">
        <v>356</v>
      </c>
    </row>
    <row r="273" spans="1:60" ht="22.5" outlineLevel="1">
      <c r="A273" s="122">
        <v>22</v>
      </c>
      <c r="B273" s="123" t="s">
        <v>621</v>
      </c>
      <c r="C273" s="137" t="s">
        <v>622</v>
      </c>
      <c r="D273" s="124" t="s">
        <v>359</v>
      </c>
      <c r="E273" s="125">
        <v>651.60799999999995</v>
      </c>
      <c r="F273" s="126"/>
      <c r="G273" s="127">
        <f>ROUND(E273*F273,2)</f>
        <v>0</v>
      </c>
      <c r="H273" s="126"/>
      <c r="I273" s="127">
        <f>ROUND(E273*H273,2)</f>
        <v>0</v>
      </c>
      <c r="J273" s="126"/>
      <c r="K273" s="127">
        <f>ROUND(E273*J273,2)</f>
        <v>0</v>
      </c>
      <c r="L273" s="127">
        <v>21</v>
      </c>
      <c r="M273" s="127">
        <f>G273*(1+L273/100)</f>
        <v>0</v>
      </c>
      <c r="N273" s="127">
        <v>1.038E-2</v>
      </c>
      <c r="O273" s="127">
        <f>ROUND(E273*N273,2)</f>
        <v>6.76</v>
      </c>
      <c r="P273" s="127">
        <v>0</v>
      </c>
      <c r="Q273" s="127">
        <f>ROUND(E273*P273,2)</f>
        <v>0</v>
      </c>
      <c r="R273" s="127"/>
      <c r="S273" s="127" t="s">
        <v>360</v>
      </c>
      <c r="T273" s="128" t="s">
        <v>361</v>
      </c>
      <c r="U273" s="106">
        <v>0.33688000000000001</v>
      </c>
      <c r="V273" s="106">
        <f>ROUND(E273*U273,2)</f>
        <v>219.51</v>
      </c>
      <c r="W273" s="106"/>
      <c r="X273" s="106" t="s">
        <v>362</v>
      </c>
      <c r="Y273" s="101"/>
      <c r="Z273" s="101"/>
      <c r="AA273" s="101"/>
      <c r="AB273" s="101"/>
      <c r="AC273" s="101"/>
      <c r="AD273" s="101"/>
      <c r="AE273" s="101"/>
      <c r="AF273" s="101"/>
      <c r="AG273" s="101" t="s">
        <v>363</v>
      </c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</row>
    <row r="274" spans="1:60" outlineLevel="1">
      <c r="A274" s="104"/>
      <c r="B274" s="105"/>
      <c r="C274" s="138" t="s">
        <v>394</v>
      </c>
      <c r="D274" s="107"/>
      <c r="E274" s="108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1"/>
      <c r="Z274" s="101"/>
      <c r="AA274" s="101"/>
      <c r="AB274" s="101"/>
      <c r="AC274" s="101"/>
      <c r="AD274" s="101"/>
      <c r="AE274" s="101"/>
      <c r="AF274" s="101"/>
      <c r="AG274" s="101" t="s">
        <v>365</v>
      </c>
      <c r="AH274" s="101">
        <v>0</v>
      </c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</row>
    <row r="275" spans="1:60" outlineLevel="1">
      <c r="A275" s="104"/>
      <c r="B275" s="105"/>
      <c r="C275" s="138" t="s">
        <v>623</v>
      </c>
      <c r="D275" s="107"/>
      <c r="E275" s="108">
        <v>84.7</v>
      </c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1"/>
      <c r="Z275" s="101"/>
      <c r="AA275" s="101"/>
      <c r="AB275" s="101"/>
      <c r="AC275" s="101"/>
      <c r="AD275" s="101"/>
      <c r="AE275" s="101"/>
      <c r="AF275" s="101"/>
      <c r="AG275" s="101" t="s">
        <v>365</v>
      </c>
      <c r="AH275" s="101">
        <v>0</v>
      </c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</row>
    <row r="276" spans="1:60" outlineLevel="1">
      <c r="A276" s="104"/>
      <c r="B276" s="105"/>
      <c r="C276" s="138" t="s">
        <v>624</v>
      </c>
      <c r="D276" s="107"/>
      <c r="E276" s="108">
        <v>70.84</v>
      </c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1"/>
      <c r="Z276" s="101"/>
      <c r="AA276" s="101"/>
      <c r="AB276" s="101"/>
      <c r="AC276" s="101"/>
      <c r="AD276" s="101"/>
      <c r="AE276" s="101"/>
      <c r="AF276" s="101"/>
      <c r="AG276" s="101" t="s">
        <v>365</v>
      </c>
      <c r="AH276" s="101">
        <v>0</v>
      </c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</row>
    <row r="277" spans="1:60" outlineLevel="1">
      <c r="A277" s="104"/>
      <c r="B277" s="105"/>
      <c r="C277" s="138" t="s">
        <v>625</v>
      </c>
      <c r="D277" s="107"/>
      <c r="E277" s="108">
        <v>44.198</v>
      </c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1"/>
      <c r="Z277" s="101"/>
      <c r="AA277" s="101"/>
      <c r="AB277" s="101"/>
      <c r="AC277" s="101"/>
      <c r="AD277" s="101"/>
      <c r="AE277" s="101"/>
      <c r="AF277" s="101"/>
      <c r="AG277" s="101" t="s">
        <v>365</v>
      </c>
      <c r="AH277" s="101">
        <v>0</v>
      </c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</row>
    <row r="278" spans="1:60" outlineLevel="1">
      <c r="A278" s="104"/>
      <c r="B278" s="105"/>
      <c r="C278" s="138" t="s">
        <v>626</v>
      </c>
      <c r="D278" s="107"/>
      <c r="E278" s="108">
        <v>529.76</v>
      </c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1"/>
      <c r="Z278" s="101"/>
      <c r="AA278" s="101"/>
      <c r="AB278" s="101"/>
      <c r="AC278" s="101"/>
      <c r="AD278" s="101"/>
      <c r="AE278" s="101"/>
      <c r="AF278" s="101"/>
      <c r="AG278" s="101" t="s">
        <v>365</v>
      </c>
      <c r="AH278" s="101">
        <v>0</v>
      </c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</row>
    <row r="279" spans="1:60" outlineLevel="1">
      <c r="A279" s="104"/>
      <c r="B279" s="105"/>
      <c r="C279" s="138" t="s">
        <v>627</v>
      </c>
      <c r="D279" s="107"/>
      <c r="E279" s="108">
        <v>-77.89</v>
      </c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1"/>
      <c r="Z279" s="101"/>
      <c r="AA279" s="101"/>
      <c r="AB279" s="101"/>
      <c r="AC279" s="101"/>
      <c r="AD279" s="101"/>
      <c r="AE279" s="101"/>
      <c r="AF279" s="101"/>
      <c r="AG279" s="101" t="s">
        <v>365</v>
      </c>
      <c r="AH279" s="101">
        <v>0</v>
      </c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</row>
    <row r="280" spans="1:60" outlineLevel="1">
      <c r="A280" s="129">
        <v>23</v>
      </c>
      <c r="B280" s="130" t="s">
        <v>628</v>
      </c>
      <c r="C280" s="140" t="s">
        <v>629</v>
      </c>
      <c r="D280" s="131" t="s">
        <v>359</v>
      </c>
      <c r="E280" s="132">
        <v>651.60799999999995</v>
      </c>
      <c r="F280" s="133"/>
      <c r="G280" s="134">
        <f>ROUND(E280*F280,2)</f>
        <v>0</v>
      </c>
      <c r="H280" s="133"/>
      <c r="I280" s="134">
        <f>ROUND(E280*H280,2)</f>
        <v>0</v>
      </c>
      <c r="J280" s="133"/>
      <c r="K280" s="134">
        <f>ROUND(E280*J280,2)</f>
        <v>0</v>
      </c>
      <c r="L280" s="134">
        <v>21</v>
      </c>
      <c r="M280" s="134">
        <f>G280*(1+L280/100)</f>
        <v>0</v>
      </c>
      <c r="N280" s="134">
        <v>3.4000000000000002E-4</v>
      </c>
      <c r="O280" s="134">
        <f>ROUND(E280*N280,2)</f>
        <v>0.22</v>
      </c>
      <c r="P280" s="134">
        <v>0</v>
      </c>
      <c r="Q280" s="134">
        <f>ROUND(E280*P280,2)</f>
        <v>0</v>
      </c>
      <c r="R280" s="134"/>
      <c r="S280" s="134" t="s">
        <v>360</v>
      </c>
      <c r="T280" s="135" t="s">
        <v>361</v>
      </c>
      <c r="U280" s="106">
        <v>0.24</v>
      </c>
      <c r="V280" s="106">
        <f>ROUND(E280*U280,2)</f>
        <v>156.38999999999999</v>
      </c>
      <c r="W280" s="106"/>
      <c r="X280" s="106" t="s">
        <v>362</v>
      </c>
      <c r="Y280" s="101"/>
      <c r="Z280" s="101"/>
      <c r="AA280" s="101"/>
      <c r="AB280" s="101"/>
      <c r="AC280" s="101"/>
      <c r="AD280" s="101"/>
      <c r="AE280" s="101"/>
      <c r="AF280" s="101"/>
      <c r="AG280" s="101" t="s">
        <v>363</v>
      </c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</row>
    <row r="281" spans="1:60" outlineLevel="1">
      <c r="A281" s="129">
        <v>24</v>
      </c>
      <c r="B281" s="130" t="s">
        <v>630</v>
      </c>
      <c r="C281" s="140" t="s">
        <v>631</v>
      </c>
      <c r="D281" s="131" t="s">
        <v>359</v>
      </c>
      <c r="E281" s="132">
        <v>651.60799999999995</v>
      </c>
      <c r="F281" s="133"/>
      <c r="G281" s="134">
        <f>ROUND(E281*F281,2)</f>
        <v>0</v>
      </c>
      <c r="H281" s="133"/>
      <c r="I281" s="134">
        <f>ROUND(E281*H281,2)</f>
        <v>0</v>
      </c>
      <c r="J281" s="133"/>
      <c r="K281" s="134">
        <f>ROUND(E281*J281,2)</f>
        <v>0</v>
      </c>
      <c r="L281" s="134">
        <v>21</v>
      </c>
      <c r="M281" s="134">
        <f>G281*(1+L281/100)</f>
        <v>0</v>
      </c>
      <c r="N281" s="134">
        <v>2.5000000000000001E-3</v>
      </c>
      <c r="O281" s="134">
        <f>ROUND(E281*N281,2)</f>
        <v>1.63</v>
      </c>
      <c r="P281" s="134">
        <v>0</v>
      </c>
      <c r="Q281" s="134">
        <f>ROUND(E281*P281,2)</f>
        <v>0</v>
      </c>
      <c r="R281" s="134"/>
      <c r="S281" s="134" t="s">
        <v>360</v>
      </c>
      <c r="T281" s="135" t="s">
        <v>361</v>
      </c>
      <c r="U281" s="106">
        <v>0.24</v>
      </c>
      <c r="V281" s="106">
        <f>ROUND(E281*U281,2)</f>
        <v>156.38999999999999</v>
      </c>
      <c r="W281" s="106"/>
      <c r="X281" s="106" t="s">
        <v>362</v>
      </c>
      <c r="Y281" s="101"/>
      <c r="Z281" s="101"/>
      <c r="AA281" s="101"/>
      <c r="AB281" s="101"/>
      <c r="AC281" s="101"/>
      <c r="AD281" s="101"/>
      <c r="AE281" s="101"/>
      <c r="AF281" s="101"/>
      <c r="AG281" s="101" t="s">
        <v>363</v>
      </c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</row>
    <row r="282" spans="1:60" outlineLevel="1">
      <c r="A282" s="122">
        <v>25</v>
      </c>
      <c r="B282" s="123" t="s">
        <v>632</v>
      </c>
      <c r="C282" s="137" t="s">
        <v>633</v>
      </c>
      <c r="D282" s="124" t="s">
        <v>359</v>
      </c>
      <c r="E282" s="125">
        <v>220.22</v>
      </c>
      <c r="F282" s="126"/>
      <c r="G282" s="127">
        <f>ROUND(E282*F282,2)</f>
        <v>0</v>
      </c>
      <c r="H282" s="126"/>
      <c r="I282" s="127">
        <f>ROUND(E282*H282,2)</f>
        <v>0</v>
      </c>
      <c r="J282" s="126"/>
      <c r="K282" s="127">
        <f>ROUND(E282*J282,2)</f>
        <v>0</v>
      </c>
      <c r="L282" s="127">
        <v>21</v>
      </c>
      <c r="M282" s="127">
        <f>G282*(1+L282/100)</f>
        <v>0</v>
      </c>
      <c r="N282" s="127">
        <v>4.4139999999999999E-2</v>
      </c>
      <c r="O282" s="127">
        <f>ROUND(E282*N282,2)</f>
        <v>9.7200000000000006</v>
      </c>
      <c r="P282" s="127">
        <v>0</v>
      </c>
      <c r="Q282" s="127">
        <f>ROUND(E282*P282,2)</f>
        <v>0</v>
      </c>
      <c r="R282" s="127"/>
      <c r="S282" s="127" t="s">
        <v>360</v>
      </c>
      <c r="T282" s="128" t="s">
        <v>361</v>
      </c>
      <c r="U282" s="106">
        <v>0.6</v>
      </c>
      <c r="V282" s="106">
        <f>ROUND(E282*U282,2)</f>
        <v>132.13</v>
      </c>
      <c r="W282" s="106"/>
      <c r="X282" s="106" t="s">
        <v>362</v>
      </c>
      <c r="Y282" s="101"/>
      <c r="Z282" s="101"/>
      <c r="AA282" s="101"/>
      <c r="AB282" s="101"/>
      <c r="AC282" s="101"/>
      <c r="AD282" s="101"/>
      <c r="AE282" s="101"/>
      <c r="AF282" s="101"/>
      <c r="AG282" s="101" t="s">
        <v>363</v>
      </c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</row>
    <row r="283" spans="1:60" outlineLevel="1">
      <c r="A283" s="104"/>
      <c r="B283" s="105"/>
      <c r="C283" s="138" t="s">
        <v>551</v>
      </c>
      <c r="D283" s="107"/>
      <c r="E283" s="108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1"/>
      <c r="Z283" s="101"/>
      <c r="AA283" s="101"/>
      <c r="AB283" s="101"/>
      <c r="AC283" s="101"/>
      <c r="AD283" s="101"/>
      <c r="AE283" s="101"/>
      <c r="AF283" s="101"/>
      <c r="AG283" s="101" t="s">
        <v>365</v>
      </c>
      <c r="AH283" s="101">
        <v>0</v>
      </c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</row>
    <row r="284" spans="1:60" outlineLevel="1">
      <c r="A284" s="104"/>
      <c r="B284" s="105"/>
      <c r="C284" s="138" t="s">
        <v>634</v>
      </c>
      <c r="D284" s="107"/>
      <c r="E284" s="108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1"/>
      <c r="Z284" s="101"/>
      <c r="AA284" s="101"/>
      <c r="AB284" s="101"/>
      <c r="AC284" s="101"/>
      <c r="AD284" s="101"/>
      <c r="AE284" s="101"/>
      <c r="AF284" s="101"/>
      <c r="AG284" s="101" t="s">
        <v>365</v>
      </c>
      <c r="AH284" s="101">
        <v>0</v>
      </c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</row>
    <row r="285" spans="1:60" outlineLevel="1">
      <c r="A285" s="104"/>
      <c r="B285" s="105"/>
      <c r="C285" s="138" t="s">
        <v>635</v>
      </c>
      <c r="D285" s="107"/>
      <c r="E285" s="108">
        <v>220.22</v>
      </c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1"/>
      <c r="Z285" s="101"/>
      <c r="AA285" s="101"/>
      <c r="AB285" s="101"/>
      <c r="AC285" s="101"/>
      <c r="AD285" s="101"/>
      <c r="AE285" s="101"/>
      <c r="AF285" s="101"/>
      <c r="AG285" s="101" t="s">
        <v>365</v>
      </c>
      <c r="AH285" s="101">
        <v>0</v>
      </c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</row>
    <row r="286" spans="1:60">
      <c r="A286" s="116" t="s">
        <v>355</v>
      </c>
      <c r="B286" s="117" t="s">
        <v>133</v>
      </c>
      <c r="C286" s="136" t="s">
        <v>134</v>
      </c>
      <c r="D286" s="118"/>
      <c r="E286" s="119"/>
      <c r="F286" s="120"/>
      <c r="G286" s="120">
        <f>SUMIF(AG287:AG402,"&lt;&gt;NOR",G287:G402)</f>
        <v>0</v>
      </c>
      <c r="H286" s="120"/>
      <c r="I286" s="120">
        <f>SUM(I287:I402)</f>
        <v>0</v>
      </c>
      <c r="J286" s="120"/>
      <c r="K286" s="120">
        <f>SUM(K287:K402)</f>
        <v>0</v>
      </c>
      <c r="L286" s="120"/>
      <c r="M286" s="120">
        <f>SUM(M287:M402)</f>
        <v>0</v>
      </c>
      <c r="N286" s="120"/>
      <c r="O286" s="120">
        <f>SUM(O287:O402)</f>
        <v>22.14</v>
      </c>
      <c r="P286" s="120"/>
      <c r="Q286" s="120">
        <f>SUM(Q287:Q402)</f>
        <v>0</v>
      </c>
      <c r="R286" s="120"/>
      <c r="S286" s="120"/>
      <c r="T286" s="121"/>
      <c r="U286" s="115"/>
      <c r="V286" s="115">
        <f>SUM(V287:V402)</f>
        <v>64.02</v>
      </c>
      <c r="W286" s="115"/>
      <c r="X286" s="115"/>
      <c r="AG286" t="s">
        <v>356</v>
      </c>
    </row>
    <row r="287" spans="1:60" ht="22.5" outlineLevel="1">
      <c r="A287" s="122">
        <v>26</v>
      </c>
      <c r="B287" s="123" t="s">
        <v>636</v>
      </c>
      <c r="C287" s="137" t="s">
        <v>637</v>
      </c>
      <c r="D287" s="124" t="s">
        <v>359</v>
      </c>
      <c r="E287" s="125">
        <v>10.8</v>
      </c>
      <c r="F287" s="126"/>
      <c r="G287" s="127">
        <f>ROUND(E287*F287,2)</f>
        <v>0</v>
      </c>
      <c r="H287" s="126"/>
      <c r="I287" s="127">
        <f>ROUND(E287*H287,2)</f>
        <v>0</v>
      </c>
      <c r="J287" s="126"/>
      <c r="K287" s="127">
        <f>ROUND(E287*J287,2)</f>
        <v>0</v>
      </c>
      <c r="L287" s="127">
        <v>21</v>
      </c>
      <c r="M287" s="127">
        <f>G287*(1+L287/100)</f>
        <v>0</v>
      </c>
      <c r="N287" s="127">
        <v>0.14299999999999999</v>
      </c>
      <c r="O287" s="127">
        <f>ROUND(E287*N287,2)</f>
        <v>1.54</v>
      </c>
      <c r="P287" s="127">
        <v>0</v>
      </c>
      <c r="Q287" s="127">
        <f>ROUND(E287*P287,2)</f>
        <v>0</v>
      </c>
      <c r="R287" s="127"/>
      <c r="S287" s="127" t="s">
        <v>392</v>
      </c>
      <c r="T287" s="128" t="s">
        <v>393</v>
      </c>
      <c r="U287" s="106">
        <v>0.55800000000000005</v>
      </c>
      <c r="V287" s="106">
        <f>ROUND(E287*U287,2)</f>
        <v>6.03</v>
      </c>
      <c r="W287" s="106"/>
      <c r="X287" s="106" t="s">
        <v>362</v>
      </c>
      <c r="Y287" s="101"/>
      <c r="Z287" s="101"/>
      <c r="AA287" s="101"/>
      <c r="AB287" s="101"/>
      <c r="AC287" s="101"/>
      <c r="AD287" s="101"/>
      <c r="AE287" s="101"/>
      <c r="AF287" s="101"/>
      <c r="AG287" s="101" t="s">
        <v>363</v>
      </c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</row>
    <row r="288" spans="1:60" outlineLevel="1">
      <c r="A288" s="104"/>
      <c r="B288" s="105"/>
      <c r="C288" s="138" t="s">
        <v>474</v>
      </c>
      <c r="D288" s="107"/>
      <c r="E288" s="108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1"/>
      <c r="Z288" s="101"/>
      <c r="AA288" s="101"/>
      <c r="AB288" s="101"/>
      <c r="AC288" s="101"/>
      <c r="AD288" s="101"/>
      <c r="AE288" s="101"/>
      <c r="AF288" s="101"/>
      <c r="AG288" s="101" t="s">
        <v>365</v>
      </c>
      <c r="AH288" s="101">
        <v>0</v>
      </c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</row>
    <row r="289" spans="1:60" outlineLevel="1">
      <c r="A289" s="104"/>
      <c r="B289" s="105"/>
      <c r="C289" s="138" t="s">
        <v>638</v>
      </c>
      <c r="D289" s="107"/>
      <c r="E289" s="108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1"/>
      <c r="Z289" s="101"/>
      <c r="AA289" s="101"/>
      <c r="AB289" s="101"/>
      <c r="AC289" s="101"/>
      <c r="AD289" s="101"/>
      <c r="AE289" s="101"/>
      <c r="AF289" s="101"/>
      <c r="AG289" s="101" t="s">
        <v>365</v>
      </c>
      <c r="AH289" s="101">
        <v>0</v>
      </c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</row>
    <row r="290" spans="1:60" outlineLevel="1">
      <c r="A290" s="104"/>
      <c r="B290" s="105"/>
      <c r="C290" s="138" t="s">
        <v>639</v>
      </c>
      <c r="D290" s="107"/>
      <c r="E290" s="108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1"/>
      <c r="Z290" s="101"/>
      <c r="AA290" s="101"/>
      <c r="AB290" s="101"/>
      <c r="AC290" s="101"/>
      <c r="AD290" s="101"/>
      <c r="AE290" s="101"/>
      <c r="AF290" s="101"/>
      <c r="AG290" s="101" t="s">
        <v>365</v>
      </c>
      <c r="AH290" s="101">
        <v>0</v>
      </c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</row>
    <row r="291" spans="1:60" outlineLevel="1">
      <c r="A291" s="104"/>
      <c r="B291" s="105"/>
      <c r="C291" s="138" t="s">
        <v>640</v>
      </c>
      <c r="D291" s="107"/>
      <c r="E291" s="108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1"/>
      <c r="Z291" s="101"/>
      <c r="AA291" s="101"/>
      <c r="AB291" s="101"/>
      <c r="AC291" s="101"/>
      <c r="AD291" s="101"/>
      <c r="AE291" s="101"/>
      <c r="AF291" s="101"/>
      <c r="AG291" s="101" t="s">
        <v>365</v>
      </c>
      <c r="AH291" s="101">
        <v>0</v>
      </c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</row>
    <row r="292" spans="1:60" outlineLevel="1">
      <c r="A292" s="104"/>
      <c r="B292" s="105"/>
      <c r="C292" s="138" t="s">
        <v>641</v>
      </c>
      <c r="D292" s="107"/>
      <c r="E292" s="108">
        <v>10.8</v>
      </c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1"/>
      <c r="Z292" s="101"/>
      <c r="AA292" s="101"/>
      <c r="AB292" s="101"/>
      <c r="AC292" s="101"/>
      <c r="AD292" s="101"/>
      <c r="AE292" s="101"/>
      <c r="AF292" s="101"/>
      <c r="AG292" s="101" t="s">
        <v>365</v>
      </c>
      <c r="AH292" s="101">
        <v>0</v>
      </c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</row>
    <row r="293" spans="1:60" outlineLevel="1">
      <c r="A293" s="104"/>
      <c r="B293" s="105"/>
      <c r="C293" s="139" t="s">
        <v>454</v>
      </c>
      <c r="D293" s="109"/>
      <c r="E293" s="110">
        <v>10.8</v>
      </c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1"/>
      <c r="Z293" s="101"/>
      <c r="AA293" s="101"/>
      <c r="AB293" s="101"/>
      <c r="AC293" s="101"/>
      <c r="AD293" s="101"/>
      <c r="AE293" s="101"/>
      <c r="AF293" s="101"/>
      <c r="AG293" s="101" t="s">
        <v>365</v>
      </c>
      <c r="AH293" s="101">
        <v>1</v>
      </c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</row>
    <row r="294" spans="1:60" ht="22.5" outlineLevel="1">
      <c r="A294" s="122">
        <v>27</v>
      </c>
      <c r="B294" s="123" t="s">
        <v>642</v>
      </c>
      <c r="C294" s="137" t="s">
        <v>643</v>
      </c>
      <c r="D294" s="124" t="s">
        <v>359</v>
      </c>
      <c r="E294" s="125">
        <v>73.09</v>
      </c>
      <c r="F294" s="126"/>
      <c r="G294" s="127">
        <f>ROUND(E294*F294,2)</f>
        <v>0</v>
      </c>
      <c r="H294" s="126"/>
      <c r="I294" s="127">
        <f>ROUND(E294*H294,2)</f>
        <v>0</v>
      </c>
      <c r="J294" s="126"/>
      <c r="K294" s="127">
        <f>ROUND(E294*J294,2)</f>
        <v>0</v>
      </c>
      <c r="L294" s="127">
        <v>21</v>
      </c>
      <c r="M294" s="127">
        <f>G294*(1+L294/100)</f>
        <v>0</v>
      </c>
      <c r="N294" s="127">
        <v>0.14499999999999999</v>
      </c>
      <c r="O294" s="127">
        <f>ROUND(E294*N294,2)</f>
        <v>10.6</v>
      </c>
      <c r="P294" s="127">
        <v>0</v>
      </c>
      <c r="Q294" s="127">
        <f>ROUND(E294*P294,2)</f>
        <v>0</v>
      </c>
      <c r="R294" s="127"/>
      <c r="S294" s="127" t="s">
        <v>392</v>
      </c>
      <c r="T294" s="128" t="s">
        <v>393</v>
      </c>
      <c r="U294" s="106">
        <v>0.55800000000000005</v>
      </c>
      <c r="V294" s="106">
        <f>ROUND(E294*U294,2)</f>
        <v>40.78</v>
      </c>
      <c r="W294" s="106"/>
      <c r="X294" s="106" t="s">
        <v>362</v>
      </c>
      <c r="Y294" s="101"/>
      <c r="Z294" s="101"/>
      <c r="AA294" s="101"/>
      <c r="AB294" s="101"/>
      <c r="AC294" s="101"/>
      <c r="AD294" s="101"/>
      <c r="AE294" s="101"/>
      <c r="AF294" s="101"/>
      <c r="AG294" s="101" t="s">
        <v>363</v>
      </c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</row>
    <row r="295" spans="1:60" outlineLevel="1">
      <c r="A295" s="104"/>
      <c r="B295" s="105"/>
      <c r="C295" s="138" t="s">
        <v>474</v>
      </c>
      <c r="D295" s="107"/>
      <c r="E295" s="108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1"/>
      <c r="Z295" s="101"/>
      <c r="AA295" s="101"/>
      <c r="AB295" s="101"/>
      <c r="AC295" s="101"/>
      <c r="AD295" s="101"/>
      <c r="AE295" s="101"/>
      <c r="AF295" s="101"/>
      <c r="AG295" s="101" t="s">
        <v>365</v>
      </c>
      <c r="AH295" s="101">
        <v>0</v>
      </c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</row>
    <row r="296" spans="1:60" outlineLevel="1">
      <c r="A296" s="104"/>
      <c r="B296" s="105"/>
      <c r="C296" s="138" t="s">
        <v>638</v>
      </c>
      <c r="D296" s="107"/>
      <c r="E296" s="108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1"/>
      <c r="Z296" s="101"/>
      <c r="AA296" s="101"/>
      <c r="AB296" s="101"/>
      <c r="AC296" s="101"/>
      <c r="AD296" s="101"/>
      <c r="AE296" s="101"/>
      <c r="AF296" s="101"/>
      <c r="AG296" s="101" t="s">
        <v>365</v>
      </c>
      <c r="AH296" s="101">
        <v>0</v>
      </c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</row>
    <row r="297" spans="1:60" outlineLevel="1">
      <c r="A297" s="104"/>
      <c r="B297" s="105"/>
      <c r="C297" s="138" t="s">
        <v>644</v>
      </c>
      <c r="D297" s="107"/>
      <c r="E297" s="108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1"/>
      <c r="Z297" s="101"/>
      <c r="AA297" s="101"/>
      <c r="AB297" s="101"/>
      <c r="AC297" s="101"/>
      <c r="AD297" s="101"/>
      <c r="AE297" s="101"/>
      <c r="AF297" s="101"/>
      <c r="AG297" s="101" t="s">
        <v>365</v>
      </c>
      <c r="AH297" s="101">
        <v>0</v>
      </c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</row>
    <row r="298" spans="1:60" outlineLevel="1">
      <c r="A298" s="104"/>
      <c r="B298" s="105"/>
      <c r="C298" s="138" t="s">
        <v>645</v>
      </c>
      <c r="D298" s="107"/>
      <c r="E298" s="108">
        <v>1.65</v>
      </c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1"/>
      <c r="Z298" s="101"/>
      <c r="AA298" s="101"/>
      <c r="AB298" s="101"/>
      <c r="AC298" s="101"/>
      <c r="AD298" s="101"/>
      <c r="AE298" s="101"/>
      <c r="AF298" s="101"/>
      <c r="AG298" s="101" t="s">
        <v>365</v>
      </c>
      <c r="AH298" s="101">
        <v>0</v>
      </c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</row>
    <row r="299" spans="1:60" outlineLevel="1">
      <c r="A299" s="104"/>
      <c r="B299" s="105"/>
      <c r="C299" s="138" t="s">
        <v>646</v>
      </c>
      <c r="D299" s="107"/>
      <c r="E299" s="108">
        <v>1.55</v>
      </c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1"/>
      <c r="Z299" s="101"/>
      <c r="AA299" s="101"/>
      <c r="AB299" s="101"/>
      <c r="AC299" s="101"/>
      <c r="AD299" s="101"/>
      <c r="AE299" s="101"/>
      <c r="AF299" s="101"/>
      <c r="AG299" s="101" t="s">
        <v>365</v>
      </c>
      <c r="AH299" s="101">
        <v>0</v>
      </c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</row>
    <row r="300" spans="1:60" outlineLevel="1">
      <c r="A300" s="104"/>
      <c r="B300" s="105"/>
      <c r="C300" s="138" t="s">
        <v>647</v>
      </c>
      <c r="D300" s="107"/>
      <c r="E300" s="108">
        <v>3.58</v>
      </c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1"/>
      <c r="Z300" s="101"/>
      <c r="AA300" s="101"/>
      <c r="AB300" s="101"/>
      <c r="AC300" s="101"/>
      <c r="AD300" s="101"/>
      <c r="AE300" s="101"/>
      <c r="AF300" s="101"/>
      <c r="AG300" s="101" t="s">
        <v>365</v>
      </c>
      <c r="AH300" s="101">
        <v>0</v>
      </c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</row>
    <row r="301" spans="1:60" outlineLevel="1">
      <c r="A301" s="104"/>
      <c r="B301" s="105"/>
      <c r="C301" s="138" t="s">
        <v>648</v>
      </c>
      <c r="D301" s="107"/>
      <c r="E301" s="108">
        <v>3.39</v>
      </c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1"/>
      <c r="Z301" s="101"/>
      <c r="AA301" s="101"/>
      <c r="AB301" s="101"/>
      <c r="AC301" s="101"/>
      <c r="AD301" s="101"/>
      <c r="AE301" s="101"/>
      <c r="AF301" s="101"/>
      <c r="AG301" s="101" t="s">
        <v>365</v>
      </c>
      <c r="AH301" s="101">
        <v>0</v>
      </c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</row>
    <row r="302" spans="1:60" outlineLevel="1">
      <c r="A302" s="104"/>
      <c r="B302" s="105"/>
      <c r="C302" s="138" t="s">
        <v>649</v>
      </c>
      <c r="D302" s="107"/>
      <c r="E302" s="108">
        <v>3.39</v>
      </c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1"/>
      <c r="Z302" s="101"/>
      <c r="AA302" s="101"/>
      <c r="AB302" s="101"/>
      <c r="AC302" s="101"/>
      <c r="AD302" s="101"/>
      <c r="AE302" s="101"/>
      <c r="AF302" s="101"/>
      <c r="AG302" s="101" t="s">
        <v>365</v>
      </c>
      <c r="AH302" s="101">
        <v>0</v>
      </c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</row>
    <row r="303" spans="1:60" outlineLevel="1">
      <c r="A303" s="104"/>
      <c r="B303" s="105"/>
      <c r="C303" s="138" t="s">
        <v>650</v>
      </c>
      <c r="D303" s="107"/>
      <c r="E303" s="108">
        <v>3.39</v>
      </c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1"/>
      <c r="Z303" s="101"/>
      <c r="AA303" s="101"/>
      <c r="AB303" s="101"/>
      <c r="AC303" s="101"/>
      <c r="AD303" s="101"/>
      <c r="AE303" s="101"/>
      <c r="AF303" s="101"/>
      <c r="AG303" s="101" t="s">
        <v>365</v>
      </c>
      <c r="AH303" s="101">
        <v>0</v>
      </c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</row>
    <row r="304" spans="1:60" outlineLevel="1">
      <c r="A304" s="104"/>
      <c r="B304" s="105"/>
      <c r="C304" s="138" t="s">
        <v>651</v>
      </c>
      <c r="D304" s="107"/>
      <c r="E304" s="108">
        <v>3.39</v>
      </c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1"/>
      <c r="Z304" s="101"/>
      <c r="AA304" s="101"/>
      <c r="AB304" s="101"/>
      <c r="AC304" s="101"/>
      <c r="AD304" s="101"/>
      <c r="AE304" s="101"/>
      <c r="AF304" s="101"/>
      <c r="AG304" s="101" t="s">
        <v>365</v>
      </c>
      <c r="AH304" s="101">
        <v>0</v>
      </c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</row>
    <row r="305" spans="1:60" outlineLevel="1">
      <c r="A305" s="104"/>
      <c r="B305" s="105"/>
      <c r="C305" s="138" t="s">
        <v>652</v>
      </c>
      <c r="D305" s="107"/>
      <c r="E305" s="108">
        <v>3.39</v>
      </c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1"/>
      <c r="Z305" s="101"/>
      <c r="AA305" s="101"/>
      <c r="AB305" s="101"/>
      <c r="AC305" s="101"/>
      <c r="AD305" s="101"/>
      <c r="AE305" s="101"/>
      <c r="AF305" s="101"/>
      <c r="AG305" s="101" t="s">
        <v>365</v>
      </c>
      <c r="AH305" s="101">
        <v>0</v>
      </c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</row>
    <row r="306" spans="1:60" outlineLevel="1">
      <c r="A306" s="104"/>
      <c r="B306" s="105"/>
      <c r="C306" s="138" t="s">
        <v>653</v>
      </c>
      <c r="D306" s="107"/>
      <c r="E306" s="108">
        <v>3.39</v>
      </c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1"/>
      <c r="Z306" s="101"/>
      <c r="AA306" s="101"/>
      <c r="AB306" s="101"/>
      <c r="AC306" s="101"/>
      <c r="AD306" s="101"/>
      <c r="AE306" s="101"/>
      <c r="AF306" s="101"/>
      <c r="AG306" s="101" t="s">
        <v>365</v>
      </c>
      <c r="AH306" s="101">
        <v>0</v>
      </c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</row>
    <row r="307" spans="1:60" outlineLevel="1">
      <c r="A307" s="104"/>
      <c r="B307" s="105"/>
      <c r="C307" s="138" t="s">
        <v>654</v>
      </c>
      <c r="D307" s="107"/>
      <c r="E307" s="108">
        <v>2.97</v>
      </c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1"/>
      <c r="Z307" s="101"/>
      <c r="AA307" s="101"/>
      <c r="AB307" s="101"/>
      <c r="AC307" s="101"/>
      <c r="AD307" s="101"/>
      <c r="AE307" s="101"/>
      <c r="AF307" s="101"/>
      <c r="AG307" s="101" t="s">
        <v>365</v>
      </c>
      <c r="AH307" s="101">
        <v>0</v>
      </c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</row>
    <row r="308" spans="1:60" outlineLevel="1">
      <c r="A308" s="104"/>
      <c r="B308" s="105"/>
      <c r="C308" s="138" t="s">
        <v>655</v>
      </c>
      <c r="D308" s="107"/>
      <c r="E308" s="108">
        <v>3.86</v>
      </c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1"/>
      <c r="Z308" s="101"/>
      <c r="AA308" s="101"/>
      <c r="AB308" s="101"/>
      <c r="AC308" s="101"/>
      <c r="AD308" s="101"/>
      <c r="AE308" s="101"/>
      <c r="AF308" s="101"/>
      <c r="AG308" s="101" t="s">
        <v>365</v>
      </c>
      <c r="AH308" s="101">
        <v>0</v>
      </c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</row>
    <row r="309" spans="1:60" outlineLevel="1">
      <c r="A309" s="104"/>
      <c r="B309" s="105"/>
      <c r="C309" s="138" t="s">
        <v>656</v>
      </c>
      <c r="D309" s="107"/>
      <c r="E309" s="108">
        <v>3.09</v>
      </c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1"/>
      <c r="Z309" s="101"/>
      <c r="AA309" s="101"/>
      <c r="AB309" s="101"/>
      <c r="AC309" s="101"/>
      <c r="AD309" s="101"/>
      <c r="AE309" s="101"/>
      <c r="AF309" s="101"/>
      <c r="AG309" s="101" t="s">
        <v>365</v>
      </c>
      <c r="AH309" s="101">
        <v>0</v>
      </c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</row>
    <row r="310" spans="1:60" outlineLevel="1">
      <c r="A310" s="104"/>
      <c r="B310" s="105"/>
      <c r="C310" s="138" t="s">
        <v>657</v>
      </c>
      <c r="D310" s="107"/>
      <c r="E310" s="108">
        <v>1.82</v>
      </c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1"/>
      <c r="Z310" s="101"/>
      <c r="AA310" s="101"/>
      <c r="AB310" s="101"/>
      <c r="AC310" s="101"/>
      <c r="AD310" s="101"/>
      <c r="AE310" s="101"/>
      <c r="AF310" s="101"/>
      <c r="AG310" s="101" t="s">
        <v>365</v>
      </c>
      <c r="AH310" s="101">
        <v>0</v>
      </c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</row>
    <row r="311" spans="1:60" outlineLevel="1">
      <c r="A311" s="104"/>
      <c r="B311" s="105"/>
      <c r="C311" s="138" t="s">
        <v>658</v>
      </c>
      <c r="D311" s="107"/>
      <c r="E311" s="108">
        <v>11.52</v>
      </c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1"/>
      <c r="Z311" s="101"/>
      <c r="AA311" s="101"/>
      <c r="AB311" s="101"/>
      <c r="AC311" s="101"/>
      <c r="AD311" s="101"/>
      <c r="AE311" s="101"/>
      <c r="AF311" s="101"/>
      <c r="AG311" s="101" t="s">
        <v>365</v>
      </c>
      <c r="AH311" s="101">
        <v>0</v>
      </c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</row>
    <row r="312" spans="1:60" outlineLevel="1">
      <c r="A312" s="104"/>
      <c r="B312" s="105"/>
      <c r="C312" s="138" t="s">
        <v>659</v>
      </c>
      <c r="D312" s="107"/>
      <c r="E312" s="108">
        <v>3.49</v>
      </c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1"/>
      <c r="Z312" s="101"/>
      <c r="AA312" s="101"/>
      <c r="AB312" s="101"/>
      <c r="AC312" s="101"/>
      <c r="AD312" s="101"/>
      <c r="AE312" s="101"/>
      <c r="AF312" s="101"/>
      <c r="AG312" s="101" t="s">
        <v>365</v>
      </c>
      <c r="AH312" s="101">
        <v>0</v>
      </c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</row>
    <row r="313" spans="1:60" outlineLevel="1">
      <c r="A313" s="104"/>
      <c r="B313" s="105"/>
      <c r="C313" s="138" t="s">
        <v>660</v>
      </c>
      <c r="D313" s="107"/>
      <c r="E313" s="108">
        <v>11.47</v>
      </c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1"/>
      <c r="Z313" s="101"/>
      <c r="AA313" s="101"/>
      <c r="AB313" s="101"/>
      <c r="AC313" s="101"/>
      <c r="AD313" s="101"/>
      <c r="AE313" s="101"/>
      <c r="AF313" s="101"/>
      <c r="AG313" s="101" t="s">
        <v>365</v>
      </c>
      <c r="AH313" s="101">
        <v>0</v>
      </c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</row>
    <row r="314" spans="1:60" outlineLevel="1">
      <c r="A314" s="104"/>
      <c r="B314" s="105"/>
      <c r="C314" s="138" t="s">
        <v>661</v>
      </c>
      <c r="D314" s="107"/>
      <c r="E314" s="108">
        <v>1.35</v>
      </c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1"/>
      <c r="Z314" s="101"/>
      <c r="AA314" s="101"/>
      <c r="AB314" s="101"/>
      <c r="AC314" s="101"/>
      <c r="AD314" s="101"/>
      <c r="AE314" s="101"/>
      <c r="AF314" s="101"/>
      <c r="AG314" s="101" t="s">
        <v>365</v>
      </c>
      <c r="AH314" s="101">
        <v>0</v>
      </c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</row>
    <row r="315" spans="1:60" outlineLevel="1">
      <c r="A315" s="104"/>
      <c r="B315" s="105"/>
      <c r="C315" s="138" t="s">
        <v>662</v>
      </c>
      <c r="D315" s="107"/>
      <c r="E315" s="108">
        <v>1.65</v>
      </c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1"/>
      <c r="Z315" s="101"/>
      <c r="AA315" s="101"/>
      <c r="AB315" s="101"/>
      <c r="AC315" s="101"/>
      <c r="AD315" s="101"/>
      <c r="AE315" s="101"/>
      <c r="AF315" s="101"/>
      <c r="AG315" s="101" t="s">
        <v>365</v>
      </c>
      <c r="AH315" s="101">
        <v>0</v>
      </c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</row>
    <row r="316" spans="1:60" outlineLevel="1">
      <c r="A316" s="104"/>
      <c r="B316" s="105"/>
      <c r="C316" s="138" t="s">
        <v>663</v>
      </c>
      <c r="D316" s="107"/>
      <c r="E316" s="108">
        <v>1.35</v>
      </c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1"/>
      <c r="Z316" s="101"/>
      <c r="AA316" s="101"/>
      <c r="AB316" s="101"/>
      <c r="AC316" s="101"/>
      <c r="AD316" s="101"/>
      <c r="AE316" s="101"/>
      <c r="AF316" s="101"/>
      <c r="AG316" s="101" t="s">
        <v>365</v>
      </c>
      <c r="AH316" s="101">
        <v>0</v>
      </c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</row>
    <row r="317" spans="1:60" outlineLevel="1">
      <c r="A317" s="104"/>
      <c r="B317" s="105"/>
      <c r="C317" s="138" t="s">
        <v>664</v>
      </c>
      <c r="D317" s="107"/>
      <c r="E317" s="108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1"/>
      <c r="Z317" s="101"/>
      <c r="AA317" s="101"/>
      <c r="AB317" s="101"/>
      <c r="AC317" s="101"/>
      <c r="AD317" s="101"/>
      <c r="AE317" s="101"/>
      <c r="AF317" s="101"/>
      <c r="AG317" s="101" t="s">
        <v>365</v>
      </c>
      <c r="AH317" s="101">
        <v>0</v>
      </c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</row>
    <row r="318" spans="1:60" outlineLevel="1">
      <c r="A318" s="104"/>
      <c r="B318" s="105"/>
      <c r="C318" s="138" t="s">
        <v>665</v>
      </c>
      <c r="D318" s="107"/>
      <c r="E318" s="108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1"/>
      <c r="Z318" s="101"/>
      <c r="AA318" s="101"/>
      <c r="AB318" s="101"/>
      <c r="AC318" s="101"/>
      <c r="AD318" s="101"/>
      <c r="AE318" s="101"/>
      <c r="AF318" s="101"/>
      <c r="AG318" s="101" t="s">
        <v>365</v>
      </c>
      <c r="AH318" s="101">
        <v>0</v>
      </c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</row>
    <row r="319" spans="1:60" outlineLevel="1">
      <c r="A319" s="104"/>
      <c r="B319" s="105"/>
      <c r="C319" s="138" t="s">
        <v>589</v>
      </c>
      <c r="D319" s="107"/>
      <c r="E319" s="108">
        <v>3.4</v>
      </c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1"/>
      <c r="Z319" s="101"/>
      <c r="AA319" s="101"/>
      <c r="AB319" s="101"/>
      <c r="AC319" s="101"/>
      <c r="AD319" s="101"/>
      <c r="AE319" s="101"/>
      <c r="AF319" s="101"/>
      <c r="AG319" s="101" t="s">
        <v>365</v>
      </c>
      <c r="AH319" s="101">
        <v>0</v>
      </c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</row>
    <row r="320" spans="1:60" outlineLevel="1">
      <c r="A320" s="104"/>
      <c r="B320" s="105"/>
      <c r="C320" s="139" t="s">
        <v>454</v>
      </c>
      <c r="D320" s="109"/>
      <c r="E320" s="110">
        <v>73.09</v>
      </c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1"/>
      <c r="Z320" s="101"/>
      <c r="AA320" s="101"/>
      <c r="AB320" s="101"/>
      <c r="AC320" s="101"/>
      <c r="AD320" s="101"/>
      <c r="AE320" s="101"/>
      <c r="AF320" s="101"/>
      <c r="AG320" s="101" t="s">
        <v>365</v>
      </c>
      <c r="AH320" s="101">
        <v>1</v>
      </c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</row>
    <row r="321" spans="1:60" outlineLevel="1">
      <c r="A321" s="122">
        <v>28</v>
      </c>
      <c r="B321" s="123" t="s">
        <v>666</v>
      </c>
      <c r="C321" s="137" t="s">
        <v>667</v>
      </c>
      <c r="D321" s="124" t="s">
        <v>668</v>
      </c>
      <c r="E321" s="125">
        <v>3.9212799999999999</v>
      </c>
      <c r="F321" s="126"/>
      <c r="G321" s="127">
        <f>ROUND(E321*F321,2)</f>
        <v>0</v>
      </c>
      <c r="H321" s="126"/>
      <c r="I321" s="127">
        <f>ROUND(E321*H321,2)</f>
        <v>0</v>
      </c>
      <c r="J321" s="126"/>
      <c r="K321" s="127">
        <f>ROUND(E321*J321,2)</f>
        <v>0</v>
      </c>
      <c r="L321" s="127">
        <v>21</v>
      </c>
      <c r="M321" s="127">
        <f>G321*(1+L321/100)</f>
        <v>0</v>
      </c>
      <c r="N321" s="127">
        <v>2.5249999999999999</v>
      </c>
      <c r="O321" s="127">
        <f>ROUND(E321*N321,2)</f>
        <v>9.9</v>
      </c>
      <c r="P321" s="127">
        <v>0</v>
      </c>
      <c r="Q321" s="127">
        <f>ROUND(E321*P321,2)</f>
        <v>0</v>
      </c>
      <c r="R321" s="127"/>
      <c r="S321" s="127" t="s">
        <v>360</v>
      </c>
      <c r="T321" s="128" t="s">
        <v>361</v>
      </c>
      <c r="U321" s="106">
        <v>3.2130000000000001</v>
      </c>
      <c r="V321" s="106">
        <f>ROUND(E321*U321,2)</f>
        <v>12.6</v>
      </c>
      <c r="W321" s="106"/>
      <c r="X321" s="106" t="s">
        <v>362</v>
      </c>
      <c r="Y321" s="101"/>
      <c r="Z321" s="101"/>
      <c r="AA321" s="101"/>
      <c r="AB321" s="101"/>
      <c r="AC321" s="101"/>
      <c r="AD321" s="101"/>
      <c r="AE321" s="101"/>
      <c r="AF321" s="101"/>
      <c r="AG321" s="101" t="s">
        <v>363</v>
      </c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</row>
    <row r="322" spans="1:60" outlineLevel="1">
      <c r="A322" s="104"/>
      <c r="B322" s="105"/>
      <c r="C322" s="138" t="s">
        <v>669</v>
      </c>
      <c r="D322" s="107"/>
      <c r="E322" s="108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1"/>
      <c r="Z322" s="101"/>
      <c r="AA322" s="101"/>
      <c r="AB322" s="101"/>
      <c r="AC322" s="101"/>
      <c r="AD322" s="101"/>
      <c r="AE322" s="101"/>
      <c r="AF322" s="101"/>
      <c r="AG322" s="101" t="s">
        <v>365</v>
      </c>
      <c r="AH322" s="101">
        <v>0</v>
      </c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</row>
    <row r="323" spans="1:60" outlineLevel="1">
      <c r="A323" s="104"/>
      <c r="B323" s="105"/>
      <c r="C323" s="138" t="s">
        <v>670</v>
      </c>
      <c r="D323" s="107"/>
      <c r="E323" s="108">
        <v>0.2208</v>
      </c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1"/>
      <c r="Z323" s="101"/>
      <c r="AA323" s="101"/>
      <c r="AB323" s="101"/>
      <c r="AC323" s="101"/>
      <c r="AD323" s="101"/>
      <c r="AE323" s="101"/>
      <c r="AF323" s="101"/>
      <c r="AG323" s="101" t="s">
        <v>365</v>
      </c>
      <c r="AH323" s="101">
        <v>0</v>
      </c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</row>
    <row r="324" spans="1:60" outlineLevel="1">
      <c r="A324" s="104"/>
      <c r="B324" s="105"/>
      <c r="C324" s="138" t="s">
        <v>671</v>
      </c>
      <c r="D324" s="107"/>
      <c r="E324" s="108">
        <v>0.22015999999999999</v>
      </c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1"/>
      <c r="Z324" s="101"/>
      <c r="AA324" s="101"/>
      <c r="AB324" s="101"/>
      <c r="AC324" s="101"/>
      <c r="AD324" s="101"/>
      <c r="AE324" s="101"/>
      <c r="AF324" s="101"/>
      <c r="AG324" s="101" t="s">
        <v>365</v>
      </c>
      <c r="AH324" s="101">
        <v>0</v>
      </c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</row>
    <row r="325" spans="1:60" outlineLevel="1">
      <c r="A325" s="104"/>
      <c r="B325" s="105"/>
      <c r="C325" s="138" t="s">
        <v>672</v>
      </c>
      <c r="D325" s="107"/>
      <c r="E325" s="108">
        <v>0.22015999999999999</v>
      </c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1"/>
      <c r="Z325" s="101"/>
      <c r="AA325" s="101"/>
      <c r="AB325" s="101"/>
      <c r="AC325" s="101"/>
      <c r="AD325" s="101"/>
      <c r="AE325" s="101"/>
      <c r="AF325" s="101"/>
      <c r="AG325" s="101" t="s">
        <v>365</v>
      </c>
      <c r="AH325" s="101">
        <v>0</v>
      </c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</row>
    <row r="326" spans="1:60" outlineLevel="1">
      <c r="A326" s="104"/>
      <c r="B326" s="105"/>
      <c r="C326" s="138" t="s">
        <v>673</v>
      </c>
      <c r="D326" s="107"/>
      <c r="E326" s="108">
        <v>0.22015999999999999</v>
      </c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1"/>
      <c r="Z326" s="101"/>
      <c r="AA326" s="101"/>
      <c r="AB326" s="101"/>
      <c r="AC326" s="101"/>
      <c r="AD326" s="101"/>
      <c r="AE326" s="101"/>
      <c r="AF326" s="101"/>
      <c r="AG326" s="101" t="s">
        <v>365</v>
      </c>
      <c r="AH326" s="101">
        <v>0</v>
      </c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</row>
    <row r="327" spans="1:60" outlineLevel="1">
      <c r="A327" s="104"/>
      <c r="B327" s="105"/>
      <c r="C327" s="138" t="s">
        <v>674</v>
      </c>
      <c r="D327" s="107"/>
      <c r="E327" s="108">
        <v>0.22015999999999999</v>
      </c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1"/>
      <c r="Z327" s="101"/>
      <c r="AA327" s="101"/>
      <c r="AB327" s="101"/>
      <c r="AC327" s="101"/>
      <c r="AD327" s="101"/>
      <c r="AE327" s="101"/>
      <c r="AF327" s="101"/>
      <c r="AG327" s="101" t="s">
        <v>365</v>
      </c>
      <c r="AH327" s="101">
        <v>0</v>
      </c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</row>
    <row r="328" spans="1:60" outlineLevel="1">
      <c r="A328" s="104"/>
      <c r="B328" s="105"/>
      <c r="C328" s="138" t="s">
        <v>675</v>
      </c>
      <c r="D328" s="107"/>
      <c r="E328" s="108">
        <v>0.22015999999999999</v>
      </c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1"/>
      <c r="Z328" s="101"/>
      <c r="AA328" s="101"/>
      <c r="AB328" s="101"/>
      <c r="AC328" s="101"/>
      <c r="AD328" s="101"/>
      <c r="AE328" s="101"/>
      <c r="AF328" s="101"/>
      <c r="AG328" s="101" t="s">
        <v>365</v>
      </c>
      <c r="AH328" s="101">
        <v>0</v>
      </c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</row>
    <row r="329" spans="1:60" outlineLevel="1">
      <c r="A329" s="104"/>
      <c r="B329" s="105"/>
      <c r="C329" s="138" t="s">
        <v>676</v>
      </c>
      <c r="D329" s="107"/>
      <c r="E329" s="108">
        <v>0.22015999999999999</v>
      </c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1"/>
      <c r="Z329" s="101"/>
      <c r="AA329" s="101"/>
      <c r="AB329" s="101"/>
      <c r="AC329" s="101"/>
      <c r="AD329" s="101"/>
      <c r="AE329" s="101"/>
      <c r="AF329" s="101"/>
      <c r="AG329" s="101" t="s">
        <v>365</v>
      </c>
      <c r="AH329" s="101">
        <v>0</v>
      </c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</row>
    <row r="330" spans="1:60" outlineLevel="1">
      <c r="A330" s="104"/>
      <c r="B330" s="105"/>
      <c r="C330" s="138" t="s">
        <v>677</v>
      </c>
      <c r="D330" s="107"/>
      <c r="E330" s="108">
        <v>0.23104</v>
      </c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1"/>
      <c r="Z330" s="101"/>
      <c r="AA330" s="101"/>
      <c r="AB330" s="101"/>
      <c r="AC330" s="101"/>
      <c r="AD330" s="101"/>
      <c r="AE330" s="101"/>
      <c r="AF330" s="101"/>
      <c r="AG330" s="101" t="s">
        <v>365</v>
      </c>
      <c r="AH330" s="101">
        <v>0</v>
      </c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</row>
    <row r="331" spans="1:60" outlineLevel="1">
      <c r="A331" s="104"/>
      <c r="B331" s="105"/>
      <c r="C331" s="138" t="s">
        <v>678</v>
      </c>
      <c r="D331" s="107"/>
      <c r="E331" s="108">
        <v>0.25087999999999999</v>
      </c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1"/>
      <c r="Z331" s="101"/>
      <c r="AA331" s="101"/>
      <c r="AB331" s="101"/>
      <c r="AC331" s="101"/>
      <c r="AD331" s="101"/>
      <c r="AE331" s="101"/>
      <c r="AF331" s="101"/>
      <c r="AG331" s="101" t="s">
        <v>365</v>
      </c>
      <c r="AH331" s="101">
        <v>0</v>
      </c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</row>
    <row r="332" spans="1:60" outlineLevel="1">
      <c r="A332" s="104"/>
      <c r="B332" s="105"/>
      <c r="C332" s="138" t="s">
        <v>679</v>
      </c>
      <c r="D332" s="107"/>
      <c r="E332" s="108">
        <v>0.60224</v>
      </c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1"/>
      <c r="Z332" s="101"/>
      <c r="AA332" s="101"/>
      <c r="AB332" s="101"/>
      <c r="AC332" s="101"/>
      <c r="AD332" s="101"/>
      <c r="AE332" s="101"/>
      <c r="AF332" s="101"/>
      <c r="AG332" s="101" t="s">
        <v>365</v>
      </c>
      <c r="AH332" s="101">
        <v>0</v>
      </c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</row>
    <row r="333" spans="1:60" outlineLevel="1">
      <c r="A333" s="104"/>
      <c r="B333" s="105"/>
      <c r="C333" s="138" t="s">
        <v>680</v>
      </c>
      <c r="D333" s="107"/>
      <c r="E333" s="108">
        <v>0.80127999999999999</v>
      </c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1"/>
      <c r="Z333" s="101"/>
      <c r="AA333" s="101"/>
      <c r="AB333" s="101"/>
      <c r="AC333" s="101"/>
      <c r="AD333" s="101"/>
      <c r="AE333" s="101"/>
      <c r="AF333" s="101"/>
      <c r="AG333" s="101" t="s">
        <v>365</v>
      </c>
      <c r="AH333" s="101">
        <v>0</v>
      </c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</row>
    <row r="334" spans="1:60" outlineLevel="1">
      <c r="A334" s="104"/>
      <c r="B334" s="105"/>
      <c r="C334" s="138" t="s">
        <v>681</v>
      </c>
      <c r="D334" s="107"/>
      <c r="E334" s="108">
        <v>0.29759999999999998</v>
      </c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1"/>
      <c r="Z334" s="101"/>
      <c r="AA334" s="101"/>
      <c r="AB334" s="101"/>
      <c r="AC334" s="101"/>
      <c r="AD334" s="101"/>
      <c r="AE334" s="101"/>
      <c r="AF334" s="101"/>
      <c r="AG334" s="101" t="s">
        <v>365</v>
      </c>
      <c r="AH334" s="101">
        <v>0</v>
      </c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</row>
    <row r="335" spans="1:60" outlineLevel="1">
      <c r="A335" s="104"/>
      <c r="B335" s="105"/>
      <c r="C335" s="138" t="s">
        <v>682</v>
      </c>
      <c r="D335" s="107"/>
      <c r="E335" s="108">
        <v>0.19647999999999999</v>
      </c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1"/>
      <c r="Z335" s="101"/>
      <c r="AA335" s="101"/>
      <c r="AB335" s="101"/>
      <c r="AC335" s="101"/>
      <c r="AD335" s="101"/>
      <c r="AE335" s="101"/>
      <c r="AF335" s="101"/>
      <c r="AG335" s="101" t="s">
        <v>365</v>
      </c>
      <c r="AH335" s="101">
        <v>0</v>
      </c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</row>
    <row r="336" spans="1:60" outlineLevel="1">
      <c r="A336" s="129">
        <v>29</v>
      </c>
      <c r="B336" s="130" t="s">
        <v>683</v>
      </c>
      <c r="C336" s="140" t="s">
        <v>684</v>
      </c>
      <c r="D336" s="131" t="s">
        <v>668</v>
      </c>
      <c r="E336" s="132">
        <v>3.9212799999999999</v>
      </c>
      <c r="F336" s="133"/>
      <c r="G336" s="134">
        <f>ROUND(E336*F336,2)</f>
        <v>0</v>
      </c>
      <c r="H336" s="133"/>
      <c r="I336" s="134">
        <f>ROUND(E336*H336,2)</f>
        <v>0</v>
      </c>
      <c r="J336" s="133"/>
      <c r="K336" s="134">
        <f>ROUND(E336*J336,2)</f>
        <v>0</v>
      </c>
      <c r="L336" s="134">
        <v>21</v>
      </c>
      <c r="M336" s="134">
        <f>G336*(1+L336/100)</f>
        <v>0</v>
      </c>
      <c r="N336" s="134">
        <v>0</v>
      </c>
      <c r="O336" s="134">
        <f>ROUND(E336*N336,2)</f>
        <v>0</v>
      </c>
      <c r="P336" s="134">
        <v>0</v>
      </c>
      <c r="Q336" s="134">
        <f>ROUND(E336*P336,2)</f>
        <v>0</v>
      </c>
      <c r="R336" s="134"/>
      <c r="S336" s="134" t="s">
        <v>360</v>
      </c>
      <c r="T336" s="135" t="s">
        <v>361</v>
      </c>
      <c r="U336" s="106">
        <v>0.82</v>
      </c>
      <c r="V336" s="106">
        <f>ROUND(E336*U336,2)</f>
        <v>3.22</v>
      </c>
      <c r="W336" s="106"/>
      <c r="X336" s="106" t="s">
        <v>362</v>
      </c>
      <c r="Y336" s="101"/>
      <c r="Z336" s="101"/>
      <c r="AA336" s="101"/>
      <c r="AB336" s="101"/>
      <c r="AC336" s="101"/>
      <c r="AD336" s="101"/>
      <c r="AE336" s="101"/>
      <c r="AF336" s="101"/>
      <c r="AG336" s="101" t="s">
        <v>363</v>
      </c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</row>
    <row r="337" spans="1:60" outlineLevel="1">
      <c r="A337" s="122">
        <v>30</v>
      </c>
      <c r="B337" s="123" t="s">
        <v>685</v>
      </c>
      <c r="C337" s="137" t="s">
        <v>686</v>
      </c>
      <c r="D337" s="124" t="s">
        <v>544</v>
      </c>
      <c r="E337" s="125">
        <v>9.1209999999999999E-2</v>
      </c>
      <c r="F337" s="126"/>
      <c r="G337" s="127">
        <f>ROUND(E337*F337,2)</f>
        <v>0</v>
      </c>
      <c r="H337" s="126"/>
      <c r="I337" s="127">
        <f>ROUND(E337*H337,2)</f>
        <v>0</v>
      </c>
      <c r="J337" s="126"/>
      <c r="K337" s="127">
        <f>ROUND(E337*J337,2)</f>
        <v>0</v>
      </c>
      <c r="L337" s="127">
        <v>21</v>
      </c>
      <c r="M337" s="127">
        <f>G337*(1+L337/100)</f>
        <v>0</v>
      </c>
      <c r="N337" s="127">
        <v>1.0662499999999999</v>
      </c>
      <c r="O337" s="127">
        <f>ROUND(E337*N337,2)</f>
        <v>0.1</v>
      </c>
      <c r="P337" s="127">
        <v>0</v>
      </c>
      <c r="Q337" s="127">
        <f>ROUND(E337*P337,2)</f>
        <v>0</v>
      </c>
      <c r="R337" s="127"/>
      <c r="S337" s="127" t="s">
        <v>360</v>
      </c>
      <c r="T337" s="128" t="s">
        <v>361</v>
      </c>
      <c r="U337" s="106">
        <v>15.231</v>
      </c>
      <c r="V337" s="106">
        <f>ROUND(E337*U337,2)</f>
        <v>1.39</v>
      </c>
      <c r="W337" s="106"/>
      <c r="X337" s="106" t="s">
        <v>362</v>
      </c>
      <c r="Y337" s="101"/>
      <c r="Z337" s="101"/>
      <c r="AA337" s="101"/>
      <c r="AB337" s="101"/>
      <c r="AC337" s="101"/>
      <c r="AD337" s="101"/>
      <c r="AE337" s="101"/>
      <c r="AF337" s="101"/>
      <c r="AG337" s="101" t="s">
        <v>363</v>
      </c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</row>
    <row r="338" spans="1:60" outlineLevel="1">
      <c r="A338" s="104"/>
      <c r="B338" s="105"/>
      <c r="C338" s="138" t="s">
        <v>669</v>
      </c>
      <c r="D338" s="107"/>
      <c r="E338" s="108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1"/>
      <c r="Z338" s="101"/>
      <c r="AA338" s="101"/>
      <c r="AB338" s="101"/>
      <c r="AC338" s="101"/>
      <c r="AD338" s="101"/>
      <c r="AE338" s="101"/>
      <c r="AF338" s="101"/>
      <c r="AG338" s="101" t="s">
        <v>365</v>
      </c>
      <c r="AH338" s="101">
        <v>0</v>
      </c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</row>
    <row r="339" spans="1:60" outlineLevel="1">
      <c r="A339" s="104"/>
      <c r="B339" s="105"/>
      <c r="C339" s="138" t="s">
        <v>687</v>
      </c>
      <c r="D339" s="107"/>
      <c r="E339" s="108">
        <v>5.1399999999999996E-3</v>
      </c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1"/>
      <c r="Z339" s="101"/>
      <c r="AA339" s="101"/>
      <c r="AB339" s="101"/>
      <c r="AC339" s="101"/>
      <c r="AD339" s="101"/>
      <c r="AE339" s="101"/>
      <c r="AF339" s="101"/>
      <c r="AG339" s="101" t="s">
        <v>365</v>
      </c>
      <c r="AH339" s="101">
        <v>0</v>
      </c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</row>
    <row r="340" spans="1:60" outlineLevel="1">
      <c r="A340" s="104"/>
      <c r="B340" s="105"/>
      <c r="C340" s="138" t="s">
        <v>688</v>
      </c>
      <c r="D340" s="107"/>
      <c r="E340" s="108">
        <v>5.1200000000000004E-3</v>
      </c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1"/>
      <c r="Z340" s="101"/>
      <c r="AA340" s="101"/>
      <c r="AB340" s="101"/>
      <c r="AC340" s="101"/>
      <c r="AD340" s="101"/>
      <c r="AE340" s="101"/>
      <c r="AF340" s="101"/>
      <c r="AG340" s="101" t="s">
        <v>365</v>
      </c>
      <c r="AH340" s="101">
        <v>0</v>
      </c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</row>
    <row r="341" spans="1:60" outlineLevel="1">
      <c r="A341" s="104"/>
      <c r="B341" s="105"/>
      <c r="C341" s="138" t="s">
        <v>689</v>
      </c>
      <c r="D341" s="107"/>
      <c r="E341" s="108">
        <v>5.1200000000000004E-3</v>
      </c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1"/>
      <c r="Z341" s="101"/>
      <c r="AA341" s="101"/>
      <c r="AB341" s="101"/>
      <c r="AC341" s="101"/>
      <c r="AD341" s="101"/>
      <c r="AE341" s="101"/>
      <c r="AF341" s="101"/>
      <c r="AG341" s="101" t="s">
        <v>365</v>
      </c>
      <c r="AH341" s="101">
        <v>0</v>
      </c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</row>
    <row r="342" spans="1:60" outlineLevel="1">
      <c r="A342" s="104"/>
      <c r="B342" s="105"/>
      <c r="C342" s="138" t="s">
        <v>690</v>
      </c>
      <c r="D342" s="107"/>
      <c r="E342" s="108">
        <v>5.1200000000000004E-3</v>
      </c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1"/>
      <c r="Z342" s="101"/>
      <c r="AA342" s="101"/>
      <c r="AB342" s="101"/>
      <c r="AC342" s="101"/>
      <c r="AD342" s="101"/>
      <c r="AE342" s="101"/>
      <c r="AF342" s="101"/>
      <c r="AG342" s="101" t="s">
        <v>365</v>
      </c>
      <c r="AH342" s="101">
        <v>0</v>
      </c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H342" s="101"/>
    </row>
    <row r="343" spans="1:60" outlineLevel="1">
      <c r="A343" s="104"/>
      <c r="B343" s="105"/>
      <c r="C343" s="138" t="s">
        <v>691</v>
      </c>
      <c r="D343" s="107"/>
      <c r="E343" s="108">
        <v>5.1200000000000004E-3</v>
      </c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1"/>
      <c r="Z343" s="101"/>
      <c r="AA343" s="101"/>
      <c r="AB343" s="101"/>
      <c r="AC343" s="101"/>
      <c r="AD343" s="101"/>
      <c r="AE343" s="101"/>
      <c r="AF343" s="101"/>
      <c r="AG343" s="101" t="s">
        <v>365</v>
      </c>
      <c r="AH343" s="101">
        <v>0</v>
      </c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</row>
    <row r="344" spans="1:60" outlineLevel="1">
      <c r="A344" s="104"/>
      <c r="B344" s="105"/>
      <c r="C344" s="138" t="s">
        <v>692</v>
      </c>
      <c r="D344" s="107"/>
      <c r="E344" s="108">
        <v>5.1200000000000004E-3</v>
      </c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1"/>
      <c r="Z344" s="101"/>
      <c r="AA344" s="101"/>
      <c r="AB344" s="101"/>
      <c r="AC344" s="101"/>
      <c r="AD344" s="101"/>
      <c r="AE344" s="101"/>
      <c r="AF344" s="101"/>
      <c r="AG344" s="101" t="s">
        <v>365</v>
      </c>
      <c r="AH344" s="101">
        <v>0</v>
      </c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</row>
    <row r="345" spans="1:60" outlineLevel="1">
      <c r="A345" s="104"/>
      <c r="B345" s="105"/>
      <c r="C345" s="138" t="s">
        <v>693</v>
      </c>
      <c r="D345" s="107"/>
      <c r="E345" s="108">
        <v>5.1200000000000004E-3</v>
      </c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1"/>
      <c r="Z345" s="101"/>
      <c r="AA345" s="101"/>
      <c r="AB345" s="101"/>
      <c r="AC345" s="101"/>
      <c r="AD345" s="101"/>
      <c r="AE345" s="101"/>
      <c r="AF345" s="101"/>
      <c r="AG345" s="101" t="s">
        <v>365</v>
      </c>
      <c r="AH345" s="101">
        <v>0</v>
      </c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</row>
    <row r="346" spans="1:60" outlineLevel="1">
      <c r="A346" s="104"/>
      <c r="B346" s="105"/>
      <c r="C346" s="138" t="s">
        <v>694</v>
      </c>
      <c r="D346" s="107"/>
      <c r="E346" s="108">
        <v>5.3699999999999998E-3</v>
      </c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1"/>
      <c r="Z346" s="101"/>
      <c r="AA346" s="101"/>
      <c r="AB346" s="101"/>
      <c r="AC346" s="101"/>
      <c r="AD346" s="101"/>
      <c r="AE346" s="101"/>
      <c r="AF346" s="101"/>
      <c r="AG346" s="101" t="s">
        <v>365</v>
      </c>
      <c r="AH346" s="101">
        <v>0</v>
      </c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  <c r="BH346" s="101"/>
    </row>
    <row r="347" spans="1:60" outlineLevel="1">
      <c r="A347" s="104"/>
      <c r="B347" s="105"/>
      <c r="C347" s="138" t="s">
        <v>695</v>
      </c>
      <c r="D347" s="107"/>
      <c r="E347" s="108">
        <v>5.8399999999999997E-3</v>
      </c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1"/>
      <c r="Z347" s="101"/>
      <c r="AA347" s="101"/>
      <c r="AB347" s="101"/>
      <c r="AC347" s="101"/>
      <c r="AD347" s="101"/>
      <c r="AE347" s="101"/>
      <c r="AF347" s="101"/>
      <c r="AG347" s="101" t="s">
        <v>365</v>
      </c>
      <c r="AH347" s="101">
        <v>0</v>
      </c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</row>
    <row r="348" spans="1:60" outlineLevel="1">
      <c r="A348" s="104"/>
      <c r="B348" s="105"/>
      <c r="C348" s="138" t="s">
        <v>696</v>
      </c>
      <c r="D348" s="107"/>
      <c r="E348" s="108">
        <v>1.401E-2</v>
      </c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1"/>
      <c r="Z348" s="101"/>
      <c r="AA348" s="101"/>
      <c r="AB348" s="101"/>
      <c r="AC348" s="101"/>
      <c r="AD348" s="101"/>
      <c r="AE348" s="101"/>
      <c r="AF348" s="101"/>
      <c r="AG348" s="101" t="s">
        <v>365</v>
      </c>
      <c r="AH348" s="101">
        <v>0</v>
      </c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</row>
    <row r="349" spans="1:60" outlineLevel="1">
      <c r="A349" s="104"/>
      <c r="B349" s="105"/>
      <c r="C349" s="138" t="s">
        <v>697</v>
      </c>
      <c r="D349" s="107"/>
      <c r="E349" s="108">
        <v>1.864E-2</v>
      </c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1"/>
      <c r="Z349" s="101"/>
      <c r="AA349" s="101"/>
      <c r="AB349" s="101"/>
      <c r="AC349" s="101"/>
      <c r="AD349" s="101"/>
      <c r="AE349" s="101"/>
      <c r="AF349" s="101"/>
      <c r="AG349" s="101" t="s">
        <v>365</v>
      </c>
      <c r="AH349" s="101">
        <v>0</v>
      </c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</row>
    <row r="350" spans="1:60" outlineLevel="1">
      <c r="A350" s="104"/>
      <c r="B350" s="105"/>
      <c r="C350" s="138" t="s">
        <v>698</v>
      </c>
      <c r="D350" s="107"/>
      <c r="E350" s="108">
        <v>6.9199999999999999E-3</v>
      </c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1"/>
      <c r="Z350" s="101"/>
      <c r="AA350" s="101"/>
      <c r="AB350" s="101"/>
      <c r="AC350" s="101"/>
      <c r="AD350" s="101"/>
      <c r="AE350" s="101"/>
      <c r="AF350" s="101"/>
      <c r="AG350" s="101" t="s">
        <v>365</v>
      </c>
      <c r="AH350" s="101">
        <v>0</v>
      </c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  <c r="BH350" s="101"/>
    </row>
    <row r="351" spans="1:60" outlineLevel="1">
      <c r="A351" s="104"/>
      <c r="B351" s="105"/>
      <c r="C351" s="138" t="s">
        <v>699</v>
      </c>
      <c r="D351" s="107"/>
      <c r="E351" s="108">
        <v>4.5700000000000003E-3</v>
      </c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1"/>
      <c r="Z351" s="101"/>
      <c r="AA351" s="101"/>
      <c r="AB351" s="101"/>
      <c r="AC351" s="101"/>
      <c r="AD351" s="101"/>
      <c r="AE351" s="101"/>
      <c r="AF351" s="101"/>
      <c r="AG351" s="101" t="s">
        <v>365</v>
      </c>
      <c r="AH351" s="101">
        <v>0</v>
      </c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</row>
    <row r="352" spans="1:60" ht="22.5" outlineLevel="1">
      <c r="A352" s="122">
        <v>31</v>
      </c>
      <c r="B352" s="123" t="s">
        <v>700</v>
      </c>
      <c r="C352" s="137" t="s">
        <v>701</v>
      </c>
      <c r="D352" s="124" t="s">
        <v>702</v>
      </c>
      <c r="E352" s="125">
        <v>19</v>
      </c>
      <c r="F352" s="126"/>
      <c r="G352" s="127">
        <f>ROUND(E352*F352,2)</f>
        <v>0</v>
      </c>
      <c r="H352" s="126"/>
      <c r="I352" s="127">
        <f>ROUND(E352*H352,2)</f>
        <v>0</v>
      </c>
      <c r="J352" s="126"/>
      <c r="K352" s="127">
        <f>ROUND(E352*J352,2)</f>
        <v>0</v>
      </c>
      <c r="L352" s="127">
        <v>21</v>
      </c>
      <c r="M352" s="127">
        <f>G352*(1+L352/100)</f>
        <v>0</v>
      </c>
      <c r="N352" s="127">
        <v>0</v>
      </c>
      <c r="O352" s="127">
        <f>ROUND(E352*N352,2)</f>
        <v>0</v>
      </c>
      <c r="P352" s="127">
        <v>0</v>
      </c>
      <c r="Q352" s="127">
        <f>ROUND(E352*P352,2)</f>
        <v>0</v>
      </c>
      <c r="R352" s="127"/>
      <c r="S352" s="127" t="s">
        <v>392</v>
      </c>
      <c r="T352" s="128" t="s">
        <v>393</v>
      </c>
      <c r="U352" s="106">
        <v>0</v>
      </c>
      <c r="V352" s="106">
        <f>ROUND(E352*U352,2)</f>
        <v>0</v>
      </c>
      <c r="W352" s="106"/>
      <c r="X352" s="106" t="s">
        <v>362</v>
      </c>
      <c r="Y352" s="101"/>
      <c r="Z352" s="101"/>
      <c r="AA352" s="101"/>
      <c r="AB352" s="101"/>
      <c r="AC352" s="101"/>
      <c r="AD352" s="101"/>
      <c r="AE352" s="101"/>
      <c r="AF352" s="101"/>
      <c r="AG352" s="101" t="s">
        <v>363</v>
      </c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</row>
    <row r="353" spans="1:60" outlineLevel="1">
      <c r="A353" s="104"/>
      <c r="B353" s="105"/>
      <c r="C353" s="138" t="s">
        <v>364</v>
      </c>
      <c r="D353" s="107"/>
      <c r="E353" s="108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1"/>
      <c r="Z353" s="101"/>
      <c r="AA353" s="101"/>
      <c r="AB353" s="101"/>
      <c r="AC353" s="101"/>
      <c r="AD353" s="101"/>
      <c r="AE353" s="101"/>
      <c r="AF353" s="101"/>
      <c r="AG353" s="101" t="s">
        <v>365</v>
      </c>
      <c r="AH353" s="101">
        <v>0</v>
      </c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</row>
    <row r="354" spans="1:60" outlineLevel="1">
      <c r="A354" s="104"/>
      <c r="B354" s="105"/>
      <c r="C354" s="138" t="s">
        <v>703</v>
      </c>
      <c r="D354" s="107"/>
      <c r="E354" s="108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1"/>
      <c r="Z354" s="101"/>
      <c r="AA354" s="101"/>
      <c r="AB354" s="101"/>
      <c r="AC354" s="101"/>
      <c r="AD354" s="101"/>
      <c r="AE354" s="101"/>
      <c r="AF354" s="101"/>
      <c r="AG354" s="101" t="s">
        <v>365</v>
      </c>
      <c r="AH354" s="101">
        <v>0</v>
      </c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</row>
    <row r="355" spans="1:60" outlineLevel="1">
      <c r="A355" s="104"/>
      <c r="B355" s="105"/>
      <c r="C355" s="138" t="s">
        <v>704</v>
      </c>
      <c r="D355" s="107"/>
      <c r="E355" s="108">
        <v>19</v>
      </c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1"/>
      <c r="Z355" s="101"/>
      <c r="AA355" s="101"/>
      <c r="AB355" s="101"/>
      <c r="AC355" s="101"/>
      <c r="AD355" s="101"/>
      <c r="AE355" s="101"/>
      <c r="AF355" s="101"/>
      <c r="AG355" s="101" t="s">
        <v>365</v>
      </c>
      <c r="AH355" s="101">
        <v>0</v>
      </c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</row>
    <row r="356" spans="1:60" outlineLevel="1">
      <c r="A356" s="122">
        <v>32</v>
      </c>
      <c r="B356" s="123" t="s">
        <v>705</v>
      </c>
      <c r="C356" s="137" t="s">
        <v>706</v>
      </c>
      <c r="D356" s="124" t="s">
        <v>702</v>
      </c>
      <c r="E356" s="125">
        <v>6</v>
      </c>
      <c r="F356" s="126"/>
      <c r="G356" s="127">
        <f>ROUND(E356*F356,2)</f>
        <v>0</v>
      </c>
      <c r="H356" s="126"/>
      <c r="I356" s="127">
        <f>ROUND(E356*H356,2)</f>
        <v>0</v>
      </c>
      <c r="J356" s="126"/>
      <c r="K356" s="127">
        <f>ROUND(E356*J356,2)</f>
        <v>0</v>
      </c>
      <c r="L356" s="127">
        <v>21</v>
      </c>
      <c r="M356" s="127">
        <f>G356*(1+L356/100)</f>
        <v>0</v>
      </c>
      <c r="N356" s="127">
        <v>0</v>
      </c>
      <c r="O356" s="127">
        <f>ROUND(E356*N356,2)</f>
        <v>0</v>
      </c>
      <c r="P356" s="127">
        <v>0</v>
      </c>
      <c r="Q356" s="127">
        <f>ROUND(E356*P356,2)</f>
        <v>0</v>
      </c>
      <c r="R356" s="127"/>
      <c r="S356" s="127" t="s">
        <v>392</v>
      </c>
      <c r="T356" s="128" t="s">
        <v>393</v>
      </c>
      <c r="U356" s="106">
        <v>0</v>
      </c>
      <c r="V356" s="106">
        <f>ROUND(E356*U356,2)</f>
        <v>0</v>
      </c>
      <c r="W356" s="106"/>
      <c r="X356" s="106" t="s">
        <v>362</v>
      </c>
      <c r="Y356" s="101"/>
      <c r="Z356" s="101"/>
      <c r="AA356" s="101"/>
      <c r="AB356" s="101"/>
      <c r="AC356" s="101"/>
      <c r="AD356" s="101"/>
      <c r="AE356" s="101"/>
      <c r="AF356" s="101"/>
      <c r="AG356" s="101" t="s">
        <v>363</v>
      </c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</row>
    <row r="357" spans="1:60" outlineLevel="1">
      <c r="A357" s="104"/>
      <c r="B357" s="105"/>
      <c r="C357" s="138" t="s">
        <v>364</v>
      </c>
      <c r="D357" s="107"/>
      <c r="E357" s="108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1"/>
      <c r="Z357" s="101"/>
      <c r="AA357" s="101"/>
      <c r="AB357" s="101"/>
      <c r="AC357" s="101"/>
      <c r="AD357" s="101"/>
      <c r="AE357" s="101"/>
      <c r="AF357" s="101"/>
      <c r="AG357" s="101" t="s">
        <v>365</v>
      </c>
      <c r="AH357" s="101">
        <v>0</v>
      </c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</row>
    <row r="358" spans="1:60" outlineLevel="1">
      <c r="A358" s="104"/>
      <c r="B358" s="105"/>
      <c r="C358" s="138" t="s">
        <v>707</v>
      </c>
      <c r="D358" s="107"/>
      <c r="E358" s="108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1"/>
      <c r="Z358" s="101"/>
      <c r="AA358" s="101"/>
      <c r="AB358" s="101"/>
      <c r="AC358" s="101"/>
      <c r="AD358" s="101"/>
      <c r="AE358" s="101"/>
      <c r="AF358" s="101"/>
      <c r="AG358" s="101" t="s">
        <v>365</v>
      </c>
      <c r="AH358" s="101">
        <v>0</v>
      </c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</row>
    <row r="359" spans="1:60" outlineLevel="1">
      <c r="A359" s="104"/>
      <c r="B359" s="105"/>
      <c r="C359" s="138" t="s">
        <v>307</v>
      </c>
      <c r="D359" s="107"/>
      <c r="E359" s="108">
        <v>6</v>
      </c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1"/>
      <c r="Z359" s="101"/>
      <c r="AA359" s="101"/>
      <c r="AB359" s="101"/>
      <c r="AC359" s="101"/>
      <c r="AD359" s="101"/>
      <c r="AE359" s="101"/>
      <c r="AF359" s="101"/>
      <c r="AG359" s="101" t="s">
        <v>365</v>
      </c>
      <c r="AH359" s="101">
        <v>0</v>
      </c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</row>
    <row r="360" spans="1:60" outlineLevel="1">
      <c r="A360" s="122">
        <v>33</v>
      </c>
      <c r="B360" s="123" t="s">
        <v>708</v>
      </c>
      <c r="C360" s="137" t="s">
        <v>709</v>
      </c>
      <c r="D360" s="124" t="s">
        <v>359</v>
      </c>
      <c r="E360" s="125">
        <v>7.6</v>
      </c>
      <c r="F360" s="126"/>
      <c r="G360" s="127">
        <f>ROUND(E360*F360,2)</f>
        <v>0</v>
      </c>
      <c r="H360" s="126"/>
      <c r="I360" s="127">
        <f>ROUND(E360*H360,2)</f>
        <v>0</v>
      </c>
      <c r="J360" s="126"/>
      <c r="K360" s="127">
        <f>ROUND(E360*J360,2)</f>
        <v>0</v>
      </c>
      <c r="L360" s="127">
        <v>21</v>
      </c>
      <c r="M360" s="127">
        <f>G360*(1+L360/100)</f>
        <v>0</v>
      </c>
      <c r="N360" s="127">
        <v>0</v>
      </c>
      <c r="O360" s="127">
        <f>ROUND(E360*N360,2)</f>
        <v>0</v>
      </c>
      <c r="P360" s="127">
        <v>0</v>
      </c>
      <c r="Q360" s="127">
        <f>ROUND(E360*P360,2)</f>
        <v>0</v>
      </c>
      <c r="R360" s="127"/>
      <c r="S360" s="127" t="s">
        <v>392</v>
      </c>
      <c r="T360" s="128" t="s">
        <v>393</v>
      </c>
      <c r="U360" s="106">
        <v>0</v>
      </c>
      <c r="V360" s="106">
        <f>ROUND(E360*U360,2)</f>
        <v>0</v>
      </c>
      <c r="W360" s="106"/>
      <c r="X360" s="106" t="s">
        <v>362</v>
      </c>
      <c r="Y360" s="101"/>
      <c r="Z360" s="101"/>
      <c r="AA360" s="101"/>
      <c r="AB360" s="101"/>
      <c r="AC360" s="101"/>
      <c r="AD360" s="101"/>
      <c r="AE360" s="101"/>
      <c r="AF360" s="101"/>
      <c r="AG360" s="101" t="s">
        <v>363</v>
      </c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  <c r="BH360" s="101"/>
    </row>
    <row r="361" spans="1:60" outlineLevel="1">
      <c r="A361" s="104"/>
      <c r="B361" s="105"/>
      <c r="C361" s="138" t="s">
        <v>364</v>
      </c>
      <c r="D361" s="107"/>
      <c r="E361" s="108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1"/>
      <c r="Z361" s="101"/>
      <c r="AA361" s="101"/>
      <c r="AB361" s="101"/>
      <c r="AC361" s="101"/>
      <c r="AD361" s="101"/>
      <c r="AE361" s="101"/>
      <c r="AF361" s="101"/>
      <c r="AG361" s="101" t="s">
        <v>365</v>
      </c>
      <c r="AH361" s="101">
        <v>0</v>
      </c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</row>
    <row r="362" spans="1:60" outlineLevel="1">
      <c r="A362" s="104"/>
      <c r="B362" s="105"/>
      <c r="C362" s="138" t="s">
        <v>710</v>
      </c>
      <c r="D362" s="107"/>
      <c r="E362" s="108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1"/>
      <c r="Z362" s="101"/>
      <c r="AA362" s="101"/>
      <c r="AB362" s="101"/>
      <c r="AC362" s="101"/>
      <c r="AD362" s="101"/>
      <c r="AE362" s="101"/>
      <c r="AF362" s="101"/>
      <c r="AG362" s="101" t="s">
        <v>365</v>
      </c>
      <c r="AH362" s="101">
        <v>0</v>
      </c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</row>
    <row r="363" spans="1:60" outlineLevel="1">
      <c r="A363" s="104"/>
      <c r="B363" s="105"/>
      <c r="C363" s="138" t="s">
        <v>711</v>
      </c>
      <c r="D363" s="107"/>
      <c r="E363" s="108">
        <v>7.6</v>
      </c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1"/>
      <c r="Z363" s="101"/>
      <c r="AA363" s="101"/>
      <c r="AB363" s="101"/>
      <c r="AC363" s="101"/>
      <c r="AD363" s="101"/>
      <c r="AE363" s="101"/>
      <c r="AF363" s="101"/>
      <c r="AG363" s="101" t="s">
        <v>365</v>
      </c>
      <c r="AH363" s="101">
        <v>0</v>
      </c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</row>
    <row r="364" spans="1:60" ht="22.5" outlineLevel="1">
      <c r="A364" s="122">
        <v>34</v>
      </c>
      <c r="B364" s="123" t="s">
        <v>712</v>
      </c>
      <c r="C364" s="137" t="s">
        <v>713</v>
      </c>
      <c r="D364" s="124" t="s">
        <v>702</v>
      </c>
      <c r="E364" s="125">
        <v>1</v>
      </c>
      <c r="F364" s="126"/>
      <c r="G364" s="127">
        <f>ROUND(E364*F364,2)</f>
        <v>0</v>
      </c>
      <c r="H364" s="126"/>
      <c r="I364" s="127">
        <f>ROUND(E364*H364,2)</f>
        <v>0</v>
      </c>
      <c r="J364" s="126"/>
      <c r="K364" s="127">
        <f>ROUND(E364*J364,2)</f>
        <v>0</v>
      </c>
      <c r="L364" s="127">
        <v>21</v>
      </c>
      <c r="M364" s="127">
        <f>G364*(1+L364/100)</f>
        <v>0</v>
      </c>
      <c r="N364" s="127">
        <v>0</v>
      </c>
      <c r="O364" s="127">
        <f>ROUND(E364*N364,2)</f>
        <v>0</v>
      </c>
      <c r="P364" s="127">
        <v>0</v>
      </c>
      <c r="Q364" s="127">
        <f>ROUND(E364*P364,2)</f>
        <v>0</v>
      </c>
      <c r="R364" s="127"/>
      <c r="S364" s="127" t="s">
        <v>392</v>
      </c>
      <c r="T364" s="128" t="s">
        <v>393</v>
      </c>
      <c r="U364" s="106">
        <v>0</v>
      </c>
      <c r="V364" s="106">
        <f>ROUND(E364*U364,2)</f>
        <v>0</v>
      </c>
      <c r="W364" s="106"/>
      <c r="X364" s="106" t="s">
        <v>362</v>
      </c>
      <c r="Y364" s="101"/>
      <c r="Z364" s="101"/>
      <c r="AA364" s="101"/>
      <c r="AB364" s="101"/>
      <c r="AC364" s="101"/>
      <c r="AD364" s="101"/>
      <c r="AE364" s="101"/>
      <c r="AF364" s="101"/>
      <c r="AG364" s="101" t="s">
        <v>363</v>
      </c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</row>
    <row r="365" spans="1:60" outlineLevel="1">
      <c r="A365" s="104"/>
      <c r="B365" s="105"/>
      <c r="C365" s="138" t="s">
        <v>619</v>
      </c>
      <c r="D365" s="107"/>
      <c r="E365" s="108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1"/>
      <c r="Z365" s="101"/>
      <c r="AA365" s="101"/>
      <c r="AB365" s="101"/>
      <c r="AC365" s="101"/>
      <c r="AD365" s="101"/>
      <c r="AE365" s="101"/>
      <c r="AF365" s="101"/>
      <c r="AG365" s="101" t="s">
        <v>365</v>
      </c>
      <c r="AH365" s="101">
        <v>0</v>
      </c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</row>
    <row r="366" spans="1:60" outlineLevel="1">
      <c r="A366" s="104"/>
      <c r="B366" s="105"/>
      <c r="C366" s="138" t="s">
        <v>714</v>
      </c>
      <c r="D366" s="107"/>
      <c r="E366" s="108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1"/>
      <c r="Z366" s="101"/>
      <c r="AA366" s="101"/>
      <c r="AB366" s="101"/>
      <c r="AC366" s="101"/>
      <c r="AD366" s="101"/>
      <c r="AE366" s="101"/>
      <c r="AF366" s="101"/>
      <c r="AG366" s="101" t="s">
        <v>365</v>
      </c>
      <c r="AH366" s="101">
        <v>0</v>
      </c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</row>
    <row r="367" spans="1:60" outlineLevel="1">
      <c r="A367" s="104"/>
      <c r="B367" s="105"/>
      <c r="C367" s="138" t="s">
        <v>715</v>
      </c>
      <c r="D367" s="107"/>
      <c r="E367" s="108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1"/>
      <c r="Z367" s="101"/>
      <c r="AA367" s="101"/>
      <c r="AB367" s="101"/>
      <c r="AC367" s="101"/>
      <c r="AD367" s="101"/>
      <c r="AE367" s="101"/>
      <c r="AF367" s="101"/>
      <c r="AG367" s="101" t="s">
        <v>365</v>
      </c>
      <c r="AH367" s="101">
        <v>0</v>
      </c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</row>
    <row r="368" spans="1:60" outlineLevel="1">
      <c r="A368" s="104"/>
      <c r="B368" s="105"/>
      <c r="C368" s="138" t="s">
        <v>43</v>
      </c>
      <c r="D368" s="107"/>
      <c r="E368" s="108">
        <v>1</v>
      </c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1"/>
      <c r="Z368" s="101"/>
      <c r="AA368" s="101"/>
      <c r="AB368" s="101"/>
      <c r="AC368" s="101"/>
      <c r="AD368" s="101"/>
      <c r="AE368" s="101"/>
      <c r="AF368" s="101"/>
      <c r="AG368" s="101" t="s">
        <v>365</v>
      </c>
      <c r="AH368" s="101">
        <v>0</v>
      </c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</row>
    <row r="369" spans="1:60" ht="22.5" outlineLevel="1">
      <c r="A369" s="122">
        <v>35</v>
      </c>
      <c r="B369" s="123" t="s">
        <v>716</v>
      </c>
      <c r="C369" s="137" t="s">
        <v>717</v>
      </c>
      <c r="D369" s="124" t="s">
        <v>702</v>
      </c>
      <c r="E369" s="125">
        <v>1</v>
      </c>
      <c r="F369" s="126"/>
      <c r="G369" s="127">
        <f>ROUND(E369*F369,2)</f>
        <v>0</v>
      </c>
      <c r="H369" s="126"/>
      <c r="I369" s="127">
        <f>ROUND(E369*H369,2)</f>
        <v>0</v>
      </c>
      <c r="J369" s="126"/>
      <c r="K369" s="127">
        <f>ROUND(E369*J369,2)</f>
        <v>0</v>
      </c>
      <c r="L369" s="127">
        <v>21</v>
      </c>
      <c r="M369" s="127">
        <f>G369*(1+L369/100)</f>
        <v>0</v>
      </c>
      <c r="N369" s="127">
        <v>0</v>
      </c>
      <c r="O369" s="127">
        <f>ROUND(E369*N369,2)</f>
        <v>0</v>
      </c>
      <c r="P369" s="127">
        <v>0</v>
      </c>
      <c r="Q369" s="127">
        <f>ROUND(E369*P369,2)</f>
        <v>0</v>
      </c>
      <c r="R369" s="127"/>
      <c r="S369" s="127" t="s">
        <v>392</v>
      </c>
      <c r="T369" s="128" t="s">
        <v>393</v>
      </c>
      <c r="U369" s="106">
        <v>0</v>
      </c>
      <c r="V369" s="106">
        <f>ROUND(E369*U369,2)</f>
        <v>0</v>
      </c>
      <c r="W369" s="106"/>
      <c r="X369" s="106" t="s">
        <v>362</v>
      </c>
      <c r="Y369" s="101"/>
      <c r="Z369" s="101"/>
      <c r="AA369" s="101"/>
      <c r="AB369" s="101"/>
      <c r="AC369" s="101"/>
      <c r="AD369" s="101"/>
      <c r="AE369" s="101"/>
      <c r="AF369" s="101"/>
      <c r="AG369" s="101" t="s">
        <v>363</v>
      </c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</row>
    <row r="370" spans="1:60" outlineLevel="1">
      <c r="A370" s="104"/>
      <c r="B370" s="105"/>
      <c r="C370" s="138" t="s">
        <v>619</v>
      </c>
      <c r="D370" s="107"/>
      <c r="E370" s="108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1"/>
      <c r="Z370" s="101"/>
      <c r="AA370" s="101"/>
      <c r="AB370" s="101"/>
      <c r="AC370" s="101"/>
      <c r="AD370" s="101"/>
      <c r="AE370" s="101"/>
      <c r="AF370" s="101"/>
      <c r="AG370" s="101" t="s">
        <v>365</v>
      </c>
      <c r="AH370" s="101">
        <v>0</v>
      </c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  <c r="BE370" s="101"/>
      <c r="BF370" s="101"/>
      <c r="BG370" s="101"/>
      <c r="BH370" s="101"/>
    </row>
    <row r="371" spans="1:60" outlineLevel="1">
      <c r="A371" s="104"/>
      <c r="B371" s="105"/>
      <c r="C371" s="138" t="s">
        <v>714</v>
      </c>
      <c r="D371" s="107"/>
      <c r="E371" s="108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1"/>
      <c r="Z371" s="101"/>
      <c r="AA371" s="101"/>
      <c r="AB371" s="101"/>
      <c r="AC371" s="101"/>
      <c r="AD371" s="101"/>
      <c r="AE371" s="101"/>
      <c r="AF371" s="101"/>
      <c r="AG371" s="101" t="s">
        <v>365</v>
      </c>
      <c r="AH371" s="101">
        <v>0</v>
      </c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</row>
    <row r="372" spans="1:60" outlineLevel="1">
      <c r="A372" s="104"/>
      <c r="B372" s="105"/>
      <c r="C372" s="138" t="s">
        <v>718</v>
      </c>
      <c r="D372" s="107"/>
      <c r="E372" s="108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1"/>
      <c r="Z372" s="101"/>
      <c r="AA372" s="101"/>
      <c r="AB372" s="101"/>
      <c r="AC372" s="101"/>
      <c r="AD372" s="101"/>
      <c r="AE372" s="101"/>
      <c r="AF372" s="101"/>
      <c r="AG372" s="101" t="s">
        <v>365</v>
      </c>
      <c r="AH372" s="101">
        <v>0</v>
      </c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</row>
    <row r="373" spans="1:60" outlineLevel="1">
      <c r="A373" s="104"/>
      <c r="B373" s="105"/>
      <c r="C373" s="138" t="s">
        <v>43</v>
      </c>
      <c r="D373" s="107"/>
      <c r="E373" s="108">
        <v>1</v>
      </c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1"/>
      <c r="Z373" s="101"/>
      <c r="AA373" s="101"/>
      <c r="AB373" s="101"/>
      <c r="AC373" s="101"/>
      <c r="AD373" s="101"/>
      <c r="AE373" s="101"/>
      <c r="AF373" s="101"/>
      <c r="AG373" s="101" t="s">
        <v>365</v>
      </c>
      <c r="AH373" s="101">
        <v>0</v>
      </c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</row>
    <row r="374" spans="1:60" ht="22.5" outlineLevel="1">
      <c r="A374" s="122">
        <v>36</v>
      </c>
      <c r="B374" s="123" t="s">
        <v>719</v>
      </c>
      <c r="C374" s="137" t="s">
        <v>720</v>
      </c>
      <c r="D374" s="124" t="s">
        <v>702</v>
      </c>
      <c r="E374" s="125">
        <v>1</v>
      </c>
      <c r="F374" s="126"/>
      <c r="G374" s="127">
        <f>ROUND(E374*F374,2)</f>
        <v>0</v>
      </c>
      <c r="H374" s="126"/>
      <c r="I374" s="127">
        <f>ROUND(E374*H374,2)</f>
        <v>0</v>
      </c>
      <c r="J374" s="126"/>
      <c r="K374" s="127">
        <f>ROUND(E374*J374,2)</f>
        <v>0</v>
      </c>
      <c r="L374" s="127">
        <v>21</v>
      </c>
      <c r="M374" s="127">
        <f>G374*(1+L374/100)</f>
        <v>0</v>
      </c>
      <c r="N374" s="127">
        <v>0</v>
      </c>
      <c r="O374" s="127">
        <f>ROUND(E374*N374,2)</f>
        <v>0</v>
      </c>
      <c r="P374" s="127">
        <v>0</v>
      </c>
      <c r="Q374" s="127">
        <f>ROUND(E374*P374,2)</f>
        <v>0</v>
      </c>
      <c r="R374" s="127"/>
      <c r="S374" s="127" t="s">
        <v>392</v>
      </c>
      <c r="T374" s="128" t="s">
        <v>393</v>
      </c>
      <c r="U374" s="106">
        <v>0</v>
      </c>
      <c r="V374" s="106">
        <f>ROUND(E374*U374,2)</f>
        <v>0</v>
      </c>
      <c r="W374" s="106"/>
      <c r="X374" s="106" t="s">
        <v>362</v>
      </c>
      <c r="Y374" s="101"/>
      <c r="Z374" s="101"/>
      <c r="AA374" s="101"/>
      <c r="AB374" s="101"/>
      <c r="AC374" s="101"/>
      <c r="AD374" s="101"/>
      <c r="AE374" s="101"/>
      <c r="AF374" s="101"/>
      <c r="AG374" s="101" t="s">
        <v>363</v>
      </c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</row>
    <row r="375" spans="1:60" outlineLevel="1">
      <c r="A375" s="104"/>
      <c r="B375" s="105"/>
      <c r="C375" s="138" t="s">
        <v>619</v>
      </c>
      <c r="D375" s="107"/>
      <c r="E375" s="108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1"/>
      <c r="Z375" s="101"/>
      <c r="AA375" s="101"/>
      <c r="AB375" s="101"/>
      <c r="AC375" s="101"/>
      <c r="AD375" s="101"/>
      <c r="AE375" s="101"/>
      <c r="AF375" s="101"/>
      <c r="AG375" s="101" t="s">
        <v>365</v>
      </c>
      <c r="AH375" s="101">
        <v>0</v>
      </c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</row>
    <row r="376" spans="1:60" outlineLevel="1">
      <c r="A376" s="104"/>
      <c r="B376" s="105"/>
      <c r="C376" s="138" t="s">
        <v>714</v>
      </c>
      <c r="D376" s="107"/>
      <c r="E376" s="108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1"/>
      <c r="Z376" s="101"/>
      <c r="AA376" s="101"/>
      <c r="AB376" s="101"/>
      <c r="AC376" s="101"/>
      <c r="AD376" s="101"/>
      <c r="AE376" s="101"/>
      <c r="AF376" s="101"/>
      <c r="AG376" s="101" t="s">
        <v>365</v>
      </c>
      <c r="AH376" s="101">
        <v>0</v>
      </c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</row>
    <row r="377" spans="1:60" outlineLevel="1">
      <c r="A377" s="104"/>
      <c r="B377" s="105"/>
      <c r="C377" s="138" t="s">
        <v>721</v>
      </c>
      <c r="D377" s="107"/>
      <c r="E377" s="108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1"/>
      <c r="Z377" s="101"/>
      <c r="AA377" s="101"/>
      <c r="AB377" s="101"/>
      <c r="AC377" s="101"/>
      <c r="AD377" s="101"/>
      <c r="AE377" s="101"/>
      <c r="AF377" s="101"/>
      <c r="AG377" s="101" t="s">
        <v>365</v>
      </c>
      <c r="AH377" s="101">
        <v>0</v>
      </c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101"/>
      <c r="BG377" s="101"/>
      <c r="BH377" s="101"/>
    </row>
    <row r="378" spans="1:60" outlineLevel="1">
      <c r="A378" s="104"/>
      <c r="B378" s="105"/>
      <c r="C378" s="138" t="s">
        <v>43</v>
      </c>
      <c r="D378" s="107"/>
      <c r="E378" s="108">
        <v>1</v>
      </c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1"/>
      <c r="Z378" s="101"/>
      <c r="AA378" s="101"/>
      <c r="AB378" s="101"/>
      <c r="AC378" s="101"/>
      <c r="AD378" s="101"/>
      <c r="AE378" s="101"/>
      <c r="AF378" s="101"/>
      <c r="AG378" s="101" t="s">
        <v>365</v>
      </c>
      <c r="AH378" s="101">
        <v>0</v>
      </c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1"/>
      <c r="BG378" s="101"/>
      <c r="BH378" s="101"/>
    </row>
    <row r="379" spans="1:60" ht="22.5" outlineLevel="1">
      <c r="A379" s="122">
        <v>37</v>
      </c>
      <c r="B379" s="123" t="s">
        <v>722</v>
      </c>
      <c r="C379" s="137" t="s">
        <v>723</v>
      </c>
      <c r="D379" s="124" t="s">
        <v>702</v>
      </c>
      <c r="E379" s="125">
        <v>11</v>
      </c>
      <c r="F379" s="126"/>
      <c r="G379" s="127">
        <f>ROUND(E379*F379,2)</f>
        <v>0</v>
      </c>
      <c r="H379" s="126"/>
      <c r="I379" s="127">
        <f>ROUND(E379*H379,2)</f>
        <v>0</v>
      </c>
      <c r="J379" s="126"/>
      <c r="K379" s="127">
        <f>ROUND(E379*J379,2)</f>
        <v>0</v>
      </c>
      <c r="L379" s="127">
        <v>21</v>
      </c>
      <c r="M379" s="127">
        <f>G379*(1+L379/100)</f>
        <v>0</v>
      </c>
      <c r="N379" s="127">
        <v>0</v>
      </c>
      <c r="O379" s="127">
        <f>ROUND(E379*N379,2)</f>
        <v>0</v>
      </c>
      <c r="P379" s="127">
        <v>0</v>
      </c>
      <c r="Q379" s="127">
        <f>ROUND(E379*P379,2)</f>
        <v>0</v>
      </c>
      <c r="R379" s="127"/>
      <c r="S379" s="127" t="s">
        <v>392</v>
      </c>
      <c r="T379" s="128" t="s">
        <v>393</v>
      </c>
      <c r="U379" s="106">
        <v>0</v>
      </c>
      <c r="V379" s="106">
        <f>ROUND(E379*U379,2)</f>
        <v>0</v>
      </c>
      <c r="W379" s="106"/>
      <c r="X379" s="106" t="s">
        <v>362</v>
      </c>
      <c r="Y379" s="101"/>
      <c r="Z379" s="101"/>
      <c r="AA379" s="101"/>
      <c r="AB379" s="101"/>
      <c r="AC379" s="101"/>
      <c r="AD379" s="101"/>
      <c r="AE379" s="101"/>
      <c r="AF379" s="101"/>
      <c r="AG379" s="101" t="s">
        <v>363</v>
      </c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101"/>
      <c r="BG379" s="101"/>
      <c r="BH379" s="101"/>
    </row>
    <row r="380" spans="1:60" outlineLevel="1">
      <c r="A380" s="104"/>
      <c r="B380" s="105"/>
      <c r="C380" s="138" t="s">
        <v>724</v>
      </c>
      <c r="D380" s="107"/>
      <c r="E380" s="108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1"/>
      <c r="Z380" s="101"/>
      <c r="AA380" s="101"/>
      <c r="AB380" s="101"/>
      <c r="AC380" s="101"/>
      <c r="AD380" s="101"/>
      <c r="AE380" s="101"/>
      <c r="AF380" s="101"/>
      <c r="AG380" s="101" t="s">
        <v>365</v>
      </c>
      <c r="AH380" s="101">
        <v>0</v>
      </c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</row>
    <row r="381" spans="1:60" outlineLevel="1">
      <c r="A381" s="104"/>
      <c r="B381" s="105"/>
      <c r="C381" s="138" t="s">
        <v>725</v>
      </c>
      <c r="D381" s="107"/>
      <c r="E381" s="108">
        <v>11</v>
      </c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1"/>
      <c r="Z381" s="101"/>
      <c r="AA381" s="101"/>
      <c r="AB381" s="101"/>
      <c r="AC381" s="101"/>
      <c r="AD381" s="101"/>
      <c r="AE381" s="101"/>
      <c r="AF381" s="101"/>
      <c r="AG381" s="101" t="s">
        <v>365</v>
      </c>
      <c r="AH381" s="101">
        <v>0</v>
      </c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  <c r="BE381" s="101"/>
      <c r="BF381" s="101"/>
      <c r="BG381" s="101"/>
      <c r="BH381" s="101"/>
    </row>
    <row r="382" spans="1:60" ht="22.5" outlineLevel="1">
      <c r="A382" s="122">
        <v>38</v>
      </c>
      <c r="B382" s="123" t="s">
        <v>726</v>
      </c>
      <c r="C382" s="137" t="s">
        <v>727</v>
      </c>
      <c r="D382" s="124" t="s">
        <v>702</v>
      </c>
      <c r="E382" s="125">
        <v>192</v>
      </c>
      <c r="F382" s="126"/>
      <c r="G382" s="127">
        <f>ROUND(E382*F382,2)</f>
        <v>0</v>
      </c>
      <c r="H382" s="126"/>
      <c r="I382" s="127">
        <f>ROUND(E382*H382,2)</f>
        <v>0</v>
      </c>
      <c r="J382" s="126"/>
      <c r="K382" s="127">
        <f>ROUND(E382*J382,2)</f>
        <v>0</v>
      </c>
      <c r="L382" s="127">
        <v>21</v>
      </c>
      <c r="M382" s="127">
        <f>G382*(1+L382/100)</f>
        <v>0</v>
      </c>
      <c r="N382" s="127">
        <v>0</v>
      </c>
      <c r="O382" s="127">
        <f>ROUND(E382*N382,2)</f>
        <v>0</v>
      </c>
      <c r="P382" s="127">
        <v>0</v>
      </c>
      <c r="Q382" s="127">
        <f>ROUND(E382*P382,2)</f>
        <v>0</v>
      </c>
      <c r="R382" s="127"/>
      <c r="S382" s="127" t="s">
        <v>392</v>
      </c>
      <c r="T382" s="128" t="s">
        <v>393</v>
      </c>
      <c r="U382" s="106">
        <v>0</v>
      </c>
      <c r="V382" s="106">
        <f>ROUND(E382*U382,2)</f>
        <v>0</v>
      </c>
      <c r="W382" s="106"/>
      <c r="X382" s="106" t="s">
        <v>362</v>
      </c>
      <c r="Y382" s="101"/>
      <c r="Z382" s="101"/>
      <c r="AA382" s="101"/>
      <c r="AB382" s="101"/>
      <c r="AC382" s="101"/>
      <c r="AD382" s="101"/>
      <c r="AE382" s="101"/>
      <c r="AF382" s="101"/>
      <c r="AG382" s="101" t="s">
        <v>363</v>
      </c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  <c r="BE382" s="101"/>
      <c r="BF382" s="101"/>
      <c r="BG382" s="101"/>
      <c r="BH382" s="101"/>
    </row>
    <row r="383" spans="1:60" outlineLevel="1">
      <c r="A383" s="104"/>
      <c r="B383" s="105"/>
      <c r="C383" s="138" t="s">
        <v>364</v>
      </c>
      <c r="D383" s="107"/>
      <c r="E383" s="108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1"/>
      <c r="Z383" s="101"/>
      <c r="AA383" s="101"/>
      <c r="AB383" s="101"/>
      <c r="AC383" s="101"/>
      <c r="AD383" s="101"/>
      <c r="AE383" s="101"/>
      <c r="AF383" s="101"/>
      <c r="AG383" s="101" t="s">
        <v>365</v>
      </c>
      <c r="AH383" s="101">
        <v>0</v>
      </c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  <c r="BE383" s="101"/>
      <c r="BF383" s="101"/>
      <c r="BG383" s="101"/>
      <c r="BH383" s="101"/>
    </row>
    <row r="384" spans="1:60" outlineLevel="1">
      <c r="A384" s="104"/>
      <c r="B384" s="105"/>
      <c r="C384" s="138" t="s">
        <v>728</v>
      </c>
      <c r="D384" s="107"/>
      <c r="E384" s="108">
        <v>192</v>
      </c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1"/>
      <c r="Z384" s="101"/>
      <c r="AA384" s="101"/>
      <c r="AB384" s="101"/>
      <c r="AC384" s="101"/>
      <c r="AD384" s="101"/>
      <c r="AE384" s="101"/>
      <c r="AF384" s="101"/>
      <c r="AG384" s="101" t="s">
        <v>365</v>
      </c>
      <c r="AH384" s="101">
        <v>0</v>
      </c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  <c r="BE384" s="101"/>
      <c r="BF384" s="101"/>
      <c r="BG384" s="101"/>
      <c r="BH384" s="101"/>
    </row>
    <row r="385" spans="1:60" ht="33.75" outlineLevel="1">
      <c r="A385" s="122">
        <v>39</v>
      </c>
      <c r="B385" s="123" t="s">
        <v>729</v>
      </c>
      <c r="C385" s="137" t="s">
        <v>730</v>
      </c>
      <c r="D385" s="124" t="s">
        <v>702</v>
      </c>
      <c r="E385" s="125">
        <v>16</v>
      </c>
      <c r="F385" s="126"/>
      <c r="G385" s="127">
        <f>ROUND(E385*F385,2)</f>
        <v>0</v>
      </c>
      <c r="H385" s="126"/>
      <c r="I385" s="127">
        <f>ROUND(E385*H385,2)</f>
        <v>0</v>
      </c>
      <c r="J385" s="126"/>
      <c r="K385" s="127">
        <f>ROUND(E385*J385,2)</f>
        <v>0</v>
      </c>
      <c r="L385" s="127">
        <v>21</v>
      </c>
      <c r="M385" s="127">
        <f>G385*(1+L385/100)</f>
        <v>0</v>
      </c>
      <c r="N385" s="127">
        <v>0</v>
      </c>
      <c r="O385" s="127">
        <f>ROUND(E385*N385,2)</f>
        <v>0</v>
      </c>
      <c r="P385" s="127">
        <v>0</v>
      </c>
      <c r="Q385" s="127">
        <f>ROUND(E385*P385,2)</f>
        <v>0</v>
      </c>
      <c r="R385" s="127"/>
      <c r="S385" s="127" t="s">
        <v>392</v>
      </c>
      <c r="T385" s="128" t="s">
        <v>393</v>
      </c>
      <c r="U385" s="106">
        <v>0</v>
      </c>
      <c r="V385" s="106">
        <f>ROUND(E385*U385,2)</f>
        <v>0</v>
      </c>
      <c r="W385" s="106"/>
      <c r="X385" s="106" t="s">
        <v>362</v>
      </c>
      <c r="Y385" s="101"/>
      <c r="Z385" s="101"/>
      <c r="AA385" s="101"/>
      <c r="AB385" s="101"/>
      <c r="AC385" s="101"/>
      <c r="AD385" s="101"/>
      <c r="AE385" s="101"/>
      <c r="AF385" s="101"/>
      <c r="AG385" s="101" t="s">
        <v>363</v>
      </c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  <c r="BE385" s="101"/>
      <c r="BF385" s="101"/>
      <c r="BG385" s="101"/>
      <c r="BH385" s="101"/>
    </row>
    <row r="386" spans="1:60" outlineLevel="1">
      <c r="A386" s="104"/>
      <c r="B386" s="105"/>
      <c r="C386" s="138" t="s">
        <v>364</v>
      </c>
      <c r="D386" s="107"/>
      <c r="E386" s="108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1"/>
      <c r="Z386" s="101"/>
      <c r="AA386" s="101"/>
      <c r="AB386" s="101"/>
      <c r="AC386" s="101"/>
      <c r="AD386" s="101"/>
      <c r="AE386" s="101"/>
      <c r="AF386" s="101"/>
      <c r="AG386" s="101" t="s">
        <v>365</v>
      </c>
      <c r="AH386" s="101">
        <v>0</v>
      </c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  <c r="BE386" s="101"/>
      <c r="BF386" s="101"/>
      <c r="BG386" s="101"/>
      <c r="BH386" s="101"/>
    </row>
    <row r="387" spans="1:60" outlineLevel="1">
      <c r="A387" s="104"/>
      <c r="B387" s="105"/>
      <c r="C387" s="138" t="s">
        <v>731</v>
      </c>
      <c r="D387" s="107"/>
      <c r="E387" s="108">
        <v>16</v>
      </c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1"/>
      <c r="Z387" s="101"/>
      <c r="AA387" s="101"/>
      <c r="AB387" s="101"/>
      <c r="AC387" s="101"/>
      <c r="AD387" s="101"/>
      <c r="AE387" s="101"/>
      <c r="AF387" s="101"/>
      <c r="AG387" s="101" t="s">
        <v>365</v>
      </c>
      <c r="AH387" s="101">
        <v>0</v>
      </c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  <c r="BE387" s="101"/>
      <c r="BF387" s="101"/>
      <c r="BG387" s="101"/>
      <c r="BH387" s="101"/>
    </row>
    <row r="388" spans="1:60" ht="33.75" outlineLevel="1">
      <c r="A388" s="122">
        <v>40</v>
      </c>
      <c r="B388" s="123" t="s">
        <v>732</v>
      </c>
      <c r="C388" s="137" t="s">
        <v>733</v>
      </c>
      <c r="D388" s="124" t="s">
        <v>702</v>
      </c>
      <c r="E388" s="125">
        <v>8</v>
      </c>
      <c r="F388" s="126"/>
      <c r="G388" s="127">
        <f>ROUND(E388*F388,2)</f>
        <v>0</v>
      </c>
      <c r="H388" s="126"/>
      <c r="I388" s="127">
        <f>ROUND(E388*H388,2)</f>
        <v>0</v>
      </c>
      <c r="J388" s="126"/>
      <c r="K388" s="127">
        <f>ROUND(E388*J388,2)</f>
        <v>0</v>
      </c>
      <c r="L388" s="127">
        <v>21</v>
      </c>
      <c r="M388" s="127">
        <f>G388*(1+L388/100)</f>
        <v>0</v>
      </c>
      <c r="N388" s="127">
        <v>0</v>
      </c>
      <c r="O388" s="127">
        <f>ROUND(E388*N388,2)</f>
        <v>0</v>
      </c>
      <c r="P388" s="127">
        <v>0</v>
      </c>
      <c r="Q388" s="127">
        <f>ROUND(E388*P388,2)</f>
        <v>0</v>
      </c>
      <c r="R388" s="127"/>
      <c r="S388" s="127" t="s">
        <v>392</v>
      </c>
      <c r="T388" s="128" t="s">
        <v>393</v>
      </c>
      <c r="U388" s="106">
        <v>0</v>
      </c>
      <c r="V388" s="106">
        <f>ROUND(E388*U388,2)</f>
        <v>0</v>
      </c>
      <c r="W388" s="106"/>
      <c r="X388" s="106" t="s">
        <v>362</v>
      </c>
      <c r="Y388" s="101"/>
      <c r="Z388" s="101"/>
      <c r="AA388" s="101"/>
      <c r="AB388" s="101"/>
      <c r="AC388" s="101"/>
      <c r="AD388" s="101"/>
      <c r="AE388" s="101"/>
      <c r="AF388" s="101"/>
      <c r="AG388" s="101" t="s">
        <v>363</v>
      </c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  <c r="BE388" s="101"/>
      <c r="BF388" s="101"/>
      <c r="BG388" s="101"/>
      <c r="BH388" s="101"/>
    </row>
    <row r="389" spans="1:60" outlineLevel="1">
      <c r="A389" s="104"/>
      <c r="B389" s="105"/>
      <c r="C389" s="138" t="s">
        <v>364</v>
      </c>
      <c r="D389" s="107"/>
      <c r="E389" s="108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1"/>
      <c r="Z389" s="101"/>
      <c r="AA389" s="101"/>
      <c r="AB389" s="101"/>
      <c r="AC389" s="101"/>
      <c r="AD389" s="101"/>
      <c r="AE389" s="101"/>
      <c r="AF389" s="101"/>
      <c r="AG389" s="101" t="s">
        <v>365</v>
      </c>
      <c r="AH389" s="101">
        <v>0</v>
      </c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  <c r="BE389" s="101"/>
      <c r="BF389" s="101"/>
      <c r="BG389" s="101"/>
      <c r="BH389" s="101"/>
    </row>
    <row r="390" spans="1:60" outlineLevel="1">
      <c r="A390" s="104"/>
      <c r="B390" s="105"/>
      <c r="C390" s="138" t="s">
        <v>734</v>
      </c>
      <c r="D390" s="107"/>
      <c r="E390" s="108">
        <v>8</v>
      </c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1"/>
      <c r="Z390" s="101"/>
      <c r="AA390" s="101"/>
      <c r="AB390" s="101"/>
      <c r="AC390" s="101"/>
      <c r="AD390" s="101"/>
      <c r="AE390" s="101"/>
      <c r="AF390" s="101"/>
      <c r="AG390" s="101" t="s">
        <v>365</v>
      </c>
      <c r="AH390" s="101">
        <v>0</v>
      </c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</row>
    <row r="391" spans="1:60" ht="22.5" outlineLevel="1">
      <c r="A391" s="122">
        <v>41</v>
      </c>
      <c r="B391" s="123" t="s">
        <v>735</v>
      </c>
      <c r="C391" s="137" t="s">
        <v>736</v>
      </c>
      <c r="D391" s="124" t="s">
        <v>702</v>
      </c>
      <c r="E391" s="125">
        <v>1</v>
      </c>
      <c r="F391" s="126"/>
      <c r="G391" s="127">
        <f>ROUND(E391*F391,2)</f>
        <v>0</v>
      </c>
      <c r="H391" s="126"/>
      <c r="I391" s="127">
        <f>ROUND(E391*H391,2)</f>
        <v>0</v>
      </c>
      <c r="J391" s="126"/>
      <c r="K391" s="127">
        <f>ROUND(E391*J391,2)</f>
        <v>0</v>
      </c>
      <c r="L391" s="127">
        <v>21</v>
      </c>
      <c r="M391" s="127">
        <f>G391*(1+L391/100)</f>
        <v>0</v>
      </c>
      <c r="N391" s="127">
        <v>0</v>
      </c>
      <c r="O391" s="127">
        <f>ROUND(E391*N391,2)</f>
        <v>0</v>
      </c>
      <c r="P391" s="127">
        <v>0</v>
      </c>
      <c r="Q391" s="127">
        <f>ROUND(E391*P391,2)</f>
        <v>0</v>
      </c>
      <c r="R391" s="127"/>
      <c r="S391" s="127" t="s">
        <v>392</v>
      </c>
      <c r="T391" s="128" t="s">
        <v>393</v>
      </c>
      <c r="U391" s="106">
        <v>0</v>
      </c>
      <c r="V391" s="106">
        <f>ROUND(E391*U391,2)</f>
        <v>0</v>
      </c>
      <c r="W391" s="106"/>
      <c r="X391" s="106" t="s">
        <v>362</v>
      </c>
      <c r="Y391" s="101"/>
      <c r="Z391" s="101"/>
      <c r="AA391" s="101"/>
      <c r="AB391" s="101"/>
      <c r="AC391" s="101"/>
      <c r="AD391" s="101"/>
      <c r="AE391" s="101"/>
      <c r="AF391" s="101"/>
      <c r="AG391" s="101" t="s">
        <v>363</v>
      </c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  <c r="BE391" s="101"/>
      <c r="BF391" s="101"/>
      <c r="BG391" s="101"/>
      <c r="BH391" s="101"/>
    </row>
    <row r="392" spans="1:60" outlineLevel="1">
      <c r="A392" s="104"/>
      <c r="B392" s="105"/>
      <c r="C392" s="138" t="s">
        <v>619</v>
      </c>
      <c r="D392" s="107"/>
      <c r="E392" s="108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1"/>
      <c r="Z392" s="101"/>
      <c r="AA392" s="101"/>
      <c r="AB392" s="101"/>
      <c r="AC392" s="101"/>
      <c r="AD392" s="101"/>
      <c r="AE392" s="101"/>
      <c r="AF392" s="101"/>
      <c r="AG392" s="101" t="s">
        <v>365</v>
      </c>
      <c r="AH392" s="101">
        <v>0</v>
      </c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  <c r="BE392" s="101"/>
      <c r="BF392" s="101"/>
      <c r="BG392" s="101"/>
      <c r="BH392" s="101"/>
    </row>
    <row r="393" spans="1:60" outlineLevel="1">
      <c r="A393" s="104"/>
      <c r="B393" s="105"/>
      <c r="C393" s="138" t="s">
        <v>737</v>
      </c>
      <c r="D393" s="107"/>
      <c r="E393" s="108">
        <v>1</v>
      </c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1"/>
      <c r="Z393" s="101"/>
      <c r="AA393" s="101"/>
      <c r="AB393" s="101"/>
      <c r="AC393" s="101"/>
      <c r="AD393" s="101"/>
      <c r="AE393" s="101"/>
      <c r="AF393" s="101"/>
      <c r="AG393" s="101" t="s">
        <v>365</v>
      </c>
      <c r="AH393" s="101">
        <v>0</v>
      </c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  <c r="BE393" s="101"/>
      <c r="BF393" s="101"/>
      <c r="BG393" s="101"/>
      <c r="BH393" s="101"/>
    </row>
    <row r="394" spans="1:60" ht="22.5" outlineLevel="1">
      <c r="A394" s="122">
        <v>42</v>
      </c>
      <c r="B394" s="123" t="s">
        <v>738</v>
      </c>
      <c r="C394" s="137" t="s">
        <v>739</v>
      </c>
      <c r="D394" s="124" t="s">
        <v>702</v>
      </c>
      <c r="E394" s="125">
        <v>1</v>
      </c>
      <c r="F394" s="126"/>
      <c r="G394" s="127">
        <f>ROUND(E394*F394,2)</f>
        <v>0</v>
      </c>
      <c r="H394" s="126"/>
      <c r="I394" s="127">
        <f>ROUND(E394*H394,2)</f>
        <v>0</v>
      </c>
      <c r="J394" s="126"/>
      <c r="K394" s="127">
        <f>ROUND(E394*J394,2)</f>
        <v>0</v>
      </c>
      <c r="L394" s="127">
        <v>21</v>
      </c>
      <c r="M394" s="127">
        <f>G394*(1+L394/100)</f>
        <v>0</v>
      </c>
      <c r="N394" s="127">
        <v>0</v>
      </c>
      <c r="O394" s="127">
        <f>ROUND(E394*N394,2)</f>
        <v>0</v>
      </c>
      <c r="P394" s="127">
        <v>0</v>
      </c>
      <c r="Q394" s="127">
        <f>ROUND(E394*P394,2)</f>
        <v>0</v>
      </c>
      <c r="R394" s="127"/>
      <c r="S394" s="127" t="s">
        <v>392</v>
      </c>
      <c r="T394" s="128" t="s">
        <v>393</v>
      </c>
      <c r="U394" s="106">
        <v>0</v>
      </c>
      <c r="V394" s="106">
        <f>ROUND(E394*U394,2)</f>
        <v>0</v>
      </c>
      <c r="W394" s="106"/>
      <c r="X394" s="106" t="s">
        <v>362</v>
      </c>
      <c r="Y394" s="101"/>
      <c r="Z394" s="101"/>
      <c r="AA394" s="101"/>
      <c r="AB394" s="101"/>
      <c r="AC394" s="101"/>
      <c r="AD394" s="101"/>
      <c r="AE394" s="101"/>
      <c r="AF394" s="101"/>
      <c r="AG394" s="101" t="s">
        <v>363</v>
      </c>
      <c r="AH394" s="101"/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H394" s="101"/>
    </row>
    <row r="395" spans="1:60" outlineLevel="1">
      <c r="A395" s="104"/>
      <c r="B395" s="105"/>
      <c r="C395" s="138" t="s">
        <v>740</v>
      </c>
      <c r="D395" s="107"/>
      <c r="E395" s="108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1"/>
      <c r="Z395" s="101"/>
      <c r="AA395" s="101"/>
      <c r="AB395" s="101"/>
      <c r="AC395" s="101"/>
      <c r="AD395" s="101"/>
      <c r="AE395" s="101"/>
      <c r="AF395" s="101"/>
      <c r="AG395" s="101" t="s">
        <v>365</v>
      </c>
      <c r="AH395" s="101">
        <v>0</v>
      </c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  <c r="BE395" s="101"/>
      <c r="BF395" s="101"/>
      <c r="BG395" s="101"/>
      <c r="BH395" s="101"/>
    </row>
    <row r="396" spans="1:60" outlineLevel="1">
      <c r="A396" s="104"/>
      <c r="B396" s="105"/>
      <c r="C396" s="138" t="s">
        <v>741</v>
      </c>
      <c r="D396" s="107"/>
      <c r="E396" s="108">
        <v>1</v>
      </c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1"/>
      <c r="Z396" s="101"/>
      <c r="AA396" s="101"/>
      <c r="AB396" s="101"/>
      <c r="AC396" s="101"/>
      <c r="AD396" s="101"/>
      <c r="AE396" s="101"/>
      <c r="AF396" s="101"/>
      <c r="AG396" s="101" t="s">
        <v>365</v>
      </c>
      <c r="AH396" s="101">
        <v>0</v>
      </c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H396" s="101"/>
    </row>
    <row r="397" spans="1:60" ht="22.5" outlineLevel="1">
      <c r="A397" s="122">
        <v>43</v>
      </c>
      <c r="B397" s="123" t="s">
        <v>742</v>
      </c>
      <c r="C397" s="137" t="s">
        <v>743</v>
      </c>
      <c r="D397" s="124" t="s">
        <v>702</v>
      </c>
      <c r="E397" s="125">
        <v>1</v>
      </c>
      <c r="F397" s="126"/>
      <c r="G397" s="127">
        <f>ROUND(E397*F397,2)</f>
        <v>0</v>
      </c>
      <c r="H397" s="126"/>
      <c r="I397" s="127">
        <f>ROUND(E397*H397,2)</f>
        <v>0</v>
      </c>
      <c r="J397" s="126"/>
      <c r="K397" s="127">
        <f>ROUND(E397*J397,2)</f>
        <v>0</v>
      </c>
      <c r="L397" s="127">
        <v>21</v>
      </c>
      <c r="M397" s="127">
        <f>G397*(1+L397/100)</f>
        <v>0</v>
      </c>
      <c r="N397" s="127">
        <v>0</v>
      </c>
      <c r="O397" s="127">
        <f>ROUND(E397*N397,2)</f>
        <v>0</v>
      </c>
      <c r="P397" s="127">
        <v>0</v>
      </c>
      <c r="Q397" s="127">
        <f>ROUND(E397*P397,2)</f>
        <v>0</v>
      </c>
      <c r="R397" s="127"/>
      <c r="S397" s="127" t="s">
        <v>392</v>
      </c>
      <c r="T397" s="128" t="s">
        <v>393</v>
      </c>
      <c r="U397" s="106">
        <v>0</v>
      </c>
      <c r="V397" s="106">
        <f>ROUND(E397*U397,2)</f>
        <v>0</v>
      </c>
      <c r="W397" s="106"/>
      <c r="X397" s="106" t="s">
        <v>362</v>
      </c>
      <c r="Y397" s="101"/>
      <c r="Z397" s="101"/>
      <c r="AA397" s="101"/>
      <c r="AB397" s="101"/>
      <c r="AC397" s="101"/>
      <c r="AD397" s="101"/>
      <c r="AE397" s="101"/>
      <c r="AF397" s="101"/>
      <c r="AG397" s="101" t="s">
        <v>363</v>
      </c>
      <c r="AH397" s="101"/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  <c r="BE397" s="101"/>
      <c r="BF397" s="101"/>
      <c r="BG397" s="101"/>
      <c r="BH397" s="101"/>
    </row>
    <row r="398" spans="1:60" outlineLevel="1">
      <c r="A398" s="104"/>
      <c r="B398" s="105"/>
      <c r="C398" s="138" t="s">
        <v>740</v>
      </c>
      <c r="D398" s="107"/>
      <c r="E398" s="108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1"/>
      <c r="Z398" s="101"/>
      <c r="AA398" s="101"/>
      <c r="AB398" s="101"/>
      <c r="AC398" s="101"/>
      <c r="AD398" s="101"/>
      <c r="AE398" s="101"/>
      <c r="AF398" s="101"/>
      <c r="AG398" s="101" t="s">
        <v>365</v>
      </c>
      <c r="AH398" s="101">
        <v>0</v>
      </c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  <c r="BE398" s="101"/>
      <c r="BF398" s="101"/>
      <c r="BG398" s="101"/>
      <c r="BH398" s="101"/>
    </row>
    <row r="399" spans="1:60" outlineLevel="1">
      <c r="A399" s="104"/>
      <c r="B399" s="105"/>
      <c r="C399" s="138" t="s">
        <v>741</v>
      </c>
      <c r="D399" s="107"/>
      <c r="E399" s="108">
        <v>1</v>
      </c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1"/>
      <c r="Z399" s="101"/>
      <c r="AA399" s="101"/>
      <c r="AB399" s="101"/>
      <c r="AC399" s="101"/>
      <c r="AD399" s="101"/>
      <c r="AE399" s="101"/>
      <c r="AF399" s="101"/>
      <c r="AG399" s="101" t="s">
        <v>365</v>
      </c>
      <c r="AH399" s="101">
        <v>0</v>
      </c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  <c r="BE399" s="101"/>
      <c r="BF399" s="101"/>
      <c r="BG399" s="101"/>
      <c r="BH399" s="101"/>
    </row>
    <row r="400" spans="1:60" ht="22.5" outlineLevel="1">
      <c r="A400" s="122">
        <v>44</v>
      </c>
      <c r="B400" s="123" t="s">
        <v>744</v>
      </c>
      <c r="C400" s="137" t="s">
        <v>745</v>
      </c>
      <c r="D400" s="124" t="s">
        <v>702</v>
      </c>
      <c r="E400" s="125">
        <v>1</v>
      </c>
      <c r="F400" s="126"/>
      <c r="G400" s="127">
        <f>ROUND(E400*F400,2)</f>
        <v>0</v>
      </c>
      <c r="H400" s="126"/>
      <c r="I400" s="127">
        <f>ROUND(E400*H400,2)</f>
        <v>0</v>
      </c>
      <c r="J400" s="126"/>
      <c r="K400" s="127">
        <f>ROUND(E400*J400,2)</f>
        <v>0</v>
      </c>
      <c r="L400" s="127">
        <v>21</v>
      </c>
      <c r="M400" s="127">
        <f>G400*(1+L400/100)</f>
        <v>0</v>
      </c>
      <c r="N400" s="127">
        <v>0</v>
      </c>
      <c r="O400" s="127">
        <f>ROUND(E400*N400,2)</f>
        <v>0</v>
      </c>
      <c r="P400" s="127">
        <v>0</v>
      </c>
      <c r="Q400" s="127">
        <f>ROUND(E400*P400,2)</f>
        <v>0</v>
      </c>
      <c r="R400" s="127"/>
      <c r="S400" s="127" t="s">
        <v>392</v>
      </c>
      <c r="T400" s="128" t="s">
        <v>393</v>
      </c>
      <c r="U400" s="106">
        <v>0</v>
      </c>
      <c r="V400" s="106">
        <f>ROUND(E400*U400,2)</f>
        <v>0</v>
      </c>
      <c r="W400" s="106"/>
      <c r="X400" s="106" t="s">
        <v>362</v>
      </c>
      <c r="Y400" s="101"/>
      <c r="Z400" s="101"/>
      <c r="AA400" s="101"/>
      <c r="AB400" s="101"/>
      <c r="AC400" s="101"/>
      <c r="AD400" s="101"/>
      <c r="AE400" s="101"/>
      <c r="AF400" s="101"/>
      <c r="AG400" s="101" t="s">
        <v>363</v>
      </c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  <c r="BE400" s="101"/>
      <c r="BF400" s="101"/>
      <c r="BG400" s="101"/>
      <c r="BH400" s="101"/>
    </row>
    <row r="401" spans="1:60" outlineLevel="1">
      <c r="A401" s="104"/>
      <c r="B401" s="105"/>
      <c r="C401" s="138" t="s">
        <v>740</v>
      </c>
      <c r="D401" s="107"/>
      <c r="E401" s="108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1"/>
      <c r="Z401" s="101"/>
      <c r="AA401" s="101"/>
      <c r="AB401" s="101"/>
      <c r="AC401" s="101"/>
      <c r="AD401" s="101"/>
      <c r="AE401" s="101"/>
      <c r="AF401" s="101"/>
      <c r="AG401" s="101" t="s">
        <v>365</v>
      </c>
      <c r="AH401" s="101">
        <v>0</v>
      </c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  <c r="BE401" s="101"/>
      <c r="BF401" s="101"/>
      <c r="BG401" s="101"/>
      <c r="BH401" s="101"/>
    </row>
    <row r="402" spans="1:60" outlineLevel="1">
      <c r="A402" s="104"/>
      <c r="B402" s="105"/>
      <c r="C402" s="138" t="s">
        <v>741</v>
      </c>
      <c r="D402" s="107"/>
      <c r="E402" s="108">
        <v>1</v>
      </c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1"/>
      <c r="Z402" s="101"/>
      <c r="AA402" s="101"/>
      <c r="AB402" s="101"/>
      <c r="AC402" s="101"/>
      <c r="AD402" s="101"/>
      <c r="AE402" s="101"/>
      <c r="AF402" s="101"/>
      <c r="AG402" s="101" t="s">
        <v>365</v>
      </c>
      <c r="AH402" s="101">
        <v>0</v>
      </c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  <c r="BE402" s="101"/>
      <c r="BF402" s="101"/>
      <c r="BG402" s="101"/>
      <c r="BH402" s="101"/>
    </row>
    <row r="403" spans="1:60">
      <c r="A403" s="116" t="s">
        <v>355</v>
      </c>
      <c r="B403" s="117" t="s">
        <v>135</v>
      </c>
      <c r="C403" s="136" t="s">
        <v>136</v>
      </c>
      <c r="D403" s="118"/>
      <c r="E403" s="119"/>
      <c r="F403" s="120"/>
      <c r="G403" s="120">
        <f>SUMIF(AG404:AG404,"&lt;&gt;NOR",G404:G404)</f>
        <v>0</v>
      </c>
      <c r="H403" s="120"/>
      <c r="I403" s="120">
        <f>SUM(I404:I404)</f>
        <v>0</v>
      </c>
      <c r="J403" s="120"/>
      <c r="K403" s="120">
        <f>SUM(K404:K404)</f>
        <v>0</v>
      </c>
      <c r="L403" s="120"/>
      <c r="M403" s="120">
        <f>SUM(M404:M404)</f>
        <v>0</v>
      </c>
      <c r="N403" s="120"/>
      <c r="O403" s="120">
        <f>SUM(O404:O404)</f>
        <v>0</v>
      </c>
      <c r="P403" s="120"/>
      <c r="Q403" s="120">
        <f>SUM(Q404:Q404)</f>
        <v>0</v>
      </c>
      <c r="R403" s="120"/>
      <c r="S403" s="120"/>
      <c r="T403" s="121"/>
      <c r="U403" s="115"/>
      <c r="V403" s="115">
        <f>SUM(V404:V404)</f>
        <v>0</v>
      </c>
      <c r="W403" s="115"/>
      <c r="X403" s="115"/>
      <c r="AG403" t="s">
        <v>356</v>
      </c>
    </row>
    <row r="404" spans="1:60" ht="22.5" outlineLevel="1">
      <c r="A404" s="129">
        <v>45</v>
      </c>
      <c r="B404" s="130" t="s">
        <v>746</v>
      </c>
      <c r="C404" s="140" t="s">
        <v>747</v>
      </c>
      <c r="D404" s="131" t="s">
        <v>534</v>
      </c>
      <c r="E404" s="132">
        <v>4</v>
      </c>
      <c r="F404" s="133"/>
      <c r="G404" s="134">
        <f>ROUND(E404*F404,2)</f>
        <v>0</v>
      </c>
      <c r="H404" s="133"/>
      <c r="I404" s="134">
        <f>ROUND(E404*H404,2)</f>
        <v>0</v>
      </c>
      <c r="J404" s="133"/>
      <c r="K404" s="134">
        <f>ROUND(E404*J404,2)</f>
        <v>0</v>
      </c>
      <c r="L404" s="134">
        <v>21</v>
      </c>
      <c r="M404" s="134">
        <f>G404*(1+L404/100)</f>
        <v>0</v>
      </c>
      <c r="N404" s="134">
        <v>0</v>
      </c>
      <c r="O404" s="134">
        <f>ROUND(E404*N404,2)</f>
        <v>0</v>
      </c>
      <c r="P404" s="134">
        <v>0</v>
      </c>
      <c r="Q404" s="134">
        <f>ROUND(E404*P404,2)</f>
        <v>0</v>
      </c>
      <c r="R404" s="134"/>
      <c r="S404" s="134" t="s">
        <v>392</v>
      </c>
      <c r="T404" s="135" t="s">
        <v>393</v>
      </c>
      <c r="U404" s="106">
        <v>0</v>
      </c>
      <c r="V404" s="106">
        <f>ROUND(E404*U404,2)</f>
        <v>0</v>
      </c>
      <c r="W404" s="106"/>
      <c r="X404" s="106" t="s">
        <v>362</v>
      </c>
      <c r="Y404" s="101"/>
      <c r="Z404" s="101"/>
      <c r="AA404" s="101"/>
      <c r="AB404" s="101"/>
      <c r="AC404" s="101"/>
      <c r="AD404" s="101"/>
      <c r="AE404" s="101"/>
      <c r="AF404" s="101"/>
      <c r="AG404" s="101" t="s">
        <v>363</v>
      </c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  <c r="BE404" s="101"/>
      <c r="BF404" s="101"/>
      <c r="BG404" s="101"/>
      <c r="BH404" s="101"/>
    </row>
    <row r="405" spans="1:60">
      <c r="A405" s="116" t="s">
        <v>355</v>
      </c>
      <c r="B405" s="117" t="s">
        <v>137</v>
      </c>
      <c r="C405" s="136" t="s">
        <v>138</v>
      </c>
      <c r="D405" s="118"/>
      <c r="E405" s="119"/>
      <c r="F405" s="120"/>
      <c r="G405" s="120">
        <f>SUMIF(AG406:AG457,"&lt;&gt;NOR",G406:G457)</f>
        <v>0</v>
      </c>
      <c r="H405" s="120"/>
      <c r="I405" s="120">
        <f>SUM(I406:I457)</f>
        <v>0</v>
      </c>
      <c r="J405" s="120"/>
      <c r="K405" s="120">
        <f>SUM(K406:K457)</f>
        <v>0</v>
      </c>
      <c r="L405" s="120"/>
      <c r="M405" s="120">
        <f>SUM(M406:M457)</f>
        <v>0</v>
      </c>
      <c r="N405" s="120"/>
      <c r="O405" s="120">
        <f>SUM(O406:O457)</f>
        <v>0.82</v>
      </c>
      <c r="P405" s="120"/>
      <c r="Q405" s="120">
        <f>SUM(Q406:Q457)</f>
        <v>0</v>
      </c>
      <c r="R405" s="120"/>
      <c r="S405" s="120"/>
      <c r="T405" s="121"/>
      <c r="U405" s="115"/>
      <c r="V405" s="115">
        <f>SUM(V406:V457)</f>
        <v>110.54</v>
      </c>
      <c r="W405" s="115"/>
      <c r="X405" s="115"/>
      <c r="AG405" t="s">
        <v>356</v>
      </c>
    </row>
    <row r="406" spans="1:60" outlineLevel="1">
      <c r="A406" s="122">
        <v>46</v>
      </c>
      <c r="B406" s="123" t="s">
        <v>748</v>
      </c>
      <c r="C406" s="137" t="s">
        <v>749</v>
      </c>
      <c r="D406" s="124" t="s">
        <v>359</v>
      </c>
      <c r="E406" s="125">
        <v>516.54999999999995</v>
      </c>
      <c r="F406" s="126"/>
      <c r="G406" s="127">
        <f>ROUND(E406*F406,2)</f>
        <v>0</v>
      </c>
      <c r="H406" s="126"/>
      <c r="I406" s="127">
        <f>ROUND(E406*H406,2)</f>
        <v>0</v>
      </c>
      <c r="J406" s="126"/>
      <c r="K406" s="127">
        <f>ROUND(E406*J406,2)</f>
        <v>0</v>
      </c>
      <c r="L406" s="127">
        <v>21</v>
      </c>
      <c r="M406" s="127">
        <f>G406*(1+L406/100)</f>
        <v>0</v>
      </c>
      <c r="N406" s="127">
        <v>1.58E-3</v>
      </c>
      <c r="O406" s="127">
        <f>ROUND(E406*N406,2)</f>
        <v>0.82</v>
      </c>
      <c r="P406" s="127">
        <v>0</v>
      </c>
      <c r="Q406" s="127">
        <f>ROUND(E406*P406,2)</f>
        <v>0</v>
      </c>
      <c r="R406" s="127"/>
      <c r="S406" s="127" t="s">
        <v>360</v>
      </c>
      <c r="T406" s="128" t="s">
        <v>361</v>
      </c>
      <c r="U406" s="106">
        <v>0.214</v>
      </c>
      <c r="V406" s="106">
        <f>ROUND(E406*U406,2)</f>
        <v>110.54</v>
      </c>
      <c r="W406" s="106"/>
      <c r="X406" s="106" t="s">
        <v>362</v>
      </c>
      <c r="Y406" s="101"/>
      <c r="Z406" s="101"/>
      <c r="AA406" s="101"/>
      <c r="AB406" s="101"/>
      <c r="AC406" s="101"/>
      <c r="AD406" s="101"/>
      <c r="AE406" s="101"/>
      <c r="AF406" s="101"/>
      <c r="AG406" s="101" t="s">
        <v>363</v>
      </c>
      <c r="AH406" s="101"/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  <c r="BE406" s="101"/>
      <c r="BF406" s="101"/>
      <c r="BG406" s="101"/>
      <c r="BH406" s="101"/>
    </row>
    <row r="407" spans="1:60" outlineLevel="1">
      <c r="A407" s="104"/>
      <c r="B407" s="105"/>
      <c r="C407" s="138" t="s">
        <v>750</v>
      </c>
      <c r="D407" s="107"/>
      <c r="E407" s="108">
        <v>11.4</v>
      </c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1"/>
      <c r="Z407" s="101"/>
      <c r="AA407" s="101"/>
      <c r="AB407" s="101"/>
      <c r="AC407" s="101"/>
      <c r="AD407" s="101"/>
      <c r="AE407" s="101"/>
      <c r="AF407" s="101"/>
      <c r="AG407" s="101" t="s">
        <v>365</v>
      </c>
      <c r="AH407" s="101">
        <v>0</v>
      </c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  <c r="BE407" s="101"/>
      <c r="BF407" s="101"/>
      <c r="BG407" s="101"/>
      <c r="BH407" s="101"/>
    </row>
    <row r="408" spans="1:60" outlineLevel="1">
      <c r="A408" s="104"/>
      <c r="B408" s="105"/>
      <c r="C408" s="138" t="s">
        <v>751</v>
      </c>
      <c r="D408" s="107"/>
      <c r="E408" s="108">
        <v>99.9</v>
      </c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1"/>
      <c r="Z408" s="101"/>
      <c r="AA408" s="101"/>
      <c r="AB408" s="101"/>
      <c r="AC408" s="101"/>
      <c r="AD408" s="101"/>
      <c r="AE408" s="101"/>
      <c r="AF408" s="101"/>
      <c r="AG408" s="101" t="s">
        <v>365</v>
      </c>
      <c r="AH408" s="101">
        <v>0</v>
      </c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  <c r="BE408" s="101"/>
      <c r="BF408" s="101"/>
      <c r="BG408" s="101"/>
      <c r="BH408" s="101"/>
    </row>
    <row r="409" spans="1:60" outlineLevel="1">
      <c r="A409" s="104"/>
      <c r="B409" s="105"/>
      <c r="C409" s="138" t="s">
        <v>752</v>
      </c>
      <c r="D409" s="107"/>
      <c r="E409" s="108">
        <v>21.01</v>
      </c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1"/>
      <c r="Z409" s="101"/>
      <c r="AA409" s="101"/>
      <c r="AB409" s="101"/>
      <c r="AC409" s="101"/>
      <c r="AD409" s="101"/>
      <c r="AE409" s="101"/>
      <c r="AF409" s="101"/>
      <c r="AG409" s="101" t="s">
        <v>365</v>
      </c>
      <c r="AH409" s="101">
        <v>0</v>
      </c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  <c r="BE409" s="101"/>
      <c r="BF409" s="101"/>
      <c r="BG409" s="101"/>
      <c r="BH409" s="101"/>
    </row>
    <row r="410" spans="1:60" outlineLevel="1">
      <c r="A410" s="104"/>
      <c r="B410" s="105"/>
      <c r="C410" s="138" t="s">
        <v>645</v>
      </c>
      <c r="D410" s="107"/>
      <c r="E410" s="108">
        <v>1.65</v>
      </c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1"/>
      <c r="Z410" s="101"/>
      <c r="AA410" s="101"/>
      <c r="AB410" s="101"/>
      <c r="AC410" s="101"/>
      <c r="AD410" s="101"/>
      <c r="AE410" s="101"/>
      <c r="AF410" s="101"/>
      <c r="AG410" s="101" t="s">
        <v>365</v>
      </c>
      <c r="AH410" s="101">
        <v>0</v>
      </c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  <c r="BE410" s="101"/>
      <c r="BF410" s="101"/>
      <c r="BG410" s="101"/>
      <c r="BH410" s="101"/>
    </row>
    <row r="411" spans="1:60" outlineLevel="1">
      <c r="A411" s="104"/>
      <c r="B411" s="105"/>
      <c r="C411" s="138" t="s">
        <v>646</v>
      </c>
      <c r="D411" s="107"/>
      <c r="E411" s="108">
        <v>1.55</v>
      </c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1"/>
      <c r="Z411" s="101"/>
      <c r="AA411" s="101"/>
      <c r="AB411" s="101"/>
      <c r="AC411" s="101"/>
      <c r="AD411" s="101"/>
      <c r="AE411" s="101"/>
      <c r="AF411" s="101"/>
      <c r="AG411" s="101" t="s">
        <v>365</v>
      </c>
      <c r="AH411" s="101">
        <v>0</v>
      </c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  <c r="BE411" s="101"/>
      <c r="BF411" s="101"/>
      <c r="BG411" s="101"/>
      <c r="BH411" s="101"/>
    </row>
    <row r="412" spans="1:60" outlineLevel="1">
      <c r="A412" s="104"/>
      <c r="B412" s="105"/>
      <c r="C412" s="138" t="s">
        <v>753</v>
      </c>
      <c r="D412" s="107"/>
      <c r="E412" s="108">
        <v>46.81</v>
      </c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1"/>
      <c r="Z412" s="101"/>
      <c r="AA412" s="101"/>
      <c r="AB412" s="101"/>
      <c r="AC412" s="101"/>
      <c r="AD412" s="101"/>
      <c r="AE412" s="101"/>
      <c r="AF412" s="101"/>
      <c r="AG412" s="101" t="s">
        <v>365</v>
      </c>
      <c r="AH412" s="101">
        <v>0</v>
      </c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  <c r="BE412" s="101"/>
      <c r="BF412" s="101"/>
      <c r="BG412" s="101"/>
      <c r="BH412" s="101"/>
    </row>
    <row r="413" spans="1:60" outlineLevel="1">
      <c r="A413" s="104"/>
      <c r="B413" s="105"/>
      <c r="C413" s="138" t="s">
        <v>647</v>
      </c>
      <c r="D413" s="107"/>
      <c r="E413" s="108">
        <v>3.58</v>
      </c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1"/>
      <c r="Z413" s="101"/>
      <c r="AA413" s="101"/>
      <c r="AB413" s="101"/>
      <c r="AC413" s="101"/>
      <c r="AD413" s="101"/>
      <c r="AE413" s="101"/>
      <c r="AF413" s="101"/>
      <c r="AG413" s="101" t="s">
        <v>365</v>
      </c>
      <c r="AH413" s="101">
        <v>0</v>
      </c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  <c r="BE413" s="101"/>
      <c r="BF413" s="101"/>
      <c r="BG413" s="101"/>
      <c r="BH413" s="101"/>
    </row>
    <row r="414" spans="1:60" outlineLevel="1">
      <c r="A414" s="104"/>
      <c r="B414" s="105"/>
      <c r="C414" s="138" t="s">
        <v>648</v>
      </c>
      <c r="D414" s="107"/>
      <c r="E414" s="108">
        <v>3.39</v>
      </c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1"/>
      <c r="Z414" s="101"/>
      <c r="AA414" s="101"/>
      <c r="AB414" s="101"/>
      <c r="AC414" s="101"/>
      <c r="AD414" s="101"/>
      <c r="AE414" s="101"/>
      <c r="AF414" s="101"/>
      <c r="AG414" s="101" t="s">
        <v>365</v>
      </c>
      <c r="AH414" s="101">
        <v>0</v>
      </c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  <c r="BE414" s="101"/>
      <c r="BF414" s="101"/>
      <c r="BG414" s="101"/>
      <c r="BH414" s="101"/>
    </row>
    <row r="415" spans="1:60" outlineLevel="1">
      <c r="A415" s="104"/>
      <c r="B415" s="105"/>
      <c r="C415" s="138" t="s">
        <v>754</v>
      </c>
      <c r="D415" s="107"/>
      <c r="E415" s="108">
        <v>18.579999999999998</v>
      </c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1"/>
      <c r="Z415" s="101"/>
      <c r="AA415" s="101"/>
      <c r="AB415" s="101"/>
      <c r="AC415" s="101"/>
      <c r="AD415" s="101"/>
      <c r="AE415" s="101"/>
      <c r="AF415" s="101"/>
      <c r="AG415" s="101" t="s">
        <v>365</v>
      </c>
      <c r="AH415" s="101">
        <v>0</v>
      </c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  <c r="BE415" s="101"/>
      <c r="BF415" s="101"/>
      <c r="BG415" s="101"/>
      <c r="BH415" s="101"/>
    </row>
    <row r="416" spans="1:60" outlineLevel="1">
      <c r="A416" s="104"/>
      <c r="B416" s="105"/>
      <c r="C416" s="138" t="s">
        <v>476</v>
      </c>
      <c r="D416" s="107"/>
      <c r="E416" s="108">
        <v>3.45</v>
      </c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1"/>
      <c r="Z416" s="101"/>
      <c r="AA416" s="101"/>
      <c r="AB416" s="101"/>
      <c r="AC416" s="101"/>
      <c r="AD416" s="101"/>
      <c r="AE416" s="101"/>
      <c r="AF416" s="101"/>
      <c r="AG416" s="101" t="s">
        <v>365</v>
      </c>
      <c r="AH416" s="101">
        <v>0</v>
      </c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  <c r="BE416" s="101"/>
      <c r="BF416" s="101"/>
      <c r="BG416" s="101"/>
      <c r="BH416" s="101"/>
    </row>
    <row r="417" spans="1:60" outlineLevel="1">
      <c r="A417" s="104"/>
      <c r="B417" s="105"/>
      <c r="C417" s="138" t="s">
        <v>649</v>
      </c>
      <c r="D417" s="107"/>
      <c r="E417" s="108">
        <v>3.39</v>
      </c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1"/>
      <c r="Z417" s="101"/>
      <c r="AA417" s="101"/>
      <c r="AB417" s="101"/>
      <c r="AC417" s="101"/>
      <c r="AD417" s="101"/>
      <c r="AE417" s="101"/>
      <c r="AF417" s="101"/>
      <c r="AG417" s="101" t="s">
        <v>365</v>
      </c>
      <c r="AH417" s="101">
        <v>0</v>
      </c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  <c r="BE417" s="101"/>
      <c r="BF417" s="101"/>
      <c r="BG417" s="101"/>
      <c r="BH417" s="101"/>
    </row>
    <row r="418" spans="1:60" outlineLevel="1">
      <c r="A418" s="104"/>
      <c r="B418" s="105"/>
      <c r="C418" s="138" t="s">
        <v>755</v>
      </c>
      <c r="D418" s="107"/>
      <c r="E418" s="108">
        <v>18.579999999999998</v>
      </c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1"/>
      <c r="Z418" s="101"/>
      <c r="AA418" s="101"/>
      <c r="AB418" s="101"/>
      <c r="AC418" s="101"/>
      <c r="AD418" s="101"/>
      <c r="AE418" s="101"/>
      <c r="AF418" s="101"/>
      <c r="AG418" s="101" t="s">
        <v>365</v>
      </c>
      <c r="AH418" s="101">
        <v>0</v>
      </c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  <c r="BE418" s="101"/>
      <c r="BF418" s="101"/>
      <c r="BG418" s="101"/>
      <c r="BH418" s="101"/>
    </row>
    <row r="419" spans="1:60" outlineLevel="1">
      <c r="A419" s="104"/>
      <c r="B419" s="105"/>
      <c r="C419" s="138" t="s">
        <v>478</v>
      </c>
      <c r="D419" s="107"/>
      <c r="E419" s="108">
        <v>3.44</v>
      </c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1"/>
      <c r="Z419" s="101"/>
      <c r="AA419" s="101"/>
      <c r="AB419" s="101"/>
      <c r="AC419" s="101"/>
      <c r="AD419" s="101"/>
      <c r="AE419" s="101"/>
      <c r="AF419" s="101"/>
      <c r="AG419" s="101" t="s">
        <v>365</v>
      </c>
      <c r="AH419" s="101">
        <v>0</v>
      </c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  <c r="BE419" s="101"/>
      <c r="BF419" s="101"/>
      <c r="BG419" s="101"/>
      <c r="BH419" s="101"/>
    </row>
    <row r="420" spans="1:60" outlineLevel="1">
      <c r="A420" s="104"/>
      <c r="B420" s="105"/>
      <c r="C420" s="138" t="s">
        <v>650</v>
      </c>
      <c r="D420" s="107"/>
      <c r="E420" s="108">
        <v>3.39</v>
      </c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1"/>
      <c r="Z420" s="101"/>
      <c r="AA420" s="101"/>
      <c r="AB420" s="101"/>
      <c r="AC420" s="101"/>
      <c r="AD420" s="101"/>
      <c r="AE420" s="101"/>
      <c r="AF420" s="101"/>
      <c r="AG420" s="101" t="s">
        <v>365</v>
      </c>
      <c r="AH420" s="101">
        <v>0</v>
      </c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H420" s="101"/>
    </row>
    <row r="421" spans="1:60" outlineLevel="1">
      <c r="A421" s="104"/>
      <c r="B421" s="105"/>
      <c r="C421" s="138" t="s">
        <v>756</v>
      </c>
      <c r="D421" s="107"/>
      <c r="E421" s="108">
        <v>18.579999999999998</v>
      </c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1"/>
      <c r="Z421" s="101"/>
      <c r="AA421" s="101"/>
      <c r="AB421" s="101"/>
      <c r="AC421" s="101"/>
      <c r="AD421" s="101"/>
      <c r="AE421" s="101"/>
      <c r="AF421" s="101"/>
      <c r="AG421" s="101" t="s">
        <v>365</v>
      </c>
      <c r="AH421" s="101">
        <v>0</v>
      </c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  <c r="BE421" s="101"/>
      <c r="BF421" s="101"/>
      <c r="BG421" s="101"/>
      <c r="BH421" s="101"/>
    </row>
    <row r="422" spans="1:60" outlineLevel="1">
      <c r="A422" s="104"/>
      <c r="B422" s="105"/>
      <c r="C422" s="138" t="s">
        <v>479</v>
      </c>
      <c r="D422" s="107"/>
      <c r="E422" s="108">
        <v>3.44</v>
      </c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1"/>
      <c r="Z422" s="101"/>
      <c r="AA422" s="101"/>
      <c r="AB422" s="101"/>
      <c r="AC422" s="101"/>
      <c r="AD422" s="101"/>
      <c r="AE422" s="101"/>
      <c r="AF422" s="101"/>
      <c r="AG422" s="101" t="s">
        <v>365</v>
      </c>
      <c r="AH422" s="101">
        <v>0</v>
      </c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H422" s="101"/>
    </row>
    <row r="423" spans="1:60" outlineLevel="1">
      <c r="A423" s="104"/>
      <c r="B423" s="105"/>
      <c r="C423" s="138" t="s">
        <v>651</v>
      </c>
      <c r="D423" s="107"/>
      <c r="E423" s="108">
        <v>3.39</v>
      </c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1"/>
      <c r="Z423" s="101"/>
      <c r="AA423" s="101"/>
      <c r="AB423" s="101"/>
      <c r="AC423" s="101"/>
      <c r="AD423" s="101"/>
      <c r="AE423" s="101"/>
      <c r="AF423" s="101"/>
      <c r="AG423" s="101" t="s">
        <v>365</v>
      </c>
      <c r="AH423" s="101">
        <v>0</v>
      </c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  <c r="BE423" s="101"/>
      <c r="BF423" s="101"/>
      <c r="BG423" s="101"/>
      <c r="BH423" s="101"/>
    </row>
    <row r="424" spans="1:60" outlineLevel="1">
      <c r="A424" s="104"/>
      <c r="B424" s="105"/>
      <c r="C424" s="138" t="s">
        <v>757</v>
      </c>
      <c r="D424" s="107"/>
      <c r="E424" s="108">
        <v>18.579999999999998</v>
      </c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1"/>
      <c r="Z424" s="101"/>
      <c r="AA424" s="101"/>
      <c r="AB424" s="101"/>
      <c r="AC424" s="101"/>
      <c r="AD424" s="101"/>
      <c r="AE424" s="101"/>
      <c r="AF424" s="101"/>
      <c r="AG424" s="101" t="s">
        <v>365</v>
      </c>
      <c r="AH424" s="101">
        <v>0</v>
      </c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  <c r="BE424" s="101"/>
      <c r="BF424" s="101"/>
      <c r="BG424" s="101"/>
      <c r="BH424" s="101"/>
    </row>
    <row r="425" spans="1:60" outlineLevel="1">
      <c r="A425" s="104"/>
      <c r="B425" s="105"/>
      <c r="C425" s="138" t="s">
        <v>480</v>
      </c>
      <c r="D425" s="107"/>
      <c r="E425" s="108">
        <v>3.44</v>
      </c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1"/>
      <c r="Z425" s="101"/>
      <c r="AA425" s="101"/>
      <c r="AB425" s="101"/>
      <c r="AC425" s="101"/>
      <c r="AD425" s="101"/>
      <c r="AE425" s="101"/>
      <c r="AF425" s="101"/>
      <c r="AG425" s="101" t="s">
        <v>365</v>
      </c>
      <c r="AH425" s="101">
        <v>0</v>
      </c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  <c r="BE425" s="101"/>
      <c r="BF425" s="101"/>
      <c r="BG425" s="101"/>
      <c r="BH425" s="101"/>
    </row>
    <row r="426" spans="1:60" outlineLevel="1">
      <c r="A426" s="104"/>
      <c r="B426" s="105"/>
      <c r="C426" s="138" t="s">
        <v>652</v>
      </c>
      <c r="D426" s="107"/>
      <c r="E426" s="108">
        <v>3.39</v>
      </c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1"/>
      <c r="Z426" s="101"/>
      <c r="AA426" s="101"/>
      <c r="AB426" s="101"/>
      <c r="AC426" s="101"/>
      <c r="AD426" s="101"/>
      <c r="AE426" s="101"/>
      <c r="AF426" s="101"/>
      <c r="AG426" s="101" t="s">
        <v>365</v>
      </c>
      <c r="AH426" s="101">
        <v>0</v>
      </c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  <c r="BE426" s="101"/>
      <c r="BF426" s="101"/>
      <c r="BG426" s="101"/>
      <c r="BH426" s="101"/>
    </row>
    <row r="427" spans="1:60" outlineLevel="1">
      <c r="A427" s="104"/>
      <c r="B427" s="105"/>
      <c r="C427" s="138" t="s">
        <v>758</v>
      </c>
      <c r="D427" s="107"/>
      <c r="E427" s="108">
        <v>18.579999999999998</v>
      </c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1"/>
      <c r="Z427" s="101"/>
      <c r="AA427" s="101"/>
      <c r="AB427" s="101"/>
      <c r="AC427" s="101"/>
      <c r="AD427" s="101"/>
      <c r="AE427" s="101"/>
      <c r="AF427" s="101"/>
      <c r="AG427" s="101" t="s">
        <v>365</v>
      </c>
      <c r="AH427" s="101">
        <v>0</v>
      </c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  <c r="BE427" s="101"/>
      <c r="BF427" s="101"/>
      <c r="BG427" s="101"/>
      <c r="BH427" s="101"/>
    </row>
    <row r="428" spans="1:60" outlineLevel="1">
      <c r="A428" s="104"/>
      <c r="B428" s="105"/>
      <c r="C428" s="138" t="s">
        <v>481</v>
      </c>
      <c r="D428" s="107"/>
      <c r="E428" s="108">
        <v>3.44</v>
      </c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1"/>
      <c r="Z428" s="101"/>
      <c r="AA428" s="101"/>
      <c r="AB428" s="101"/>
      <c r="AC428" s="101"/>
      <c r="AD428" s="101"/>
      <c r="AE428" s="101"/>
      <c r="AF428" s="101"/>
      <c r="AG428" s="101" t="s">
        <v>365</v>
      </c>
      <c r="AH428" s="101">
        <v>0</v>
      </c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  <c r="BE428" s="101"/>
      <c r="BF428" s="101"/>
      <c r="BG428" s="101"/>
      <c r="BH428" s="101"/>
    </row>
    <row r="429" spans="1:60" outlineLevel="1">
      <c r="A429" s="104"/>
      <c r="B429" s="105"/>
      <c r="C429" s="138" t="s">
        <v>653</v>
      </c>
      <c r="D429" s="107"/>
      <c r="E429" s="108">
        <v>3.39</v>
      </c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1"/>
      <c r="Z429" s="101"/>
      <c r="AA429" s="101"/>
      <c r="AB429" s="101"/>
      <c r="AC429" s="101"/>
      <c r="AD429" s="101"/>
      <c r="AE429" s="101"/>
      <c r="AF429" s="101"/>
      <c r="AG429" s="101" t="s">
        <v>365</v>
      </c>
      <c r="AH429" s="101">
        <v>0</v>
      </c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  <c r="BE429" s="101"/>
      <c r="BF429" s="101"/>
      <c r="BG429" s="101"/>
      <c r="BH429" s="101"/>
    </row>
    <row r="430" spans="1:60" outlineLevel="1">
      <c r="A430" s="104"/>
      <c r="B430" s="105"/>
      <c r="C430" s="138" t="s">
        <v>759</v>
      </c>
      <c r="D430" s="107"/>
      <c r="E430" s="108">
        <v>18.579999999999998</v>
      </c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1"/>
      <c r="Z430" s="101"/>
      <c r="AA430" s="101"/>
      <c r="AB430" s="101"/>
      <c r="AC430" s="101"/>
      <c r="AD430" s="101"/>
      <c r="AE430" s="101"/>
      <c r="AF430" s="101"/>
      <c r="AG430" s="101" t="s">
        <v>365</v>
      </c>
      <c r="AH430" s="101">
        <v>0</v>
      </c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  <c r="BE430" s="101"/>
      <c r="BF430" s="101"/>
      <c r="BG430" s="101"/>
      <c r="BH430" s="101"/>
    </row>
    <row r="431" spans="1:60" outlineLevel="1">
      <c r="A431" s="104"/>
      <c r="B431" s="105"/>
      <c r="C431" s="138" t="s">
        <v>482</v>
      </c>
      <c r="D431" s="107"/>
      <c r="E431" s="108">
        <v>3.44</v>
      </c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1"/>
      <c r="Z431" s="101"/>
      <c r="AA431" s="101"/>
      <c r="AB431" s="101"/>
      <c r="AC431" s="101"/>
      <c r="AD431" s="101"/>
      <c r="AE431" s="101"/>
      <c r="AF431" s="101"/>
      <c r="AG431" s="101" t="s">
        <v>365</v>
      </c>
      <c r="AH431" s="101">
        <v>0</v>
      </c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  <c r="BE431" s="101"/>
      <c r="BF431" s="101"/>
      <c r="BG431" s="101"/>
      <c r="BH431" s="101"/>
    </row>
    <row r="432" spans="1:60" outlineLevel="1">
      <c r="A432" s="104"/>
      <c r="B432" s="105"/>
      <c r="C432" s="138" t="s">
        <v>654</v>
      </c>
      <c r="D432" s="107"/>
      <c r="E432" s="108">
        <v>2.97</v>
      </c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1"/>
      <c r="Z432" s="101"/>
      <c r="AA432" s="101"/>
      <c r="AB432" s="101"/>
      <c r="AC432" s="101"/>
      <c r="AD432" s="101"/>
      <c r="AE432" s="101"/>
      <c r="AF432" s="101"/>
      <c r="AG432" s="101" t="s">
        <v>365</v>
      </c>
      <c r="AH432" s="101">
        <v>0</v>
      </c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  <c r="BE432" s="101"/>
      <c r="BF432" s="101"/>
      <c r="BG432" s="101"/>
      <c r="BH432" s="101"/>
    </row>
    <row r="433" spans="1:60" outlineLevel="1">
      <c r="A433" s="104"/>
      <c r="B433" s="105"/>
      <c r="C433" s="138" t="s">
        <v>760</v>
      </c>
      <c r="D433" s="107"/>
      <c r="E433" s="108">
        <v>18.579999999999998</v>
      </c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1"/>
      <c r="Z433" s="101"/>
      <c r="AA433" s="101"/>
      <c r="AB433" s="101"/>
      <c r="AC433" s="101"/>
      <c r="AD433" s="101"/>
      <c r="AE433" s="101"/>
      <c r="AF433" s="101"/>
      <c r="AG433" s="101" t="s">
        <v>365</v>
      </c>
      <c r="AH433" s="101">
        <v>0</v>
      </c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  <c r="BE433" s="101"/>
      <c r="BF433" s="101"/>
      <c r="BG433" s="101"/>
      <c r="BH433" s="101"/>
    </row>
    <row r="434" spans="1:60" outlineLevel="1">
      <c r="A434" s="104"/>
      <c r="B434" s="105"/>
      <c r="C434" s="138" t="s">
        <v>483</v>
      </c>
      <c r="D434" s="107"/>
      <c r="E434" s="108">
        <v>3.44</v>
      </c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1"/>
      <c r="Z434" s="101"/>
      <c r="AA434" s="101"/>
      <c r="AB434" s="101"/>
      <c r="AC434" s="101"/>
      <c r="AD434" s="101"/>
      <c r="AE434" s="101"/>
      <c r="AF434" s="101"/>
      <c r="AG434" s="101" t="s">
        <v>365</v>
      </c>
      <c r="AH434" s="101">
        <v>0</v>
      </c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  <c r="BE434" s="101"/>
      <c r="BF434" s="101"/>
      <c r="BG434" s="101"/>
      <c r="BH434" s="101"/>
    </row>
    <row r="435" spans="1:60" outlineLevel="1">
      <c r="A435" s="104"/>
      <c r="B435" s="105"/>
      <c r="C435" s="138" t="s">
        <v>655</v>
      </c>
      <c r="D435" s="107"/>
      <c r="E435" s="108">
        <v>3.86</v>
      </c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1"/>
      <c r="Z435" s="101"/>
      <c r="AA435" s="101"/>
      <c r="AB435" s="101"/>
      <c r="AC435" s="101"/>
      <c r="AD435" s="101"/>
      <c r="AE435" s="101"/>
      <c r="AF435" s="101"/>
      <c r="AG435" s="101" t="s">
        <v>365</v>
      </c>
      <c r="AH435" s="101">
        <v>0</v>
      </c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  <c r="BE435" s="101"/>
      <c r="BF435" s="101"/>
      <c r="BG435" s="101"/>
      <c r="BH435" s="101"/>
    </row>
    <row r="436" spans="1:60" outlineLevel="1">
      <c r="A436" s="104"/>
      <c r="B436" s="105"/>
      <c r="C436" s="138" t="s">
        <v>761</v>
      </c>
      <c r="D436" s="107"/>
      <c r="E436" s="108">
        <v>8.92</v>
      </c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1"/>
      <c r="Z436" s="101"/>
      <c r="AA436" s="101"/>
      <c r="AB436" s="101"/>
      <c r="AC436" s="101"/>
      <c r="AD436" s="101"/>
      <c r="AE436" s="101"/>
      <c r="AF436" s="101"/>
      <c r="AG436" s="101" t="s">
        <v>365</v>
      </c>
      <c r="AH436" s="101">
        <v>0</v>
      </c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  <c r="BE436" s="101"/>
      <c r="BF436" s="101"/>
      <c r="BG436" s="101"/>
      <c r="BH436" s="101"/>
    </row>
    <row r="437" spans="1:60" outlineLevel="1">
      <c r="A437" s="104"/>
      <c r="B437" s="105"/>
      <c r="C437" s="138" t="s">
        <v>484</v>
      </c>
      <c r="D437" s="107"/>
      <c r="E437" s="108">
        <v>3.61</v>
      </c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1"/>
      <c r="Z437" s="101"/>
      <c r="AA437" s="101"/>
      <c r="AB437" s="101"/>
      <c r="AC437" s="101"/>
      <c r="AD437" s="101"/>
      <c r="AE437" s="101"/>
      <c r="AF437" s="101"/>
      <c r="AG437" s="101" t="s">
        <v>365</v>
      </c>
      <c r="AH437" s="101">
        <v>0</v>
      </c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  <c r="BE437" s="101"/>
      <c r="BF437" s="101"/>
      <c r="BG437" s="101"/>
      <c r="BH437" s="101"/>
    </row>
    <row r="438" spans="1:60" outlineLevel="1">
      <c r="A438" s="104"/>
      <c r="B438" s="105"/>
      <c r="C438" s="138" t="s">
        <v>762</v>
      </c>
      <c r="D438" s="107"/>
      <c r="E438" s="108">
        <v>9.6</v>
      </c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1"/>
      <c r="Z438" s="101"/>
      <c r="AA438" s="101"/>
      <c r="AB438" s="101"/>
      <c r="AC438" s="101"/>
      <c r="AD438" s="101"/>
      <c r="AE438" s="101"/>
      <c r="AF438" s="101"/>
      <c r="AG438" s="101" t="s">
        <v>365</v>
      </c>
      <c r="AH438" s="101">
        <v>0</v>
      </c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  <c r="BE438" s="101"/>
      <c r="BF438" s="101"/>
      <c r="BG438" s="101"/>
      <c r="BH438" s="101"/>
    </row>
    <row r="439" spans="1:60" outlineLevel="1">
      <c r="A439" s="104"/>
      <c r="B439" s="105"/>
      <c r="C439" s="138" t="s">
        <v>763</v>
      </c>
      <c r="D439" s="107"/>
      <c r="E439" s="108">
        <v>18.46</v>
      </c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1"/>
      <c r="Z439" s="101"/>
      <c r="AA439" s="101"/>
      <c r="AB439" s="101"/>
      <c r="AC439" s="101"/>
      <c r="AD439" s="101"/>
      <c r="AE439" s="101"/>
      <c r="AF439" s="101"/>
      <c r="AG439" s="101" t="s">
        <v>365</v>
      </c>
      <c r="AH439" s="101">
        <v>0</v>
      </c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  <c r="BE439" s="101"/>
      <c r="BF439" s="101"/>
      <c r="BG439" s="101"/>
      <c r="BH439" s="101"/>
    </row>
    <row r="440" spans="1:60" outlineLevel="1">
      <c r="A440" s="104"/>
      <c r="B440" s="105"/>
      <c r="C440" s="138" t="s">
        <v>764</v>
      </c>
      <c r="D440" s="107"/>
      <c r="E440" s="108">
        <v>5.58</v>
      </c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1"/>
      <c r="Z440" s="101"/>
      <c r="AA440" s="101"/>
      <c r="AB440" s="101"/>
      <c r="AC440" s="101"/>
      <c r="AD440" s="101"/>
      <c r="AE440" s="101"/>
      <c r="AF440" s="101"/>
      <c r="AG440" s="101" t="s">
        <v>365</v>
      </c>
      <c r="AH440" s="101">
        <v>0</v>
      </c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  <c r="BE440" s="101"/>
      <c r="BF440" s="101"/>
      <c r="BG440" s="101"/>
      <c r="BH440" s="101"/>
    </row>
    <row r="441" spans="1:60" outlineLevel="1">
      <c r="A441" s="104"/>
      <c r="B441" s="105"/>
      <c r="C441" s="138" t="s">
        <v>656</v>
      </c>
      <c r="D441" s="107"/>
      <c r="E441" s="108">
        <v>3.09</v>
      </c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1"/>
      <c r="Z441" s="101"/>
      <c r="AA441" s="101"/>
      <c r="AB441" s="101"/>
      <c r="AC441" s="101"/>
      <c r="AD441" s="101"/>
      <c r="AE441" s="101"/>
      <c r="AF441" s="101"/>
      <c r="AG441" s="101" t="s">
        <v>365</v>
      </c>
      <c r="AH441" s="101">
        <v>0</v>
      </c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101"/>
      <c r="BE441" s="101"/>
      <c r="BF441" s="101"/>
      <c r="BG441" s="101"/>
      <c r="BH441" s="101"/>
    </row>
    <row r="442" spans="1:60" outlineLevel="1">
      <c r="A442" s="104"/>
      <c r="B442" s="105"/>
      <c r="C442" s="138" t="s">
        <v>657</v>
      </c>
      <c r="D442" s="107"/>
      <c r="E442" s="108">
        <v>1.82</v>
      </c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1"/>
      <c r="Z442" s="101"/>
      <c r="AA442" s="101"/>
      <c r="AB442" s="101"/>
      <c r="AC442" s="101"/>
      <c r="AD442" s="101"/>
      <c r="AE442" s="101"/>
      <c r="AF442" s="101"/>
      <c r="AG442" s="101" t="s">
        <v>365</v>
      </c>
      <c r="AH442" s="101">
        <v>0</v>
      </c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  <c r="BE442" s="101"/>
      <c r="BF442" s="101"/>
      <c r="BG442" s="101"/>
      <c r="BH442" s="101"/>
    </row>
    <row r="443" spans="1:60" outlineLevel="1">
      <c r="A443" s="104"/>
      <c r="B443" s="105"/>
      <c r="C443" s="138" t="s">
        <v>765</v>
      </c>
      <c r="D443" s="107"/>
      <c r="E443" s="108">
        <v>6.14</v>
      </c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1"/>
      <c r="Z443" s="101"/>
      <c r="AA443" s="101"/>
      <c r="AB443" s="101"/>
      <c r="AC443" s="101"/>
      <c r="AD443" s="101"/>
      <c r="AE443" s="101"/>
      <c r="AF443" s="101"/>
      <c r="AG443" s="101" t="s">
        <v>365</v>
      </c>
      <c r="AH443" s="101">
        <v>0</v>
      </c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  <c r="BE443" s="101"/>
      <c r="BF443" s="101"/>
      <c r="BG443" s="101"/>
      <c r="BH443" s="101"/>
    </row>
    <row r="444" spans="1:60" outlineLevel="1">
      <c r="A444" s="104"/>
      <c r="B444" s="105"/>
      <c r="C444" s="138" t="s">
        <v>658</v>
      </c>
      <c r="D444" s="107"/>
      <c r="E444" s="108">
        <v>11.52</v>
      </c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1"/>
      <c r="Z444" s="101"/>
      <c r="AA444" s="101"/>
      <c r="AB444" s="101"/>
      <c r="AC444" s="101"/>
      <c r="AD444" s="101"/>
      <c r="AE444" s="101"/>
      <c r="AF444" s="101"/>
      <c r="AG444" s="101" t="s">
        <v>365</v>
      </c>
      <c r="AH444" s="101">
        <v>0</v>
      </c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  <c r="BE444" s="101"/>
      <c r="BF444" s="101"/>
      <c r="BG444" s="101"/>
      <c r="BH444" s="101"/>
    </row>
    <row r="445" spans="1:60" outlineLevel="1">
      <c r="A445" s="104"/>
      <c r="B445" s="105"/>
      <c r="C445" s="138" t="s">
        <v>766</v>
      </c>
      <c r="D445" s="107"/>
      <c r="E445" s="108">
        <v>10.4</v>
      </c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1"/>
      <c r="Z445" s="101"/>
      <c r="AA445" s="101"/>
      <c r="AB445" s="101"/>
      <c r="AC445" s="101"/>
      <c r="AD445" s="101"/>
      <c r="AE445" s="101"/>
      <c r="AF445" s="101"/>
      <c r="AG445" s="101" t="s">
        <v>365</v>
      </c>
      <c r="AH445" s="101">
        <v>0</v>
      </c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101"/>
      <c r="BE445" s="101"/>
      <c r="BF445" s="101"/>
      <c r="BG445" s="101"/>
      <c r="BH445" s="101"/>
    </row>
    <row r="446" spans="1:60" outlineLevel="1">
      <c r="A446" s="104"/>
      <c r="B446" s="105"/>
      <c r="C446" s="138" t="s">
        <v>767</v>
      </c>
      <c r="D446" s="107"/>
      <c r="E446" s="108">
        <v>10.65</v>
      </c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1"/>
      <c r="Z446" s="101"/>
      <c r="AA446" s="101"/>
      <c r="AB446" s="101"/>
      <c r="AC446" s="101"/>
      <c r="AD446" s="101"/>
      <c r="AE446" s="101"/>
      <c r="AF446" s="101"/>
      <c r="AG446" s="101" t="s">
        <v>365</v>
      </c>
      <c r="AH446" s="101">
        <v>0</v>
      </c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  <c r="BE446" s="101"/>
      <c r="BF446" s="101"/>
      <c r="BG446" s="101"/>
      <c r="BH446" s="101"/>
    </row>
    <row r="447" spans="1:60" outlineLevel="1">
      <c r="A447" s="104"/>
      <c r="B447" s="105"/>
      <c r="C447" s="138" t="s">
        <v>486</v>
      </c>
      <c r="D447" s="107"/>
      <c r="E447" s="108">
        <v>3.92</v>
      </c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1"/>
      <c r="Z447" s="101"/>
      <c r="AA447" s="101"/>
      <c r="AB447" s="101"/>
      <c r="AC447" s="101"/>
      <c r="AD447" s="101"/>
      <c r="AE447" s="101"/>
      <c r="AF447" s="101"/>
      <c r="AG447" s="101" t="s">
        <v>365</v>
      </c>
      <c r="AH447" s="101">
        <v>0</v>
      </c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101"/>
      <c r="BE447" s="101"/>
      <c r="BF447" s="101"/>
      <c r="BG447" s="101"/>
      <c r="BH447" s="101"/>
    </row>
    <row r="448" spans="1:60" outlineLevel="1">
      <c r="A448" s="104"/>
      <c r="B448" s="105"/>
      <c r="C448" s="138" t="s">
        <v>659</v>
      </c>
      <c r="D448" s="107"/>
      <c r="E448" s="108">
        <v>3.49</v>
      </c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1"/>
      <c r="Z448" s="101"/>
      <c r="AA448" s="101"/>
      <c r="AB448" s="101"/>
      <c r="AC448" s="101"/>
      <c r="AD448" s="101"/>
      <c r="AE448" s="101"/>
      <c r="AF448" s="101"/>
      <c r="AG448" s="101" t="s">
        <v>365</v>
      </c>
      <c r="AH448" s="101">
        <v>0</v>
      </c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H448" s="101"/>
    </row>
    <row r="449" spans="1:60" outlineLevel="1">
      <c r="A449" s="104"/>
      <c r="B449" s="105"/>
      <c r="C449" s="138" t="s">
        <v>488</v>
      </c>
      <c r="D449" s="107"/>
      <c r="E449" s="108">
        <v>9.41</v>
      </c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1"/>
      <c r="Z449" s="101"/>
      <c r="AA449" s="101"/>
      <c r="AB449" s="101"/>
      <c r="AC449" s="101"/>
      <c r="AD449" s="101"/>
      <c r="AE449" s="101"/>
      <c r="AF449" s="101"/>
      <c r="AG449" s="101" t="s">
        <v>365</v>
      </c>
      <c r="AH449" s="101">
        <v>0</v>
      </c>
      <c r="AI449" s="101"/>
      <c r="AJ449" s="101"/>
      <c r="AK449" s="101"/>
      <c r="AL449" s="101"/>
      <c r="AM449" s="101"/>
      <c r="AN449" s="101"/>
      <c r="AO449" s="101"/>
      <c r="AP449" s="101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101"/>
      <c r="BE449" s="101"/>
      <c r="BF449" s="101"/>
      <c r="BG449" s="101"/>
      <c r="BH449" s="101"/>
    </row>
    <row r="450" spans="1:60" outlineLevel="1">
      <c r="A450" s="104"/>
      <c r="B450" s="105"/>
      <c r="C450" s="138" t="s">
        <v>490</v>
      </c>
      <c r="D450" s="107"/>
      <c r="E450" s="108">
        <v>12.52</v>
      </c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1"/>
      <c r="Z450" s="101"/>
      <c r="AA450" s="101"/>
      <c r="AB450" s="101"/>
      <c r="AC450" s="101"/>
      <c r="AD450" s="101"/>
      <c r="AE450" s="101"/>
      <c r="AF450" s="101"/>
      <c r="AG450" s="101" t="s">
        <v>365</v>
      </c>
      <c r="AH450" s="101">
        <v>0</v>
      </c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H450" s="101"/>
    </row>
    <row r="451" spans="1:60" outlineLevel="1">
      <c r="A451" s="104"/>
      <c r="B451" s="105"/>
      <c r="C451" s="138" t="s">
        <v>492</v>
      </c>
      <c r="D451" s="107"/>
      <c r="E451" s="108">
        <v>4.6500000000000004</v>
      </c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1"/>
      <c r="Z451" s="101"/>
      <c r="AA451" s="101"/>
      <c r="AB451" s="101"/>
      <c r="AC451" s="101"/>
      <c r="AD451" s="101"/>
      <c r="AE451" s="101"/>
      <c r="AF451" s="101"/>
      <c r="AG451" s="101" t="s">
        <v>365</v>
      </c>
      <c r="AH451" s="101">
        <v>0</v>
      </c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  <c r="BE451" s="101"/>
      <c r="BF451" s="101"/>
      <c r="BG451" s="101"/>
      <c r="BH451" s="101"/>
    </row>
    <row r="452" spans="1:60" outlineLevel="1">
      <c r="A452" s="104"/>
      <c r="B452" s="105"/>
      <c r="C452" s="138" t="s">
        <v>660</v>
      </c>
      <c r="D452" s="107"/>
      <c r="E452" s="108">
        <v>11.47</v>
      </c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1"/>
      <c r="Z452" s="101"/>
      <c r="AA452" s="101"/>
      <c r="AB452" s="101"/>
      <c r="AC452" s="101"/>
      <c r="AD452" s="101"/>
      <c r="AE452" s="101"/>
      <c r="AF452" s="101"/>
      <c r="AG452" s="101" t="s">
        <v>365</v>
      </c>
      <c r="AH452" s="101">
        <v>0</v>
      </c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  <c r="BE452" s="101"/>
      <c r="BF452" s="101"/>
      <c r="BG452" s="101"/>
      <c r="BH452" s="101"/>
    </row>
    <row r="453" spans="1:60" outlineLevel="1">
      <c r="A453" s="104"/>
      <c r="B453" s="105"/>
      <c r="C453" s="138" t="s">
        <v>494</v>
      </c>
      <c r="D453" s="107"/>
      <c r="E453" s="108">
        <v>3.07</v>
      </c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1"/>
      <c r="Z453" s="101"/>
      <c r="AA453" s="101"/>
      <c r="AB453" s="101"/>
      <c r="AC453" s="101"/>
      <c r="AD453" s="101"/>
      <c r="AE453" s="101"/>
      <c r="AF453" s="101"/>
      <c r="AG453" s="101" t="s">
        <v>365</v>
      </c>
      <c r="AH453" s="101">
        <v>0</v>
      </c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  <c r="BE453" s="101"/>
      <c r="BF453" s="101"/>
      <c r="BG453" s="101"/>
      <c r="BH453" s="101"/>
    </row>
    <row r="454" spans="1:60" outlineLevel="1">
      <c r="A454" s="104"/>
      <c r="B454" s="105"/>
      <c r="C454" s="138" t="s">
        <v>661</v>
      </c>
      <c r="D454" s="107"/>
      <c r="E454" s="108">
        <v>1.35</v>
      </c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1"/>
      <c r="Z454" s="101"/>
      <c r="AA454" s="101"/>
      <c r="AB454" s="101"/>
      <c r="AC454" s="101"/>
      <c r="AD454" s="101"/>
      <c r="AE454" s="101"/>
      <c r="AF454" s="101"/>
      <c r="AG454" s="101" t="s">
        <v>365</v>
      </c>
      <c r="AH454" s="101">
        <v>0</v>
      </c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  <c r="BE454" s="101"/>
      <c r="BF454" s="101"/>
      <c r="BG454" s="101"/>
      <c r="BH454" s="101"/>
    </row>
    <row r="455" spans="1:60" outlineLevel="1">
      <c r="A455" s="104"/>
      <c r="B455" s="105"/>
      <c r="C455" s="138" t="s">
        <v>662</v>
      </c>
      <c r="D455" s="107"/>
      <c r="E455" s="108">
        <v>1.65</v>
      </c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1"/>
      <c r="Z455" s="101"/>
      <c r="AA455" s="101"/>
      <c r="AB455" s="101"/>
      <c r="AC455" s="101"/>
      <c r="AD455" s="101"/>
      <c r="AE455" s="101"/>
      <c r="AF455" s="101"/>
      <c r="AG455" s="101" t="s">
        <v>365</v>
      </c>
      <c r="AH455" s="101">
        <v>0</v>
      </c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</row>
    <row r="456" spans="1:60" outlineLevel="1">
      <c r="A456" s="104"/>
      <c r="B456" s="105"/>
      <c r="C456" s="138" t="s">
        <v>663</v>
      </c>
      <c r="D456" s="107"/>
      <c r="E456" s="108">
        <v>1.35</v>
      </c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1"/>
      <c r="Z456" s="101"/>
      <c r="AA456" s="101"/>
      <c r="AB456" s="101"/>
      <c r="AC456" s="101"/>
      <c r="AD456" s="101"/>
      <c r="AE456" s="101"/>
      <c r="AF456" s="101"/>
      <c r="AG456" s="101" t="s">
        <v>365</v>
      </c>
      <c r="AH456" s="101">
        <v>0</v>
      </c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101"/>
      <c r="BG456" s="101"/>
      <c r="BH456" s="101"/>
    </row>
    <row r="457" spans="1:60" outlineLevel="1">
      <c r="A457" s="104"/>
      <c r="B457" s="105"/>
      <c r="C457" s="138" t="s">
        <v>768</v>
      </c>
      <c r="D457" s="107"/>
      <c r="E457" s="108">
        <v>6.66</v>
      </c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1"/>
      <c r="Z457" s="101"/>
      <c r="AA457" s="101"/>
      <c r="AB457" s="101"/>
      <c r="AC457" s="101"/>
      <c r="AD457" s="101"/>
      <c r="AE457" s="101"/>
      <c r="AF457" s="101"/>
      <c r="AG457" s="101" t="s">
        <v>365</v>
      </c>
      <c r="AH457" s="101">
        <v>0</v>
      </c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</row>
    <row r="458" spans="1:60" ht="25.5">
      <c r="A458" s="116" t="s">
        <v>355</v>
      </c>
      <c r="B458" s="117" t="s">
        <v>139</v>
      </c>
      <c r="C458" s="136" t="s">
        <v>140</v>
      </c>
      <c r="D458" s="118"/>
      <c r="E458" s="119"/>
      <c r="F458" s="120"/>
      <c r="G458" s="120">
        <f>SUMIF(AG459:AG459,"&lt;&gt;NOR",G459:G459)</f>
        <v>0</v>
      </c>
      <c r="H458" s="120"/>
      <c r="I458" s="120">
        <f>SUM(I459:I459)</f>
        <v>0</v>
      </c>
      <c r="J458" s="120"/>
      <c r="K458" s="120">
        <f>SUM(K459:K459)</f>
        <v>0</v>
      </c>
      <c r="L458" s="120"/>
      <c r="M458" s="120">
        <f>SUM(M459:M459)</f>
        <v>0</v>
      </c>
      <c r="N458" s="120"/>
      <c r="O458" s="120">
        <f>SUM(O459:O459)</f>
        <v>0.02</v>
      </c>
      <c r="P458" s="120"/>
      <c r="Q458" s="120">
        <f>SUM(Q459:Q459)</f>
        <v>0</v>
      </c>
      <c r="R458" s="120"/>
      <c r="S458" s="120"/>
      <c r="T458" s="121"/>
      <c r="U458" s="115"/>
      <c r="V458" s="115">
        <f>SUM(V459:V459)</f>
        <v>159.1</v>
      </c>
      <c r="W458" s="115"/>
      <c r="X458" s="115"/>
      <c r="AG458" t="s">
        <v>356</v>
      </c>
    </row>
    <row r="459" spans="1:60" outlineLevel="1">
      <c r="A459" s="129">
        <v>47</v>
      </c>
      <c r="B459" s="130" t="s">
        <v>769</v>
      </c>
      <c r="C459" s="140" t="s">
        <v>770</v>
      </c>
      <c r="D459" s="131" t="s">
        <v>359</v>
      </c>
      <c r="E459" s="132">
        <v>516.54999999999995</v>
      </c>
      <c r="F459" s="133"/>
      <c r="G459" s="134">
        <f>ROUND(E459*F459,2)</f>
        <v>0</v>
      </c>
      <c r="H459" s="133"/>
      <c r="I459" s="134">
        <f>ROUND(E459*H459,2)</f>
        <v>0</v>
      </c>
      <c r="J459" s="133"/>
      <c r="K459" s="134">
        <f>ROUND(E459*J459,2)</f>
        <v>0</v>
      </c>
      <c r="L459" s="134">
        <v>21</v>
      </c>
      <c r="M459" s="134">
        <f>G459*(1+L459/100)</f>
        <v>0</v>
      </c>
      <c r="N459" s="134">
        <v>4.0000000000000003E-5</v>
      </c>
      <c r="O459" s="134">
        <f>ROUND(E459*N459,2)</f>
        <v>0.02</v>
      </c>
      <c r="P459" s="134">
        <v>0</v>
      </c>
      <c r="Q459" s="134">
        <f>ROUND(E459*P459,2)</f>
        <v>0</v>
      </c>
      <c r="R459" s="134"/>
      <c r="S459" s="134" t="s">
        <v>360</v>
      </c>
      <c r="T459" s="135" t="s">
        <v>361</v>
      </c>
      <c r="U459" s="106">
        <v>0.308</v>
      </c>
      <c r="V459" s="106">
        <f>ROUND(E459*U459,2)</f>
        <v>159.1</v>
      </c>
      <c r="W459" s="106"/>
      <c r="X459" s="106" t="s">
        <v>362</v>
      </c>
      <c r="Y459" s="101"/>
      <c r="Z459" s="101"/>
      <c r="AA459" s="101"/>
      <c r="AB459" s="101"/>
      <c r="AC459" s="101"/>
      <c r="AD459" s="101"/>
      <c r="AE459" s="101"/>
      <c r="AF459" s="101"/>
      <c r="AG459" s="101" t="s">
        <v>363</v>
      </c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101"/>
      <c r="BG459" s="101"/>
      <c r="BH459" s="101"/>
    </row>
    <row r="460" spans="1:60">
      <c r="A460" s="116" t="s">
        <v>355</v>
      </c>
      <c r="B460" s="117" t="s">
        <v>141</v>
      </c>
      <c r="C460" s="136" t="s">
        <v>142</v>
      </c>
      <c r="D460" s="118"/>
      <c r="E460" s="119"/>
      <c r="F460" s="120"/>
      <c r="G460" s="120">
        <f>SUMIF(AG461:AG688,"&lt;&gt;NOR",G461:G688)</f>
        <v>0</v>
      </c>
      <c r="H460" s="120"/>
      <c r="I460" s="120">
        <f>SUM(I461:I688)</f>
        <v>0</v>
      </c>
      <c r="J460" s="120"/>
      <c r="K460" s="120">
        <f>SUM(K461:K688)</f>
        <v>0</v>
      </c>
      <c r="L460" s="120"/>
      <c r="M460" s="120">
        <f>SUM(M461:M688)</f>
        <v>0</v>
      </c>
      <c r="N460" s="120"/>
      <c r="O460" s="120">
        <f>SUM(O461:O688)</f>
        <v>0</v>
      </c>
      <c r="P460" s="120"/>
      <c r="Q460" s="120">
        <f>SUM(Q461:Q688)</f>
        <v>177.79999999999998</v>
      </c>
      <c r="R460" s="120"/>
      <c r="S460" s="120"/>
      <c r="T460" s="121"/>
      <c r="U460" s="115"/>
      <c r="V460" s="115">
        <f>SUM(V461:V688)</f>
        <v>1006.24</v>
      </c>
      <c r="W460" s="115"/>
      <c r="X460" s="115"/>
      <c r="AG460" t="s">
        <v>356</v>
      </c>
    </row>
    <row r="461" spans="1:60" ht="22.5" outlineLevel="1">
      <c r="A461" s="129">
        <v>48</v>
      </c>
      <c r="B461" s="130" t="s">
        <v>771</v>
      </c>
      <c r="C461" s="140" t="s">
        <v>772</v>
      </c>
      <c r="D461" s="131" t="s">
        <v>534</v>
      </c>
      <c r="E461" s="132">
        <v>35</v>
      </c>
      <c r="F461" s="133"/>
      <c r="G461" s="134">
        <f>ROUND(E461*F461,2)</f>
        <v>0</v>
      </c>
      <c r="H461" s="133"/>
      <c r="I461" s="134">
        <f>ROUND(E461*H461,2)</f>
        <v>0</v>
      </c>
      <c r="J461" s="133"/>
      <c r="K461" s="134">
        <f>ROUND(E461*J461,2)</f>
        <v>0</v>
      </c>
      <c r="L461" s="134">
        <v>21</v>
      </c>
      <c r="M461" s="134">
        <f>G461*(1+L461/100)</f>
        <v>0</v>
      </c>
      <c r="N461" s="134">
        <v>0</v>
      </c>
      <c r="O461" s="134">
        <f>ROUND(E461*N461,2)</f>
        <v>0</v>
      </c>
      <c r="P461" s="134">
        <v>0.13</v>
      </c>
      <c r="Q461" s="134">
        <f>ROUND(E461*P461,2)</f>
        <v>4.55</v>
      </c>
      <c r="R461" s="134"/>
      <c r="S461" s="134" t="s">
        <v>392</v>
      </c>
      <c r="T461" s="135" t="s">
        <v>393</v>
      </c>
      <c r="U461" s="106">
        <v>0.93899999999999995</v>
      </c>
      <c r="V461" s="106">
        <f>ROUND(E461*U461,2)</f>
        <v>32.869999999999997</v>
      </c>
      <c r="W461" s="106"/>
      <c r="X461" s="106" t="s">
        <v>362</v>
      </c>
      <c r="Y461" s="101"/>
      <c r="Z461" s="101"/>
      <c r="AA461" s="101"/>
      <c r="AB461" s="101"/>
      <c r="AC461" s="101"/>
      <c r="AD461" s="101"/>
      <c r="AE461" s="101"/>
      <c r="AF461" s="101"/>
      <c r="AG461" s="101" t="s">
        <v>363</v>
      </c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  <c r="BE461" s="101"/>
      <c r="BF461" s="101"/>
      <c r="BG461" s="101"/>
      <c r="BH461" s="101"/>
    </row>
    <row r="462" spans="1:60" outlineLevel="1">
      <c r="A462" s="122">
        <v>49</v>
      </c>
      <c r="B462" s="123" t="s">
        <v>773</v>
      </c>
      <c r="C462" s="137" t="s">
        <v>774</v>
      </c>
      <c r="D462" s="124" t="s">
        <v>359</v>
      </c>
      <c r="E462" s="125">
        <v>228.428</v>
      </c>
      <c r="F462" s="126"/>
      <c r="G462" s="127">
        <f>ROUND(E462*F462,2)</f>
        <v>0</v>
      </c>
      <c r="H462" s="126"/>
      <c r="I462" s="127">
        <f>ROUND(E462*H462,2)</f>
        <v>0</v>
      </c>
      <c r="J462" s="126"/>
      <c r="K462" s="127">
        <f>ROUND(E462*J462,2)</f>
        <v>0</v>
      </c>
      <c r="L462" s="127">
        <v>21</v>
      </c>
      <c r="M462" s="127">
        <f>G462*(1+L462/100)</f>
        <v>0</v>
      </c>
      <c r="N462" s="127">
        <v>0</v>
      </c>
      <c r="O462" s="127">
        <f>ROUND(E462*N462,2)</f>
        <v>0</v>
      </c>
      <c r="P462" s="127">
        <v>0.184</v>
      </c>
      <c r="Q462" s="127">
        <f>ROUND(E462*P462,2)</f>
        <v>42.03</v>
      </c>
      <c r="R462" s="127"/>
      <c r="S462" s="127" t="s">
        <v>360</v>
      </c>
      <c r="T462" s="128" t="s">
        <v>361</v>
      </c>
      <c r="U462" s="106">
        <v>0.22700000000000001</v>
      </c>
      <c r="V462" s="106">
        <f>ROUND(E462*U462,2)</f>
        <v>51.85</v>
      </c>
      <c r="W462" s="106"/>
      <c r="X462" s="106" t="s">
        <v>362</v>
      </c>
      <c r="Y462" s="101"/>
      <c r="Z462" s="101"/>
      <c r="AA462" s="101"/>
      <c r="AB462" s="101"/>
      <c r="AC462" s="101"/>
      <c r="AD462" s="101"/>
      <c r="AE462" s="101"/>
      <c r="AF462" s="101"/>
      <c r="AG462" s="101" t="s">
        <v>363</v>
      </c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  <c r="BE462" s="101"/>
      <c r="BF462" s="101"/>
      <c r="BG462" s="101"/>
      <c r="BH462" s="101"/>
    </row>
    <row r="463" spans="1:60" outlineLevel="1">
      <c r="A463" s="104"/>
      <c r="B463" s="105"/>
      <c r="C463" s="138" t="s">
        <v>394</v>
      </c>
      <c r="D463" s="107"/>
      <c r="E463" s="108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1"/>
      <c r="Z463" s="101"/>
      <c r="AA463" s="101"/>
      <c r="AB463" s="101"/>
      <c r="AC463" s="101"/>
      <c r="AD463" s="101"/>
      <c r="AE463" s="101"/>
      <c r="AF463" s="101"/>
      <c r="AG463" s="101" t="s">
        <v>365</v>
      </c>
      <c r="AH463" s="101">
        <v>0</v>
      </c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101"/>
      <c r="BG463" s="101"/>
      <c r="BH463" s="101"/>
    </row>
    <row r="464" spans="1:60" ht="22.5" outlineLevel="1">
      <c r="A464" s="104"/>
      <c r="B464" s="105"/>
      <c r="C464" s="138" t="s">
        <v>775</v>
      </c>
      <c r="D464" s="107"/>
      <c r="E464" s="108">
        <v>127.7276</v>
      </c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1"/>
      <c r="Z464" s="101"/>
      <c r="AA464" s="101"/>
      <c r="AB464" s="101"/>
      <c r="AC464" s="101"/>
      <c r="AD464" s="101"/>
      <c r="AE464" s="101"/>
      <c r="AF464" s="101"/>
      <c r="AG464" s="101" t="s">
        <v>365</v>
      </c>
      <c r="AH464" s="101">
        <v>0</v>
      </c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  <c r="BE464" s="101"/>
      <c r="BF464" s="101"/>
      <c r="BG464" s="101"/>
      <c r="BH464" s="101"/>
    </row>
    <row r="465" spans="1:60" outlineLevel="1">
      <c r="A465" s="104"/>
      <c r="B465" s="105"/>
      <c r="C465" s="138" t="s">
        <v>776</v>
      </c>
      <c r="D465" s="107"/>
      <c r="E465" s="108">
        <v>-26.4</v>
      </c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1"/>
      <c r="Z465" s="101"/>
      <c r="AA465" s="101"/>
      <c r="AB465" s="101"/>
      <c r="AC465" s="101"/>
      <c r="AD465" s="101"/>
      <c r="AE465" s="101"/>
      <c r="AF465" s="101"/>
      <c r="AG465" s="101" t="s">
        <v>365</v>
      </c>
      <c r="AH465" s="101">
        <v>0</v>
      </c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  <c r="BE465" s="101"/>
      <c r="BF465" s="101"/>
      <c r="BG465" s="101"/>
      <c r="BH465" s="101"/>
    </row>
    <row r="466" spans="1:60" outlineLevel="1">
      <c r="A466" s="104"/>
      <c r="B466" s="105"/>
      <c r="C466" s="139" t="s">
        <v>454</v>
      </c>
      <c r="D466" s="109"/>
      <c r="E466" s="110">
        <v>101.3276</v>
      </c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1"/>
      <c r="Z466" s="101"/>
      <c r="AA466" s="101"/>
      <c r="AB466" s="101"/>
      <c r="AC466" s="101"/>
      <c r="AD466" s="101"/>
      <c r="AE466" s="101"/>
      <c r="AF466" s="101"/>
      <c r="AG466" s="101" t="s">
        <v>365</v>
      </c>
      <c r="AH466" s="101">
        <v>1</v>
      </c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  <c r="BE466" s="101"/>
      <c r="BF466" s="101"/>
      <c r="BG466" s="101"/>
      <c r="BH466" s="101"/>
    </row>
    <row r="467" spans="1:60" outlineLevel="1">
      <c r="A467" s="104"/>
      <c r="B467" s="105"/>
      <c r="C467" s="138" t="s">
        <v>777</v>
      </c>
      <c r="D467" s="107"/>
      <c r="E467" s="108">
        <v>3.3879999999999999</v>
      </c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1"/>
      <c r="Z467" s="101"/>
      <c r="AA467" s="101"/>
      <c r="AB467" s="101"/>
      <c r="AC467" s="101"/>
      <c r="AD467" s="101"/>
      <c r="AE467" s="101"/>
      <c r="AF467" s="101"/>
      <c r="AG467" s="101" t="s">
        <v>365</v>
      </c>
      <c r="AH467" s="101">
        <v>0</v>
      </c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  <c r="BE467" s="101"/>
      <c r="BF467" s="101"/>
      <c r="BG467" s="101"/>
      <c r="BH467" s="101"/>
    </row>
    <row r="468" spans="1:60" outlineLevel="1">
      <c r="A468" s="104"/>
      <c r="B468" s="105"/>
      <c r="C468" s="138" t="s">
        <v>778</v>
      </c>
      <c r="D468" s="107"/>
      <c r="E468" s="108">
        <v>5.2359999999999998</v>
      </c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1"/>
      <c r="Z468" s="101"/>
      <c r="AA468" s="101"/>
      <c r="AB468" s="101"/>
      <c r="AC468" s="101"/>
      <c r="AD468" s="101"/>
      <c r="AE468" s="101"/>
      <c r="AF468" s="101"/>
      <c r="AG468" s="101" t="s">
        <v>365</v>
      </c>
      <c r="AH468" s="101">
        <v>0</v>
      </c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101"/>
      <c r="BE468" s="101"/>
      <c r="BF468" s="101"/>
      <c r="BG468" s="101"/>
      <c r="BH468" s="101"/>
    </row>
    <row r="469" spans="1:60" outlineLevel="1">
      <c r="A469" s="104"/>
      <c r="B469" s="105"/>
      <c r="C469" s="138" t="s">
        <v>779</v>
      </c>
      <c r="D469" s="107"/>
      <c r="E469" s="108">
        <v>3.5419999999999998</v>
      </c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1"/>
      <c r="Z469" s="101"/>
      <c r="AA469" s="101"/>
      <c r="AB469" s="101"/>
      <c r="AC469" s="101"/>
      <c r="AD469" s="101"/>
      <c r="AE469" s="101"/>
      <c r="AF469" s="101"/>
      <c r="AG469" s="101" t="s">
        <v>365</v>
      </c>
      <c r="AH469" s="101">
        <v>0</v>
      </c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  <c r="BE469" s="101"/>
      <c r="BF469" s="101"/>
      <c r="BG469" s="101"/>
      <c r="BH469" s="101"/>
    </row>
    <row r="470" spans="1:60" outlineLevel="1">
      <c r="A470" s="104"/>
      <c r="B470" s="105"/>
      <c r="C470" s="138" t="s">
        <v>778</v>
      </c>
      <c r="D470" s="107"/>
      <c r="E470" s="108">
        <v>5.2359999999999998</v>
      </c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1"/>
      <c r="Z470" s="101"/>
      <c r="AA470" s="101"/>
      <c r="AB470" s="101"/>
      <c r="AC470" s="101"/>
      <c r="AD470" s="101"/>
      <c r="AE470" s="101"/>
      <c r="AF470" s="101"/>
      <c r="AG470" s="101" t="s">
        <v>365</v>
      </c>
      <c r="AH470" s="101">
        <v>0</v>
      </c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  <c r="BE470" s="101"/>
      <c r="BF470" s="101"/>
      <c r="BG470" s="101"/>
      <c r="BH470" s="101"/>
    </row>
    <row r="471" spans="1:60" outlineLevel="1">
      <c r="A471" s="104"/>
      <c r="B471" s="105"/>
      <c r="C471" s="138" t="s">
        <v>779</v>
      </c>
      <c r="D471" s="107"/>
      <c r="E471" s="108">
        <v>3.5419999999999998</v>
      </c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1"/>
      <c r="Z471" s="101"/>
      <c r="AA471" s="101"/>
      <c r="AB471" s="101"/>
      <c r="AC471" s="101"/>
      <c r="AD471" s="101"/>
      <c r="AE471" s="101"/>
      <c r="AF471" s="101"/>
      <c r="AG471" s="101" t="s">
        <v>365</v>
      </c>
      <c r="AH471" s="101">
        <v>0</v>
      </c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  <c r="BE471" s="101"/>
      <c r="BF471" s="101"/>
      <c r="BG471" s="101"/>
      <c r="BH471" s="101"/>
    </row>
    <row r="472" spans="1:60" outlineLevel="1">
      <c r="A472" s="104"/>
      <c r="B472" s="105"/>
      <c r="C472" s="138" t="s">
        <v>778</v>
      </c>
      <c r="D472" s="107"/>
      <c r="E472" s="108">
        <v>5.2359999999999998</v>
      </c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1"/>
      <c r="Z472" s="101"/>
      <c r="AA472" s="101"/>
      <c r="AB472" s="101"/>
      <c r="AC472" s="101"/>
      <c r="AD472" s="101"/>
      <c r="AE472" s="101"/>
      <c r="AF472" s="101"/>
      <c r="AG472" s="101" t="s">
        <v>365</v>
      </c>
      <c r="AH472" s="101">
        <v>0</v>
      </c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  <c r="BE472" s="101"/>
      <c r="BF472" s="101"/>
      <c r="BG472" s="101"/>
      <c r="BH472" s="101"/>
    </row>
    <row r="473" spans="1:60" outlineLevel="1">
      <c r="A473" s="104"/>
      <c r="B473" s="105"/>
      <c r="C473" s="138" t="s">
        <v>779</v>
      </c>
      <c r="D473" s="107"/>
      <c r="E473" s="108">
        <v>3.5419999999999998</v>
      </c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1"/>
      <c r="Z473" s="101"/>
      <c r="AA473" s="101"/>
      <c r="AB473" s="101"/>
      <c r="AC473" s="101"/>
      <c r="AD473" s="101"/>
      <c r="AE473" s="101"/>
      <c r="AF473" s="101"/>
      <c r="AG473" s="101" t="s">
        <v>365</v>
      </c>
      <c r="AH473" s="101">
        <v>0</v>
      </c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  <c r="BE473" s="101"/>
      <c r="BF473" s="101"/>
      <c r="BG473" s="101"/>
      <c r="BH473" s="101"/>
    </row>
    <row r="474" spans="1:60" outlineLevel="1">
      <c r="A474" s="104"/>
      <c r="B474" s="105"/>
      <c r="C474" s="138" t="s">
        <v>778</v>
      </c>
      <c r="D474" s="107"/>
      <c r="E474" s="108">
        <v>5.2359999999999998</v>
      </c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1"/>
      <c r="Z474" s="101"/>
      <c r="AA474" s="101"/>
      <c r="AB474" s="101"/>
      <c r="AC474" s="101"/>
      <c r="AD474" s="101"/>
      <c r="AE474" s="101"/>
      <c r="AF474" s="101"/>
      <c r="AG474" s="101" t="s">
        <v>365</v>
      </c>
      <c r="AH474" s="101">
        <v>0</v>
      </c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  <c r="BE474" s="101"/>
      <c r="BF474" s="101"/>
      <c r="BG474" s="101"/>
      <c r="BH474" s="101"/>
    </row>
    <row r="475" spans="1:60" outlineLevel="1">
      <c r="A475" s="104"/>
      <c r="B475" s="105"/>
      <c r="C475" s="138" t="s">
        <v>779</v>
      </c>
      <c r="D475" s="107"/>
      <c r="E475" s="108">
        <v>3.5419999999999998</v>
      </c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1"/>
      <c r="Z475" s="101"/>
      <c r="AA475" s="101"/>
      <c r="AB475" s="101"/>
      <c r="AC475" s="101"/>
      <c r="AD475" s="101"/>
      <c r="AE475" s="101"/>
      <c r="AF475" s="101"/>
      <c r="AG475" s="101" t="s">
        <v>365</v>
      </c>
      <c r="AH475" s="101">
        <v>0</v>
      </c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101"/>
      <c r="BE475" s="101"/>
      <c r="BF475" s="101"/>
      <c r="BG475" s="101"/>
      <c r="BH475" s="101"/>
    </row>
    <row r="476" spans="1:60" outlineLevel="1">
      <c r="A476" s="104"/>
      <c r="B476" s="105"/>
      <c r="C476" s="138" t="s">
        <v>778</v>
      </c>
      <c r="D476" s="107"/>
      <c r="E476" s="108">
        <v>5.2359999999999998</v>
      </c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1"/>
      <c r="Z476" s="101"/>
      <c r="AA476" s="101"/>
      <c r="AB476" s="101"/>
      <c r="AC476" s="101"/>
      <c r="AD476" s="101"/>
      <c r="AE476" s="101"/>
      <c r="AF476" s="101"/>
      <c r="AG476" s="101" t="s">
        <v>365</v>
      </c>
      <c r="AH476" s="101">
        <v>0</v>
      </c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  <c r="BE476" s="101"/>
      <c r="BF476" s="101"/>
      <c r="BG476" s="101"/>
      <c r="BH476" s="101"/>
    </row>
    <row r="477" spans="1:60" outlineLevel="1">
      <c r="A477" s="104"/>
      <c r="B477" s="105"/>
      <c r="C477" s="138" t="s">
        <v>779</v>
      </c>
      <c r="D477" s="107"/>
      <c r="E477" s="108">
        <v>3.5419999999999998</v>
      </c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1"/>
      <c r="Z477" s="101"/>
      <c r="AA477" s="101"/>
      <c r="AB477" s="101"/>
      <c r="AC477" s="101"/>
      <c r="AD477" s="101"/>
      <c r="AE477" s="101"/>
      <c r="AF477" s="101"/>
      <c r="AG477" s="101" t="s">
        <v>365</v>
      </c>
      <c r="AH477" s="101">
        <v>0</v>
      </c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101"/>
      <c r="BE477" s="101"/>
      <c r="BF477" s="101"/>
      <c r="BG477" s="101"/>
      <c r="BH477" s="101"/>
    </row>
    <row r="478" spans="1:60" outlineLevel="1">
      <c r="A478" s="104"/>
      <c r="B478" s="105"/>
      <c r="C478" s="138" t="s">
        <v>778</v>
      </c>
      <c r="D478" s="107"/>
      <c r="E478" s="108">
        <v>5.2359999999999998</v>
      </c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1"/>
      <c r="Z478" s="101"/>
      <c r="AA478" s="101"/>
      <c r="AB478" s="101"/>
      <c r="AC478" s="101"/>
      <c r="AD478" s="101"/>
      <c r="AE478" s="101"/>
      <c r="AF478" s="101"/>
      <c r="AG478" s="101" t="s">
        <v>365</v>
      </c>
      <c r="AH478" s="101">
        <v>0</v>
      </c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  <c r="BE478" s="101"/>
      <c r="BF478" s="101"/>
      <c r="BG478" s="101"/>
      <c r="BH478" s="101"/>
    </row>
    <row r="479" spans="1:60" outlineLevel="1">
      <c r="A479" s="104"/>
      <c r="B479" s="105"/>
      <c r="C479" s="138" t="s">
        <v>779</v>
      </c>
      <c r="D479" s="107"/>
      <c r="E479" s="108">
        <v>3.5419999999999998</v>
      </c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1"/>
      <c r="Z479" s="101"/>
      <c r="AA479" s="101"/>
      <c r="AB479" s="101"/>
      <c r="AC479" s="101"/>
      <c r="AD479" s="101"/>
      <c r="AE479" s="101"/>
      <c r="AF479" s="101"/>
      <c r="AG479" s="101" t="s">
        <v>365</v>
      </c>
      <c r="AH479" s="101">
        <v>0</v>
      </c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  <c r="BE479" s="101"/>
      <c r="BF479" s="101"/>
      <c r="BG479" s="101"/>
      <c r="BH479" s="101"/>
    </row>
    <row r="480" spans="1:60" outlineLevel="1">
      <c r="A480" s="104"/>
      <c r="B480" s="105"/>
      <c r="C480" s="138" t="s">
        <v>778</v>
      </c>
      <c r="D480" s="107"/>
      <c r="E480" s="108">
        <v>5.2359999999999998</v>
      </c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1"/>
      <c r="Z480" s="101"/>
      <c r="AA480" s="101"/>
      <c r="AB480" s="101"/>
      <c r="AC480" s="101"/>
      <c r="AD480" s="101"/>
      <c r="AE480" s="101"/>
      <c r="AF480" s="101"/>
      <c r="AG480" s="101" t="s">
        <v>365</v>
      </c>
      <c r="AH480" s="101">
        <v>0</v>
      </c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  <c r="BE480" s="101"/>
      <c r="BF480" s="101"/>
      <c r="BG480" s="101"/>
      <c r="BH480" s="101"/>
    </row>
    <row r="481" spans="1:60" outlineLevel="1">
      <c r="A481" s="104"/>
      <c r="B481" s="105"/>
      <c r="C481" s="138" t="s">
        <v>779</v>
      </c>
      <c r="D481" s="107"/>
      <c r="E481" s="108">
        <v>3.5419999999999998</v>
      </c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1"/>
      <c r="Z481" s="101"/>
      <c r="AA481" s="101"/>
      <c r="AB481" s="101"/>
      <c r="AC481" s="101"/>
      <c r="AD481" s="101"/>
      <c r="AE481" s="101"/>
      <c r="AF481" s="101"/>
      <c r="AG481" s="101" t="s">
        <v>365</v>
      </c>
      <c r="AH481" s="101">
        <v>0</v>
      </c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101"/>
      <c r="BE481" s="101"/>
      <c r="BF481" s="101"/>
      <c r="BG481" s="101"/>
      <c r="BH481" s="101"/>
    </row>
    <row r="482" spans="1:60" outlineLevel="1">
      <c r="A482" s="104"/>
      <c r="B482" s="105"/>
      <c r="C482" s="138" t="s">
        <v>778</v>
      </c>
      <c r="D482" s="107"/>
      <c r="E482" s="108">
        <v>5.2359999999999998</v>
      </c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1"/>
      <c r="Z482" s="101"/>
      <c r="AA482" s="101"/>
      <c r="AB482" s="101"/>
      <c r="AC482" s="101"/>
      <c r="AD482" s="101"/>
      <c r="AE482" s="101"/>
      <c r="AF482" s="101"/>
      <c r="AG482" s="101" t="s">
        <v>365</v>
      </c>
      <c r="AH482" s="101">
        <v>0</v>
      </c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101"/>
      <c r="BE482" s="101"/>
      <c r="BF482" s="101"/>
      <c r="BG482" s="101"/>
      <c r="BH482" s="101"/>
    </row>
    <row r="483" spans="1:60" outlineLevel="1">
      <c r="A483" s="104"/>
      <c r="B483" s="105"/>
      <c r="C483" s="138" t="s">
        <v>779</v>
      </c>
      <c r="D483" s="107"/>
      <c r="E483" s="108">
        <v>3.5419999999999998</v>
      </c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1"/>
      <c r="Z483" s="101"/>
      <c r="AA483" s="101"/>
      <c r="AB483" s="101"/>
      <c r="AC483" s="101"/>
      <c r="AD483" s="101"/>
      <c r="AE483" s="101"/>
      <c r="AF483" s="101"/>
      <c r="AG483" s="101" t="s">
        <v>365</v>
      </c>
      <c r="AH483" s="101">
        <v>0</v>
      </c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101"/>
      <c r="BE483" s="101"/>
      <c r="BF483" s="101"/>
      <c r="BG483" s="101"/>
      <c r="BH483" s="101"/>
    </row>
    <row r="484" spans="1:60" outlineLevel="1">
      <c r="A484" s="104"/>
      <c r="B484" s="105"/>
      <c r="C484" s="138" t="s">
        <v>778</v>
      </c>
      <c r="D484" s="107"/>
      <c r="E484" s="108">
        <v>5.2359999999999998</v>
      </c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1"/>
      <c r="Z484" s="101"/>
      <c r="AA484" s="101"/>
      <c r="AB484" s="101"/>
      <c r="AC484" s="101"/>
      <c r="AD484" s="101"/>
      <c r="AE484" s="101"/>
      <c r="AF484" s="101"/>
      <c r="AG484" s="101" t="s">
        <v>365</v>
      </c>
      <c r="AH484" s="101">
        <v>0</v>
      </c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  <c r="BE484" s="101"/>
      <c r="BF484" s="101"/>
      <c r="BG484" s="101"/>
      <c r="BH484" s="101"/>
    </row>
    <row r="485" spans="1:60" outlineLevel="1">
      <c r="A485" s="104"/>
      <c r="B485" s="105"/>
      <c r="C485" s="138" t="s">
        <v>779</v>
      </c>
      <c r="D485" s="107"/>
      <c r="E485" s="108">
        <v>3.5419999999999998</v>
      </c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1"/>
      <c r="Z485" s="101"/>
      <c r="AA485" s="101"/>
      <c r="AB485" s="101"/>
      <c r="AC485" s="101"/>
      <c r="AD485" s="101"/>
      <c r="AE485" s="101"/>
      <c r="AF485" s="101"/>
      <c r="AG485" s="101" t="s">
        <v>365</v>
      </c>
      <c r="AH485" s="101">
        <v>0</v>
      </c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101"/>
      <c r="BE485" s="101"/>
      <c r="BF485" s="101"/>
      <c r="BG485" s="101"/>
      <c r="BH485" s="101"/>
    </row>
    <row r="486" spans="1:60" outlineLevel="1">
      <c r="A486" s="104"/>
      <c r="B486" s="105"/>
      <c r="C486" s="138" t="s">
        <v>780</v>
      </c>
      <c r="D486" s="107"/>
      <c r="E486" s="108">
        <v>4.9279999999999999</v>
      </c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1"/>
      <c r="Z486" s="101"/>
      <c r="AA486" s="101"/>
      <c r="AB486" s="101"/>
      <c r="AC486" s="101"/>
      <c r="AD486" s="101"/>
      <c r="AE486" s="101"/>
      <c r="AF486" s="101"/>
      <c r="AG486" s="101" t="s">
        <v>365</v>
      </c>
      <c r="AH486" s="101">
        <v>0</v>
      </c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101"/>
      <c r="BE486" s="101"/>
      <c r="BF486" s="101"/>
      <c r="BG486" s="101"/>
      <c r="BH486" s="101"/>
    </row>
    <row r="487" spans="1:60" outlineLevel="1">
      <c r="A487" s="104"/>
      <c r="B487" s="105"/>
      <c r="C487" s="138" t="s">
        <v>781</v>
      </c>
      <c r="D487" s="107"/>
      <c r="E487" s="108">
        <v>4.5738000000000003</v>
      </c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1"/>
      <c r="Z487" s="101"/>
      <c r="AA487" s="101"/>
      <c r="AB487" s="101"/>
      <c r="AC487" s="101"/>
      <c r="AD487" s="101"/>
      <c r="AE487" s="101"/>
      <c r="AF487" s="101"/>
      <c r="AG487" s="101" t="s">
        <v>365</v>
      </c>
      <c r="AH487" s="101">
        <v>0</v>
      </c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101"/>
      <c r="BE487" s="101"/>
      <c r="BF487" s="101"/>
      <c r="BG487" s="101"/>
      <c r="BH487" s="101"/>
    </row>
    <row r="488" spans="1:60" outlineLevel="1">
      <c r="A488" s="104"/>
      <c r="B488" s="105"/>
      <c r="C488" s="138" t="s">
        <v>368</v>
      </c>
      <c r="D488" s="107"/>
      <c r="E488" s="108">
        <v>-1.4</v>
      </c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1"/>
      <c r="Z488" s="101"/>
      <c r="AA488" s="101"/>
      <c r="AB488" s="101"/>
      <c r="AC488" s="101"/>
      <c r="AD488" s="101"/>
      <c r="AE488" s="101"/>
      <c r="AF488" s="101"/>
      <c r="AG488" s="101" t="s">
        <v>365</v>
      </c>
      <c r="AH488" s="101">
        <v>0</v>
      </c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  <c r="BE488" s="101"/>
      <c r="BF488" s="101"/>
      <c r="BG488" s="101"/>
      <c r="BH488" s="101"/>
    </row>
    <row r="489" spans="1:60" outlineLevel="1">
      <c r="A489" s="104"/>
      <c r="B489" s="105"/>
      <c r="C489" s="139" t="s">
        <v>454</v>
      </c>
      <c r="D489" s="109"/>
      <c r="E489" s="110">
        <v>90.491799999999998</v>
      </c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1"/>
      <c r="Z489" s="101"/>
      <c r="AA489" s="101"/>
      <c r="AB489" s="101"/>
      <c r="AC489" s="101"/>
      <c r="AD489" s="101"/>
      <c r="AE489" s="101"/>
      <c r="AF489" s="101"/>
      <c r="AG489" s="101" t="s">
        <v>365</v>
      </c>
      <c r="AH489" s="101">
        <v>1</v>
      </c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101"/>
      <c r="BE489" s="101"/>
      <c r="BF489" s="101"/>
      <c r="BG489" s="101"/>
      <c r="BH489" s="101"/>
    </row>
    <row r="490" spans="1:60" outlineLevel="1">
      <c r="A490" s="104"/>
      <c r="B490" s="105"/>
      <c r="C490" s="138" t="s">
        <v>782</v>
      </c>
      <c r="D490" s="107"/>
      <c r="E490" s="108">
        <v>9.7327999999999992</v>
      </c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1"/>
      <c r="Z490" s="101"/>
      <c r="AA490" s="101"/>
      <c r="AB490" s="101"/>
      <c r="AC490" s="101"/>
      <c r="AD490" s="101"/>
      <c r="AE490" s="101"/>
      <c r="AF490" s="101"/>
      <c r="AG490" s="101" t="s">
        <v>365</v>
      </c>
      <c r="AH490" s="101">
        <v>0</v>
      </c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  <c r="BE490" s="101"/>
      <c r="BF490" s="101"/>
      <c r="BG490" s="101"/>
      <c r="BH490" s="101"/>
    </row>
    <row r="491" spans="1:60" outlineLevel="1">
      <c r="A491" s="104"/>
      <c r="B491" s="105"/>
      <c r="C491" s="138" t="s">
        <v>783</v>
      </c>
      <c r="D491" s="107"/>
      <c r="E491" s="108">
        <v>7.8540000000000001</v>
      </c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1"/>
      <c r="Z491" s="101"/>
      <c r="AA491" s="101"/>
      <c r="AB491" s="101"/>
      <c r="AC491" s="101"/>
      <c r="AD491" s="101"/>
      <c r="AE491" s="101"/>
      <c r="AF491" s="101"/>
      <c r="AG491" s="101" t="s">
        <v>365</v>
      </c>
      <c r="AH491" s="101">
        <v>0</v>
      </c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  <c r="BE491" s="101"/>
      <c r="BF491" s="101"/>
      <c r="BG491" s="101"/>
      <c r="BH491" s="101"/>
    </row>
    <row r="492" spans="1:60" outlineLevel="1">
      <c r="A492" s="104"/>
      <c r="B492" s="105"/>
      <c r="C492" s="138" t="s">
        <v>784</v>
      </c>
      <c r="D492" s="107"/>
      <c r="E492" s="108">
        <v>4.0039999999999996</v>
      </c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1"/>
      <c r="Z492" s="101"/>
      <c r="AA492" s="101"/>
      <c r="AB492" s="101"/>
      <c r="AC492" s="101"/>
      <c r="AD492" s="101"/>
      <c r="AE492" s="101"/>
      <c r="AF492" s="101"/>
      <c r="AG492" s="101" t="s">
        <v>365</v>
      </c>
      <c r="AH492" s="101">
        <v>0</v>
      </c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  <c r="BE492" s="101"/>
      <c r="BF492" s="101"/>
      <c r="BG492" s="101"/>
      <c r="BH492" s="101"/>
    </row>
    <row r="493" spans="1:60" outlineLevel="1">
      <c r="A493" s="104"/>
      <c r="B493" s="105"/>
      <c r="C493" s="138" t="s">
        <v>785</v>
      </c>
      <c r="D493" s="107"/>
      <c r="E493" s="108">
        <v>5.8520000000000003</v>
      </c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1"/>
      <c r="Z493" s="101"/>
      <c r="AA493" s="101"/>
      <c r="AB493" s="101"/>
      <c r="AC493" s="101"/>
      <c r="AD493" s="101"/>
      <c r="AE493" s="101"/>
      <c r="AF493" s="101"/>
      <c r="AG493" s="101" t="s">
        <v>365</v>
      </c>
      <c r="AH493" s="101">
        <v>0</v>
      </c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101"/>
      <c r="BE493" s="101"/>
      <c r="BF493" s="101"/>
      <c r="BG493" s="101"/>
      <c r="BH493" s="101"/>
    </row>
    <row r="494" spans="1:60" outlineLevel="1">
      <c r="A494" s="104"/>
      <c r="B494" s="105"/>
      <c r="C494" s="138" t="s">
        <v>786</v>
      </c>
      <c r="D494" s="107"/>
      <c r="E494" s="108">
        <v>-2.8</v>
      </c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1"/>
      <c r="Z494" s="101"/>
      <c r="AA494" s="101"/>
      <c r="AB494" s="101"/>
      <c r="AC494" s="101"/>
      <c r="AD494" s="101"/>
      <c r="AE494" s="101"/>
      <c r="AF494" s="101"/>
      <c r="AG494" s="101" t="s">
        <v>365</v>
      </c>
      <c r="AH494" s="101">
        <v>0</v>
      </c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  <c r="BE494" s="101"/>
      <c r="BF494" s="101"/>
      <c r="BG494" s="101"/>
      <c r="BH494" s="101"/>
    </row>
    <row r="495" spans="1:60" outlineLevel="1">
      <c r="A495" s="104"/>
      <c r="B495" s="105"/>
      <c r="C495" s="138" t="s">
        <v>787</v>
      </c>
      <c r="D495" s="107"/>
      <c r="E495" s="108">
        <v>4.62</v>
      </c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1"/>
      <c r="Z495" s="101"/>
      <c r="AA495" s="101"/>
      <c r="AB495" s="101"/>
      <c r="AC495" s="101"/>
      <c r="AD495" s="101"/>
      <c r="AE495" s="101"/>
      <c r="AF495" s="101"/>
      <c r="AG495" s="101" t="s">
        <v>365</v>
      </c>
      <c r="AH495" s="101">
        <v>0</v>
      </c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101"/>
      <c r="BE495" s="101"/>
      <c r="BF495" s="101"/>
      <c r="BG495" s="101"/>
      <c r="BH495" s="101"/>
    </row>
    <row r="496" spans="1:60" outlineLevel="1">
      <c r="A496" s="104"/>
      <c r="B496" s="105"/>
      <c r="C496" s="138" t="s">
        <v>788</v>
      </c>
      <c r="D496" s="107"/>
      <c r="E496" s="108">
        <v>1.8480000000000001</v>
      </c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1"/>
      <c r="Z496" s="101"/>
      <c r="AA496" s="101"/>
      <c r="AB496" s="101"/>
      <c r="AC496" s="101"/>
      <c r="AD496" s="101"/>
      <c r="AE496" s="101"/>
      <c r="AF496" s="101"/>
      <c r="AG496" s="101" t="s">
        <v>365</v>
      </c>
      <c r="AH496" s="101">
        <v>0</v>
      </c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  <c r="BE496" s="101"/>
      <c r="BF496" s="101"/>
      <c r="BG496" s="101"/>
      <c r="BH496" s="101"/>
    </row>
    <row r="497" spans="1:60" outlineLevel="1">
      <c r="A497" s="104"/>
      <c r="B497" s="105"/>
      <c r="C497" s="138" t="s">
        <v>789</v>
      </c>
      <c r="D497" s="107"/>
      <c r="E497" s="108">
        <v>3.234</v>
      </c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1"/>
      <c r="Z497" s="101"/>
      <c r="AA497" s="101"/>
      <c r="AB497" s="101"/>
      <c r="AC497" s="101"/>
      <c r="AD497" s="101"/>
      <c r="AE497" s="101"/>
      <c r="AF497" s="101"/>
      <c r="AG497" s="101" t="s">
        <v>365</v>
      </c>
      <c r="AH497" s="101">
        <v>0</v>
      </c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  <c r="BE497" s="101"/>
      <c r="BF497" s="101"/>
      <c r="BG497" s="101"/>
      <c r="BH497" s="101"/>
    </row>
    <row r="498" spans="1:60" outlineLevel="1">
      <c r="A498" s="104"/>
      <c r="B498" s="105"/>
      <c r="C498" s="138" t="s">
        <v>790</v>
      </c>
      <c r="D498" s="107"/>
      <c r="E498" s="108">
        <v>2.2637999999999998</v>
      </c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1"/>
      <c r="Z498" s="101"/>
      <c r="AA498" s="101"/>
      <c r="AB498" s="101"/>
      <c r="AC498" s="101"/>
      <c r="AD498" s="101"/>
      <c r="AE498" s="101"/>
      <c r="AF498" s="101"/>
      <c r="AG498" s="101" t="s">
        <v>365</v>
      </c>
      <c r="AH498" s="101">
        <v>0</v>
      </c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  <c r="BE498" s="101"/>
      <c r="BF498" s="101"/>
      <c r="BG498" s="101"/>
      <c r="BH498" s="101"/>
    </row>
    <row r="499" spans="1:60" outlineLevel="1">
      <c r="A499" s="104"/>
      <c r="B499" s="105"/>
      <c r="C499" s="139" t="s">
        <v>454</v>
      </c>
      <c r="D499" s="109"/>
      <c r="E499" s="110">
        <v>36.608600000000003</v>
      </c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1"/>
      <c r="Z499" s="101"/>
      <c r="AA499" s="101"/>
      <c r="AB499" s="101"/>
      <c r="AC499" s="101"/>
      <c r="AD499" s="101"/>
      <c r="AE499" s="101"/>
      <c r="AF499" s="101"/>
      <c r="AG499" s="101" t="s">
        <v>365</v>
      </c>
      <c r="AH499" s="101">
        <v>1</v>
      </c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  <c r="BE499" s="101"/>
      <c r="BF499" s="101"/>
      <c r="BG499" s="101"/>
      <c r="BH499" s="101"/>
    </row>
    <row r="500" spans="1:60" outlineLevel="1">
      <c r="A500" s="122">
        <v>50</v>
      </c>
      <c r="B500" s="123" t="s">
        <v>791</v>
      </c>
      <c r="C500" s="137" t="s">
        <v>792</v>
      </c>
      <c r="D500" s="124" t="s">
        <v>359</v>
      </c>
      <c r="E500" s="125">
        <v>74.417400000000001</v>
      </c>
      <c r="F500" s="126"/>
      <c r="G500" s="127">
        <f>ROUND(E500*F500,2)</f>
        <v>0</v>
      </c>
      <c r="H500" s="126"/>
      <c r="I500" s="127">
        <f>ROUND(E500*H500,2)</f>
        <v>0</v>
      </c>
      <c r="J500" s="126"/>
      <c r="K500" s="127">
        <f>ROUND(E500*J500,2)</f>
        <v>0</v>
      </c>
      <c r="L500" s="127">
        <v>21</v>
      </c>
      <c r="M500" s="127">
        <f>G500*(1+L500/100)</f>
        <v>0</v>
      </c>
      <c r="N500" s="127">
        <v>0</v>
      </c>
      <c r="O500" s="127">
        <f>ROUND(E500*N500,2)</f>
        <v>0</v>
      </c>
      <c r="P500" s="127">
        <v>0.31900000000000001</v>
      </c>
      <c r="Q500" s="127">
        <f>ROUND(E500*P500,2)</f>
        <v>23.74</v>
      </c>
      <c r="R500" s="127"/>
      <c r="S500" s="127" t="s">
        <v>360</v>
      </c>
      <c r="T500" s="128" t="s">
        <v>361</v>
      </c>
      <c r="U500" s="106">
        <v>0.317</v>
      </c>
      <c r="V500" s="106">
        <f>ROUND(E500*U500,2)</f>
        <v>23.59</v>
      </c>
      <c r="W500" s="106"/>
      <c r="X500" s="106" t="s">
        <v>362</v>
      </c>
      <c r="Y500" s="101"/>
      <c r="Z500" s="101"/>
      <c r="AA500" s="101"/>
      <c r="AB500" s="101"/>
      <c r="AC500" s="101"/>
      <c r="AD500" s="101"/>
      <c r="AE500" s="101"/>
      <c r="AF500" s="101"/>
      <c r="AG500" s="101" t="s">
        <v>363</v>
      </c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  <c r="BE500" s="101"/>
      <c r="BF500" s="101"/>
      <c r="BG500" s="101"/>
      <c r="BH500" s="101"/>
    </row>
    <row r="501" spans="1:60" outlineLevel="1">
      <c r="A501" s="104"/>
      <c r="B501" s="105"/>
      <c r="C501" s="138" t="s">
        <v>394</v>
      </c>
      <c r="D501" s="107"/>
      <c r="E501" s="108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1"/>
      <c r="Z501" s="101"/>
      <c r="AA501" s="101"/>
      <c r="AB501" s="101"/>
      <c r="AC501" s="101"/>
      <c r="AD501" s="101"/>
      <c r="AE501" s="101"/>
      <c r="AF501" s="101"/>
      <c r="AG501" s="101" t="s">
        <v>365</v>
      </c>
      <c r="AH501" s="101">
        <v>0</v>
      </c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  <c r="BE501" s="101"/>
      <c r="BF501" s="101"/>
      <c r="BG501" s="101"/>
      <c r="BH501" s="101"/>
    </row>
    <row r="502" spans="1:60" outlineLevel="1">
      <c r="A502" s="104"/>
      <c r="B502" s="105"/>
      <c r="C502" s="138" t="s">
        <v>793</v>
      </c>
      <c r="D502" s="107"/>
      <c r="E502" s="108">
        <v>5.2359999999999998</v>
      </c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1"/>
      <c r="Z502" s="101"/>
      <c r="AA502" s="101"/>
      <c r="AB502" s="101"/>
      <c r="AC502" s="101"/>
      <c r="AD502" s="101"/>
      <c r="AE502" s="101"/>
      <c r="AF502" s="101"/>
      <c r="AG502" s="101" t="s">
        <v>365</v>
      </c>
      <c r="AH502" s="101">
        <v>0</v>
      </c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  <c r="BE502" s="101"/>
      <c r="BF502" s="101"/>
      <c r="BG502" s="101"/>
      <c r="BH502" s="101"/>
    </row>
    <row r="503" spans="1:60" outlineLevel="1">
      <c r="A503" s="104"/>
      <c r="B503" s="105"/>
      <c r="C503" s="138" t="s">
        <v>368</v>
      </c>
      <c r="D503" s="107"/>
      <c r="E503" s="108">
        <v>-1.4</v>
      </c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1"/>
      <c r="Z503" s="101"/>
      <c r="AA503" s="101"/>
      <c r="AB503" s="101"/>
      <c r="AC503" s="101"/>
      <c r="AD503" s="101"/>
      <c r="AE503" s="101"/>
      <c r="AF503" s="101"/>
      <c r="AG503" s="101" t="s">
        <v>365</v>
      </c>
      <c r="AH503" s="101">
        <v>0</v>
      </c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  <c r="BE503" s="101"/>
      <c r="BF503" s="101"/>
      <c r="BG503" s="101"/>
      <c r="BH503" s="101"/>
    </row>
    <row r="504" spans="1:60" outlineLevel="1">
      <c r="A504" s="104"/>
      <c r="B504" s="105"/>
      <c r="C504" s="138" t="s">
        <v>793</v>
      </c>
      <c r="D504" s="107"/>
      <c r="E504" s="108">
        <v>5.2359999999999998</v>
      </c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1"/>
      <c r="Z504" s="101"/>
      <c r="AA504" s="101"/>
      <c r="AB504" s="101"/>
      <c r="AC504" s="101"/>
      <c r="AD504" s="101"/>
      <c r="AE504" s="101"/>
      <c r="AF504" s="101"/>
      <c r="AG504" s="101" t="s">
        <v>365</v>
      </c>
      <c r="AH504" s="101">
        <v>0</v>
      </c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  <c r="BE504" s="101"/>
      <c r="BF504" s="101"/>
      <c r="BG504" s="101"/>
      <c r="BH504" s="101"/>
    </row>
    <row r="505" spans="1:60" outlineLevel="1">
      <c r="A505" s="104"/>
      <c r="B505" s="105"/>
      <c r="C505" s="138" t="s">
        <v>368</v>
      </c>
      <c r="D505" s="107"/>
      <c r="E505" s="108">
        <v>-1.4</v>
      </c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1"/>
      <c r="Z505" s="101"/>
      <c r="AA505" s="101"/>
      <c r="AB505" s="101"/>
      <c r="AC505" s="101"/>
      <c r="AD505" s="101"/>
      <c r="AE505" s="101"/>
      <c r="AF505" s="101"/>
      <c r="AG505" s="101" t="s">
        <v>365</v>
      </c>
      <c r="AH505" s="101">
        <v>0</v>
      </c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  <c r="BE505" s="101"/>
      <c r="BF505" s="101"/>
      <c r="BG505" s="101"/>
      <c r="BH505" s="101"/>
    </row>
    <row r="506" spans="1:60" outlineLevel="1">
      <c r="A506" s="104"/>
      <c r="B506" s="105"/>
      <c r="C506" s="138" t="s">
        <v>793</v>
      </c>
      <c r="D506" s="107"/>
      <c r="E506" s="108">
        <v>5.2359999999999998</v>
      </c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1"/>
      <c r="Z506" s="101"/>
      <c r="AA506" s="101"/>
      <c r="AB506" s="101"/>
      <c r="AC506" s="101"/>
      <c r="AD506" s="101"/>
      <c r="AE506" s="101"/>
      <c r="AF506" s="101"/>
      <c r="AG506" s="101" t="s">
        <v>365</v>
      </c>
      <c r="AH506" s="101">
        <v>0</v>
      </c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  <c r="BE506" s="101"/>
      <c r="BF506" s="101"/>
      <c r="BG506" s="101"/>
      <c r="BH506" s="101"/>
    </row>
    <row r="507" spans="1:60" outlineLevel="1">
      <c r="A507" s="104"/>
      <c r="B507" s="105"/>
      <c r="C507" s="138" t="s">
        <v>368</v>
      </c>
      <c r="D507" s="107"/>
      <c r="E507" s="108">
        <v>-1.4</v>
      </c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1"/>
      <c r="Z507" s="101"/>
      <c r="AA507" s="101"/>
      <c r="AB507" s="101"/>
      <c r="AC507" s="101"/>
      <c r="AD507" s="101"/>
      <c r="AE507" s="101"/>
      <c r="AF507" s="101"/>
      <c r="AG507" s="101" t="s">
        <v>365</v>
      </c>
      <c r="AH507" s="101">
        <v>0</v>
      </c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101"/>
      <c r="BE507" s="101"/>
      <c r="BF507" s="101"/>
      <c r="BG507" s="101"/>
      <c r="BH507" s="101"/>
    </row>
    <row r="508" spans="1:60" outlineLevel="1">
      <c r="A508" s="104"/>
      <c r="B508" s="105"/>
      <c r="C508" s="138" t="s">
        <v>793</v>
      </c>
      <c r="D508" s="107"/>
      <c r="E508" s="108">
        <v>5.2359999999999998</v>
      </c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1"/>
      <c r="Z508" s="101"/>
      <c r="AA508" s="101"/>
      <c r="AB508" s="101"/>
      <c r="AC508" s="101"/>
      <c r="AD508" s="101"/>
      <c r="AE508" s="101"/>
      <c r="AF508" s="101"/>
      <c r="AG508" s="101" t="s">
        <v>365</v>
      </c>
      <c r="AH508" s="101">
        <v>0</v>
      </c>
      <c r="AI508" s="101"/>
      <c r="AJ508" s="101"/>
      <c r="AK508" s="101"/>
      <c r="AL508" s="101"/>
      <c r="AM508" s="101"/>
      <c r="AN508" s="101"/>
      <c r="AO508" s="101"/>
      <c r="AP508" s="101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101"/>
      <c r="BE508" s="101"/>
      <c r="BF508" s="101"/>
      <c r="BG508" s="101"/>
      <c r="BH508" s="101"/>
    </row>
    <row r="509" spans="1:60" outlineLevel="1">
      <c r="A509" s="104"/>
      <c r="B509" s="105"/>
      <c r="C509" s="138" t="s">
        <v>368</v>
      </c>
      <c r="D509" s="107"/>
      <c r="E509" s="108">
        <v>-1.4</v>
      </c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1"/>
      <c r="Z509" s="101"/>
      <c r="AA509" s="101"/>
      <c r="AB509" s="101"/>
      <c r="AC509" s="101"/>
      <c r="AD509" s="101"/>
      <c r="AE509" s="101"/>
      <c r="AF509" s="101"/>
      <c r="AG509" s="101" t="s">
        <v>365</v>
      </c>
      <c r="AH509" s="101">
        <v>0</v>
      </c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  <c r="BE509" s="101"/>
      <c r="BF509" s="101"/>
      <c r="BG509" s="101"/>
      <c r="BH509" s="101"/>
    </row>
    <row r="510" spans="1:60" outlineLevel="1">
      <c r="A510" s="104"/>
      <c r="B510" s="105"/>
      <c r="C510" s="138" t="s">
        <v>793</v>
      </c>
      <c r="D510" s="107"/>
      <c r="E510" s="108">
        <v>5.2359999999999998</v>
      </c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1"/>
      <c r="Z510" s="101"/>
      <c r="AA510" s="101"/>
      <c r="AB510" s="101"/>
      <c r="AC510" s="101"/>
      <c r="AD510" s="101"/>
      <c r="AE510" s="101"/>
      <c r="AF510" s="101"/>
      <c r="AG510" s="101" t="s">
        <v>365</v>
      </c>
      <c r="AH510" s="101">
        <v>0</v>
      </c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101"/>
      <c r="BE510" s="101"/>
      <c r="BF510" s="101"/>
      <c r="BG510" s="101"/>
      <c r="BH510" s="101"/>
    </row>
    <row r="511" spans="1:60" outlineLevel="1">
      <c r="A511" s="104"/>
      <c r="B511" s="105"/>
      <c r="C511" s="138" t="s">
        <v>368</v>
      </c>
      <c r="D511" s="107"/>
      <c r="E511" s="108">
        <v>-1.4</v>
      </c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1"/>
      <c r="Z511" s="101"/>
      <c r="AA511" s="101"/>
      <c r="AB511" s="101"/>
      <c r="AC511" s="101"/>
      <c r="AD511" s="101"/>
      <c r="AE511" s="101"/>
      <c r="AF511" s="101"/>
      <c r="AG511" s="101" t="s">
        <v>365</v>
      </c>
      <c r="AH511" s="101">
        <v>0</v>
      </c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  <c r="BE511" s="101"/>
      <c r="BF511" s="101"/>
      <c r="BG511" s="101"/>
      <c r="BH511" s="101"/>
    </row>
    <row r="512" spans="1:60" outlineLevel="1">
      <c r="A512" s="104"/>
      <c r="B512" s="105"/>
      <c r="C512" s="138" t="s">
        <v>793</v>
      </c>
      <c r="D512" s="107"/>
      <c r="E512" s="108">
        <v>5.2359999999999998</v>
      </c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1"/>
      <c r="Z512" s="101"/>
      <c r="AA512" s="101"/>
      <c r="AB512" s="101"/>
      <c r="AC512" s="101"/>
      <c r="AD512" s="101"/>
      <c r="AE512" s="101"/>
      <c r="AF512" s="101"/>
      <c r="AG512" s="101" t="s">
        <v>365</v>
      </c>
      <c r="AH512" s="101">
        <v>0</v>
      </c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  <c r="BE512" s="101"/>
      <c r="BF512" s="101"/>
      <c r="BG512" s="101"/>
      <c r="BH512" s="101"/>
    </row>
    <row r="513" spans="1:60" outlineLevel="1">
      <c r="A513" s="104"/>
      <c r="B513" s="105"/>
      <c r="C513" s="138" t="s">
        <v>368</v>
      </c>
      <c r="D513" s="107"/>
      <c r="E513" s="108">
        <v>-1.4</v>
      </c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1"/>
      <c r="Z513" s="101"/>
      <c r="AA513" s="101"/>
      <c r="AB513" s="101"/>
      <c r="AC513" s="101"/>
      <c r="AD513" s="101"/>
      <c r="AE513" s="101"/>
      <c r="AF513" s="101"/>
      <c r="AG513" s="101" t="s">
        <v>365</v>
      </c>
      <c r="AH513" s="101">
        <v>0</v>
      </c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  <c r="BE513" s="101"/>
      <c r="BF513" s="101"/>
      <c r="BG513" s="101"/>
      <c r="BH513" s="101"/>
    </row>
    <row r="514" spans="1:60" outlineLevel="1">
      <c r="A514" s="104"/>
      <c r="B514" s="105"/>
      <c r="C514" s="138" t="s">
        <v>793</v>
      </c>
      <c r="D514" s="107"/>
      <c r="E514" s="108">
        <v>5.2359999999999998</v>
      </c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1"/>
      <c r="Z514" s="101"/>
      <c r="AA514" s="101"/>
      <c r="AB514" s="101"/>
      <c r="AC514" s="101"/>
      <c r="AD514" s="101"/>
      <c r="AE514" s="101"/>
      <c r="AF514" s="101"/>
      <c r="AG514" s="101" t="s">
        <v>365</v>
      </c>
      <c r="AH514" s="101">
        <v>0</v>
      </c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  <c r="BE514" s="101"/>
      <c r="BF514" s="101"/>
      <c r="BG514" s="101"/>
      <c r="BH514" s="101"/>
    </row>
    <row r="515" spans="1:60" outlineLevel="1">
      <c r="A515" s="104"/>
      <c r="B515" s="105"/>
      <c r="C515" s="138" t="s">
        <v>368</v>
      </c>
      <c r="D515" s="107"/>
      <c r="E515" s="108">
        <v>-1.4</v>
      </c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1"/>
      <c r="Z515" s="101"/>
      <c r="AA515" s="101"/>
      <c r="AB515" s="101"/>
      <c r="AC515" s="101"/>
      <c r="AD515" s="101"/>
      <c r="AE515" s="101"/>
      <c r="AF515" s="101"/>
      <c r="AG515" s="101" t="s">
        <v>365</v>
      </c>
      <c r="AH515" s="101">
        <v>0</v>
      </c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  <c r="BE515" s="101"/>
      <c r="BF515" s="101"/>
      <c r="BG515" s="101"/>
      <c r="BH515" s="101"/>
    </row>
    <row r="516" spans="1:60" outlineLevel="1">
      <c r="A516" s="104"/>
      <c r="B516" s="105"/>
      <c r="C516" s="138" t="s">
        <v>793</v>
      </c>
      <c r="D516" s="107"/>
      <c r="E516" s="108">
        <v>5.2359999999999998</v>
      </c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1"/>
      <c r="Z516" s="101"/>
      <c r="AA516" s="101"/>
      <c r="AB516" s="101"/>
      <c r="AC516" s="101"/>
      <c r="AD516" s="101"/>
      <c r="AE516" s="101"/>
      <c r="AF516" s="101"/>
      <c r="AG516" s="101" t="s">
        <v>365</v>
      </c>
      <c r="AH516" s="101">
        <v>0</v>
      </c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  <c r="BE516" s="101"/>
      <c r="BF516" s="101"/>
      <c r="BG516" s="101"/>
      <c r="BH516" s="101"/>
    </row>
    <row r="517" spans="1:60" outlineLevel="1">
      <c r="A517" s="104"/>
      <c r="B517" s="105"/>
      <c r="C517" s="138" t="s">
        <v>368</v>
      </c>
      <c r="D517" s="107"/>
      <c r="E517" s="108">
        <v>-1.4</v>
      </c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1"/>
      <c r="Z517" s="101"/>
      <c r="AA517" s="101"/>
      <c r="AB517" s="101"/>
      <c r="AC517" s="101"/>
      <c r="AD517" s="101"/>
      <c r="AE517" s="101"/>
      <c r="AF517" s="101"/>
      <c r="AG517" s="101" t="s">
        <v>365</v>
      </c>
      <c r="AH517" s="101">
        <v>0</v>
      </c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  <c r="BE517" s="101"/>
      <c r="BF517" s="101"/>
      <c r="BG517" s="101"/>
      <c r="BH517" s="101"/>
    </row>
    <row r="518" spans="1:60" outlineLevel="1">
      <c r="A518" s="104"/>
      <c r="B518" s="105"/>
      <c r="C518" s="138" t="s">
        <v>793</v>
      </c>
      <c r="D518" s="107"/>
      <c r="E518" s="108">
        <v>5.2359999999999998</v>
      </c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1"/>
      <c r="Z518" s="101"/>
      <c r="AA518" s="101"/>
      <c r="AB518" s="101"/>
      <c r="AC518" s="101"/>
      <c r="AD518" s="101"/>
      <c r="AE518" s="101"/>
      <c r="AF518" s="101"/>
      <c r="AG518" s="101" t="s">
        <v>365</v>
      </c>
      <c r="AH518" s="101">
        <v>0</v>
      </c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  <c r="BE518" s="101"/>
      <c r="BF518" s="101"/>
      <c r="BG518" s="101"/>
      <c r="BH518" s="101"/>
    </row>
    <row r="519" spans="1:60" outlineLevel="1">
      <c r="A519" s="104"/>
      <c r="B519" s="105"/>
      <c r="C519" s="138" t="s">
        <v>368</v>
      </c>
      <c r="D519" s="107"/>
      <c r="E519" s="108">
        <v>-1.4</v>
      </c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1"/>
      <c r="Z519" s="101"/>
      <c r="AA519" s="101"/>
      <c r="AB519" s="101"/>
      <c r="AC519" s="101"/>
      <c r="AD519" s="101"/>
      <c r="AE519" s="101"/>
      <c r="AF519" s="101"/>
      <c r="AG519" s="101" t="s">
        <v>365</v>
      </c>
      <c r="AH519" s="101">
        <v>0</v>
      </c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  <c r="BE519" s="101"/>
      <c r="BF519" s="101"/>
      <c r="BG519" s="101"/>
      <c r="BH519" s="101"/>
    </row>
    <row r="520" spans="1:60" outlineLevel="1">
      <c r="A520" s="104"/>
      <c r="B520" s="105"/>
      <c r="C520" s="138" t="s">
        <v>793</v>
      </c>
      <c r="D520" s="107"/>
      <c r="E520" s="108">
        <v>5.2359999999999998</v>
      </c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1"/>
      <c r="Z520" s="101"/>
      <c r="AA520" s="101"/>
      <c r="AB520" s="101"/>
      <c r="AC520" s="101"/>
      <c r="AD520" s="101"/>
      <c r="AE520" s="101"/>
      <c r="AF520" s="101"/>
      <c r="AG520" s="101" t="s">
        <v>365</v>
      </c>
      <c r="AH520" s="101">
        <v>0</v>
      </c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  <c r="BE520" s="101"/>
      <c r="BF520" s="101"/>
      <c r="BG520" s="101"/>
      <c r="BH520" s="101"/>
    </row>
    <row r="521" spans="1:60" outlineLevel="1">
      <c r="A521" s="104"/>
      <c r="B521" s="105"/>
      <c r="C521" s="138" t="s">
        <v>368</v>
      </c>
      <c r="D521" s="107"/>
      <c r="E521" s="108">
        <v>-1.4</v>
      </c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1"/>
      <c r="Z521" s="101"/>
      <c r="AA521" s="101"/>
      <c r="AB521" s="101"/>
      <c r="AC521" s="101"/>
      <c r="AD521" s="101"/>
      <c r="AE521" s="101"/>
      <c r="AF521" s="101"/>
      <c r="AG521" s="101" t="s">
        <v>365</v>
      </c>
      <c r="AH521" s="101">
        <v>0</v>
      </c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  <c r="BE521" s="101"/>
      <c r="BF521" s="101"/>
      <c r="BG521" s="101"/>
      <c r="BH521" s="101"/>
    </row>
    <row r="522" spans="1:60" outlineLevel="1">
      <c r="A522" s="104"/>
      <c r="B522" s="105"/>
      <c r="C522" s="138" t="s">
        <v>794</v>
      </c>
      <c r="D522" s="107"/>
      <c r="E522" s="108">
        <v>3.0337999999999998</v>
      </c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1"/>
      <c r="Z522" s="101"/>
      <c r="AA522" s="101"/>
      <c r="AB522" s="101"/>
      <c r="AC522" s="101"/>
      <c r="AD522" s="101"/>
      <c r="AE522" s="101"/>
      <c r="AF522" s="101"/>
      <c r="AG522" s="101" t="s">
        <v>365</v>
      </c>
      <c r="AH522" s="101">
        <v>0</v>
      </c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  <c r="BE522" s="101"/>
      <c r="BF522" s="101"/>
      <c r="BG522" s="101"/>
      <c r="BH522" s="101"/>
    </row>
    <row r="523" spans="1:60" outlineLevel="1">
      <c r="A523" s="104"/>
      <c r="B523" s="105"/>
      <c r="C523" s="138" t="s">
        <v>795</v>
      </c>
      <c r="D523" s="107"/>
      <c r="E523" s="108">
        <v>14.321999999999999</v>
      </c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1"/>
      <c r="Z523" s="101"/>
      <c r="AA523" s="101"/>
      <c r="AB523" s="101"/>
      <c r="AC523" s="101"/>
      <c r="AD523" s="101"/>
      <c r="AE523" s="101"/>
      <c r="AF523" s="101"/>
      <c r="AG523" s="101" t="s">
        <v>365</v>
      </c>
      <c r="AH523" s="101">
        <v>0</v>
      </c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  <c r="BE523" s="101"/>
      <c r="BF523" s="101"/>
      <c r="BG523" s="101"/>
      <c r="BH523" s="101"/>
    </row>
    <row r="524" spans="1:60" outlineLevel="1">
      <c r="A524" s="104"/>
      <c r="B524" s="105"/>
      <c r="C524" s="138" t="s">
        <v>374</v>
      </c>
      <c r="D524" s="107"/>
      <c r="E524" s="108">
        <v>-1.6</v>
      </c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1"/>
      <c r="Z524" s="101"/>
      <c r="AA524" s="101"/>
      <c r="AB524" s="101"/>
      <c r="AC524" s="101"/>
      <c r="AD524" s="101"/>
      <c r="AE524" s="101"/>
      <c r="AF524" s="101"/>
      <c r="AG524" s="101" t="s">
        <v>365</v>
      </c>
      <c r="AH524" s="101">
        <v>0</v>
      </c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  <c r="BE524" s="101"/>
      <c r="BF524" s="101"/>
      <c r="BG524" s="101"/>
      <c r="BH524" s="101"/>
    </row>
    <row r="525" spans="1:60" outlineLevel="1">
      <c r="A525" s="104"/>
      <c r="B525" s="105"/>
      <c r="C525" s="138" t="s">
        <v>796</v>
      </c>
      <c r="D525" s="107"/>
      <c r="E525" s="108">
        <v>10.194800000000001</v>
      </c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1"/>
      <c r="Z525" s="101"/>
      <c r="AA525" s="101"/>
      <c r="AB525" s="101"/>
      <c r="AC525" s="101"/>
      <c r="AD525" s="101"/>
      <c r="AE525" s="101"/>
      <c r="AF525" s="101"/>
      <c r="AG525" s="101" t="s">
        <v>365</v>
      </c>
      <c r="AH525" s="101">
        <v>0</v>
      </c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  <c r="BE525" s="101"/>
      <c r="BF525" s="101"/>
      <c r="BG525" s="101"/>
      <c r="BH525" s="101"/>
    </row>
    <row r="526" spans="1:60" outlineLevel="1">
      <c r="A526" s="104"/>
      <c r="B526" s="105"/>
      <c r="C526" s="138" t="s">
        <v>797</v>
      </c>
      <c r="D526" s="107"/>
      <c r="E526" s="108">
        <v>-3.77</v>
      </c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1"/>
      <c r="Z526" s="101"/>
      <c r="AA526" s="101"/>
      <c r="AB526" s="101"/>
      <c r="AC526" s="101"/>
      <c r="AD526" s="101"/>
      <c r="AE526" s="101"/>
      <c r="AF526" s="101"/>
      <c r="AG526" s="101" t="s">
        <v>365</v>
      </c>
      <c r="AH526" s="101">
        <v>0</v>
      </c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  <c r="BE526" s="101"/>
      <c r="BF526" s="101"/>
      <c r="BG526" s="101"/>
      <c r="BH526" s="101"/>
    </row>
    <row r="527" spans="1:60" outlineLevel="1">
      <c r="A527" s="104"/>
      <c r="B527" s="105"/>
      <c r="C527" s="138" t="s">
        <v>798</v>
      </c>
      <c r="D527" s="107"/>
      <c r="E527" s="108">
        <v>4.3120000000000003</v>
      </c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1"/>
      <c r="Z527" s="101"/>
      <c r="AA527" s="101"/>
      <c r="AB527" s="101"/>
      <c r="AC527" s="101"/>
      <c r="AD527" s="101"/>
      <c r="AE527" s="101"/>
      <c r="AF527" s="101"/>
      <c r="AG527" s="101" t="s">
        <v>365</v>
      </c>
      <c r="AH527" s="101">
        <v>0</v>
      </c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  <c r="BE527" s="101"/>
      <c r="BF527" s="101"/>
      <c r="BG527" s="101"/>
      <c r="BH527" s="101"/>
    </row>
    <row r="528" spans="1:60" outlineLevel="1">
      <c r="A528" s="104"/>
      <c r="B528" s="105"/>
      <c r="C528" s="138" t="s">
        <v>799</v>
      </c>
      <c r="D528" s="107"/>
      <c r="E528" s="108">
        <v>3.234</v>
      </c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1"/>
      <c r="Z528" s="101"/>
      <c r="AA528" s="101"/>
      <c r="AB528" s="101"/>
      <c r="AC528" s="101"/>
      <c r="AD528" s="101"/>
      <c r="AE528" s="101"/>
      <c r="AF528" s="101"/>
      <c r="AG528" s="101" t="s">
        <v>365</v>
      </c>
      <c r="AH528" s="101">
        <v>0</v>
      </c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  <c r="BE528" s="101"/>
      <c r="BF528" s="101"/>
      <c r="BG528" s="101"/>
      <c r="BH528" s="101"/>
    </row>
    <row r="529" spans="1:60" outlineLevel="1">
      <c r="A529" s="104"/>
      <c r="B529" s="105"/>
      <c r="C529" s="138" t="s">
        <v>800</v>
      </c>
      <c r="D529" s="107"/>
      <c r="E529" s="108">
        <v>4.62</v>
      </c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1"/>
      <c r="Z529" s="101"/>
      <c r="AA529" s="101"/>
      <c r="AB529" s="101"/>
      <c r="AC529" s="101"/>
      <c r="AD529" s="101"/>
      <c r="AE529" s="101"/>
      <c r="AF529" s="101"/>
      <c r="AG529" s="101" t="s">
        <v>365</v>
      </c>
      <c r="AH529" s="101">
        <v>0</v>
      </c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  <c r="BE529" s="101"/>
      <c r="BF529" s="101"/>
      <c r="BG529" s="101"/>
      <c r="BH529" s="101"/>
    </row>
    <row r="530" spans="1:60" outlineLevel="1">
      <c r="A530" s="104"/>
      <c r="B530" s="105"/>
      <c r="C530" s="138" t="s">
        <v>368</v>
      </c>
      <c r="D530" s="107"/>
      <c r="E530" s="108">
        <v>-1.4</v>
      </c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1"/>
      <c r="Z530" s="101"/>
      <c r="AA530" s="101"/>
      <c r="AB530" s="101"/>
      <c r="AC530" s="101"/>
      <c r="AD530" s="101"/>
      <c r="AE530" s="101"/>
      <c r="AF530" s="101"/>
      <c r="AG530" s="101" t="s">
        <v>365</v>
      </c>
      <c r="AH530" s="101">
        <v>0</v>
      </c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  <c r="BE530" s="101"/>
      <c r="BF530" s="101"/>
      <c r="BG530" s="101"/>
      <c r="BH530" s="101"/>
    </row>
    <row r="531" spans="1:60" outlineLevel="1">
      <c r="A531" s="104"/>
      <c r="B531" s="105"/>
      <c r="C531" s="138" t="s">
        <v>801</v>
      </c>
      <c r="D531" s="107"/>
      <c r="E531" s="108">
        <v>3.1107999999999998</v>
      </c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1"/>
      <c r="Z531" s="101"/>
      <c r="AA531" s="101"/>
      <c r="AB531" s="101"/>
      <c r="AC531" s="101"/>
      <c r="AD531" s="101"/>
      <c r="AE531" s="101"/>
      <c r="AF531" s="101"/>
      <c r="AG531" s="101" t="s">
        <v>365</v>
      </c>
      <c r="AH531" s="101">
        <v>0</v>
      </c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  <c r="BE531" s="101"/>
      <c r="BF531" s="101"/>
      <c r="BG531" s="101"/>
      <c r="BH531" s="101"/>
    </row>
    <row r="532" spans="1:60" outlineLevel="1">
      <c r="A532" s="122">
        <v>51</v>
      </c>
      <c r="B532" s="123" t="s">
        <v>802</v>
      </c>
      <c r="C532" s="137" t="s">
        <v>803</v>
      </c>
      <c r="D532" s="124" t="s">
        <v>668</v>
      </c>
      <c r="E532" s="125">
        <v>14.17132</v>
      </c>
      <c r="F532" s="126"/>
      <c r="G532" s="127">
        <f>ROUND(E532*F532,2)</f>
        <v>0</v>
      </c>
      <c r="H532" s="126"/>
      <c r="I532" s="127">
        <f>ROUND(E532*H532,2)</f>
        <v>0</v>
      </c>
      <c r="J532" s="126"/>
      <c r="K532" s="127">
        <f>ROUND(E532*J532,2)</f>
        <v>0</v>
      </c>
      <c r="L532" s="127">
        <v>21</v>
      </c>
      <c r="M532" s="127">
        <f>G532*(1+L532/100)</f>
        <v>0</v>
      </c>
      <c r="N532" s="127">
        <v>0</v>
      </c>
      <c r="O532" s="127">
        <f>ROUND(E532*N532,2)</f>
        <v>0</v>
      </c>
      <c r="P532" s="127">
        <v>1.95</v>
      </c>
      <c r="Q532" s="127">
        <f>ROUND(E532*P532,2)</f>
        <v>27.63</v>
      </c>
      <c r="R532" s="127"/>
      <c r="S532" s="127" t="s">
        <v>360</v>
      </c>
      <c r="T532" s="128" t="s">
        <v>361</v>
      </c>
      <c r="U532" s="106">
        <v>1.7010000000000001</v>
      </c>
      <c r="V532" s="106">
        <f>ROUND(E532*U532,2)</f>
        <v>24.11</v>
      </c>
      <c r="W532" s="106"/>
      <c r="X532" s="106" t="s">
        <v>362</v>
      </c>
      <c r="Y532" s="101"/>
      <c r="Z532" s="101"/>
      <c r="AA532" s="101"/>
      <c r="AB532" s="101"/>
      <c r="AC532" s="101"/>
      <c r="AD532" s="101"/>
      <c r="AE532" s="101"/>
      <c r="AF532" s="101"/>
      <c r="AG532" s="101" t="s">
        <v>363</v>
      </c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101"/>
      <c r="BE532" s="101"/>
      <c r="BF532" s="101"/>
      <c r="BG532" s="101"/>
      <c r="BH532" s="101"/>
    </row>
    <row r="533" spans="1:60" outlineLevel="1">
      <c r="A533" s="104"/>
      <c r="B533" s="105"/>
      <c r="C533" s="138" t="s">
        <v>619</v>
      </c>
      <c r="D533" s="107"/>
      <c r="E533" s="108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1"/>
      <c r="Z533" s="101"/>
      <c r="AA533" s="101"/>
      <c r="AB533" s="101"/>
      <c r="AC533" s="101"/>
      <c r="AD533" s="101"/>
      <c r="AE533" s="101"/>
      <c r="AF533" s="101"/>
      <c r="AG533" s="101" t="s">
        <v>365</v>
      </c>
      <c r="AH533" s="101">
        <v>0</v>
      </c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101"/>
      <c r="BE533" s="101"/>
      <c r="BF533" s="101"/>
      <c r="BG533" s="101"/>
      <c r="BH533" s="101"/>
    </row>
    <row r="534" spans="1:60" outlineLevel="1">
      <c r="A534" s="104"/>
      <c r="B534" s="105"/>
      <c r="C534" s="138" t="s">
        <v>804</v>
      </c>
      <c r="D534" s="107"/>
      <c r="E534" s="108">
        <v>14.17132</v>
      </c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1"/>
      <c r="Z534" s="101"/>
      <c r="AA534" s="101"/>
      <c r="AB534" s="101"/>
      <c r="AC534" s="101"/>
      <c r="AD534" s="101"/>
      <c r="AE534" s="101"/>
      <c r="AF534" s="101"/>
      <c r="AG534" s="101" t="s">
        <v>365</v>
      </c>
      <c r="AH534" s="101">
        <v>0</v>
      </c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  <c r="BE534" s="101"/>
      <c r="BF534" s="101"/>
      <c r="BG534" s="101"/>
      <c r="BH534" s="101"/>
    </row>
    <row r="535" spans="1:60" outlineLevel="1">
      <c r="A535" s="122">
        <v>52</v>
      </c>
      <c r="B535" s="123" t="s">
        <v>805</v>
      </c>
      <c r="C535" s="137" t="s">
        <v>806</v>
      </c>
      <c r="D535" s="124" t="s">
        <v>359</v>
      </c>
      <c r="E535" s="125">
        <v>3.2320000000000002</v>
      </c>
      <c r="F535" s="126"/>
      <c r="G535" s="127">
        <f>ROUND(E535*F535,2)</f>
        <v>0</v>
      </c>
      <c r="H535" s="126"/>
      <c r="I535" s="127">
        <f>ROUND(E535*H535,2)</f>
        <v>0</v>
      </c>
      <c r="J535" s="126"/>
      <c r="K535" s="127">
        <f>ROUND(E535*J535,2)</f>
        <v>0</v>
      </c>
      <c r="L535" s="127">
        <v>21</v>
      </c>
      <c r="M535" s="127">
        <f>G535*(1+L535/100)</f>
        <v>0</v>
      </c>
      <c r="N535" s="127">
        <v>0</v>
      </c>
      <c r="O535" s="127">
        <f>ROUND(E535*N535,2)</f>
        <v>0</v>
      </c>
      <c r="P535" s="127">
        <v>0.27</v>
      </c>
      <c r="Q535" s="127">
        <f>ROUND(E535*P535,2)</f>
        <v>0.87</v>
      </c>
      <c r="R535" s="127"/>
      <c r="S535" s="127" t="s">
        <v>360</v>
      </c>
      <c r="T535" s="128" t="s">
        <v>361</v>
      </c>
      <c r="U535" s="106">
        <v>0.43</v>
      </c>
      <c r="V535" s="106">
        <f>ROUND(E535*U535,2)</f>
        <v>1.39</v>
      </c>
      <c r="W535" s="106"/>
      <c r="X535" s="106" t="s">
        <v>362</v>
      </c>
      <c r="Y535" s="101"/>
      <c r="Z535" s="101"/>
      <c r="AA535" s="101"/>
      <c r="AB535" s="101"/>
      <c r="AC535" s="101"/>
      <c r="AD535" s="101"/>
      <c r="AE535" s="101"/>
      <c r="AF535" s="101"/>
      <c r="AG535" s="101" t="s">
        <v>363</v>
      </c>
      <c r="AH535" s="101"/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101"/>
      <c r="BE535" s="101"/>
      <c r="BF535" s="101"/>
      <c r="BG535" s="101"/>
      <c r="BH535" s="101"/>
    </row>
    <row r="536" spans="1:60" outlineLevel="1">
      <c r="A536" s="104"/>
      <c r="B536" s="105"/>
      <c r="C536" s="138" t="s">
        <v>394</v>
      </c>
      <c r="D536" s="107"/>
      <c r="E536" s="108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1"/>
      <c r="Z536" s="101"/>
      <c r="AA536" s="101"/>
      <c r="AB536" s="101"/>
      <c r="AC536" s="101"/>
      <c r="AD536" s="101"/>
      <c r="AE536" s="101"/>
      <c r="AF536" s="101"/>
      <c r="AG536" s="101" t="s">
        <v>365</v>
      </c>
      <c r="AH536" s="101">
        <v>0</v>
      </c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101"/>
      <c r="BE536" s="101"/>
      <c r="BF536" s="101"/>
      <c r="BG536" s="101"/>
      <c r="BH536" s="101"/>
    </row>
    <row r="537" spans="1:60" outlineLevel="1">
      <c r="A537" s="104"/>
      <c r="B537" s="105"/>
      <c r="C537" s="138" t="s">
        <v>807</v>
      </c>
      <c r="D537" s="107"/>
      <c r="E537" s="108">
        <v>1.6160000000000001</v>
      </c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1"/>
      <c r="Z537" s="101"/>
      <c r="AA537" s="101"/>
      <c r="AB537" s="101"/>
      <c r="AC537" s="101"/>
      <c r="AD537" s="101"/>
      <c r="AE537" s="101"/>
      <c r="AF537" s="101"/>
      <c r="AG537" s="101" t="s">
        <v>365</v>
      </c>
      <c r="AH537" s="101">
        <v>0</v>
      </c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  <c r="BE537" s="101"/>
      <c r="BF537" s="101"/>
      <c r="BG537" s="101"/>
      <c r="BH537" s="101"/>
    </row>
    <row r="538" spans="1:60" outlineLevel="1">
      <c r="A538" s="104"/>
      <c r="B538" s="105"/>
      <c r="C538" s="138" t="s">
        <v>808</v>
      </c>
      <c r="D538" s="107"/>
      <c r="E538" s="108">
        <v>1.6160000000000001</v>
      </c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1"/>
      <c r="Z538" s="101"/>
      <c r="AA538" s="101"/>
      <c r="AB538" s="101"/>
      <c r="AC538" s="101"/>
      <c r="AD538" s="101"/>
      <c r="AE538" s="101"/>
      <c r="AF538" s="101"/>
      <c r="AG538" s="101" t="s">
        <v>365</v>
      </c>
      <c r="AH538" s="101">
        <v>0</v>
      </c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  <c r="BE538" s="101"/>
      <c r="BF538" s="101"/>
      <c r="BG538" s="101"/>
      <c r="BH538" s="101"/>
    </row>
    <row r="539" spans="1:60" ht="22.5" outlineLevel="1">
      <c r="A539" s="122">
        <v>53</v>
      </c>
      <c r="B539" s="123" t="s">
        <v>809</v>
      </c>
      <c r="C539" s="137" t="s">
        <v>810</v>
      </c>
      <c r="D539" s="124" t="s">
        <v>525</v>
      </c>
      <c r="E539" s="125">
        <v>24.72</v>
      </c>
      <c r="F539" s="126"/>
      <c r="G539" s="127">
        <f>ROUND(E539*F539,2)</f>
        <v>0</v>
      </c>
      <c r="H539" s="126"/>
      <c r="I539" s="127">
        <f>ROUND(E539*H539,2)</f>
        <v>0</v>
      </c>
      <c r="J539" s="126"/>
      <c r="K539" s="127">
        <f>ROUND(E539*J539,2)</f>
        <v>0</v>
      </c>
      <c r="L539" s="127">
        <v>21</v>
      </c>
      <c r="M539" s="127">
        <f>G539*(1+L539/100)</f>
        <v>0</v>
      </c>
      <c r="N539" s="127">
        <v>0</v>
      </c>
      <c r="O539" s="127">
        <f>ROUND(E539*N539,2)</f>
        <v>0</v>
      </c>
      <c r="P539" s="127">
        <v>0</v>
      </c>
      <c r="Q539" s="127">
        <f>ROUND(E539*P539,2)</f>
        <v>0</v>
      </c>
      <c r="R539" s="127"/>
      <c r="S539" s="127" t="s">
        <v>392</v>
      </c>
      <c r="T539" s="128" t="s">
        <v>393</v>
      </c>
      <c r="U539" s="106">
        <v>0</v>
      </c>
      <c r="V539" s="106">
        <f>ROUND(E539*U539,2)</f>
        <v>0</v>
      </c>
      <c r="W539" s="106"/>
      <c r="X539" s="106" t="s">
        <v>362</v>
      </c>
      <c r="Y539" s="101"/>
      <c r="Z539" s="101"/>
      <c r="AA539" s="101"/>
      <c r="AB539" s="101"/>
      <c r="AC539" s="101"/>
      <c r="AD539" s="101"/>
      <c r="AE539" s="101"/>
      <c r="AF539" s="101"/>
      <c r="AG539" s="101" t="s">
        <v>363</v>
      </c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101"/>
      <c r="BE539" s="101"/>
      <c r="BF539" s="101"/>
      <c r="BG539" s="101"/>
      <c r="BH539" s="101"/>
    </row>
    <row r="540" spans="1:60" outlineLevel="1">
      <c r="A540" s="104"/>
      <c r="B540" s="105"/>
      <c r="C540" s="138" t="s">
        <v>394</v>
      </c>
      <c r="D540" s="107"/>
      <c r="E540" s="108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1"/>
      <c r="Z540" s="101"/>
      <c r="AA540" s="101"/>
      <c r="AB540" s="101"/>
      <c r="AC540" s="101"/>
      <c r="AD540" s="101"/>
      <c r="AE540" s="101"/>
      <c r="AF540" s="101"/>
      <c r="AG540" s="101" t="s">
        <v>365</v>
      </c>
      <c r="AH540" s="101">
        <v>0</v>
      </c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101"/>
      <c r="BE540" s="101"/>
      <c r="BF540" s="101"/>
      <c r="BG540" s="101"/>
      <c r="BH540" s="101"/>
    </row>
    <row r="541" spans="1:60" outlineLevel="1">
      <c r="A541" s="104"/>
      <c r="B541" s="105"/>
      <c r="C541" s="138" t="s">
        <v>811</v>
      </c>
      <c r="D541" s="107"/>
      <c r="E541" s="108">
        <v>5.23</v>
      </c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1"/>
      <c r="Z541" s="101"/>
      <c r="AA541" s="101"/>
      <c r="AB541" s="101"/>
      <c r="AC541" s="101"/>
      <c r="AD541" s="101"/>
      <c r="AE541" s="101"/>
      <c r="AF541" s="101"/>
      <c r="AG541" s="101" t="s">
        <v>365</v>
      </c>
      <c r="AH541" s="101">
        <v>0</v>
      </c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  <c r="BE541" s="101"/>
      <c r="BF541" s="101"/>
      <c r="BG541" s="101"/>
      <c r="BH541" s="101"/>
    </row>
    <row r="542" spans="1:60" outlineLevel="1">
      <c r="A542" s="104"/>
      <c r="B542" s="105"/>
      <c r="C542" s="138" t="s">
        <v>812</v>
      </c>
      <c r="D542" s="107"/>
      <c r="E542" s="108">
        <v>2.4700000000000002</v>
      </c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1"/>
      <c r="Z542" s="101"/>
      <c r="AA542" s="101"/>
      <c r="AB542" s="101"/>
      <c r="AC542" s="101"/>
      <c r="AD542" s="101"/>
      <c r="AE542" s="101"/>
      <c r="AF542" s="101"/>
      <c r="AG542" s="101" t="s">
        <v>365</v>
      </c>
      <c r="AH542" s="101">
        <v>0</v>
      </c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101"/>
      <c r="BE542" s="101"/>
      <c r="BF542" s="101"/>
      <c r="BG542" s="101"/>
      <c r="BH542" s="101"/>
    </row>
    <row r="543" spans="1:60" ht="22.5" outlineLevel="1">
      <c r="A543" s="104"/>
      <c r="B543" s="105"/>
      <c r="C543" s="138" t="s">
        <v>813</v>
      </c>
      <c r="D543" s="107"/>
      <c r="E543" s="108">
        <v>17.02</v>
      </c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1"/>
      <c r="Z543" s="101"/>
      <c r="AA543" s="101"/>
      <c r="AB543" s="101"/>
      <c r="AC543" s="101"/>
      <c r="AD543" s="101"/>
      <c r="AE543" s="101"/>
      <c r="AF543" s="101"/>
      <c r="AG543" s="101" t="s">
        <v>365</v>
      </c>
      <c r="AH543" s="101">
        <v>0</v>
      </c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  <c r="BE543" s="101"/>
      <c r="BF543" s="101"/>
      <c r="BG543" s="101"/>
      <c r="BH543" s="101"/>
    </row>
    <row r="544" spans="1:60" outlineLevel="1">
      <c r="A544" s="122">
        <v>54</v>
      </c>
      <c r="B544" s="123" t="s">
        <v>814</v>
      </c>
      <c r="C544" s="137" t="s">
        <v>815</v>
      </c>
      <c r="D544" s="124" t="s">
        <v>359</v>
      </c>
      <c r="E544" s="125">
        <v>373.2</v>
      </c>
      <c r="F544" s="126"/>
      <c r="G544" s="127">
        <f>ROUND(E544*F544,2)</f>
        <v>0</v>
      </c>
      <c r="H544" s="126"/>
      <c r="I544" s="127">
        <f>ROUND(E544*H544,2)</f>
        <v>0</v>
      </c>
      <c r="J544" s="126"/>
      <c r="K544" s="127">
        <f>ROUND(E544*J544,2)</f>
        <v>0</v>
      </c>
      <c r="L544" s="127">
        <v>21</v>
      </c>
      <c r="M544" s="127">
        <f>G544*(1+L544/100)</f>
        <v>0</v>
      </c>
      <c r="N544" s="127">
        <v>0</v>
      </c>
      <c r="O544" s="127">
        <f>ROUND(E544*N544,2)</f>
        <v>0</v>
      </c>
      <c r="P544" s="127">
        <v>0</v>
      </c>
      <c r="Q544" s="127">
        <f>ROUND(E544*P544,2)</f>
        <v>0</v>
      </c>
      <c r="R544" s="127"/>
      <c r="S544" s="127" t="s">
        <v>392</v>
      </c>
      <c r="T544" s="128" t="s">
        <v>393</v>
      </c>
      <c r="U544" s="106">
        <v>0.05</v>
      </c>
      <c r="V544" s="106">
        <f>ROUND(E544*U544,2)</f>
        <v>18.66</v>
      </c>
      <c r="W544" s="106"/>
      <c r="X544" s="106" t="s">
        <v>362</v>
      </c>
      <c r="Y544" s="101"/>
      <c r="Z544" s="101"/>
      <c r="AA544" s="101"/>
      <c r="AB544" s="101"/>
      <c r="AC544" s="101"/>
      <c r="AD544" s="101"/>
      <c r="AE544" s="101"/>
      <c r="AF544" s="101"/>
      <c r="AG544" s="101" t="s">
        <v>363</v>
      </c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101"/>
      <c r="BE544" s="101"/>
      <c r="BF544" s="101"/>
      <c r="BG544" s="101"/>
      <c r="BH544" s="101"/>
    </row>
    <row r="545" spans="1:60" outlineLevel="1">
      <c r="A545" s="104"/>
      <c r="B545" s="105"/>
      <c r="C545" s="138" t="s">
        <v>394</v>
      </c>
      <c r="D545" s="107"/>
      <c r="E545" s="108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1"/>
      <c r="Z545" s="101"/>
      <c r="AA545" s="101"/>
      <c r="AB545" s="101"/>
      <c r="AC545" s="101"/>
      <c r="AD545" s="101"/>
      <c r="AE545" s="101"/>
      <c r="AF545" s="101"/>
      <c r="AG545" s="101" t="s">
        <v>365</v>
      </c>
      <c r="AH545" s="101">
        <v>0</v>
      </c>
      <c r="AI545" s="101"/>
      <c r="AJ545" s="101"/>
      <c r="AK545" s="101"/>
      <c r="AL545" s="101"/>
      <c r="AM545" s="101"/>
      <c r="AN545" s="101"/>
      <c r="AO545" s="101"/>
      <c r="AP545" s="101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101"/>
      <c r="BE545" s="101"/>
      <c r="BF545" s="101"/>
      <c r="BG545" s="101"/>
      <c r="BH545" s="101"/>
    </row>
    <row r="546" spans="1:60" outlineLevel="1">
      <c r="A546" s="104"/>
      <c r="B546" s="105"/>
      <c r="C546" s="138" t="s">
        <v>816</v>
      </c>
      <c r="D546" s="107"/>
      <c r="E546" s="108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1"/>
      <c r="Z546" s="101"/>
      <c r="AA546" s="101"/>
      <c r="AB546" s="101"/>
      <c r="AC546" s="101"/>
      <c r="AD546" s="101"/>
      <c r="AE546" s="101"/>
      <c r="AF546" s="101"/>
      <c r="AG546" s="101" t="s">
        <v>365</v>
      </c>
      <c r="AH546" s="101">
        <v>0</v>
      </c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101"/>
      <c r="BE546" s="101"/>
      <c r="BF546" s="101"/>
      <c r="BG546" s="101"/>
      <c r="BH546" s="101"/>
    </row>
    <row r="547" spans="1:60" outlineLevel="1">
      <c r="A547" s="104"/>
      <c r="B547" s="105"/>
      <c r="C547" s="138" t="s">
        <v>817</v>
      </c>
      <c r="D547" s="107"/>
      <c r="E547" s="108">
        <v>19.7</v>
      </c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1"/>
      <c r="Z547" s="101"/>
      <c r="AA547" s="101"/>
      <c r="AB547" s="101"/>
      <c r="AC547" s="101"/>
      <c r="AD547" s="101"/>
      <c r="AE547" s="101"/>
      <c r="AF547" s="101"/>
      <c r="AG547" s="101" t="s">
        <v>365</v>
      </c>
      <c r="AH547" s="101">
        <v>0</v>
      </c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101"/>
      <c r="BE547" s="101"/>
      <c r="BF547" s="101"/>
      <c r="BG547" s="101"/>
      <c r="BH547" s="101"/>
    </row>
    <row r="548" spans="1:60" outlineLevel="1">
      <c r="A548" s="104"/>
      <c r="B548" s="105"/>
      <c r="C548" s="138" t="s">
        <v>818</v>
      </c>
      <c r="D548" s="107"/>
      <c r="E548" s="108">
        <v>19.8</v>
      </c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1"/>
      <c r="Z548" s="101"/>
      <c r="AA548" s="101"/>
      <c r="AB548" s="101"/>
      <c r="AC548" s="101"/>
      <c r="AD548" s="101"/>
      <c r="AE548" s="101"/>
      <c r="AF548" s="101"/>
      <c r="AG548" s="101" t="s">
        <v>365</v>
      </c>
      <c r="AH548" s="101">
        <v>0</v>
      </c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  <c r="BE548" s="101"/>
      <c r="BF548" s="101"/>
      <c r="BG548" s="101"/>
      <c r="BH548" s="101"/>
    </row>
    <row r="549" spans="1:60" outlineLevel="1">
      <c r="A549" s="104"/>
      <c r="B549" s="105"/>
      <c r="C549" s="138" t="s">
        <v>819</v>
      </c>
      <c r="D549" s="107"/>
      <c r="E549" s="108">
        <v>19.7</v>
      </c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1"/>
      <c r="Z549" s="101"/>
      <c r="AA549" s="101"/>
      <c r="AB549" s="101"/>
      <c r="AC549" s="101"/>
      <c r="AD549" s="101"/>
      <c r="AE549" s="101"/>
      <c r="AF549" s="101"/>
      <c r="AG549" s="101" t="s">
        <v>365</v>
      </c>
      <c r="AH549" s="101">
        <v>0</v>
      </c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101"/>
      <c r="BE549" s="101"/>
      <c r="BF549" s="101"/>
      <c r="BG549" s="101"/>
      <c r="BH549" s="101"/>
    </row>
    <row r="550" spans="1:60" outlineLevel="1">
      <c r="A550" s="104"/>
      <c r="B550" s="105"/>
      <c r="C550" s="138" t="s">
        <v>820</v>
      </c>
      <c r="D550" s="107"/>
      <c r="E550" s="108">
        <v>19.7</v>
      </c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1"/>
      <c r="Z550" s="101"/>
      <c r="AA550" s="101"/>
      <c r="AB550" s="101"/>
      <c r="AC550" s="101"/>
      <c r="AD550" s="101"/>
      <c r="AE550" s="101"/>
      <c r="AF550" s="101"/>
      <c r="AG550" s="101" t="s">
        <v>365</v>
      </c>
      <c r="AH550" s="101">
        <v>0</v>
      </c>
      <c r="AI550" s="101"/>
      <c r="AJ550" s="101"/>
      <c r="AK550" s="101"/>
      <c r="AL550" s="101"/>
      <c r="AM550" s="101"/>
      <c r="AN550" s="101"/>
      <c r="AO550" s="101"/>
      <c r="AP550" s="101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101"/>
      <c r="BE550" s="101"/>
      <c r="BF550" s="101"/>
      <c r="BG550" s="101"/>
      <c r="BH550" s="101"/>
    </row>
    <row r="551" spans="1:60" outlineLevel="1">
      <c r="A551" s="104"/>
      <c r="B551" s="105"/>
      <c r="C551" s="138" t="s">
        <v>821</v>
      </c>
      <c r="D551" s="107"/>
      <c r="E551" s="108">
        <v>19.7</v>
      </c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1"/>
      <c r="Z551" s="101"/>
      <c r="AA551" s="101"/>
      <c r="AB551" s="101"/>
      <c r="AC551" s="101"/>
      <c r="AD551" s="101"/>
      <c r="AE551" s="101"/>
      <c r="AF551" s="101"/>
      <c r="AG551" s="101" t="s">
        <v>365</v>
      </c>
      <c r="AH551" s="101">
        <v>0</v>
      </c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101"/>
      <c r="BE551" s="101"/>
      <c r="BF551" s="101"/>
      <c r="BG551" s="101"/>
      <c r="BH551" s="101"/>
    </row>
    <row r="552" spans="1:60" outlineLevel="1">
      <c r="A552" s="104"/>
      <c r="B552" s="105"/>
      <c r="C552" s="138" t="s">
        <v>822</v>
      </c>
      <c r="D552" s="107"/>
      <c r="E552" s="108">
        <v>19.7</v>
      </c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1"/>
      <c r="Z552" s="101"/>
      <c r="AA552" s="101"/>
      <c r="AB552" s="101"/>
      <c r="AC552" s="101"/>
      <c r="AD552" s="101"/>
      <c r="AE552" s="101"/>
      <c r="AF552" s="101"/>
      <c r="AG552" s="101" t="s">
        <v>365</v>
      </c>
      <c r="AH552" s="101">
        <v>0</v>
      </c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101"/>
      <c r="BE552" s="101"/>
      <c r="BF552" s="101"/>
      <c r="BG552" s="101"/>
      <c r="BH552" s="101"/>
    </row>
    <row r="553" spans="1:60" outlineLevel="1">
      <c r="A553" s="104"/>
      <c r="B553" s="105"/>
      <c r="C553" s="138" t="s">
        <v>823</v>
      </c>
      <c r="D553" s="107"/>
      <c r="E553" s="108">
        <v>19.7</v>
      </c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1"/>
      <c r="Z553" s="101"/>
      <c r="AA553" s="101"/>
      <c r="AB553" s="101"/>
      <c r="AC553" s="101"/>
      <c r="AD553" s="101"/>
      <c r="AE553" s="101"/>
      <c r="AF553" s="101"/>
      <c r="AG553" s="101" t="s">
        <v>365</v>
      </c>
      <c r="AH553" s="101">
        <v>0</v>
      </c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101"/>
      <c r="BE553" s="101"/>
      <c r="BF553" s="101"/>
      <c r="BG553" s="101"/>
      <c r="BH553" s="101"/>
    </row>
    <row r="554" spans="1:60" outlineLevel="1">
      <c r="A554" s="104"/>
      <c r="B554" s="105"/>
      <c r="C554" s="138" t="s">
        <v>824</v>
      </c>
      <c r="D554" s="107"/>
      <c r="E554" s="108">
        <v>19.7</v>
      </c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1"/>
      <c r="Z554" s="101"/>
      <c r="AA554" s="101"/>
      <c r="AB554" s="101"/>
      <c r="AC554" s="101"/>
      <c r="AD554" s="101"/>
      <c r="AE554" s="101"/>
      <c r="AF554" s="101"/>
      <c r="AG554" s="101" t="s">
        <v>365</v>
      </c>
      <c r="AH554" s="101">
        <v>0</v>
      </c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101"/>
      <c r="BE554" s="101"/>
      <c r="BF554" s="101"/>
      <c r="BG554" s="101"/>
      <c r="BH554" s="101"/>
    </row>
    <row r="555" spans="1:60" outlineLevel="1">
      <c r="A555" s="104"/>
      <c r="B555" s="105"/>
      <c r="C555" s="138" t="s">
        <v>825</v>
      </c>
      <c r="D555" s="107"/>
      <c r="E555" s="108">
        <v>12.1</v>
      </c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1"/>
      <c r="Z555" s="101"/>
      <c r="AA555" s="101"/>
      <c r="AB555" s="101"/>
      <c r="AC555" s="101"/>
      <c r="AD555" s="101"/>
      <c r="AE555" s="101"/>
      <c r="AF555" s="101"/>
      <c r="AG555" s="101" t="s">
        <v>365</v>
      </c>
      <c r="AH555" s="101">
        <v>0</v>
      </c>
      <c r="AI555" s="101"/>
      <c r="AJ555" s="101"/>
      <c r="AK555" s="101"/>
      <c r="AL555" s="101"/>
      <c r="AM555" s="101"/>
      <c r="AN555" s="101"/>
      <c r="AO555" s="101"/>
      <c r="AP555" s="101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101"/>
      <c r="BE555" s="101"/>
      <c r="BF555" s="101"/>
      <c r="BG555" s="101"/>
      <c r="BH555" s="101"/>
    </row>
    <row r="556" spans="1:60" outlineLevel="1">
      <c r="A556" s="104"/>
      <c r="B556" s="105"/>
      <c r="C556" s="138" t="s">
        <v>826</v>
      </c>
      <c r="D556" s="107"/>
      <c r="E556" s="108">
        <v>147</v>
      </c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1"/>
      <c r="Z556" s="101"/>
      <c r="AA556" s="101"/>
      <c r="AB556" s="101"/>
      <c r="AC556" s="101"/>
      <c r="AD556" s="101"/>
      <c r="AE556" s="101"/>
      <c r="AF556" s="101"/>
      <c r="AG556" s="101" t="s">
        <v>365</v>
      </c>
      <c r="AH556" s="101">
        <v>0</v>
      </c>
      <c r="AI556" s="101"/>
      <c r="AJ556" s="101"/>
      <c r="AK556" s="101"/>
      <c r="AL556" s="101"/>
      <c r="AM556" s="101"/>
      <c r="AN556" s="101"/>
      <c r="AO556" s="101"/>
      <c r="AP556" s="101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101"/>
      <c r="BE556" s="101"/>
      <c r="BF556" s="101"/>
      <c r="BG556" s="101"/>
      <c r="BH556" s="101"/>
    </row>
    <row r="557" spans="1:60" outlineLevel="1">
      <c r="A557" s="104"/>
      <c r="B557" s="105"/>
      <c r="C557" s="138" t="s">
        <v>827</v>
      </c>
      <c r="D557" s="107"/>
      <c r="E557" s="108">
        <v>17</v>
      </c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1"/>
      <c r="Z557" s="101"/>
      <c r="AA557" s="101"/>
      <c r="AB557" s="101"/>
      <c r="AC557" s="101"/>
      <c r="AD557" s="101"/>
      <c r="AE557" s="101"/>
      <c r="AF557" s="101"/>
      <c r="AG557" s="101" t="s">
        <v>365</v>
      </c>
      <c r="AH557" s="101">
        <v>0</v>
      </c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  <c r="BE557" s="101"/>
      <c r="BF557" s="101"/>
      <c r="BG557" s="101"/>
      <c r="BH557" s="101"/>
    </row>
    <row r="558" spans="1:60" outlineLevel="1">
      <c r="A558" s="104"/>
      <c r="B558" s="105"/>
      <c r="C558" s="139" t="s">
        <v>454</v>
      </c>
      <c r="D558" s="109"/>
      <c r="E558" s="110">
        <v>333.8</v>
      </c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1"/>
      <c r="Z558" s="101"/>
      <c r="AA558" s="101"/>
      <c r="AB558" s="101"/>
      <c r="AC558" s="101"/>
      <c r="AD558" s="101"/>
      <c r="AE558" s="101"/>
      <c r="AF558" s="101"/>
      <c r="AG558" s="101" t="s">
        <v>365</v>
      </c>
      <c r="AH558" s="101">
        <v>1</v>
      </c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  <c r="BE558" s="101"/>
      <c r="BF558" s="101"/>
      <c r="BG558" s="101"/>
      <c r="BH558" s="101"/>
    </row>
    <row r="559" spans="1:60" outlineLevel="1">
      <c r="A559" s="104"/>
      <c r="B559" s="105"/>
      <c r="C559" s="138" t="s">
        <v>828</v>
      </c>
      <c r="D559" s="107"/>
      <c r="E559" s="108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1"/>
      <c r="Z559" s="101"/>
      <c r="AA559" s="101"/>
      <c r="AB559" s="101"/>
      <c r="AC559" s="101"/>
      <c r="AD559" s="101"/>
      <c r="AE559" s="101"/>
      <c r="AF559" s="101"/>
      <c r="AG559" s="101" t="s">
        <v>365</v>
      </c>
      <c r="AH559" s="101">
        <v>0</v>
      </c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  <c r="BE559" s="101"/>
      <c r="BF559" s="101"/>
      <c r="BG559" s="101"/>
      <c r="BH559" s="101"/>
    </row>
    <row r="560" spans="1:60" outlineLevel="1">
      <c r="A560" s="104"/>
      <c r="B560" s="105"/>
      <c r="C560" s="138" t="s">
        <v>829</v>
      </c>
      <c r="D560" s="107"/>
      <c r="E560" s="108">
        <v>19.7</v>
      </c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1"/>
      <c r="Z560" s="101"/>
      <c r="AA560" s="101"/>
      <c r="AB560" s="101"/>
      <c r="AC560" s="101"/>
      <c r="AD560" s="101"/>
      <c r="AE560" s="101"/>
      <c r="AF560" s="101"/>
      <c r="AG560" s="101" t="s">
        <v>365</v>
      </c>
      <c r="AH560" s="101">
        <v>0</v>
      </c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  <c r="BE560" s="101"/>
      <c r="BF560" s="101"/>
      <c r="BG560" s="101"/>
      <c r="BH560" s="101"/>
    </row>
    <row r="561" spans="1:60" outlineLevel="1">
      <c r="A561" s="104"/>
      <c r="B561" s="105"/>
      <c r="C561" s="138" t="s">
        <v>829</v>
      </c>
      <c r="D561" s="107"/>
      <c r="E561" s="108">
        <v>19.7</v>
      </c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1"/>
      <c r="Z561" s="101"/>
      <c r="AA561" s="101"/>
      <c r="AB561" s="101"/>
      <c r="AC561" s="101"/>
      <c r="AD561" s="101"/>
      <c r="AE561" s="101"/>
      <c r="AF561" s="101"/>
      <c r="AG561" s="101" t="s">
        <v>365</v>
      </c>
      <c r="AH561" s="101">
        <v>0</v>
      </c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  <c r="BE561" s="101"/>
      <c r="BF561" s="101"/>
      <c r="BG561" s="101"/>
      <c r="BH561" s="101"/>
    </row>
    <row r="562" spans="1:60" outlineLevel="1">
      <c r="A562" s="104"/>
      <c r="B562" s="105"/>
      <c r="C562" s="139" t="s">
        <v>454</v>
      </c>
      <c r="D562" s="109"/>
      <c r="E562" s="110">
        <v>39.4</v>
      </c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1"/>
      <c r="Z562" s="101"/>
      <c r="AA562" s="101"/>
      <c r="AB562" s="101"/>
      <c r="AC562" s="101"/>
      <c r="AD562" s="101"/>
      <c r="AE562" s="101"/>
      <c r="AF562" s="101"/>
      <c r="AG562" s="101" t="s">
        <v>365</v>
      </c>
      <c r="AH562" s="101">
        <v>1</v>
      </c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  <c r="BE562" s="101"/>
      <c r="BF562" s="101"/>
      <c r="BG562" s="101"/>
      <c r="BH562" s="101"/>
    </row>
    <row r="563" spans="1:60" outlineLevel="1">
      <c r="A563" s="122">
        <v>55</v>
      </c>
      <c r="B563" s="123" t="s">
        <v>830</v>
      </c>
      <c r="C563" s="137" t="s">
        <v>831</v>
      </c>
      <c r="D563" s="124" t="s">
        <v>359</v>
      </c>
      <c r="E563" s="125">
        <v>90.133750000000006</v>
      </c>
      <c r="F563" s="126"/>
      <c r="G563" s="127">
        <f>ROUND(E563*F563,2)</f>
        <v>0</v>
      </c>
      <c r="H563" s="126"/>
      <c r="I563" s="127">
        <f>ROUND(E563*H563,2)</f>
        <v>0</v>
      </c>
      <c r="J563" s="126"/>
      <c r="K563" s="127">
        <f>ROUND(E563*J563,2)</f>
        <v>0</v>
      </c>
      <c r="L563" s="127">
        <v>21</v>
      </c>
      <c r="M563" s="127">
        <f>G563*(1+L563/100)</f>
        <v>0</v>
      </c>
      <c r="N563" s="127">
        <v>0</v>
      </c>
      <c r="O563" s="127">
        <f>ROUND(E563*N563,2)</f>
        <v>0</v>
      </c>
      <c r="P563" s="127">
        <v>0.02</v>
      </c>
      <c r="Q563" s="127">
        <f>ROUND(E563*P563,2)</f>
        <v>1.8</v>
      </c>
      <c r="R563" s="127"/>
      <c r="S563" s="127" t="s">
        <v>360</v>
      </c>
      <c r="T563" s="128" t="s">
        <v>361</v>
      </c>
      <c r="U563" s="106">
        <v>0.14699999999999999</v>
      </c>
      <c r="V563" s="106">
        <f>ROUND(E563*U563,2)</f>
        <v>13.25</v>
      </c>
      <c r="W563" s="106"/>
      <c r="X563" s="106" t="s">
        <v>362</v>
      </c>
      <c r="Y563" s="101"/>
      <c r="Z563" s="101"/>
      <c r="AA563" s="101"/>
      <c r="AB563" s="101"/>
      <c r="AC563" s="101"/>
      <c r="AD563" s="101"/>
      <c r="AE563" s="101"/>
      <c r="AF563" s="101"/>
      <c r="AG563" s="101" t="s">
        <v>363</v>
      </c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  <c r="BE563" s="101"/>
      <c r="BF563" s="101"/>
      <c r="BG563" s="101"/>
      <c r="BH563" s="101"/>
    </row>
    <row r="564" spans="1:60" outlineLevel="1">
      <c r="A564" s="104"/>
      <c r="B564" s="105"/>
      <c r="C564" s="138" t="s">
        <v>394</v>
      </c>
      <c r="D564" s="107"/>
      <c r="E564" s="108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1"/>
      <c r="Z564" s="101"/>
      <c r="AA564" s="101"/>
      <c r="AB564" s="101"/>
      <c r="AC564" s="101"/>
      <c r="AD564" s="101"/>
      <c r="AE564" s="101"/>
      <c r="AF564" s="101"/>
      <c r="AG564" s="101" t="s">
        <v>365</v>
      </c>
      <c r="AH564" s="101">
        <v>0</v>
      </c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</row>
    <row r="565" spans="1:60" outlineLevel="1">
      <c r="A565" s="104"/>
      <c r="B565" s="105"/>
      <c r="C565" s="138" t="s">
        <v>832</v>
      </c>
      <c r="D565" s="107"/>
      <c r="E565" s="108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1"/>
      <c r="Z565" s="101"/>
      <c r="AA565" s="101"/>
      <c r="AB565" s="101"/>
      <c r="AC565" s="101"/>
      <c r="AD565" s="101"/>
      <c r="AE565" s="101"/>
      <c r="AF565" s="101"/>
      <c r="AG565" s="101" t="s">
        <v>365</v>
      </c>
      <c r="AH565" s="101">
        <v>0</v>
      </c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  <c r="BE565" s="101"/>
      <c r="BF565" s="101"/>
      <c r="BG565" s="101"/>
      <c r="BH565" s="101"/>
    </row>
    <row r="566" spans="1:60" outlineLevel="1">
      <c r="A566" s="104"/>
      <c r="B566" s="105"/>
      <c r="C566" s="138" t="s">
        <v>833</v>
      </c>
      <c r="D566" s="107"/>
      <c r="E566" s="108">
        <v>13.5</v>
      </c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1"/>
      <c r="Z566" s="101"/>
      <c r="AA566" s="101"/>
      <c r="AB566" s="101"/>
      <c r="AC566" s="101"/>
      <c r="AD566" s="101"/>
      <c r="AE566" s="101"/>
      <c r="AF566" s="101"/>
      <c r="AG566" s="101" t="s">
        <v>365</v>
      </c>
      <c r="AH566" s="101">
        <v>0</v>
      </c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  <c r="BE566" s="101"/>
      <c r="BF566" s="101"/>
      <c r="BG566" s="101"/>
      <c r="BH566" s="101"/>
    </row>
    <row r="567" spans="1:60" outlineLevel="1">
      <c r="A567" s="104"/>
      <c r="B567" s="105"/>
      <c r="C567" s="138" t="s">
        <v>834</v>
      </c>
      <c r="D567" s="107"/>
      <c r="E567" s="108">
        <v>2.0775000000000001</v>
      </c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1"/>
      <c r="Z567" s="101"/>
      <c r="AA567" s="101"/>
      <c r="AB567" s="101"/>
      <c r="AC567" s="101"/>
      <c r="AD567" s="101"/>
      <c r="AE567" s="101"/>
      <c r="AF567" s="101"/>
      <c r="AG567" s="101" t="s">
        <v>365</v>
      </c>
      <c r="AH567" s="101">
        <v>0</v>
      </c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  <c r="BE567" s="101"/>
      <c r="BF567" s="101"/>
      <c r="BG567" s="101"/>
      <c r="BH567" s="101"/>
    </row>
    <row r="568" spans="1:60" outlineLevel="1">
      <c r="A568" s="104"/>
      <c r="B568" s="105"/>
      <c r="C568" s="138" t="s">
        <v>835</v>
      </c>
      <c r="D568" s="107"/>
      <c r="E568" s="108">
        <v>2.16</v>
      </c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1"/>
      <c r="Z568" s="101"/>
      <c r="AA568" s="101"/>
      <c r="AB568" s="101"/>
      <c r="AC568" s="101"/>
      <c r="AD568" s="101"/>
      <c r="AE568" s="101"/>
      <c r="AF568" s="101"/>
      <c r="AG568" s="101" t="s">
        <v>365</v>
      </c>
      <c r="AH568" s="101">
        <v>0</v>
      </c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  <c r="BE568" s="101"/>
      <c r="BF568" s="101"/>
      <c r="BG568" s="101"/>
      <c r="BH568" s="101"/>
    </row>
    <row r="569" spans="1:60" outlineLevel="1">
      <c r="A569" s="104"/>
      <c r="B569" s="105"/>
      <c r="C569" s="138" t="s">
        <v>836</v>
      </c>
      <c r="D569" s="107"/>
      <c r="E569" s="108">
        <v>1.1327499999999999</v>
      </c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1"/>
      <c r="Z569" s="101"/>
      <c r="AA569" s="101"/>
      <c r="AB569" s="101"/>
      <c r="AC569" s="101"/>
      <c r="AD569" s="101"/>
      <c r="AE569" s="101"/>
      <c r="AF569" s="101"/>
      <c r="AG569" s="101" t="s">
        <v>365</v>
      </c>
      <c r="AH569" s="101">
        <v>0</v>
      </c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  <c r="BE569" s="101"/>
      <c r="BF569" s="101"/>
      <c r="BG569" s="101"/>
      <c r="BH569" s="101"/>
    </row>
    <row r="570" spans="1:60" outlineLevel="1">
      <c r="A570" s="104"/>
      <c r="B570" s="105"/>
      <c r="C570" s="138" t="s">
        <v>837</v>
      </c>
      <c r="D570" s="107"/>
      <c r="E570" s="108">
        <v>15.345000000000001</v>
      </c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1"/>
      <c r="Z570" s="101"/>
      <c r="AA570" s="101"/>
      <c r="AB570" s="101"/>
      <c r="AC570" s="101"/>
      <c r="AD570" s="101"/>
      <c r="AE570" s="101"/>
      <c r="AF570" s="101"/>
      <c r="AG570" s="101" t="s">
        <v>365</v>
      </c>
      <c r="AH570" s="101">
        <v>0</v>
      </c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  <c r="BE570" s="101"/>
      <c r="BF570" s="101"/>
      <c r="BG570" s="101"/>
      <c r="BH570" s="101"/>
    </row>
    <row r="571" spans="1:60" outlineLevel="1">
      <c r="A571" s="104"/>
      <c r="B571" s="105"/>
      <c r="C571" s="138" t="s">
        <v>838</v>
      </c>
      <c r="D571" s="107"/>
      <c r="E571" s="108">
        <v>2.8214999999999999</v>
      </c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1"/>
      <c r="Z571" s="101"/>
      <c r="AA571" s="101"/>
      <c r="AB571" s="101"/>
      <c r="AC571" s="101"/>
      <c r="AD571" s="101"/>
      <c r="AE571" s="101"/>
      <c r="AF571" s="101"/>
      <c r="AG571" s="101" t="s">
        <v>365</v>
      </c>
      <c r="AH571" s="101">
        <v>0</v>
      </c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  <c r="BE571" s="101"/>
      <c r="BF571" s="101"/>
      <c r="BG571" s="101"/>
      <c r="BH571" s="101"/>
    </row>
    <row r="572" spans="1:60" outlineLevel="1">
      <c r="A572" s="104"/>
      <c r="B572" s="105"/>
      <c r="C572" s="138" t="s">
        <v>839</v>
      </c>
      <c r="D572" s="107"/>
      <c r="E572" s="108">
        <v>10.54</v>
      </c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1"/>
      <c r="Z572" s="101"/>
      <c r="AA572" s="101"/>
      <c r="AB572" s="101"/>
      <c r="AC572" s="101"/>
      <c r="AD572" s="101"/>
      <c r="AE572" s="101"/>
      <c r="AF572" s="101"/>
      <c r="AG572" s="101" t="s">
        <v>365</v>
      </c>
      <c r="AH572" s="101">
        <v>0</v>
      </c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  <c r="BE572" s="101"/>
      <c r="BF572" s="101"/>
      <c r="BG572" s="101"/>
      <c r="BH572" s="101"/>
    </row>
    <row r="573" spans="1:60" outlineLevel="1">
      <c r="A573" s="104"/>
      <c r="B573" s="105"/>
      <c r="C573" s="138" t="s">
        <v>840</v>
      </c>
      <c r="D573" s="107"/>
      <c r="E573" s="108">
        <v>1.6675</v>
      </c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1"/>
      <c r="Z573" s="101"/>
      <c r="AA573" s="101"/>
      <c r="AB573" s="101"/>
      <c r="AC573" s="101"/>
      <c r="AD573" s="101"/>
      <c r="AE573" s="101"/>
      <c r="AF573" s="101"/>
      <c r="AG573" s="101" t="s">
        <v>365</v>
      </c>
      <c r="AH573" s="101">
        <v>0</v>
      </c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  <c r="BE573" s="101"/>
      <c r="BF573" s="101"/>
      <c r="BG573" s="101"/>
      <c r="BH573" s="101"/>
    </row>
    <row r="574" spans="1:60" outlineLevel="1">
      <c r="A574" s="104"/>
      <c r="B574" s="105"/>
      <c r="C574" s="138" t="s">
        <v>841</v>
      </c>
      <c r="D574" s="107"/>
      <c r="E574" s="108">
        <v>3.702</v>
      </c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1"/>
      <c r="Z574" s="101"/>
      <c r="AA574" s="101"/>
      <c r="AB574" s="101"/>
      <c r="AC574" s="101"/>
      <c r="AD574" s="101"/>
      <c r="AE574" s="101"/>
      <c r="AF574" s="101"/>
      <c r="AG574" s="101" t="s">
        <v>365</v>
      </c>
      <c r="AH574" s="101">
        <v>0</v>
      </c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  <c r="BE574" s="101"/>
      <c r="BF574" s="101"/>
      <c r="BG574" s="101"/>
      <c r="BH574" s="101"/>
    </row>
    <row r="575" spans="1:60" outlineLevel="1">
      <c r="A575" s="104"/>
      <c r="B575" s="105"/>
      <c r="C575" s="138" t="s">
        <v>842</v>
      </c>
      <c r="D575" s="107"/>
      <c r="E575" s="108">
        <v>13</v>
      </c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1"/>
      <c r="Z575" s="101"/>
      <c r="AA575" s="101"/>
      <c r="AB575" s="101"/>
      <c r="AC575" s="101"/>
      <c r="AD575" s="101"/>
      <c r="AE575" s="101"/>
      <c r="AF575" s="101"/>
      <c r="AG575" s="101" t="s">
        <v>365</v>
      </c>
      <c r="AH575" s="101">
        <v>0</v>
      </c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  <c r="BE575" s="101"/>
      <c r="BF575" s="101"/>
      <c r="BG575" s="101"/>
      <c r="BH575" s="101"/>
    </row>
    <row r="576" spans="1:60" outlineLevel="1">
      <c r="A576" s="104"/>
      <c r="B576" s="105"/>
      <c r="C576" s="138" t="s">
        <v>843</v>
      </c>
      <c r="D576" s="107"/>
      <c r="E576" s="108">
        <v>19.600000000000001</v>
      </c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1"/>
      <c r="Z576" s="101"/>
      <c r="AA576" s="101"/>
      <c r="AB576" s="101"/>
      <c r="AC576" s="101"/>
      <c r="AD576" s="101"/>
      <c r="AE576" s="101"/>
      <c r="AF576" s="101"/>
      <c r="AG576" s="101" t="s">
        <v>365</v>
      </c>
      <c r="AH576" s="101">
        <v>0</v>
      </c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  <c r="BE576" s="101"/>
      <c r="BF576" s="101"/>
      <c r="BG576" s="101"/>
      <c r="BH576" s="101"/>
    </row>
    <row r="577" spans="1:60" outlineLevel="1">
      <c r="A577" s="104"/>
      <c r="B577" s="105"/>
      <c r="C577" s="139" t="s">
        <v>454</v>
      </c>
      <c r="D577" s="109"/>
      <c r="E577" s="110">
        <v>85.546250000000001</v>
      </c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1"/>
      <c r="Z577" s="101"/>
      <c r="AA577" s="101"/>
      <c r="AB577" s="101"/>
      <c r="AC577" s="101"/>
      <c r="AD577" s="101"/>
      <c r="AE577" s="101"/>
      <c r="AF577" s="101"/>
      <c r="AG577" s="101" t="s">
        <v>365</v>
      </c>
      <c r="AH577" s="101">
        <v>1</v>
      </c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  <c r="BE577" s="101"/>
      <c r="BF577" s="101"/>
      <c r="BG577" s="101"/>
      <c r="BH577" s="101"/>
    </row>
    <row r="578" spans="1:60" outlineLevel="1">
      <c r="A578" s="104"/>
      <c r="B578" s="105"/>
      <c r="C578" s="138" t="s">
        <v>844</v>
      </c>
      <c r="D578" s="107"/>
      <c r="E578" s="108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1"/>
      <c r="Z578" s="101"/>
      <c r="AA578" s="101"/>
      <c r="AB578" s="101"/>
      <c r="AC578" s="101"/>
      <c r="AD578" s="101"/>
      <c r="AE578" s="101"/>
      <c r="AF578" s="101"/>
      <c r="AG578" s="101" t="s">
        <v>365</v>
      </c>
      <c r="AH578" s="101">
        <v>0</v>
      </c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  <c r="BE578" s="101"/>
      <c r="BF578" s="101"/>
      <c r="BG578" s="101"/>
      <c r="BH578" s="101"/>
    </row>
    <row r="579" spans="1:60" outlineLevel="1">
      <c r="A579" s="104"/>
      <c r="B579" s="105"/>
      <c r="C579" s="138" t="s">
        <v>845</v>
      </c>
      <c r="D579" s="107"/>
      <c r="E579" s="108">
        <v>2.8875000000000002</v>
      </c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1"/>
      <c r="Z579" s="101"/>
      <c r="AA579" s="101"/>
      <c r="AB579" s="101"/>
      <c r="AC579" s="101"/>
      <c r="AD579" s="101"/>
      <c r="AE579" s="101"/>
      <c r="AF579" s="101"/>
      <c r="AG579" s="101" t="s">
        <v>365</v>
      </c>
      <c r="AH579" s="101">
        <v>0</v>
      </c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  <c r="BE579" s="101"/>
      <c r="BF579" s="101"/>
      <c r="BG579" s="101"/>
      <c r="BH579" s="101"/>
    </row>
    <row r="580" spans="1:60" outlineLevel="1">
      <c r="A580" s="104"/>
      <c r="B580" s="105"/>
      <c r="C580" s="139" t="s">
        <v>454</v>
      </c>
      <c r="D580" s="109"/>
      <c r="E580" s="110">
        <v>2.8875000000000002</v>
      </c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1"/>
      <c r="Z580" s="101"/>
      <c r="AA580" s="101"/>
      <c r="AB580" s="101"/>
      <c r="AC580" s="101"/>
      <c r="AD580" s="101"/>
      <c r="AE580" s="101"/>
      <c r="AF580" s="101"/>
      <c r="AG580" s="101" t="s">
        <v>365</v>
      </c>
      <c r="AH580" s="101">
        <v>1</v>
      </c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101"/>
      <c r="BE580" s="101"/>
      <c r="BF580" s="101"/>
      <c r="BG580" s="101"/>
      <c r="BH580" s="101"/>
    </row>
    <row r="581" spans="1:60" outlineLevel="1">
      <c r="A581" s="104"/>
      <c r="B581" s="105"/>
      <c r="C581" s="138" t="s">
        <v>846</v>
      </c>
      <c r="D581" s="107"/>
      <c r="E581" s="108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1"/>
      <c r="Z581" s="101"/>
      <c r="AA581" s="101"/>
      <c r="AB581" s="101"/>
      <c r="AC581" s="101"/>
      <c r="AD581" s="101"/>
      <c r="AE581" s="101"/>
      <c r="AF581" s="101"/>
      <c r="AG581" s="101" t="s">
        <v>365</v>
      </c>
      <c r="AH581" s="101">
        <v>0</v>
      </c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101"/>
      <c r="BE581" s="101"/>
      <c r="BF581" s="101"/>
      <c r="BG581" s="101"/>
      <c r="BH581" s="101"/>
    </row>
    <row r="582" spans="1:60" outlineLevel="1">
      <c r="A582" s="104"/>
      <c r="B582" s="105"/>
      <c r="C582" s="138" t="s">
        <v>847</v>
      </c>
      <c r="D582" s="107"/>
      <c r="E582" s="108">
        <v>1.7</v>
      </c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1"/>
      <c r="Z582" s="101"/>
      <c r="AA582" s="101"/>
      <c r="AB582" s="101"/>
      <c r="AC582" s="101"/>
      <c r="AD582" s="101"/>
      <c r="AE582" s="101"/>
      <c r="AF582" s="101"/>
      <c r="AG582" s="101" t="s">
        <v>365</v>
      </c>
      <c r="AH582" s="101">
        <v>0</v>
      </c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101"/>
      <c r="BE582" s="101"/>
      <c r="BF582" s="101"/>
      <c r="BG582" s="101"/>
      <c r="BH582" s="101"/>
    </row>
    <row r="583" spans="1:60" outlineLevel="1">
      <c r="A583" s="104"/>
      <c r="B583" s="105"/>
      <c r="C583" s="139" t="s">
        <v>454</v>
      </c>
      <c r="D583" s="109"/>
      <c r="E583" s="110">
        <v>1.7</v>
      </c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1"/>
      <c r="Z583" s="101"/>
      <c r="AA583" s="101"/>
      <c r="AB583" s="101"/>
      <c r="AC583" s="101"/>
      <c r="AD583" s="101"/>
      <c r="AE583" s="101"/>
      <c r="AF583" s="101"/>
      <c r="AG583" s="101" t="s">
        <v>365</v>
      </c>
      <c r="AH583" s="101">
        <v>1</v>
      </c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101"/>
      <c r="BE583" s="101"/>
      <c r="BF583" s="101"/>
      <c r="BG583" s="101"/>
      <c r="BH583" s="101"/>
    </row>
    <row r="584" spans="1:60" outlineLevel="1">
      <c r="A584" s="122">
        <v>56</v>
      </c>
      <c r="B584" s="123" t="s">
        <v>848</v>
      </c>
      <c r="C584" s="137" t="s">
        <v>849</v>
      </c>
      <c r="D584" s="124" t="s">
        <v>668</v>
      </c>
      <c r="E584" s="125">
        <v>13.21428</v>
      </c>
      <c r="F584" s="126"/>
      <c r="G584" s="127">
        <f>ROUND(E584*F584,2)</f>
        <v>0</v>
      </c>
      <c r="H584" s="126"/>
      <c r="I584" s="127">
        <f>ROUND(E584*H584,2)</f>
        <v>0</v>
      </c>
      <c r="J584" s="126"/>
      <c r="K584" s="127">
        <f>ROUND(E584*J584,2)</f>
        <v>0</v>
      </c>
      <c r="L584" s="127">
        <v>21</v>
      </c>
      <c r="M584" s="127">
        <f>G584*(1+L584/100)</f>
        <v>0</v>
      </c>
      <c r="N584" s="127">
        <v>0</v>
      </c>
      <c r="O584" s="127">
        <f>ROUND(E584*N584,2)</f>
        <v>0</v>
      </c>
      <c r="P584" s="127">
        <v>2.2000000000000002</v>
      </c>
      <c r="Q584" s="127">
        <f>ROUND(E584*P584,2)</f>
        <v>29.07</v>
      </c>
      <c r="R584" s="127"/>
      <c r="S584" s="127" t="s">
        <v>360</v>
      </c>
      <c r="T584" s="128" t="s">
        <v>361</v>
      </c>
      <c r="U584" s="106">
        <v>7.1950000000000003</v>
      </c>
      <c r="V584" s="106">
        <f>ROUND(E584*U584,2)</f>
        <v>95.08</v>
      </c>
      <c r="W584" s="106"/>
      <c r="X584" s="106" t="s">
        <v>362</v>
      </c>
      <c r="Y584" s="101"/>
      <c r="Z584" s="101"/>
      <c r="AA584" s="101"/>
      <c r="AB584" s="101"/>
      <c r="AC584" s="101"/>
      <c r="AD584" s="101"/>
      <c r="AE584" s="101"/>
      <c r="AF584" s="101"/>
      <c r="AG584" s="101" t="s">
        <v>363</v>
      </c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101"/>
      <c r="BE584" s="101"/>
      <c r="BF584" s="101"/>
      <c r="BG584" s="101"/>
      <c r="BH584" s="101"/>
    </row>
    <row r="585" spans="1:60" outlineLevel="1">
      <c r="A585" s="104"/>
      <c r="B585" s="105"/>
      <c r="C585" s="138" t="s">
        <v>394</v>
      </c>
      <c r="D585" s="107"/>
      <c r="E585" s="108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1"/>
      <c r="Z585" s="101"/>
      <c r="AA585" s="101"/>
      <c r="AB585" s="101"/>
      <c r="AC585" s="101"/>
      <c r="AD585" s="101"/>
      <c r="AE585" s="101"/>
      <c r="AF585" s="101"/>
      <c r="AG585" s="101" t="s">
        <v>365</v>
      </c>
      <c r="AH585" s="101">
        <v>0</v>
      </c>
      <c r="AI585" s="101"/>
      <c r="AJ585" s="101"/>
      <c r="AK585" s="101"/>
      <c r="AL585" s="101"/>
      <c r="AM585" s="101"/>
      <c r="AN585" s="101"/>
      <c r="AO585" s="101"/>
      <c r="AP585" s="101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101"/>
      <c r="BE585" s="101"/>
      <c r="BF585" s="101"/>
      <c r="BG585" s="101"/>
      <c r="BH585" s="101"/>
    </row>
    <row r="586" spans="1:60" outlineLevel="1">
      <c r="A586" s="104"/>
      <c r="B586" s="105"/>
      <c r="C586" s="138" t="s">
        <v>832</v>
      </c>
      <c r="D586" s="107"/>
      <c r="E586" s="108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1"/>
      <c r="Z586" s="101"/>
      <c r="AA586" s="101"/>
      <c r="AB586" s="101"/>
      <c r="AC586" s="101"/>
      <c r="AD586" s="101"/>
      <c r="AE586" s="101"/>
      <c r="AF586" s="101"/>
      <c r="AG586" s="101" t="s">
        <v>365</v>
      </c>
      <c r="AH586" s="101">
        <v>0</v>
      </c>
      <c r="AI586" s="101"/>
      <c r="AJ586" s="101"/>
      <c r="AK586" s="101"/>
      <c r="AL586" s="101"/>
      <c r="AM586" s="101"/>
      <c r="AN586" s="101"/>
      <c r="AO586" s="101"/>
      <c r="AP586" s="101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101"/>
      <c r="BE586" s="101"/>
      <c r="BF586" s="101"/>
      <c r="BG586" s="101"/>
      <c r="BH586" s="101"/>
    </row>
    <row r="587" spans="1:60" outlineLevel="1">
      <c r="A587" s="104"/>
      <c r="B587" s="105"/>
      <c r="C587" s="138" t="s">
        <v>850</v>
      </c>
      <c r="D587" s="107"/>
      <c r="E587" s="108">
        <v>1.35</v>
      </c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1"/>
      <c r="Z587" s="101"/>
      <c r="AA587" s="101"/>
      <c r="AB587" s="101"/>
      <c r="AC587" s="101"/>
      <c r="AD587" s="101"/>
      <c r="AE587" s="101"/>
      <c r="AF587" s="101"/>
      <c r="AG587" s="101" t="s">
        <v>365</v>
      </c>
      <c r="AH587" s="101">
        <v>0</v>
      </c>
      <c r="AI587" s="101"/>
      <c r="AJ587" s="101"/>
      <c r="AK587" s="101"/>
      <c r="AL587" s="101"/>
      <c r="AM587" s="101"/>
      <c r="AN587" s="101"/>
      <c r="AO587" s="101"/>
      <c r="AP587" s="101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101"/>
      <c r="BE587" s="101"/>
      <c r="BF587" s="101"/>
      <c r="BG587" s="101"/>
      <c r="BH587" s="101"/>
    </row>
    <row r="588" spans="1:60" outlineLevel="1">
      <c r="A588" s="104"/>
      <c r="B588" s="105"/>
      <c r="C588" s="138" t="s">
        <v>851</v>
      </c>
      <c r="D588" s="107"/>
      <c r="E588" s="108">
        <v>0.20774999999999999</v>
      </c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1"/>
      <c r="Z588" s="101"/>
      <c r="AA588" s="101"/>
      <c r="AB588" s="101"/>
      <c r="AC588" s="101"/>
      <c r="AD588" s="101"/>
      <c r="AE588" s="101"/>
      <c r="AF588" s="101"/>
      <c r="AG588" s="101" t="s">
        <v>365</v>
      </c>
      <c r="AH588" s="101">
        <v>0</v>
      </c>
      <c r="AI588" s="101"/>
      <c r="AJ588" s="101"/>
      <c r="AK588" s="101"/>
      <c r="AL588" s="101"/>
      <c r="AM588" s="101"/>
      <c r="AN588" s="101"/>
      <c r="AO588" s="101"/>
      <c r="AP588" s="101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101"/>
      <c r="BE588" s="101"/>
      <c r="BF588" s="101"/>
      <c r="BG588" s="101"/>
      <c r="BH588" s="101"/>
    </row>
    <row r="589" spans="1:60" outlineLevel="1">
      <c r="A589" s="104"/>
      <c r="B589" s="105"/>
      <c r="C589" s="138" t="s">
        <v>852</v>
      </c>
      <c r="D589" s="107"/>
      <c r="E589" s="108">
        <v>0.216</v>
      </c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1"/>
      <c r="Z589" s="101"/>
      <c r="AA589" s="101"/>
      <c r="AB589" s="101"/>
      <c r="AC589" s="101"/>
      <c r="AD589" s="101"/>
      <c r="AE589" s="101"/>
      <c r="AF589" s="101"/>
      <c r="AG589" s="101" t="s">
        <v>365</v>
      </c>
      <c r="AH589" s="101">
        <v>0</v>
      </c>
      <c r="AI589" s="101"/>
      <c r="AJ589" s="101"/>
      <c r="AK589" s="101"/>
      <c r="AL589" s="101"/>
      <c r="AM589" s="101"/>
      <c r="AN589" s="101"/>
      <c r="AO589" s="101"/>
      <c r="AP589" s="101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101"/>
      <c r="BE589" s="101"/>
      <c r="BF589" s="101"/>
      <c r="BG589" s="101"/>
      <c r="BH589" s="101"/>
    </row>
    <row r="590" spans="1:60" outlineLevel="1">
      <c r="A590" s="104"/>
      <c r="B590" s="105"/>
      <c r="C590" s="138" t="s">
        <v>853</v>
      </c>
      <c r="D590" s="107"/>
      <c r="E590" s="108">
        <v>0.11328000000000001</v>
      </c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1"/>
      <c r="Z590" s="101"/>
      <c r="AA590" s="101"/>
      <c r="AB590" s="101"/>
      <c r="AC590" s="101"/>
      <c r="AD590" s="101"/>
      <c r="AE590" s="101"/>
      <c r="AF590" s="101"/>
      <c r="AG590" s="101" t="s">
        <v>365</v>
      </c>
      <c r="AH590" s="101">
        <v>0</v>
      </c>
      <c r="AI590" s="101"/>
      <c r="AJ590" s="101"/>
      <c r="AK590" s="101"/>
      <c r="AL590" s="101"/>
      <c r="AM590" s="101"/>
      <c r="AN590" s="101"/>
      <c r="AO590" s="101"/>
      <c r="AP590" s="101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101"/>
      <c r="BE590" s="101"/>
      <c r="BF590" s="101"/>
      <c r="BG590" s="101"/>
      <c r="BH590" s="101"/>
    </row>
    <row r="591" spans="1:60" outlineLevel="1">
      <c r="A591" s="104"/>
      <c r="B591" s="105"/>
      <c r="C591" s="138" t="s">
        <v>854</v>
      </c>
      <c r="D591" s="107"/>
      <c r="E591" s="108">
        <v>1.5345</v>
      </c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1"/>
      <c r="Z591" s="101"/>
      <c r="AA591" s="101"/>
      <c r="AB591" s="101"/>
      <c r="AC591" s="101"/>
      <c r="AD591" s="101"/>
      <c r="AE591" s="101"/>
      <c r="AF591" s="101"/>
      <c r="AG591" s="101" t="s">
        <v>365</v>
      </c>
      <c r="AH591" s="101">
        <v>0</v>
      </c>
      <c r="AI591" s="101"/>
      <c r="AJ591" s="101"/>
      <c r="AK591" s="101"/>
      <c r="AL591" s="101"/>
      <c r="AM591" s="101"/>
      <c r="AN591" s="101"/>
      <c r="AO591" s="101"/>
      <c r="AP591" s="101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101"/>
      <c r="BE591" s="101"/>
      <c r="BF591" s="101"/>
      <c r="BG591" s="101"/>
      <c r="BH591" s="101"/>
    </row>
    <row r="592" spans="1:60" outlineLevel="1">
      <c r="A592" s="104"/>
      <c r="B592" s="105"/>
      <c r="C592" s="138" t="s">
        <v>855</v>
      </c>
      <c r="D592" s="107"/>
      <c r="E592" s="108">
        <v>0.28215000000000001</v>
      </c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1"/>
      <c r="Z592" s="101"/>
      <c r="AA592" s="101"/>
      <c r="AB592" s="101"/>
      <c r="AC592" s="101"/>
      <c r="AD592" s="101"/>
      <c r="AE592" s="101"/>
      <c r="AF592" s="101"/>
      <c r="AG592" s="101" t="s">
        <v>365</v>
      </c>
      <c r="AH592" s="101">
        <v>0</v>
      </c>
      <c r="AI592" s="101"/>
      <c r="AJ592" s="101"/>
      <c r="AK592" s="101"/>
      <c r="AL592" s="101"/>
      <c r="AM592" s="101"/>
      <c r="AN592" s="101"/>
      <c r="AO592" s="101"/>
      <c r="AP592" s="101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101"/>
      <c r="BE592" s="101"/>
      <c r="BF592" s="101"/>
      <c r="BG592" s="101"/>
      <c r="BH592" s="101"/>
    </row>
    <row r="593" spans="1:60" outlineLevel="1">
      <c r="A593" s="104"/>
      <c r="B593" s="105"/>
      <c r="C593" s="138" t="s">
        <v>856</v>
      </c>
      <c r="D593" s="107"/>
      <c r="E593" s="108">
        <v>1.054</v>
      </c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1"/>
      <c r="Z593" s="101"/>
      <c r="AA593" s="101"/>
      <c r="AB593" s="101"/>
      <c r="AC593" s="101"/>
      <c r="AD593" s="101"/>
      <c r="AE593" s="101"/>
      <c r="AF593" s="101"/>
      <c r="AG593" s="101" t="s">
        <v>365</v>
      </c>
      <c r="AH593" s="101">
        <v>0</v>
      </c>
      <c r="AI593" s="101"/>
      <c r="AJ593" s="101"/>
      <c r="AK593" s="101"/>
      <c r="AL593" s="101"/>
      <c r="AM593" s="101"/>
      <c r="AN593" s="101"/>
      <c r="AO593" s="101"/>
      <c r="AP593" s="101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101"/>
      <c r="BE593" s="101"/>
      <c r="BF593" s="101"/>
      <c r="BG593" s="101"/>
      <c r="BH593" s="101"/>
    </row>
    <row r="594" spans="1:60" outlineLevel="1">
      <c r="A594" s="104"/>
      <c r="B594" s="105"/>
      <c r="C594" s="138" t="s">
        <v>857</v>
      </c>
      <c r="D594" s="107"/>
      <c r="E594" s="108">
        <v>0.16675000000000001</v>
      </c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1"/>
      <c r="Z594" s="101"/>
      <c r="AA594" s="101"/>
      <c r="AB594" s="101"/>
      <c r="AC594" s="101"/>
      <c r="AD594" s="101"/>
      <c r="AE594" s="101"/>
      <c r="AF594" s="101"/>
      <c r="AG594" s="101" t="s">
        <v>365</v>
      </c>
      <c r="AH594" s="101">
        <v>0</v>
      </c>
      <c r="AI594" s="101"/>
      <c r="AJ594" s="101"/>
      <c r="AK594" s="101"/>
      <c r="AL594" s="101"/>
      <c r="AM594" s="101"/>
      <c r="AN594" s="101"/>
      <c r="AO594" s="101"/>
      <c r="AP594" s="101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101"/>
      <c r="BE594" s="101"/>
      <c r="BF594" s="101"/>
      <c r="BG594" s="101"/>
      <c r="BH594" s="101"/>
    </row>
    <row r="595" spans="1:60" outlineLevel="1">
      <c r="A595" s="104"/>
      <c r="B595" s="105"/>
      <c r="C595" s="138" t="s">
        <v>858</v>
      </c>
      <c r="D595" s="107"/>
      <c r="E595" s="108">
        <v>0.37019999999999997</v>
      </c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1"/>
      <c r="Z595" s="101"/>
      <c r="AA595" s="101"/>
      <c r="AB595" s="101"/>
      <c r="AC595" s="101"/>
      <c r="AD595" s="101"/>
      <c r="AE595" s="101"/>
      <c r="AF595" s="101"/>
      <c r="AG595" s="101" t="s">
        <v>365</v>
      </c>
      <c r="AH595" s="101">
        <v>0</v>
      </c>
      <c r="AI595" s="101"/>
      <c r="AJ595" s="101"/>
      <c r="AK595" s="101"/>
      <c r="AL595" s="101"/>
      <c r="AM595" s="101"/>
      <c r="AN595" s="101"/>
      <c r="AO595" s="101"/>
      <c r="AP595" s="101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101"/>
      <c r="BE595" s="101"/>
      <c r="BF595" s="101"/>
      <c r="BG595" s="101"/>
      <c r="BH595" s="101"/>
    </row>
    <row r="596" spans="1:60" outlineLevel="1">
      <c r="A596" s="104"/>
      <c r="B596" s="105"/>
      <c r="C596" s="138" t="s">
        <v>859</v>
      </c>
      <c r="D596" s="107"/>
      <c r="E596" s="108">
        <v>1.3</v>
      </c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1"/>
      <c r="Z596" s="101"/>
      <c r="AA596" s="101"/>
      <c r="AB596" s="101"/>
      <c r="AC596" s="101"/>
      <c r="AD596" s="101"/>
      <c r="AE596" s="101"/>
      <c r="AF596" s="101"/>
      <c r="AG596" s="101" t="s">
        <v>365</v>
      </c>
      <c r="AH596" s="101">
        <v>0</v>
      </c>
      <c r="AI596" s="101"/>
      <c r="AJ596" s="101"/>
      <c r="AK596" s="101"/>
      <c r="AL596" s="101"/>
      <c r="AM596" s="101"/>
      <c r="AN596" s="101"/>
      <c r="AO596" s="101"/>
      <c r="AP596" s="101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101"/>
      <c r="BE596" s="101"/>
      <c r="BF596" s="101"/>
      <c r="BG596" s="101"/>
      <c r="BH596" s="101"/>
    </row>
    <row r="597" spans="1:60" outlineLevel="1">
      <c r="A597" s="104"/>
      <c r="B597" s="105"/>
      <c r="C597" s="138" t="s">
        <v>860</v>
      </c>
      <c r="D597" s="107"/>
      <c r="E597" s="108">
        <v>1.96</v>
      </c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1"/>
      <c r="Z597" s="101"/>
      <c r="AA597" s="101"/>
      <c r="AB597" s="101"/>
      <c r="AC597" s="101"/>
      <c r="AD597" s="101"/>
      <c r="AE597" s="101"/>
      <c r="AF597" s="101"/>
      <c r="AG597" s="101" t="s">
        <v>365</v>
      </c>
      <c r="AH597" s="101">
        <v>0</v>
      </c>
      <c r="AI597" s="101"/>
      <c r="AJ597" s="101"/>
      <c r="AK597" s="101"/>
      <c r="AL597" s="101"/>
      <c r="AM597" s="101"/>
      <c r="AN597" s="101"/>
      <c r="AO597" s="101"/>
      <c r="AP597" s="101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101"/>
      <c r="BE597" s="101"/>
      <c r="BF597" s="101"/>
      <c r="BG597" s="101"/>
      <c r="BH597" s="101"/>
    </row>
    <row r="598" spans="1:60" outlineLevel="1">
      <c r="A598" s="104"/>
      <c r="B598" s="105"/>
      <c r="C598" s="139" t="s">
        <v>454</v>
      </c>
      <c r="D598" s="109"/>
      <c r="E598" s="110">
        <v>8.5546299999999995</v>
      </c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1"/>
      <c r="Z598" s="101"/>
      <c r="AA598" s="101"/>
      <c r="AB598" s="101"/>
      <c r="AC598" s="101"/>
      <c r="AD598" s="101"/>
      <c r="AE598" s="101"/>
      <c r="AF598" s="101"/>
      <c r="AG598" s="101" t="s">
        <v>365</v>
      </c>
      <c r="AH598" s="101">
        <v>1</v>
      </c>
      <c r="AI598" s="101"/>
      <c r="AJ598" s="101"/>
      <c r="AK598" s="101"/>
      <c r="AL598" s="101"/>
      <c r="AM598" s="101"/>
      <c r="AN598" s="101"/>
      <c r="AO598" s="101"/>
      <c r="AP598" s="101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101"/>
      <c r="BE598" s="101"/>
      <c r="BF598" s="101"/>
      <c r="BG598" s="101"/>
      <c r="BH598" s="101"/>
    </row>
    <row r="599" spans="1:60" outlineLevel="1">
      <c r="A599" s="104"/>
      <c r="B599" s="105"/>
      <c r="C599" s="138" t="s">
        <v>861</v>
      </c>
      <c r="D599" s="107"/>
      <c r="E599" s="108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1"/>
      <c r="Z599" s="101"/>
      <c r="AA599" s="101"/>
      <c r="AB599" s="101"/>
      <c r="AC599" s="101"/>
      <c r="AD599" s="101"/>
      <c r="AE599" s="101"/>
      <c r="AF599" s="101"/>
      <c r="AG599" s="101" t="s">
        <v>365</v>
      </c>
      <c r="AH599" s="101">
        <v>0</v>
      </c>
      <c r="AI599" s="101"/>
      <c r="AJ599" s="101"/>
      <c r="AK599" s="101"/>
      <c r="AL599" s="101"/>
      <c r="AM599" s="101"/>
      <c r="AN599" s="101"/>
      <c r="AO599" s="101"/>
      <c r="AP599" s="101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101"/>
      <c r="BE599" s="101"/>
      <c r="BF599" s="101"/>
      <c r="BG599" s="101"/>
      <c r="BH599" s="101"/>
    </row>
    <row r="600" spans="1:60" outlineLevel="1">
      <c r="A600" s="104"/>
      <c r="B600" s="105"/>
      <c r="C600" s="138" t="s">
        <v>862</v>
      </c>
      <c r="D600" s="107"/>
      <c r="E600" s="108">
        <v>2.31</v>
      </c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1"/>
      <c r="Z600" s="101"/>
      <c r="AA600" s="101"/>
      <c r="AB600" s="101"/>
      <c r="AC600" s="101"/>
      <c r="AD600" s="101"/>
      <c r="AE600" s="101"/>
      <c r="AF600" s="101"/>
      <c r="AG600" s="101" t="s">
        <v>365</v>
      </c>
      <c r="AH600" s="101">
        <v>0</v>
      </c>
      <c r="AI600" s="101"/>
      <c r="AJ600" s="101"/>
      <c r="AK600" s="101"/>
      <c r="AL600" s="101"/>
      <c r="AM600" s="101"/>
      <c r="AN600" s="101"/>
      <c r="AO600" s="101"/>
      <c r="AP600" s="101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101"/>
      <c r="BE600" s="101"/>
      <c r="BF600" s="101"/>
      <c r="BG600" s="101"/>
      <c r="BH600" s="101"/>
    </row>
    <row r="601" spans="1:60" outlineLevel="1">
      <c r="A601" s="104"/>
      <c r="B601" s="105"/>
      <c r="C601" s="138" t="s">
        <v>863</v>
      </c>
      <c r="D601" s="107"/>
      <c r="E601" s="108">
        <v>0.24668000000000001</v>
      </c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1"/>
      <c r="Z601" s="101"/>
      <c r="AA601" s="101"/>
      <c r="AB601" s="101"/>
      <c r="AC601" s="101"/>
      <c r="AD601" s="101"/>
      <c r="AE601" s="101"/>
      <c r="AF601" s="101"/>
      <c r="AG601" s="101" t="s">
        <v>365</v>
      </c>
      <c r="AH601" s="101">
        <v>0</v>
      </c>
      <c r="AI601" s="101"/>
      <c r="AJ601" s="101"/>
      <c r="AK601" s="101"/>
      <c r="AL601" s="101"/>
      <c r="AM601" s="101"/>
      <c r="AN601" s="101"/>
      <c r="AO601" s="101"/>
      <c r="AP601" s="101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101"/>
      <c r="BE601" s="101"/>
      <c r="BF601" s="101"/>
      <c r="BG601" s="101"/>
      <c r="BH601" s="101"/>
    </row>
    <row r="602" spans="1:60" outlineLevel="1">
      <c r="A602" s="104"/>
      <c r="B602" s="105"/>
      <c r="C602" s="138" t="s">
        <v>864</v>
      </c>
      <c r="D602" s="107"/>
      <c r="E602" s="108">
        <v>0.1134</v>
      </c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1"/>
      <c r="Z602" s="101"/>
      <c r="AA602" s="101"/>
      <c r="AB602" s="101"/>
      <c r="AC602" s="101"/>
      <c r="AD602" s="101"/>
      <c r="AE602" s="101"/>
      <c r="AF602" s="101"/>
      <c r="AG602" s="101" t="s">
        <v>365</v>
      </c>
      <c r="AH602" s="101">
        <v>0</v>
      </c>
      <c r="AI602" s="101"/>
      <c r="AJ602" s="101"/>
      <c r="AK602" s="101"/>
      <c r="AL602" s="101"/>
      <c r="AM602" s="101"/>
      <c r="AN602" s="101"/>
      <c r="AO602" s="101"/>
      <c r="AP602" s="101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101"/>
      <c r="BE602" s="101"/>
      <c r="BF602" s="101"/>
      <c r="BG602" s="101"/>
      <c r="BH602" s="101"/>
    </row>
    <row r="603" spans="1:60" outlineLevel="1">
      <c r="A603" s="104"/>
      <c r="B603" s="105"/>
      <c r="C603" s="138" t="s">
        <v>865</v>
      </c>
      <c r="D603" s="107"/>
      <c r="E603" s="108">
        <v>0.79379999999999995</v>
      </c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1"/>
      <c r="Z603" s="101"/>
      <c r="AA603" s="101"/>
      <c r="AB603" s="101"/>
      <c r="AC603" s="101"/>
      <c r="AD603" s="101"/>
      <c r="AE603" s="101"/>
      <c r="AF603" s="101"/>
      <c r="AG603" s="101" t="s">
        <v>365</v>
      </c>
      <c r="AH603" s="101">
        <v>0</v>
      </c>
      <c r="AI603" s="101"/>
      <c r="AJ603" s="101"/>
      <c r="AK603" s="101"/>
      <c r="AL603" s="101"/>
      <c r="AM603" s="101"/>
      <c r="AN603" s="101"/>
      <c r="AO603" s="101"/>
      <c r="AP603" s="101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101"/>
      <c r="BE603" s="101"/>
      <c r="BF603" s="101"/>
      <c r="BG603" s="101"/>
      <c r="BH603" s="101"/>
    </row>
    <row r="604" spans="1:60" outlineLevel="1">
      <c r="A604" s="104"/>
      <c r="B604" s="105"/>
      <c r="C604" s="138" t="s">
        <v>866</v>
      </c>
      <c r="D604" s="107"/>
      <c r="E604" s="108">
        <v>0.10273</v>
      </c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1"/>
      <c r="Z604" s="101"/>
      <c r="AA604" s="101"/>
      <c r="AB604" s="101"/>
      <c r="AC604" s="101"/>
      <c r="AD604" s="101"/>
      <c r="AE604" s="101"/>
      <c r="AF604" s="101"/>
      <c r="AG604" s="101" t="s">
        <v>365</v>
      </c>
      <c r="AH604" s="101">
        <v>0</v>
      </c>
      <c r="AI604" s="101"/>
      <c r="AJ604" s="101"/>
      <c r="AK604" s="101"/>
      <c r="AL604" s="101"/>
      <c r="AM604" s="101"/>
      <c r="AN604" s="101"/>
      <c r="AO604" s="101"/>
      <c r="AP604" s="101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101"/>
      <c r="BE604" s="101"/>
      <c r="BF604" s="101"/>
      <c r="BG604" s="101"/>
      <c r="BH604" s="101"/>
    </row>
    <row r="605" spans="1:60" outlineLevel="1">
      <c r="A605" s="104"/>
      <c r="B605" s="105"/>
      <c r="C605" s="139" t="s">
        <v>454</v>
      </c>
      <c r="D605" s="109"/>
      <c r="E605" s="110">
        <v>3.5666000000000002</v>
      </c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1"/>
      <c r="Z605" s="101"/>
      <c r="AA605" s="101"/>
      <c r="AB605" s="101"/>
      <c r="AC605" s="101"/>
      <c r="AD605" s="101"/>
      <c r="AE605" s="101"/>
      <c r="AF605" s="101"/>
      <c r="AG605" s="101" t="s">
        <v>365</v>
      </c>
      <c r="AH605" s="101">
        <v>1</v>
      </c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101"/>
      <c r="BE605" s="101"/>
      <c r="BF605" s="101"/>
      <c r="BG605" s="101"/>
      <c r="BH605" s="101"/>
    </row>
    <row r="606" spans="1:60" outlineLevel="1">
      <c r="A606" s="104"/>
      <c r="B606" s="105"/>
      <c r="C606" s="138" t="s">
        <v>867</v>
      </c>
      <c r="D606" s="107"/>
      <c r="E606" s="108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1"/>
      <c r="Z606" s="101"/>
      <c r="AA606" s="101"/>
      <c r="AB606" s="101"/>
      <c r="AC606" s="101"/>
      <c r="AD606" s="101"/>
      <c r="AE606" s="101"/>
      <c r="AF606" s="101"/>
      <c r="AG606" s="101" t="s">
        <v>365</v>
      </c>
      <c r="AH606" s="101">
        <v>0</v>
      </c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101"/>
      <c r="BE606" s="101"/>
      <c r="BF606" s="101"/>
      <c r="BG606" s="101"/>
      <c r="BH606" s="101"/>
    </row>
    <row r="607" spans="1:60" outlineLevel="1">
      <c r="A607" s="104"/>
      <c r="B607" s="105"/>
      <c r="C607" s="138" t="s">
        <v>868</v>
      </c>
      <c r="D607" s="107"/>
      <c r="E607" s="108">
        <v>0.28875000000000001</v>
      </c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1"/>
      <c r="Z607" s="101"/>
      <c r="AA607" s="101"/>
      <c r="AB607" s="101"/>
      <c r="AC607" s="101"/>
      <c r="AD607" s="101"/>
      <c r="AE607" s="101"/>
      <c r="AF607" s="101"/>
      <c r="AG607" s="101" t="s">
        <v>365</v>
      </c>
      <c r="AH607" s="101">
        <v>0</v>
      </c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101"/>
      <c r="BE607" s="101"/>
      <c r="BF607" s="101"/>
      <c r="BG607" s="101"/>
      <c r="BH607" s="101"/>
    </row>
    <row r="608" spans="1:60" outlineLevel="1">
      <c r="A608" s="104"/>
      <c r="B608" s="105"/>
      <c r="C608" s="138" t="s">
        <v>868</v>
      </c>
      <c r="D608" s="107"/>
      <c r="E608" s="108">
        <v>0.28875000000000001</v>
      </c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1"/>
      <c r="Z608" s="101"/>
      <c r="AA608" s="101"/>
      <c r="AB608" s="101"/>
      <c r="AC608" s="101"/>
      <c r="AD608" s="101"/>
      <c r="AE608" s="101"/>
      <c r="AF608" s="101"/>
      <c r="AG608" s="101" t="s">
        <v>365</v>
      </c>
      <c r="AH608" s="101">
        <v>0</v>
      </c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101"/>
      <c r="BE608" s="101"/>
      <c r="BF608" s="101"/>
      <c r="BG608" s="101"/>
      <c r="BH608" s="101"/>
    </row>
    <row r="609" spans="1:60" outlineLevel="1">
      <c r="A609" s="104"/>
      <c r="B609" s="105"/>
      <c r="C609" s="138" t="s">
        <v>869</v>
      </c>
      <c r="D609" s="107"/>
      <c r="E609" s="108">
        <v>0.1134</v>
      </c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1"/>
      <c r="Z609" s="101"/>
      <c r="AA609" s="101"/>
      <c r="AB609" s="101"/>
      <c r="AC609" s="101"/>
      <c r="AD609" s="101"/>
      <c r="AE609" s="101"/>
      <c r="AF609" s="101"/>
      <c r="AG609" s="101" t="s">
        <v>365</v>
      </c>
      <c r="AH609" s="101">
        <v>0</v>
      </c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101"/>
      <c r="BE609" s="101"/>
      <c r="BF609" s="101"/>
      <c r="BG609" s="101"/>
      <c r="BH609" s="101"/>
    </row>
    <row r="610" spans="1:60" outlineLevel="1">
      <c r="A610" s="104"/>
      <c r="B610" s="105"/>
      <c r="C610" s="138" t="s">
        <v>869</v>
      </c>
      <c r="D610" s="107"/>
      <c r="E610" s="108">
        <v>0.1134</v>
      </c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1"/>
      <c r="Z610" s="101"/>
      <c r="AA610" s="101"/>
      <c r="AB610" s="101"/>
      <c r="AC610" s="101"/>
      <c r="AD610" s="101"/>
      <c r="AE610" s="101"/>
      <c r="AF610" s="101"/>
      <c r="AG610" s="101" t="s">
        <v>365</v>
      </c>
      <c r="AH610" s="101">
        <v>0</v>
      </c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101"/>
      <c r="BE610" s="101"/>
      <c r="BF610" s="101"/>
      <c r="BG610" s="101"/>
      <c r="BH610" s="101"/>
    </row>
    <row r="611" spans="1:60" outlineLevel="1">
      <c r="A611" s="104"/>
      <c r="B611" s="105"/>
      <c r="C611" s="139" t="s">
        <v>454</v>
      </c>
      <c r="D611" s="109"/>
      <c r="E611" s="110">
        <v>0.80430000000000001</v>
      </c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1"/>
      <c r="Z611" s="101"/>
      <c r="AA611" s="101"/>
      <c r="AB611" s="101"/>
      <c r="AC611" s="101"/>
      <c r="AD611" s="101"/>
      <c r="AE611" s="101"/>
      <c r="AF611" s="101"/>
      <c r="AG611" s="101" t="s">
        <v>365</v>
      </c>
      <c r="AH611" s="101">
        <v>1</v>
      </c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101"/>
      <c r="BE611" s="101"/>
      <c r="BF611" s="101"/>
      <c r="BG611" s="101"/>
      <c r="BH611" s="101"/>
    </row>
    <row r="612" spans="1:60" outlineLevel="1">
      <c r="A612" s="104"/>
      <c r="B612" s="105"/>
      <c r="C612" s="138" t="s">
        <v>844</v>
      </c>
      <c r="D612" s="107"/>
      <c r="E612" s="108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1"/>
      <c r="Z612" s="101"/>
      <c r="AA612" s="101"/>
      <c r="AB612" s="101"/>
      <c r="AC612" s="101"/>
      <c r="AD612" s="101"/>
      <c r="AE612" s="101"/>
      <c r="AF612" s="101"/>
      <c r="AG612" s="101" t="s">
        <v>365</v>
      </c>
      <c r="AH612" s="101">
        <v>0</v>
      </c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101"/>
      <c r="BE612" s="101"/>
      <c r="BF612" s="101"/>
      <c r="BG612" s="101"/>
      <c r="BH612" s="101"/>
    </row>
    <row r="613" spans="1:60" outlineLevel="1">
      <c r="A613" s="104"/>
      <c r="B613" s="105"/>
      <c r="C613" s="138" t="s">
        <v>868</v>
      </c>
      <c r="D613" s="107"/>
      <c r="E613" s="108">
        <v>0.28875000000000001</v>
      </c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1"/>
      <c r="Z613" s="101"/>
      <c r="AA613" s="101"/>
      <c r="AB613" s="101"/>
      <c r="AC613" s="101"/>
      <c r="AD613" s="101"/>
      <c r="AE613" s="101"/>
      <c r="AF613" s="101"/>
      <c r="AG613" s="101" t="s">
        <v>365</v>
      </c>
      <c r="AH613" s="101">
        <v>0</v>
      </c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101"/>
      <c r="BE613" s="101"/>
      <c r="BF613" s="101"/>
      <c r="BG613" s="101"/>
      <c r="BH613" s="101"/>
    </row>
    <row r="614" spans="1:60" outlineLevel="1">
      <c r="A614" s="104"/>
      <c r="B614" s="105"/>
      <c r="C614" s="139" t="s">
        <v>454</v>
      </c>
      <c r="D614" s="109"/>
      <c r="E614" s="110">
        <v>0.28875000000000001</v>
      </c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1"/>
      <c r="Z614" s="101"/>
      <c r="AA614" s="101"/>
      <c r="AB614" s="101"/>
      <c r="AC614" s="101"/>
      <c r="AD614" s="101"/>
      <c r="AE614" s="101"/>
      <c r="AF614" s="101"/>
      <c r="AG614" s="101" t="s">
        <v>365</v>
      </c>
      <c r="AH614" s="101">
        <v>1</v>
      </c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101"/>
      <c r="BE614" s="101"/>
      <c r="BF614" s="101"/>
      <c r="BG614" s="101"/>
      <c r="BH614" s="101"/>
    </row>
    <row r="615" spans="1:60" outlineLevel="1">
      <c r="A615" s="129">
        <v>57</v>
      </c>
      <c r="B615" s="130" t="s">
        <v>870</v>
      </c>
      <c r="C615" s="140" t="s">
        <v>871</v>
      </c>
      <c r="D615" s="131" t="s">
        <v>668</v>
      </c>
      <c r="E615" s="132">
        <v>13.21428</v>
      </c>
      <c r="F615" s="133"/>
      <c r="G615" s="134">
        <f>ROUND(E615*F615,2)</f>
        <v>0</v>
      </c>
      <c r="H615" s="133"/>
      <c r="I615" s="134">
        <f>ROUND(E615*H615,2)</f>
        <v>0</v>
      </c>
      <c r="J615" s="133"/>
      <c r="K615" s="134">
        <f>ROUND(E615*J615,2)</f>
        <v>0</v>
      </c>
      <c r="L615" s="134">
        <v>21</v>
      </c>
      <c r="M615" s="134">
        <f>G615*(1+L615/100)</f>
        <v>0</v>
      </c>
      <c r="N615" s="134">
        <v>0</v>
      </c>
      <c r="O615" s="134">
        <f>ROUND(E615*N615,2)</f>
        <v>0</v>
      </c>
      <c r="P615" s="134">
        <v>0</v>
      </c>
      <c r="Q615" s="134">
        <f>ROUND(E615*P615,2)</f>
        <v>0</v>
      </c>
      <c r="R615" s="134"/>
      <c r="S615" s="134" t="s">
        <v>360</v>
      </c>
      <c r="T615" s="135" t="s">
        <v>361</v>
      </c>
      <c r="U615" s="106">
        <v>4.8280000000000003</v>
      </c>
      <c r="V615" s="106">
        <f>ROUND(E615*U615,2)</f>
        <v>63.8</v>
      </c>
      <c r="W615" s="106"/>
      <c r="X615" s="106" t="s">
        <v>362</v>
      </c>
      <c r="Y615" s="101"/>
      <c r="Z615" s="101"/>
      <c r="AA615" s="101"/>
      <c r="AB615" s="101"/>
      <c r="AC615" s="101"/>
      <c r="AD615" s="101"/>
      <c r="AE615" s="101"/>
      <c r="AF615" s="101"/>
      <c r="AG615" s="101" t="s">
        <v>363</v>
      </c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101"/>
      <c r="BE615" s="101"/>
      <c r="BF615" s="101"/>
      <c r="BG615" s="101"/>
      <c r="BH615" s="101"/>
    </row>
    <row r="616" spans="1:60" outlineLevel="1">
      <c r="A616" s="122">
        <v>58</v>
      </c>
      <c r="B616" s="123" t="s">
        <v>872</v>
      </c>
      <c r="C616" s="137" t="s">
        <v>873</v>
      </c>
      <c r="D616" s="124" t="s">
        <v>668</v>
      </c>
      <c r="E616" s="125">
        <v>1.3846799999999999</v>
      </c>
      <c r="F616" s="126"/>
      <c r="G616" s="127">
        <f>ROUND(E616*F616,2)</f>
        <v>0</v>
      </c>
      <c r="H616" s="126"/>
      <c r="I616" s="127">
        <f>ROUND(E616*H616,2)</f>
        <v>0</v>
      </c>
      <c r="J616" s="126"/>
      <c r="K616" s="127">
        <f>ROUND(E616*J616,2)</f>
        <v>0</v>
      </c>
      <c r="L616" s="127">
        <v>21</v>
      </c>
      <c r="M616" s="127">
        <f>G616*(1+L616/100)</f>
        <v>0</v>
      </c>
      <c r="N616" s="127">
        <v>0</v>
      </c>
      <c r="O616" s="127">
        <f>ROUND(E616*N616,2)</f>
        <v>0</v>
      </c>
      <c r="P616" s="127">
        <v>2.2000000000000002</v>
      </c>
      <c r="Q616" s="127">
        <f>ROUND(E616*P616,2)</f>
        <v>3.05</v>
      </c>
      <c r="R616" s="127"/>
      <c r="S616" s="127" t="s">
        <v>360</v>
      </c>
      <c r="T616" s="128" t="s">
        <v>361</v>
      </c>
      <c r="U616" s="106">
        <v>5.867</v>
      </c>
      <c r="V616" s="106">
        <f>ROUND(E616*U616,2)</f>
        <v>8.1199999999999992</v>
      </c>
      <c r="W616" s="106"/>
      <c r="X616" s="106" t="s">
        <v>362</v>
      </c>
      <c r="Y616" s="101"/>
      <c r="Z616" s="101"/>
      <c r="AA616" s="101"/>
      <c r="AB616" s="101"/>
      <c r="AC616" s="101"/>
      <c r="AD616" s="101"/>
      <c r="AE616" s="101"/>
      <c r="AF616" s="101"/>
      <c r="AG616" s="101" t="s">
        <v>363</v>
      </c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101"/>
      <c r="BE616" s="101"/>
      <c r="BF616" s="101"/>
      <c r="BG616" s="101"/>
      <c r="BH616" s="101"/>
    </row>
    <row r="617" spans="1:60" outlineLevel="1">
      <c r="A617" s="104"/>
      <c r="B617" s="105"/>
      <c r="C617" s="138" t="s">
        <v>619</v>
      </c>
      <c r="D617" s="107"/>
      <c r="E617" s="108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1"/>
      <c r="Z617" s="101"/>
      <c r="AA617" s="101"/>
      <c r="AB617" s="101"/>
      <c r="AC617" s="101"/>
      <c r="AD617" s="101"/>
      <c r="AE617" s="101"/>
      <c r="AF617" s="101"/>
      <c r="AG617" s="101" t="s">
        <v>365</v>
      </c>
      <c r="AH617" s="101">
        <v>0</v>
      </c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101"/>
      <c r="BE617" s="101"/>
      <c r="BF617" s="101"/>
      <c r="BG617" s="101"/>
      <c r="BH617" s="101"/>
    </row>
    <row r="618" spans="1:60" outlineLevel="1">
      <c r="A618" s="104"/>
      <c r="B618" s="105"/>
      <c r="C618" s="138" t="s">
        <v>874</v>
      </c>
      <c r="D618" s="107"/>
      <c r="E618" s="108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1"/>
      <c r="Z618" s="101"/>
      <c r="AA618" s="101"/>
      <c r="AB618" s="101"/>
      <c r="AC618" s="101"/>
      <c r="AD618" s="101"/>
      <c r="AE618" s="101"/>
      <c r="AF618" s="101"/>
      <c r="AG618" s="101" t="s">
        <v>365</v>
      </c>
      <c r="AH618" s="101">
        <v>0</v>
      </c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101"/>
      <c r="BE618" s="101"/>
      <c r="BF618" s="101"/>
      <c r="BG618" s="101"/>
      <c r="BH618" s="101"/>
    </row>
    <row r="619" spans="1:60" outlineLevel="1">
      <c r="A619" s="104"/>
      <c r="B619" s="105"/>
      <c r="C619" s="138" t="s">
        <v>875</v>
      </c>
      <c r="D619" s="107"/>
      <c r="E619" s="108">
        <v>0.10199999999999999</v>
      </c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1"/>
      <c r="Z619" s="101"/>
      <c r="AA619" s="101"/>
      <c r="AB619" s="101"/>
      <c r="AC619" s="101"/>
      <c r="AD619" s="101"/>
      <c r="AE619" s="101"/>
      <c r="AF619" s="101"/>
      <c r="AG619" s="101" t="s">
        <v>365</v>
      </c>
      <c r="AH619" s="101">
        <v>0</v>
      </c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101"/>
      <c r="BE619" s="101"/>
      <c r="BF619" s="101"/>
      <c r="BG619" s="101"/>
      <c r="BH619" s="101"/>
    </row>
    <row r="620" spans="1:60" outlineLevel="1">
      <c r="A620" s="104"/>
      <c r="B620" s="105"/>
      <c r="C620" s="138" t="s">
        <v>876</v>
      </c>
      <c r="D620" s="107"/>
      <c r="E620" s="108">
        <v>0.26200000000000001</v>
      </c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1"/>
      <c r="Z620" s="101"/>
      <c r="AA620" s="101"/>
      <c r="AB620" s="101"/>
      <c r="AC620" s="101"/>
      <c r="AD620" s="101"/>
      <c r="AE620" s="101"/>
      <c r="AF620" s="101"/>
      <c r="AG620" s="101" t="s">
        <v>365</v>
      </c>
      <c r="AH620" s="101">
        <v>0</v>
      </c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101"/>
      <c r="BE620" s="101"/>
      <c r="BF620" s="101"/>
      <c r="BG620" s="101"/>
      <c r="BH620" s="101"/>
    </row>
    <row r="621" spans="1:60" outlineLevel="1">
      <c r="A621" s="104"/>
      <c r="B621" s="105"/>
      <c r="C621" s="138" t="s">
        <v>877</v>
      </c>
      <c r="D621" s="107"/>
      <c r="E621" s="108">
        <v>2.1999999999999999E-2</v>
      </c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1"/>
      <c r="Z621" s="101"/>
      <c r="AA621" s="101"/>
      <c r="AB621" s="101"/>
      <c r="AC621" s="101"/>
      <c r="AD621" s="101"/>
      <c r="AE621" s="101"/>
      <c r="AF621" s="101"/>
      <c r="AG621" s="101" t="s">
        <v>365</v>
      </c>
      <c r="AH621" s="101">
        <v>0</v>
      </c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101"/>
      <c r="BE621" s="101"/>
      <c r="BF621" s="101"/>
      <c r="BG621" s="101"/>
      <c r="BH621" s="101"/>
    </row>
    <row r="622" spans="1:60" outlineLevel="1">
      <c r="A622" s="104"/>
      <c r="B622" s="105"/>
      <c r="C622" s="138" t="s">
        <v>878</v>
      </c>
      <c r="D622" s="107"/>
      <c r="E622" s="108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1"/>
      <c r="Z622" s="101"/>
      <c r="AA622" s="101"/>
      <c r="AB622" s="101"/>
      <c r="AC622" s="101"/>
      <c r="AD622" s="101"/>
      <c r="AE622" s="101"/>
      <c r="AF622" s="101"/>
      <c r="AG622" s="101" t="s">
        <v>365</v>
      </c>
      <c r="AH622" s="101">
        <v>0</v>
      </c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101"/>
      <c r="BE622" s="101"/>
      <c r="BF622" s="101"/>
      <c r="BG622" s="101"/>
      <c r="BH622" s="101"/>
    </row>
    <row r="623" spans="1:60" outlineLevel="1">
      <c r="A623" s="104"/>
      <c r="B623" s="105"/>
      <c r="C623" s="138" t="s">
        <v>879</v>
      </c>
      <c r="D623" s="107"/>
      <c r="E623" s="108">
        <v>0.17280000000000001</v>
      </c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1"/>
      <c r="Z623" s="101"/>
      <c r="AA623" s="101"/>
      <c r="AB623" s="101"/>
      <c r="AC623" s="101"/>
      <c r="AD623" s="101"/>
      <c r="AE623" s="101"/>
      <c r="AF623" s="101"/>
      <c r="AG623" s="101" t="s">
        <v>365</v>
      </c>
      <c r="AH623" s="101">
        <v>0</v>
      </c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101"/>
      <c r="BE623" s="101"/>
      <c r="BF623" s="101"/>
      <c r="BG623" s="101"/>
      <c r="BH623" s="101"/>
    </row>
    <row r="624" spans="1:60" outlineLevel="1">
      <c r="A624" s="104"/>
      <c r="B624" s="105"/>
      <c r="C624" s="138" t="s">
        <v>880</v>
      </c>
      <c r="D624" s="107"/>
      <c r="E624" s="108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1"/>
      <c r="Z624" s="101"/>
      <c r="AA624" s="101"/>
      <c r="AB624" s="101"/>
      <c r="AC624" s="101"/>
      <c r="AD624" s="101"/>
      <c r="AE624" s="101"/>
      <c r="AF624" s="101"/>
      <c r="AG624" s="101" t="s">
        <v>365</v>
      </c>
      <c r="AH624" s="101">
        <v>0</v>
      </c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101"/>
      <c r="BE624" s="101"/>
      <c r="BF624" s="101"/>
      <c r="BG624" s="101"/>
      <c r="BH624" s="101"/>
    </row>
    <row r="625" spans="1:60" outlineLevel="1">
      <c r="A625" s="104"/>
      <c r="B625" s="105"/>
      <c r="C625" s="138" t="s">
        <v>881</v>
      </c>
      <c r="D625" s="107"/>
      <c r="E625" s="108">
        <v>0.14276</v>
      </c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1"/>
      <c r="Z625" s="101"/>
      <c r="AA625" s="101"/>
      <c r="AB625" s="101"/>
      <c r="AC625" s="101"/>
      <c r="AD625" s="101"/>
      <c r="AE625" s="101"/>
      <c r="AF625" s="101"/>
      <c r="AG625" s="101" t="s">
        <v>365</v>
      </c>
      <c r="AH625" s="101">
        <v>0</v>
      </c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101"/>
      <c r="BE625" s="101"/>
      <c r="BF625" s="101"/>
      <c r="BG625" s="101"/>
      <c r="BH625" s="101"/>
    </row>
    <row r="626" spans="1:60" outlineLevel="1">
      <c r="A626" s="104"/>
      <c r="B626" s="105"/>
      <c r="C626" s="138" t="s">
        <v>882</v>
      </c>
      <c r="D626" s="107"/>
      <c r="E626" s="108">
        <v>6.5119999999999997E-2</v>
      </c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1"/>
      <c r="Z626" s="101"/>
      <c r="AA626" s="101"/>
      <c r="AB626" s="101"/>
      <c r="AC626" s="101"/>
      <c r="AD626" s="101"/>
      <c r="AE626" s="101"/>
      <c r="AF626" s="101"/>
      <c r="AG626" s="101" t="s">
        <v>365</v>
      </c>
      <c r="AH626" s="101">
        <v>0</v>
      </c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101"/>
      <c r="BE626" s="101"/>
      <c r="BF626" s="101"/>
      <c r="BG626" s="101"/>
      <c r="BH626" s="101"/>
    </row>
    <row r="627" spans="1:60" outlineLevel="1">
      <c r="A627" s="104"/>
      <c r="B627" s="105"/>
      <c r="C627" s="138" t="s">
        <v>883</v>
      </c>
      <c r="D627" s="107"/>
      <c r="E627" s="108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1"/>
      <c r="Z627" s="101"/>
      <c r="AA627" s="101"/>
      <c r="AB627" s="101"/>
      <c r="AC627" s="101"/>
      <c r="AD627" s="101"/>
      <c r="AE627" s="101"/>
      <c r="AF627" s="101"/>
      <c r="AG627" s="101" t="s">
        <v>365</v>
      </c>
      <c r="AH627" s="101">
        <v>0</v>
      </c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101"/>
      <c r="BE627" s="101"/>
      <c r="BF627" s="101"/>
      <c r="BG627" s="101"/>
      <c r="BH627" s="101"/>
    </row>
    <row r="628" spans="1:60" outlineLevel="1">
      <c r="A628" s="104"/>
      <c r="B628" s="105"/>
      <c r="C628" s="138" t="s">
        <v>884</v>
      </c>
      <c r="D628" s="107"/>
      <c r="E628" s="108">
        <v>0.108</v>
      </c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1"/>
      <c r="Z628" s="101"/>
      <c r="AA628" s="101"/>
      <c r="AB628" s="101"/>
      <c r="AC628" s="101"/>
      <c r="AD628" s="101"/>
      <c r="AE628" s="101"/>
      <c r="AF628" s="101"/>
      <c r="AG628" s="101" t="s">
        <v>365</v>
      </c>
      <c r="AH628" s="101">
        <v>0</v>
      </c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101"/>
      <c r="BE628" s="101"/>
      <c r="BF628" s="101"/>
      <c r="BG628" s="101"/>
      <c r="BH628" s="101"/>
    </row>
    <row r="629" spans="1:60" outlineLevel="1">
      <c r="A629" s="104"/>
      <c r="B629" s="105"/>
      <c r="C629" s="138" t="s">
        <v>885</v>
      </c>
      <c r="D629" s="107"/>
      <c r="E629" s="108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1"/>
      <c r="Z629" s="101"/>
      <c r="AA629" s="101"/>
      <c r="AB629" s="101"/>
      <c r="AC629" s="101"/>
      <c r="AD629" s="101"/>
      <c r="AE629" s="101"/>
      <c r="AF629" s="101"/>
      <c r="AG629" s="101" t="s">
        <v>365</v>
      </c>
      <c r="AH629" s="101">
        <v>0</v>
      </c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101"/>
      <c r="BE629" s="101"/>
      <c r="BF629" s="101"/>
      <c r="BG629" s="101"/>
      <c r="BH629" s="101"/>
    </row>
    <row r="630" spans="1:60" outlineLevel="1">
      <c r="A630" s="104"/>
      <c r="B630" s="105"/>
      <c r="C630" s="138" t="s">
        <v>846</v>
      </c>
      <c r="D630" s="107"/>
      <c r="E630" s="108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1"/>
      <c r="Z630" s="101"/>
      <c r="AA630" s="101"/>
      <c r="AB630" s="101"/>
      <c r="AC630" s="101"/>
      <c r="AD630" s="101"/>
      <c r="AE630" s="101"/>
      <c r="AF630" s="101"/>
      <c r="AG630" s="101" t="s">
        <v>365</v>
      </c>
      <c r="AH630" s="101">
        <v>0</v>
      </c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101"/>
      <c r="BE630" s="101"/>
      <c r="BF630" s="101"/>
      <c r="BG630" s="101"/>
      <c r="BH630" s="101"/>
    </row>
    <row r="631" spans="1:60" outlineLevel="1">
      <c r="A631" s="104"/>
      <c r="B631" s="105"/>
      <c r="C631" s="138" t="s">
        <v>886</v>
      </c>
      <c r="D631" s="107"/>
      <c r="E631" s="108">
        <v>0.51</v>
      </c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1"/>
      <c r="Z631" s="101"/>
      <c r="AA631" s="101"/>
      <c r="AB631" s="101"/>
      <c r="AC631" s="101"/>
      <c r="AD631" s="101"/>
      <c r="AE631" s="101"/>
      <c r="AF631" s="101"/>
      <c r="AG631" s="101" t="s">
        <v>365</v>
      </c>
      <c r="AH631" s="101">
        <v>0</v>
      </c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101"/>
      <c r="BE631" s="101"/>
      <c r="BF631" s="101"/>
      <c r="BG631" s="101"/>
      <c r="BH631" s="101"/>
    </row>
    <row r="632" spans="1:60" outlineLevel="1">
      <c r="A632" s="104"/>
      <c r="B632" s="105"/>
      <c r="C632" s="139" t="s">
        <v>454</v>
      </c>
      <c r="D632" s="109"/>
      <c r="E632" s="110">
        <v>1.3846799999999999</v>
      </c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1"/>
      <c r="Z632" s="101"/>
      <c r="AA632" s="101"/>
      <c r="AB632" s="101"/>
      <c r="AC632" s="101"/>
      <c r="AD632" s="101"/>
      <c r="AE632" s="101"/>
      <c r="AF632" s="101"/>
      <c r="AG632" s="101" t="s">
        <v>365</v>
      </c>
      <c r="AH632" s="101">
        <v>1</v>
      </c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101"/>
      <c r="BE632" s="101"/>
      <c r="BF632" s="101"/>
      <c r="BG632" s="101"/>
      <c r="BH632" s="101"/>
    </row>
    <row r="633" spans="1:60" outlineLevel="1">
      <c r="A633" s="129">
        <v>59</v>
      </c>
      <c r="B633" s="130" t="s">
        <v>887</v>
      </c>
      <c r="C633" s="140" t="s">
        <v>888</v>
      </c>
      <c r="D633" s="131" t="s">
        <v>668</v>
      </c>
      <c r="E633" s="132">
        <v>1.3846799999999999</v>
      </c>
      <c r="F633" s="133"/>
      <c r="G633" s="134">
        <f>ROUND(E633*F633,2)</f>
        <v>0</v>
      </c>
      <c r="H633" s="133"/>
      <c r="I633" s="134">
        <f>ROUND(E633*H633,2)</f>
        <v>0</v>
      </c>
      <c r="J633" s="133"/>
      <c r="K633" s="134">
        <f>ROUND(E633*J633,2)</f>
        <v>0</v>
      </c>
      <c r="L633" s="134">
        <v>21</v>
      </c>
      <c r="M633" s="134">
        <f>G633*(1+L633/100)</f>
        <v>0</v>
      </c>
      <c r="N633" s="134">
        <v>0</v>
      </c>
      <c r="O633" s="134">
        <f>ROUND(E633*N633,2)</f>
        <v>0</v>
      </c>
      <c r="P633" s="134">
        <v>0</v>
      </c>
      <c r="Q633" s="134">
        <f>ROUND(E633*P633,2)</f>
        <v>0</v>
      </c>
      <c r="R633" s="134"/>
      <c r="S633" s="134" t="s">
        <v>360</v>
      </c>
      <c r="T633" s="135" t="s">
        <v>361</v>
      </c>
      <c r="U633" s="106">
        <v>4.0289999999999999</v>
      </c>
      <c r="V633" s="106">
        <f>ROUND(E633*U633,2)</f>
        <v>5.58</v>
      </c>
      <c r="W633" s="106"/>
      <c r="X633" s="106" t="s">
        <v>362</v>
      </c>
      <c r="Y633" s="101"/>
      <c r="Z633" s="101"/>
      <c r="AA633" s="101"/>
      <c r="AB633" s="101"/>
      <c r="AC633" s="101"/>
      <c r="AD633" s="101"/>
      <c r="AE633" s="101"/>
      <c r="AF633" s="101"/>
      <c r="AG633" s="101" t="s">
        <v>363</v>
      </c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101"/>
      <c r="BE633" s="101"/>
      <c r="BF633" s="101"/>
      <c r="BG633" s="101"/>
      <c r="BH633" s="101"/>
    </row>
    <row r="634" spans="1:60" ht="22.5" outlineLevel="1">
      <c r="A634" s="122">
        <v>60</v>
      </c>
      <c r="B634" s="123" t="s">
        <v>889</v>
      </c>
      <c r="C634" s="137" t="s">
        <v>890</v>
      </c>
      <c r="D634" s="124" t="s">
        <v>359</v>
      </c>
      <c r="E634" s="125">
        <v>93.729600000000005</v>
      </c>
      <c r="F634" s="126"/>
      <c r="G634" s="127">
        <f>ROUND(E634*F634,2)</f>
        <v>0</v>
      </c>
      <c r="H634" s="126"/>
      <c r="I634" s="127">
        <f>ROUND(E634*H634,2)</f>
        <v>0</v>
      </c>
      <c r="J634" s="126"/>
      <c r="K634" s="127">
        <f>ROUND(E634*J634,2)</f>
        <v>0</v>
      </c>
      <c r="L634" s="127">
        <v>21</v>
      </c>
      <c r="M634" s="127">
        <f>G634*(1+L634/100)</f>
        <v>0</v>
      </c>
      <c r="N634" s="127">
        <v>0</v>
      </c>
      <c r="O634" s="127">
        <f>ROUND(E634*N634,2)</f>
        <v>0</v>
      </c>
      <c r="P634" s="127">
        <v>0.05</v>
      </c>
      <c r="Q634" s="127">
        <f>ROUND(E634*P634,2)</f>
        <v>4.6900000000000004</v>
      </c>
      <c r="R634" s="127"/>
      <c r="S634" s="127" t="s">
        <v>360</v>
      </c>
      <c r="T634" s="128" t="s">
        <v>361</v>
      </c>
      <c r="U634" s="106">
        <v>0.51600000000000001</v>
      </c>
      <c r="V634" s="106">
        <f>ROUND(E634*U634,2)</f>
        <v>48.36</v>
      </c>
      <c r="W634" s="106"/>
      <c r="X634" s="106" t="s">
        <v>362</v>
      </c>
      <c r="Y634" s="101"/>
      <c r="Z634" s="101"/>
      <c r="AA634" s="101"/>
      <c r="AB634" s="101"/>
      <c r="AC634" s="101"/>
      <c r="AD634" s="101"/>
      <c r="AE634" s="101"/>
      <c r="AF634" s="101"/>
      <c r="AG634" s="101" t="s">
        <v>363</v>
      </c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101"/>
      <c r="BE634" s="101"/>
      <c r="BF634" s="101"/>
      <c r="BG634" s="101"/>
      <c r="BH634" s="101"/>
    </row>
    <row r="635" spans="1:60" outlineLevel="1">
      <c r="A635" s="104"/>
      <c r="B635" s="105"/>
      <c r="C635" s="138" t="s">
        <v>394</v>
      </c>
      <c r="D635" s="107"/>
      <c r="E635" s="108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1"/>
      <c r="Z635" s="101"/>
      <c r="AA635" s="101"/>
      <c r="AB635" s="101"/>
      <c r="AC635" s="101"/>
      <c r="AD635" s="101"/>
      <c r="AE635" s="101"/>
      <c r="AF635" s="101"/>
      <c r="AG635" s="101" t="s">
        <v>365</v>
      </c>
      <c r="AH635" s="101">
        <v>0</v>
      </c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101"/>
      <c r="BE635" s="101"/>
      <c r="BF635" s="101"/>
      <c r="BG635" s="101"/>
      <c r="BH635" s="101"/>
    </row>
    <row r="636" spans="1:60" outlineLevel="1">
      <c r="A636" s="104"/>
      <c r="B636" s="105"/>
      <c r="C636" s="138" t="s">
        <v>891</v>
      </c>
      <c r="D636" s="107"/>
      <c r="E636" s="108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1"/>
      <c r="Z636" s="101"/>
      <c r="AA636" s="101"/>
      <c r="AB636" s="101"/>
      <c r="AC636" s="101"/>
      <c r="AD636" s="101"/>
      <c r="AE636" s="101"/>
      <c r="AF636" s="101"/>
      <c r="AG636" s="101" t="s">
        <v>365</v>
      </c>
      <c r="AH636" s="101">
        <v>0</v>
      </c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101"/>
      <c r="BE636" s="101"/>
      <c r="BF636" s="101"/>
      <c r="BG636" s="101"/>
      <c r="BH636" s="101"/>
    </row>
    <row r="637" spans="1:60" outlineLevel="1">
      <c r="A637" s="104"/>
      <c r="B637" s="105"/>
      <c r="C637" s="138" t="s">
        <v>892</v>
      </c>
      <c r="D637" s="107"/>
      <c r="E637" s="108">
        <v>77.89</v>
      </c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1"/>
      <c r="Z637" s="101"/>
      <c r="AA637" s="101"/>
      <c r="AB637" s="101"/>
      <c r="AC637" s="101"/>
      <c r="AD637" s="101"/>
      <c r="AE637" s="101"/>
      <c r="AF637" s="101"/>
      <c r="AG637" s="101" t="s">
        <v>365</v>
      </c>
      <c r="AH637" s="101">
        <v>0</v>
      </c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101"/>
      <c r="BE637" s="101"/>
      <c r="BF637" s="101"/>
      <c r="BG637" s="101"/>
      <c r="BH637" s="101"/>
    </row>
    <row r="638" spans="1:60" outlineLevel="1">
      <c r="A638" s="104"/>
      <c r="B638" s="105"/>
      <c r="C638" s="138" t="s">
        <v>893</v>
      </c>
      <c r="D638" s="107"/>
      <c r="E638" s="108">
        <v>3.0575999999999999</v>
      </c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1"/>
      <c r="Z638" s="101"/>
      <c r="AA638" s="101"/>
      <c r="AB638" s="101"/>
      <c r="AC638" s="101"/>
      <c r="AD638" s="101"/>
      <c r="AE638" s="101"/>
      <c r="AF638" s="101"/>
      <c r="AG638" s="101" t="s">
        <v>365</v>
      </c>
      <c r="AH638" s="101">
        <v>0</v>
      </c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101"/>
      <c r="BE638" s="101"/>
      <c r="BF638" s="101"/>
      <c r="BG638" s="101"/>
      <c r="BH638" s="101"/>
    </row>
    <row r="639" spans="1:60" outlineLevel="1">
      <c r="A639" s="104"/>
      <c r="B639" s="105"/>
      <c r="C639" s="138" t="s">
        <v>894</v>
      </c>
      <c r="D639" s="107"/>
      <c r="E639" s="108">
        <v>12.782</v>
      </c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1"/>
      <c r="Z639" s="101"/>
      <c r="AA639" s="101"/>
      <c r="AB639" s="101"/>
      <c r="AC639" s="101"/>
      <c r="AD639" s="101"/>
      <c r="AE639" s="101"/>
      <c r="AF639" s="101"/>
      <c r="AG639" s="101" t="s">
        <v>365</v>
      </c>
      <c r="AH639" s="101">
        <v>0</v>
      </c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101"/>
      <c r="BE639" s="101"/>
      <c r="BF639" s="101"/>
      <c r="BG639" s="101"/>
      <c r="BH639" s="101"/>
    </row>
    <row r="640" spans="1:60" outlineLevel="1">
      <c r="A640" s="122">
        <v>61</v>
      </c>
      <c r="B640" s="123" t="s">
        <v>895</v>
      </c>
      <c r="C640" s="137" t="s">
        <v>896</v>
      </c>
      <c r="D640" s="124" t="s">
        <v>702</v>
      </c>
      <c r="E640" s="125">
        <v>12</v>
      </c>
      <c r="F640" s="126"/>
      <c r="G640" s="127">
        <f>ROUND(E640*F640,2)</f>
        <v>0</v>
      </c>
      <c r="H640" s="126"/>
      <c r="I640" s="127">
        <f>ROUND(E640*H640,2)</f>
        <v>0</v>
      </c>
      <c r="J640" s="126"/>
      <c r="K640" s="127">
        <f>ROUND(E640*J640,2)</f>
        <v>0</v>
      </c>
      <c r="L640" s="127">
        <v>21</v>
      </c>
      <c r="M640" s="127">
        <f>G640*(1+L640/100)</f>
        <v>0</v>
      </c>
      <c r="N640" s="127">
        <v>0</v>
      </c>
      <c r="O640" s="127">
        <f>ROUND(E640*N640,2)</f>
        <v>0</v>
      </c>
      <c r="P640" s="127">
        <v>0.05</v>
      </c>
      <c r="Q640" s="127">
        <f>ROUND(E640*P640,2)</f>
        <v>0.6</v>
      </c>
      <c r="R640" s="127"/>
      <c r="S640" s="127" t="s">
        <v>392</v>
      </c>
      <c r="T640" s="128" t="s">
        <v>393</v>
      </c>
      <c r="U640" s="106">
        <v>0</v>
      </c>
      <c r="V640" s="106">
        <f>ROUND(E640*U640,2)</f>
        <v>0</v>
      </c>
      <c r="W640" s="106"/>
      <c r="X640" s="106" t="s">
        <v>362</v>
      </c>
      <c r="Y640" s="101"/>
      <c r="Z640" s="101"/>
      <c r="AA640" s="101"/>
      <c r="AB640" s="101"/>
      <c r="AC640" s="101"/>
      <c r="AD640" s="101"/>
      <c r="AE640" s="101"/>
      <c r="AF640" s="101"/>
      <c r="AG640" s="101" t="s">
        <v>363</v>
      </c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101"/>
      <c r="BE640" s="101"/>
      <c r="BF640" s="101"/>
      <c r="BG640" s="101"/>
      <c r="BH640" s="101"/>
    </row>
    <row r="641" spans="1:60" outlineLevel="1">
      <c r="A641" s="104"/>
      <c r="B641" s="105"/>
      <c r="C641" s="138" t="s">
        <v>394</v>
      </c>
      <c r="D641" s="107"/>
      <c r="E641" s="108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1"/>
      <c r="Z641" s="101"/>
      <c r="AA641" s="101"/>
      <c r="AB641" s="101"/>
      <c r="AC641" s="101"/>
      <c r="AD641" s="101"/>
      <c r="AE641" s="101"/>
      <c r="AF641" s="101"/>
      <c r="AG641" s="101" t="s">
        <v>365</v>
      </c>
      <c r="AH641" s="101">
        <v>0</v>
      </c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101"/>
      <c r="BE641" s="101"/>
      <c r="BF641" s="101"/>
      <c r="BG641" s="101"/>
      <c r="BH641" s="101"/>
    </row>
    <row r="642" spans="1:60" outlineLevel="1">
      <c r="A642" s="104"/>
      <c r="B642" s="105"/>
      <c r="C642" s="138" t="s">
        <v>897</v>
      </c>
      <c r="D642" s="107"/>
      <c r="E642" s="108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1"/>
      <c r="Z642" s="101"/>
      <c r="AA642" s="101"/>
      <c r="AB642" s="101"/>
      <c r="AC642" s="101"/>
      <c r="AD642" s="101"/>
      <c r="AE642" s="101"/>
      <c r="AF642" s="101"/>
      <c r="AG642" s="101" t="s">
        <v>365</v>
      </c>
      <c r="AH642" s="101">
        <v>0</v>
      </c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101"/>
      <c r="BE642" s="101"/>
      <c r="BF642" s="101"/>
      <c r="BG642" s="101"/>
      <c r="BH642" s="101"/>
    </row>
    <row r="643" spans="1:60" outlineLevel="1">
      <c r="A643" s="104"/>
      <c r="B643" s="105"/>
      <c r="C643" s="138" t="s">
        <v>898</v>
      </c>
      <c r="D643" s="107"/>
      <c r="E643" s="108">
        <v>2</v>
      </c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1"/>
      <c r="Z643" s="101"/>
      <c r="AA643" s="101"/>
      <c r="AB643" s="101"/>
      <c r="AC643" s="101"/>
      <c r="AD643" s="101"/>
      <c r="AE643" s="101"/>
      <c r="AF643" s="101"/>
      <c r="AG643" s="101" t="s">
        <v>365</v>
      </c>
      <c r="AH643" s="101">
        <v>0</v>
      </c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101"/>
      <c r="BE643" s="101"/>
      <c r="BF643" s="101"/>
      <c r="BG643" s="101"/>
      <c r="BH643" s="101"/>
    </row>
    <row r="644" spans="1:60" outlineLevel="1">
      <c r="A644" s="104"/>
      <c r="B644" s="105"/>
      <c r="C644" s="138" t="s">
        <v>899</v>
      </c>
      <c r="D644" s="107"/>
      <c r="E644" s="108">
        <v>2</v>
      </c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1"/>
      <c r="Z644" s="101"/>
      <c r="AA644" s="101"/>
      <c r="AB644" s="101"/>
      <c r="AC644" s="101"/>
      <c r="AD644" s="101"/>
      <c r="AE644" s="101"/>
      <c r="AF644" s="101"/>
      <c r="AG644" s="101" t="s">
        <v>365</v>
      </c>
      <c r="AH644" s="101">
        <v>0</v>
      </c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101"/>
      <c r="BE644" s="101"/>
      <c r="BF644" s="101"/>
      <c r="BG644" s="101"/>
      <c r="BH644" s="101"/>
    </row>
    <row r="645" spans="1:60" outlineLevel="1">
      <c r="A645" s="104"/>
      <c r="B645" s="105"/>
      <c r="C645" s="138" t="s">
        <v>900</v>
      </c>
      <c r="D645" s="107"/>
      <c r="E645" s="108">
        <v>2</v>
      </c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1"/>
      <c r="Z645" s="101"/>
      <c r="AA645" s="101"/>
      <c r="AB645" s="101"/>
      <c r="AC645" s="101"/>
      <c r="AD645" s="101"/>
      <c r="AE645" s="101"/>
      <c r="AF645" s="101"/>
      <c r="AG645" s="101" t="s">
        <v>365</v>
      </c>
      <c r="AH645" s="101">
        <v>0</v>
      </c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101"/>
      <c r="BE645" s="101"/>
      <c r="BF645" s="101"/>
      <c r="BG645" s="101"/>
      <c r="BH645" s="101"/>
    </row>
    <row r="646" spans="1:60" outlineLevel="1">
      <c r="A646" s="104"/>
      <c r="B646" s="105"/>
      <c r="C646" s="138" t="s">
        <v>901</v>
      </c>
      <c r="D646" s="107"/>
      <c r="E646" s="108">
        <v>2</v>
      </c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1"/>
      <c r="Z646" s="101"/>
      <c r="AA646" s="101"/>
      <c r="AB646" s="101"/>
      <c r="AC646" s="101"/>
      <c r="AD646" s="101"/>
      <c r="AE646" s="101"/>
      <c r="AF646" s="101"/>
      <c r="AG646" s="101" t="s">
        <v>365</v>
      </c>
      <c r="AH646" s="101">
        <v>0</v>
      </c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101"/>
      <c r="BE646" s="101"/>
      <c r="BF646" s="101"/>
      <c r="BG646" s="101"/>
      <c r="BH646" s="101"/>
    </row>
    <row r="647" spans="1:60" outlineLevel="1">
      <c r="A647" s="104"/>
      <c r="B647" s="105"/>
      <c r="C647" s="138" t="s">
        <v>902</v>
      </c>
      <c r="D647" s="107"/>
      <c r="E647" s="108">
        <v>2</v>
      </c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1"/>
      <c r="Z647" s="101"/>
      <c r="AA647" s="101"/>
      <c r="AB647" s="101"/>
      <c r="AC647" s="101"/>
      <c r="AD647" s="101"/>
      <c r="AE647" s="101"/>
      <c r="AF647" s="101"/>
      <c r="AG647" s="101" t="s">
        <v>365</v>
      </c>
      <c r="AH647" s="101">
        <v>0</v>
      </c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101"/>
      <c r="BE647" s="101"/>
      <c r="BF647" s="101"/>
      <c r="BG647" s="101"/>
      <c r="BH647" s="101"/>
    </row>
    <row r="648" spans="1:60" outlineLevel="1">
      <c r="A648" s="104"/>
      <c r="B648" s="105"/>
      <c r="C648" s="138" t="s">
        <v>903</v>
      </c>
      <c r="D648" s="107"/>
      <c r="E648" s="108">
        <v>2</v>
      </c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1"/>
      <c r="Z648" s="101"/>
      <c r="AA648" s="101"/>
      <c r="AB648" s="101"/>
      <c r="AC648" s="101"/>
      <c r="AD648" s="101"/>
      <c r="AE648" s="101"/>
      <c r="AF648" s="101"/>
      <c r="AG648" s="101" t="s">
        <v>365</v>
      </c>
      <c r="AH648" s="101">
        <v>0</v>
      </c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101"/>
      <c r="BE648" s="101"/>
      <c r="BF648" s="101"/>
      <c r="BG648" s="101"/>
      <c r="BH648" s="101"/>
    </row>
    <row r="649" spans="1:60" outlineLevel="1">
      <c r="A649" s="122">
        <v>62</v>
      </c>
      <c r="B649" s="123" t="s">
        <v>904</v>
      </c>
      <c r="C649" s="137" t="s">
        <v>905</v>
      </c>
      <c r="D649" s="124" t="s">
        <v>525</v>
      </c>
      <c r="E649" s="125">
        <v>21.35</v>
      </c>
      <c r="F649" s="126"/>
      <c r="G649" s="127">
        <f>ROUND(E649*F649,2)</f>
        <v>0</v>
      </c>
      <c r="H649" s="126"/>
      <c r="I649" s="127">
        <f>ROUND(E649*H649,2)</f>
        <v>0</v>
      </c>
      <c r="J649" s="126"/>
      <c r="K649" s="127">
        <f>ROUND(E649*J649,2)</f>
        <v>0</v>
      </c>
      <c r="L649" s="127">
        <v>21</v>
      </c>
      <c r="M649" s="127">
        <f>G649*(1+L649/100)</f>
        <v>0</v>
      </c>
      <c r="N649" s="127">
        <v>0</v>
      </c>
      <c r="O649" s="127">
        <f>ROUND(E649*N649,2)</f>
        <v>0</v>
      </c>
      <c r="P649" s="127">
        <v>3.6999999999999998E-2</v>
      </c>
      <c r="Q649" s="127">
        <f>ROUND(E649*P649,2)</f>
        <v>0.79</v>
      </c>
      <c r="R649" s="127"/>
      <c r="S649" s="127" t="s">
        <v>360</v>
      </c>
      <c r="T649" s="128" t="s">
        <v>361</v>
      </c>
      <c r="U649" s="106">
        <v>0.55000000000000004</v>
      </c>
      <c r="V649" s="106">
        <f>ROUND(E649*U649,2)</f>
        <v>11.74</v>
      </c>
      <c r="W649" s="106"/>
      <c r="X649" s="106" t="s">
        <v>362</v>
      </c>
      <c r="Y649" s="101"/>
      <c r="Z649" s="101"/>
      <c r="AA649" s="101"/>
      <c r="AB649" s="101"/>
      <c r="AC649" s="101"/>
      <c r="AD649" s="101"/>
      <c r="AE649" s="101"/>
      <c r="AF649" s="101"/>
      <c r="AG649" s="101" t="s">
        <v>363</v>
      </c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101"/>
      <c r="BE649" s="101"/>
      <c r="BF649" s="101"/>
      <c r="BG649" s="101"/>
      <c r="BH649" s="101"/>
    </row>
    <row r="650" spans="1:60" outlineLevel="1">
      <c r="A650" s="104"/>
      <c r="B650" s="105"/>
      <c r="C650" s="138" t="s">
        <v>394</v>
      </c>
      <c r="D650" s="107"/>
      <c r="E650" s="108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1"/>
      <c r="Z650" s="101"/>
      <c r="AA650" s="101"/>
      <c r="AB650" s="101"/>
      <c r="AC650" s="101"/>
      <c r="AD650" s="101"/>
      <c r="AE650" s="101"/>
      <c r="AF650" s="101"/>
      <c r="AG650" s="101" t="s">
        <v>365</v>
      </c>
      <c r="AH650" s="101">
        <v>0</v>
      </c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101"/>
      <c r="BE650" s="101"/>
      <c r="BF650" s="101"/>
      <c r="BG650" s="101"/>
      <c r="BH650" s="101"/>
    </row>
    <row r="651" spans="1:60" outlineLevel="1">
      <c r="A651" s="104"/>
      <c r="B651" s="105"/>
      <c r="C651" s="138" t="s">
        <v>906</v>
      </c>
      <c r="D651" s="107"/>
      <c r="E651" s="108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1"/>
      <c r="Z651" s="101"/>
      <c r="AA651" s="101"/>
      <c r="AB651" s="101"/>
      <c r="AC651" s="101"/>
      <c r="AD651" s="101"/>
      <c r="AE651" s="101"/>
      <c r="AF651" s="101"/>
      <c r="AG651" s="101" t="s">
        <v>365</v>
      </c>
      <c r="AH651" s="101">
        <v>0</v>
      </c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101"/>
      <c r="BE651" s="101"/>
      <c r="BF651" s="101"/>
      <c r="BG651" s="101"/>
      <c r="BH651" s="101"/>
    </row>
    <row r="652" spans="1:60" outlineLevel="1">
      <c r="A652" s="104"/>
      <c r="B652" s="105"/>
      <c r="C652" s="138" t="s">
        <v>907</v>
      </c>
      <c r="D652" s="107"/>
      <c r="E652" s="108">
        <v>21.35</v>
      </c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1"/>
      <c r="Z652" s="101"/>
      <c r="AA652" s="101"/>
      <c r="AB652" s="101"/>
      <c r="AC652" s="101"/>
      <c r="AD652" s="101"/>
      <c r="AE652" s="101"/>
      <c r="AF652" s="101"/>
      <c r="AG652" s="101" t="s">
        <v>365</v>
      </c>
      <c r="AH652" s="101">
        <v>0</v>
      </c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101"/>
      <c r="BE652" s="101"/>
      <c r="BF652" s="101"/>
      <c r="BG652" s="101"/>
      <c r="BH652" s="101"/>
    </row>
    <row r="653" spans="1:60" outlineLevel="1">
      <c r="A653" s="122">
        <v>63</v>
      </c>
      <c r="B653" s="123" t="s">
        <v>908</v>
      </c>
      <c r="C653" s="137" t="s">
        <v>909</v>
      </c>
      <c r="D653" s="124" t="s">
        <v>359</v>
      </c>
      <c r="E653" s="125">
        <v>560.66800000000001</v>
      </c>
      <c r="F653" s="126"/>
      <c r="G653" s="127">
        <f>ROUND(E653*F653,2)</f>
        <v>0</v>
      </c>
      <c r="H653" s="126"/>
      <c r="I653" s="127">
        <f>ROUND(E653*H653,2)</f>
        <v>0</v>
      </c>
      <c r="J653" s="126"/>
      <c r="K653" s="127">
        <f>ROUND(E653*J653,2)</f>
        <v>0</v>
      </c>
      <c r="L653" s="127">
        <v>21</v>
      </c>
      <c r="M653" s="127">
        <f>G653*(1+L653/100)</f>
        <v>0</v>
      </c>
      <c r="N653" s="127">
        <v>0</v>
      </c>
      <c r="O653" s="127">
        <f>ROUND(E653*N653,2)</f>
        <v>0</v>
      </c>
      <c r="P653" s="127">
        <v>6.8000000000000005E-2</v>
      </c>
      <c r="Q653" s="127">
        <f>ROUND(E653*P653,2)</f>
        <v>38.130000000000003</v>
      </c>
      <c r="R653" s="127"/>
      <c r="S653" s="127" t="s">
        <v>360</v>
      </c>
      <c r="T653" s="128" t="s">
        <v>361</v>
      </c>
      <c r="U653" s="106">
        <v>0.3</v>
      </c>
      <c r="V653" s="106">
        <f>ROUND(E653*U653,2)</f>
        <v>168.2</v>
      </c>
      <c r="W653" s="106"/>
      <c r="X653" s="106" t="s">
        <v>362</v>
      </c>
      <c r="Y653" s="101"/>
      <c r="Z653" s="101"/>
      <c r="AA653" s="101"/>
      <c r="AB653" s="101"/>
      <c r="AC653" s="101"/>
      <c r="AD653" s="101"/>
      <c r="AE653" s="101"/>
      <c r="AF653" s="101"/>
      <c r="AG653" s="101" t="s">
        <v>363</v>
      </c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101"/>
      <c r="BE653" s="101"/>
      <c r="BF653" s="101"/>
      <c r="BG653" s="101"/>
      <c r="BH653" s="101"/>
    </row>
    <row r="654" spans="1:60" outlineLevel="1">
      <c r="A654" s="104"/>
      <c r="B654" s="105"/>
      <c r="C654" s="138" t="s">
        <v>394</v>
      </c>
      <c r="D654" s="107"/>
      <c r="E654" s="108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1"/>
      <c r="Z654" s="101"/>
      <c r="AA654" s="101"/>
      <c r="AB654" s="101"/>
      <c r="AC654" s="101"/>
      <c r="AD654" s="101"/>
      <c r="AE654" s="101"/>
      <c r="AF654" s="101"/>
      <c r="AG654" s="101" t="s">
        <v>365</v>
      </c>
      <c r="AH654" s="101">
        <v>0</v>
      </c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101"/>
      <c r="BE654" s="101"/>
      <c r="BF654" s="101"/>
      <c r="BG654" s="101"/>
      <c r="BH654" s="101"/>
    </row>
    <row r="655" spans="1:60" outlineLevel="1">
      <c r="A655" s="104"/>
      <c r="B655" s="105"/>
      <c r="C655" s="138" t="s">
        <v>910</v>
      </c>
      <c r="D655" s="107"/>
      <c r="E655" s="108">
        <v>26</v>
      </c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1"/>
      <c r="Z655" s="101"/>
      <c r="AA655" s="101"/>
      <c r="AB655" s="101"/>
      <c r="AC655" s="101"/>
      <c r="AD655" s="101"/>
      <c r="AE655" s="101"/>
      <c r="AF655" s="101"/>
      <c r="AG655" s="101" t="s">
        <v>365</v>
      </c>
      <c r="AH655" s="101">
        <v>0</v>
      </c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101"/>
      <c r="BE655" s="101"/>
      <c r="BF655" s="101"/>
      <c r="BG655" s="101"/>
      <c r="BH655" s="101"/>
    </row>
    <row r="656" spans="1:60" outlineLevel="1">
      <c r="A656" s="104"/>
      <c r="B656" s="105"/>
      <c r="C656" s="138" t="s">
        <v>911</v>
      </c>
      <c r="D656" s="107"/>
      <c r="E656" s="108">
        <v>46</v>
      </c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1"/>
      <c r="Z656" s="101"/>
      <c r="AA656" s="101"/>
      <c r="AB656" s="101"/>
      <c r="AC656" s="101"/>
      <c r="AD656" s="101"/>
      <c r="AE656" s="101"/>
      <c r="AF656" s="101"/>
      <c r="AG656" s="101" t="s">
        <v>365</v>
      </c>
      <c r="AH656" s="101">
        <v>0</v>
      </c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101"/>
      <c r="BE656" s="101"/>
      <c r="BF656" s="101"/>
      <c r="BG656" s="101"/>
      <c r="BH656" s="101"/>
    </row>
    <row r="657" spans="1:60" outlineLevel="1">
      <c r="A657" s="104"/>
      <c r="B657" s="105"/>
      <c r="C657" s="138" t="s">
        <v>912</v>
      </c>
      <c r="D657" s="107"/>
      <c r="E657" s="108">
        <v>57.6</v>
      </c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1"/>
      <c r="Z657" s="101"/>
      <c r="AA657" s="101"/>
      <c r="AB657" s="101"/>
      <c r="AC657" s="101"/>
      <c r="AD657" s="101"/>
      <c r="AE657" s="101"/>
      <c r="AF657" s="101"/>
      <c r="AG657" s="101" t="s">
        <v>365</v>
      </c>
      <c r="AH657" s="101">
        <v>0</v>
      </c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101"/>
      <c r="BE657" s="101"/>
      <c r="BF657" s="101"/>
      <c r="BG657" s="101"/>
      <c r="BH657" s="101"/>
    </row>
    <row r="658" spans="1:60" outlineLevel="1">
      <c r="A658" s="104"/>
      <c r="B658" s="105"/>
      <c r="C658" s="138" t="s">
        <v>913</v>
      </c>
      <c r="D658" s="107"/>
      <c r="E658" s="108">
        <v>50.4</v>
      </c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1"/>
      <c r="Z658" s="101"/>
      <c r="AA658" s="101"/>
      <c r="AB658" s="101"/>
      <c r="AC658" s="101"/>
      <c r="AD658" s="101"/>
      <c r="AE658" s="101"/>
      <c r="AF658" s="101"/>
      <c r="AG658" s="101" t="s">
        <v>365</v>
      </c>
      <c r="AH658" s="101">
        <v>0</v>
      </c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101"/>
      <c r="BE658" s="101"/>
      <c r="BF658" s="101"/>
      <c r="BG658" s="101"/>
      <c r="BH658" s="101"/>
    </row>
    <row r="659" spans="1:60" outlineLevel="1">
      <c r="A659" s="104"/>
      <c r="B659" s="105"/>
      <c r="C659" s="138" t="s">
        <v>914</v>
      </c>
      <c r="D659" s="107"/>
      <c r="E659" s="108">
        <v>18.239999999999998</v>
      </c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1"/>
      <c r="Z659" s="101"/>
      <c r="AA659" s="101"/>
      <c r="AB659" s="101"/>
      <c r="AC659" s="101"/>
      <c r="AD659" s="101"/>
      <c r="AE659" s="101"/>
      <c r="AF659" s="101"/>
      <c r="AG659" s="101" t="s">
        <v>365</v>
      </c>
      <c r="AH659" s="101">
        <v>0</v>
      </c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101"/>
      <c r="BE659" s="101"/>
      <c r="BF659" s="101"/>
      <c r="BG659" s="101"/>
      <c r="BH659" s="101"/>
    </row>
    <row r="660" spans="1:60" outlineLevel="1">
      <c r="A660" s="104"/>
      <c r="B660" s="105"/>
      <c r="C660" s="138" t="s">
        <v>915</v>
      </c>
      <c r="D660" s="107"/>
      <c r="E660" s="108">
        <v>107.64</v>
      </c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1"/>
      <c r="Z660" s="101"/>
      <c r="AA660" s="101"/>
      <c r="AB660" s="101"/>
      <c r="AC660" s="101"/>
      <c r="AD660" s="101"/>
      <c r="AE660" s="101"/>
      <c r="AF660" s="101"/>
      <c r="AG660" s="101" t="s">
        <v>365</v>
      </c>
      <c r="AH660" s="101">
        <v>0</v>
      </c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101"/>
      <c r="BE660" s="101"/>
      <c r="BF660" s="101"/>
      <c r="BG660" s="101"/>
      <c r="BH660" s="101"/>
    </row>
    <row r="661" spans="1:60" outlineLevel="1">
      <c r="A661" s="104"/>
      <c r="B661" s="105"/>
      <c r="C661" s="138" t="s">
        <v>916</v>
      </c>
      <c r="D661" s="107"/>
      <c r="E661" s="108">
        <v>51.6</v>
      </c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1"/>
      <c r="Z661" s="101"/>
      <c r="AA661" s="101"/>
      <c r="AB661" s="101"/>
      <c r="AC661" s="101"/>
      <c r="AD661" s="101"/>
      <c r="AE661" s="101"/>
      <c r="AF661" s="101"/>
      <c r="AG661" s="101" t="s">
        <v>365</v>
      </c>
      <c r="AH661" s="101">
        <v>0</v>
      </c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101"/>
      <c r="BE661" s="101"/>
      <c r="BF661" s="101"/>
      <c r="BG661" s="101"/>
      <c r="BH661" s="101"/>
    </row>
    <row r="662" spans="1:60" outlineLevel="1">
      <c r="A662" s="104"/>
      <c r="B662" s="105"/>
      <c r="C662" s="138" t="s">
        <v>917</v>
      </c>
      <c r="D662" s="107"/>
      <c r="E662" s="108">
        <v>13.848000000000001</v>
      </c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1"/>
      <c r="Z662" s="101"/>
      <c r="AA662" s="101"/>
      <c r="AB662" s="101"/>
      <c r="AC662" s="101"/>
      <c r="AD662" s="101"/>
      <c r="AE662" s="101"/>
      <c r="AF662" s="101"/>
      <c r="AG662" s="101" t="s">
        <v>365</v>
      </c>
      <c r="AH662" s="101">
        <v>0</v>
      </c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101"/>
      <c r="BE662" s="101"/>
      <c r="BF662" s="101"/>
      <c r="BG662" s="101"/>
      <c r="BH662" s="101"/>
    </row>
    <row r="663" spans="1:60" outlineLevel="1">
      <c r="A663" s="104"/>
      <c r="B663" s="105"/>
      <c r="C663" s="138" t="s">
        <v>918</v>
      </c>
      <c r="D663" s="107"/>
      <c r="E663" s="108">
        <v>157.80000000000001</v>
      </c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1"/>
      <c r="Z663" s="101"/>
      <c r="AA663" s="101"/>
      <c r="AB663" s="101"/>
      <c r="AC663" s="101"/>
      <c r="AD663" s="101"/>
      <c r="AE663" s="101"/>
      <c r="AF663" s="101"/>
      <c r="AG663" s="101" t="s">
        <v>365</v>
      </c>
      <c r="AH663" s="101">
        <v>0</v>
      </c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101"/>
      <c r="BE663" s="101"/>
      <c r="BF663" s="101"/>
      <c r="BG663" s="101"/>
      <c r="BH663" s="101"/>
    </row>
    <row r="664" spans="1:60" outlineLevel="1">
      <c r="A664" s="104"/>
      <c r="B664" s="105"/>
      <c r="C664" s="138" t="s">
        <v>619</v>
      </c>
      <c r="D664" s="107"/>
      <c r="E664" s="108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1"/>
      <c r="Z664" s="101"/>
      <c r="AA664" s="101"/>
      <c r="AB664" s="101"/>
      <c r="AC664" s="101"/>
      <c r="AD664" s="101"/>
      <c r="AE664" s="101"/>
      <c r="AF664" s="101"/>
      <c r="AG664" s="101" t="s">
        <v>365</v>
      </c>
      <c r="AH664" s="101">
        <v>0</v>
      </c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101"/>
      <c r="BE664" s="101"/>
      <c r="BF664" s="101"/>
      <c r="BG664" s="101"/>
      <c r="BH664" s="101"/>
    </row>
    <row r="665" spans="1:60" outlineLevel="1">
      <c r="A665" s="104"/>
      <c r="B665" s="105"/>
      <c r="C665" s="138" t="s">
        <v>919</v>
      </c>
      <c r="D665" s="107"/>
      <c r="E665" s="108">
        <v>31.54</v>
      </c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1"/>
      <c r="Z665" s="101"/>
      <c r="AA665" s="101"/>
      <c r="AB665" s="101"/>
      <c r="AC665" s="101"/>
      <c r="AD665" s="101"/>
      <c r="AE665" s="101"/>
      <c r="AF665" s="101"/>
      <c r="AG665" s="101" t="s">
        <v>365</v>
      </c>
      <c r="AH665" s="101">
        <v>0</v>
      </c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101"/>
      <c r="BE665" s="101"/>
      <c r="BF665" s="101"/>
      <c r="BG665" s="101"/>
      <c r="BH665" s="101"/>
    </row>
    <row r="666" spans="1:60" ht="33.75" outlineLevel="1">
      <c r="A666" s="122">
        <v>64</v>
      </c>
      <c r="B666" s="123" t="s">
        <v>920</v>
      </c>
      <c r="C666" s="137" t="s">
        <v>921</v>
      </c>
      <c r="D666" s="124" t="s">
        <v>702</v>
      </c>
      <c r="E666" s="125">
        <v>9</v>
      </c>
      <c r="F666" s="126"/>
      <c r="G666" s="127">
        <f>ROUND(E666*F666,2)</f>
        <v>0</v>
      </c>
      <c r="H666" s="126"/>
      <c r="I666" s="127">
        <f>ROUND(E666*H666,2)</f>
        <v>0</v>
      </c>
      <c r="J666" s="126"/>
      <c r="K666" s="127">
        <f>ROUND(E666*J666,2)</f>
        <v>0</v>
      </c>
      <c r="L666" s="127">
        <v>21</v>
      </c>
      <c r="M666" s="127">
        <f>G666*(1+L666/100)</f>
        <v>0</v>
      </c>
      <c r="N666" s="127">
        <v>0</v>
      </c>
      <c r="O666" s="127">
        <f>ROUND(E666*N666,2)</f>
        <v>0</v>
      </c>
      <c r="P666" s="127">
        <v>6.8000000000000005E-2</v>
      </c>
      <c r="Q666" s="127">
        <f>ROUND(E666*P666,2)</f>
        <v>0.61</v>
      </c>
      <c r="R666" s="127"/>
      <c r="S666" s="127" t="s">
        <v>392</v>
      </c>
      <c r="T666" s="128" t="s">
        <v>361</v>
      </c>
      <c r="U666" s="106">
        <v>0.3</v>
      </c>
      <c r="V666" s="106">
        <f>ROUND(E666*U666,2)</f>
        <v>2.7</v>
      </c>
      <c r="W666" s="106"/>
      <c r="X666" s="106" t="s">
        <v>362</v>
      </c>
      <c r="Y666" s="101"/>
      <c r="Z666" s="101"/>
      <c r="AA666" s="101"/>
      <c r="AB666" s="101"/>
      <c r="AC666" s="101"/>
      <c r="AD666" s="101"/>
      <c r="AE666" s="101"/>
      <c r="AF666" s="101"/>
      <c r="AG666" s="101" t="s">
        <v>363</v>
      </c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101"/>
      <c r="BE666" s="101"/>
      <c r="BF666" s="101"/>
      <c r="BG666" s="101"/>
      <c r="BH666" s="101"/>
    </row>
    <row r="667" spans="1:60" outlineLevel="1">
      <c r="A667" s="104"/>
      <c r="B667" s="105"/>
      <c r="C667" s="138" t="s">
        <v>394</v>
      </c>
      <c r="D667" s="107"/>
      <c r="E667" s="108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1"/>
      <c r="Z667" s="101"/>
      <c r="AA667" s="101"/>
      <c r="AB667" s="101"/>
      <c r="AC667" s="101"/>
      <c r="AD667" s="101"/>
      <c r="AE667" s="101"/>
      <c r="AF667" s="101"/>
      <c r="AG667" s="101" t="s">
        <v>365</v>
      </c>
      <c r="AH667" s="101">
        <v>0</v>
      </c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101"/>
      <c r="BE667" s="101"/>
      <c r="BF667" s="101"/>
      <c r="BG667" s="101"/>
      <c r="BH667" s="101"/>
    </row>
    <row r="668" spans="1:60" outlineLevel="1">
      <c r="A668" s="104"/>
      <c r="B668" s="105"/>
      <c r="C668" s="138" t="s">
        <v>922</v>
      </c>
      <c r="D668" s="107"/>
      <c r="E668" s="108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1"/>
      <c r="Z668" s="101"/>
      <c r="AA668" s="101"/>
      <c r="AB668" s="101"/>
      <c r="AC668" s="101"/>
      <c r="AD668" s="101"/>
      <c r="AE668" s="101"/>
      <c r="AF668" s="101"/>
      <c r="AG668" s="101" t="s">
        <v>365</v>
      </c>
      <c r="AH668" s="101">
        <v>0</v>
      </c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101"/>
      <c r="BE668" s="101"/>
      <c r="BF668" s="101"/>
      <c r="BG668" s="101"/>
      <c r="BH668" s="101"/>
    </row>
    <row r="669" spans="1:60" outlineLevel="1">
      <c r="A669" s="104"/>
      <c r="B669" s="105"/>
      <c r="C669" s="138" t="s">
        <v>135</v>
      </c>
      <c r="D669" s="107"/>
      <c r="E669" s="108">
        <v>9</v>
      </c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1"/>
      <c r="Z669" s="101"/>
      <c r="AA669" s="101"/>
      <c r="AB669" s="101"/>
      <c r="AC669" s="101"/>
      <c r="AD669" s="101"/>
      <c r="AE669" s="101"/>
      <c r="AF669" s="101"/>
      <c r="AG669" s="101" t="s">
        <v>365</v>
      </c>
      <c r="AH669" s="101">
        <v>0</v>
      </c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101"/>
      <c r="BE669" s="101"/>
      <c r="BF669" s="101"/>
      <c r="BG669" s="101"/>
      <c r="BH669" s="101"/>
    </row>
    <row r="670" spans="1:60" ht="22.5" outlineLevel="1">
      <c r="A670" s="122">
        <v>65</v>
      </c>
      <c r="B670" s="123" t="s">
        <v>923</v>
      </c>
      <c r="C670" s="137" t="s">
        <v>924</v>
      </c>
      <c r="D670" s="124" t="s">
        <v>702</v>
      </c>
      <c r="E670" s="125">
        <v>15</v>
      </c>
      <c r="F670" s="126"/>
      <c r="G670" s="127">
        <f>ROUND(E670*F670,2)</f>
        <v>0</v>
      </c>
      <c r="H670" s="126"/>
      <c r="I670" s="127">
        <f>ROUND(E670*H670,2)</f>
        <v>0</v>
      </c>
      <c r="J670" s="126"/>
      <c r="K670" s="127">
        <f>ROUND(E670*J670,2)</f>
        <v>0</v>
      </c>
      <c r="L670" s="127">
        <v>21</v>
      </c>
      <c r="M670" s="127">
        <f>G670*(1+L670/100)</f>
        <v>0</v>
      </c>
      <c r="N670" s="127">
        <v>0</v>
      </c>
      <c r="O670" s="127">
        <f>ROUND(E670*N670,2)</f>
        <v>0</v>
      </c>
      <c r="P670" s="127">
        <v>6.5199999999999998E-3</v>
      </c>
      <c r="Q670" s="127">
        <f>ROUND(E670*P670,2)</f>
        <v>0.1</v>
      </c>
      <c r="R670" s="127"/>
      <c r="S670" s="127" t="s">
        <v>392</v>
      </c>
      <c r="T670" s="128" t="s">
        <v>393</v>
      </c>
      <c r="U670" s="106">
        <v>5.5</v>
      </c>
      <c r="V670" s="106">
        <f>ROUND(E670*U670,2)</f>
        <v>82.5</v>
      </c>
      <c r="W670" s="106"/>
      <c r="X670" s="106" t="s">
        <v>362</v>
      </c>
      <c r="Y670" s="101"/>
      <c r="Z670" s="101"/>
      <c r="AA670" s="101"/>
      <c r="AB670" s="101"/>
      <c r="AC670" s="101"/>
      <c r="AD670" s="101"/>
      <c r="AE670" s="101"/>
      <c r="AF670" s="101"/>
      <c r="AG670" s="101" t="s">
        <v>363</v>
      </c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101"/>
      <c r="BE670" s="101"/>
      <c r="BF670" s="101"/>
      <c r="BG670" s="101"/>
      <c r="BH670" s="101"/>
    </row>
    <row r="671" spans="1:60" outlineLevel="1">
      <c r="A671" s="104"/>
      <c r="B671" s="105"/>
      <c r="C671" s="138" t="s">
        <v>925</v>
      </c>
      <c r="D671" s="107"/>
      <c r="E671" s="108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1"/>
      <c r="Z671" s="101"/>
      <c r="AA671" s="101"/>
      <c r="AB671" s="101"/>
      <c r="AC671" s="101"/>
      <c r="AD671" s="101"/>
      <c r="AE671" s="101"/>
      <c r="AF671" s="101"/>
      <c r="AG671" s="101" t="s">
        <v>365</v>
      </c>
      <c r="AH671" s="101">
        <v>0</v>
      </c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101"/>
      <c r="BE671" s="101"/>
      <c r="BF671" s="101"/>
      <c r="BG671" s="101"/>
      <c r="BH671" s="101"/>
    </row>
    <row r="672" spans="1:60" outlineLevel="1">
      <c r="A672" s="104"/>
      <c r="B672" s="105"/>
      <c r="C672" s="138" t="s">
        <v>926</v>
      </c>
      <c r="D672" s="107"/>
      <c r="E672" s="108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1"/>
      <c r="Z672" s="101"/>
      <c r="AA672" s="101"/>
      <c r="AB672" s="101"/>
      <c r="AC672" s="101"/>
      <c r="AD672" s="101"/>
      <c r="AE672" s="101"/>
      <c r="AF672" s="101"/>
      <c r="AG672" s="101" t="s">
        <v>365</v>
      </c>
      <c r="AH672" s="101">
        <v>0</v>
      </c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101"/>
      <c r="BE672" s="101"/>
      <c r="BF672" s="101"/>
      <c r="BG672" s="101"/>
      <c r="BH672" s="101"/>
    </row>
    <row r="673" spans="1:60" outlineLevel="1">
      <c r="A673" s="104"/>
      <c r="B673" s="105"/>
      <c r="C673" s="138" t="s">
        <v>927</v>
      </c>
      <c r="D673" s="107"/>
      <c r="E673" s="108">
        <v>11</v>
      </c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1"/>
      <c r="Z673" s="101"/>
      <c r="AA673" s="101"/>
      <c r="AB673" s="101"/>
      <c r="AC673" s="101"/>
      <c r="AD673" s="101"/>
      <c r="AE673" s="101"/>
      <c r="AF673" s="101"/>
      <c r="AG673" s="101" t="s">
        <v>365</v>
      </c>
      <c r="AH673" s="101">
        <v>0</v>
      </c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101"/>
      <c r="BE673" s="101"/>
      <c r="BF673" s="101"/>
      <c r="BG673" s="101"/>
      <c r="BH673" s="101"/>
    </row>
    <row r="674" spans="1:60" outlineLevel="1">
      <c r="A674" s="104"/>
      <c r="B674" s="105"/>
      <c r="C674" s="138" t="s">
        <v>928</v>
      </c>
      <c r="D674" s="107"/>
      <c r="E674" s="108">
        <v>4</v>
      </c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1"/>
      <c r="Z674" s="101"/>
      <c r="AA674" s="101"/>
      <c r="AB674" s="101"/>
      <c r="AC674" s="101"/>
      <c r="AD674" s="101"/>
      <c r="AE674" s="101"/>
      <c r="AF674" s="101"/>
      <c r="AG674" s="101" t="s">
        <v>365</v>
      </c>
      <c r="AH674" s="101">
        <v>0</v>
      </c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101"/>
      <c r="BE674" s="101"/>
      <c r="BF674" s="101"/>
      <c r="BG674" s="101"/>
      <c r="BH674" s="101"/>
    </row>
    <row r="675" spans="1:60" ht="22.5" outlineLevel="1">
      <c r="A675" s="122">
        <v>66</v>
      </c>
      <c r="B675" s="123" t="s">
        <v>929</v>
      </c>
      <c r="C675" s="137" t="s">
        <v>930</v>
      </c>
      <c r="D675" s="124" t="s">
        <v>702</v>
      </c>
      <c r="E675" s="125">
        <v>2</v>
      </c>
      <c r="F675" s="126"/>
      <c r="G675" s="127">
        <f>ROUND(E675*F675,2)</f>
        <v>0</v>
      </c>
      <c r="H675" s="126"/>
      <c r="I675" s="127">
        <f>ROUND(E675*H675,2)</f>
        <v>0</v>
      </c>
      <c r="J675" s="126"/>
      <c r="K675" s="127">
        <f>ROUND(E675*J675,2)</f>
        <v>0</v>
      </c>
      <c r="L675" s="127">
        <v>21</v>
      </c>
      <c r="M675" s="127">
        <f>G675*(1+L675/100)</f>
        <v>0</v>
      </c>
      <c r="N675" s="127">
        <v>0</v>
      </c>
      <c r="O675" s="127">
        <f>ROUND(E675*N675,2)</f>
        <v>0</v>
      </c>
      <c r="P675" s="127">
        <v>3.252E-2</v>
      </c>
      <c r="Q675" s="127">
        <f>ROUND(E675*P675,2)</f>
        <v>7.0000000000000007E-2</v>
      </c>
      <c r="R675" s="127"/>
      <c r="S675" s="127" t="s">
        <v>392</v>
      </c>
      <c r="T675" s="128" t="s">
        <v>393</v>
      </c>
      <c r="U675" s="106">
        <v>5.5</v>
      </c>
      <c r="V675" s="106">
        <f>ROUND(E675*U675,2)</f>
        <v>11</v>
      </c>
      <c r="W675" s="106"/>
      <c r="X675" s="106" t="s">
        <v>362</v>
      </c>
      <c r="Y675" s="101"/>
      <c r="Z675" s="101"/>
      <c r="AA675" s="101"/>
      <c r="AB675" s="101"/>
      <c r="AC675" s="101"/>
      <c r="AD675" s="101"/>
      <c r="AE675" s="101"/>
      <c r="AF675" s="101"/>
      <c r="AG675" s="101" t="s">
        <v>363</v>
      </c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101"/>
      <c r="BE675" s="101"/>
      <c r="BF675" s="101"/>
      <c r="BG675" s="101"/>
      <c r="BH675" s="101"/>
    </row>
    <row r="676" spans="1:60" outlineLevel="1">
      <c r="A676" s="104"/>
      <c r="B676" s="105"/>
      <c r="C676" s="138" t="s">
        <v>925</v>
      </c>
      <c r="D676" s="107"/>
      <c r="E676" s="108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1"/>
      <c r="Z676" s="101"/>
      <c r="AA676" s="101"/>
      <c r="AB676" s="101"/>
      <c r="AC676" s="101"/>
      <c r="AD676" s="101"/>
      <c r="AE676" s="101"/>
      <c r="AF676" s="101"/>
      <c r="AG676" s="101" t="s">
        <v>365</v>
      </c>
      <c r="AH676" s="101">
        <v>0</v>
      </c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101"/>
      <c r="BE676" s="101"/>
      <c r="BF676" s="101"/>
      <c r="BG676" s="101"/>
      <c r="BH676" s="101"/>
    </row>
    <row r="677" spans="1:60" outlineLevel="1">
      <c r="A677" s="104"/>
      <c r="B677" s="105"/>
      <c r="C677" s="138" t="s">
        <v>926</v>
      </c>
      <c r="D677" s="107"/>
      <c r="E677" s="108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1"/>
      <c r="Z677" s="101"/>
      <c r="AA677" s="101"/>
      <c r="AB677" s="101"/>
      <c r="AC677" s="101"/>
      <c r="AD677" s="101"/>
      <c r="AE677" s="101"/>
      <c r="AF677" s="101"/>
      <c r="AG677" s="101" t="s">
        <v>365</v>
      </c>
      <c r="AH677" s="101">
        <v>0</v>
      </c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101"/>
      <c r="BE677" s="101"/>
      <c r="BF677" s="101"/>
      <c r="BG677" s="101"/>
      <c r="BH677" s="101"/>
    </row>
    <row r="678" spans="1:60" outlineLevel="1">
      <c r="A678" s="104"/>
      <c r="B678" s="105"/>
      <c r="C678" s="138" t="s">
        <v>931</v>
      </c>
      <c r="D678" s="107"/>
      <c r="E678" s="108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1"/>
      <c r="Z678" s="101"/>
      <c r="AA678" s="101"/>
      <c r="AB678" s="101"/>
      <c r="AC678" s="101"/>
      <c r="AD678" s="101"/>
      <c r="AE678" s="101"/>
      <c r="AF678" s="101"/>
      <c r="AG678" s="101" t="s">
        <v>365</v>
      </c>
      <c r="AH678" s="101">
        <v>0</v>
      </c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101"/>
      <c r="BE678" s="101"/>
      <c r="BF678" s="101"/>
      <c r="BG678" s="101"/>
      <c r="BH678" s="101"/>
    </row>
    <row r="679" spans="1:60" outlineLevel="1">
      <c r="A679" s="104"/>
      <c r="B679" s="105"/>
      <c r="C679" s="138" t="s">
        <v>932</v>
      </c>
      <c r="D679" s="107"/>
      <c r="E679" s="108">
        <v>2</v>
      </c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1"/>
      <c r="Z679" s="101"/>
      <c r="AA679" s="101"/>
      <c r="AB679" s="101"/>
      <c r="AC679" s="101"/>
      <c r="AD679" s="101"/>
      <c r="AE679" s="101"/>
      <c r="AF679" s="101"/>
      <c r="AG679" s="101" t="s">
        <v>365</v>
      </c>
      <c r="AH679" s="101">
        <v>0</v>
      </c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101"/>
      <c r="BE679" s="101"/>
      <c r="BF679" s="101"/>
      <c r="BG679" s="101"/>
      <c r="BH679" s="101"/>
    </row>
    <row r="680" spans="1:60" ht="22.5" outlineLevel="1">
      <c r="A680" s="122">
        <v>67</v>
      </c>
      <c r="B680" s="123" t="s">
        <v>933</v>
      </c>
      <c r="C680" s="137" t="s">
        <v>934</v>
      </c>
      <c r="D680" s="124" t="s">
        <v>702</v>
      </c>
      <c r="E680" s="125">
        <v>2</v>
      </c>
      <c r="F680" s="126"/>
      <c r="G680" s="127">
        <f>ROUND(E680*F680,2)</f>
        <v>0</v>
      </c>
      <c r="H680" s="126"/>
      <c r="I680" s="127">
        <f>ROUND(E680*H680,2)</f>
        <v>0</v>
      </c>
      <c r="J680" s="126"/>
      <c r="K680" s="127">
        <f>ROUND(E680*J680,2)</f>
        <v>0</v>
      </c>
      <c r="L680" s="127">
        <v>21</v>
      </c>
      <c r="M680" s="127">
        <f>G680*(1+L680/100)</f>
        <v>0</v>
      </c>
      <c r="N680" s="127">
        <v>0</v>
      </c>
      <c r="O680" s="127">
        <f>ROUND(E680*N680,2)</f>
        <v>0</v>
      </c>
      <c r="P680" s="127">
        <v>3.252E-2</v>
      </c>
      <c r="Q680" s="127">
        <f>ROUND(E680*P680,2)</f>
        <v>7.0000000000000007E-2</v>
      </c>
      <c r="R680" s="127"/>
      <c r="S680" s="127" t="s">
        <v>392</v>
      </c>
      <c r="T680" s="128" t="s">
        <v>393</v>
      </c>
      <c r="U680" s="106">
        <v>5.5</v>
      </c>
      <c r="V680" s="106">
        <f>ROUND(E680*U680,2)</f>
        <v>11</v>
      </c>
      <c r="W680" s="106"/>
      <c r="X680" s="106" t="s">
        <v>362</v>
      </c>
      <c r="Y680" s="101"/>
      <c r="Z680" s="101"/>
      <c r="AA680" s="101"/>
      <c r="AB680" s="101"/>
      <c r="AC680" s="101"/>
      <c r="AD680" s="101"/>
      <c r="AE680" s="101"/>
      <c r="AF680" s="101"/>
      <c r="AG680" s="101" t="s">
        <v>363</v>
      </c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101"/>
      <c r="BE680" s="101"/>
      <c r="BF680" s="101"/>
      <c r="BG680" s="101"/>
      <c r="BH680" s="101"/>
    </row>
    <row r="681" spans="1:60" outlineLevel="1">
      <c r="A681" s="104"/>
      <c r="B681" s="105"/>
      <c r="C681" s="138" t="s">
        <v>925</v>
      </c>
      <c r="D681" s="107"/>
      <c r="E681" s="108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1"/>
      <c r="Z681" s="101"/>
      <c r="AA681" s="101"/>
      <c r="AB681" s="101"/>
      <c r="AC681" s="101"/>
      <c r="AD681" s="101"/>
      <c r="AE681" s="101"/>
      <c r="AF681" s="101"/>
      <c r="AG681" s="101" t="s">
        <v>365</v>
      </c>
      <c r="AH681" s="101">
        <v>0</v>
      </c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101"/>
      <c r="BE681" s="101"/>
      <c r="BF681" s="101"/>
      <c r="BG681" s="101"/>
      <c r="BH681" s="101"/>
    </row>
    <row r="682" spans="1:60" outlineLevel="1">
      <c r="A682" s="104"/>
      <c r="B682" s="105"/>
      <c r="C682" s="138" t="s">
        <v>926</v>
      </c>
      <c r="D682" s="107"/>
      <c r="E682" s="108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1"/>
      <c r="Z682" s="101"/>
      <c r="AA682" s="101"/>
      <c r="AB682" s="101"/>
      <c r="AC682" s="101"/>
      <c r="AD682" s="101"/>
      <c r="AE682" s="101"/>
      <c r="AF682" s="101"/>
      <c r="AG682" s="101" t="s">
        <v>365</v>
      </c>
      <c r="AH682" s="101">
        <v>0</v>
      </c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101"/>
      <c r="BE682" s="101"/>
      <c r="BF682" s="101"/>
      <c r="BG682" s="101"/>
      <c r="BH682" s="101"/>
    </row>
    <row r="683" spans="1:60" outlineLevel="1">
      <c r="A683" s="104"/>
      <c r="B683" s="105"/>
      <c r="C683" s="138" t="s">
        <v>935</v>
      </c>
      <c r="D683" s="107"/>
      <c r="E683" s="108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1"/>
      <c r="Z683" s="101"/>
      <c r="AA683" s="101"/>
      <c r="AB683" s="101"/>
      <c r="AC683" s="101"/>
      <c r="AD683" s="101"/>
      <c r="AE683" s="101"/>
      <c r="AF683" s="101"/>
      <c r="AG683" s="101" t="s">
        <v>365</v>
      </c>
      <c r="AH683" s="101">
        <v>0</v>
      </c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101"/>
      <c r="BE683" s="101"/>
      <c r="BF683" s="101"/>
      <c r="BG683" s="101"/>
      <c r="BH683" s="101"/>
    </row>
    <row r="684" spans="1:60" outlineLevel="1">
      <c r="A684" s="104"/>
      <c r="B684" s="105"/>
      <c r="C684" s="138" t="s">
        <v>932</v>
      </c>
      <c r="D684" s="107"/>
      <c r="E684" s="108">
        <v>2</v>
      </c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1"/>
      <c r="Z684" s="101"/>
      <c r="AA684" s="101"/>
      <c r="AB684" s="101"/>
      <c r="AC684" s="101"/>
      <c r="AD684" s="101"/>
      <c r="AE684" s="101"/>
      <c r="AF684" s="101"/>
      <c r="AG684" s="101" t="s">
        <v>365</v>
      </c>
      <c r="AH684" s="101">
        <v>0</v>
      </c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101"/>
      <c r="BE684" s="101"/>
      <c r="BF684" s="101"/>
      <c r="BG684" s="101"/>
      <c r="BH684" s="101"/>
    </row>
    <row r="685" spans="1:60" ht="22.5" outlineLevel="1">
      <c r="A685" s="122">
        <v>68</v>
      </c>
      <c r="B685" s="123" t="s">
        <v>936</v>
      </c>
      <c r="C685" s="137" t="s">
        <v>937</v>
      </c>
      <c r="D685" s="124" t="s">
        <v>938</v>
      </c>
      <c r="E685" s="125">
        <v>68.5</v>
      </c>
      <c r="F685" s="126"/>
      <c r="G685" s="127">
        <f>ROUND(E685*F685,2)</f>
        <v>0</v>
      </c>
      <c r="H685" s="126"/>
      <c r="I685" s="127">
        <f>ROUND(E685*H685,2)</f>
        <v>0</v>
      </c>
      <c r="J685" s="126"/>
      <c r="K685" s="127">
        <f>ROUND(E685*J685,2)</f>
        <v>0</v>
      </c>
      <c r="L685" s="127">
        <v>21</v>
      </c>
      <c r="M685" s="127">
        <f>G685*(1+L685/100)</f>
        <v>0</v>
      </c>
      <c r="N685" s="127">
        <v>0</v>
      </c>
      <c r="O685" s="127">
        <f>ROUND(E685*N685,2)</f>
        <v>0</v>
      </c>
      <c r="P685" s="127">
        <v>0</v>
      </c>
      <c r="Q685" s="127">
        <f>ROUND(E685*P685,2)</f>
        <v>0</v>
      </c>
      <c r="R685" s="127"/>
      <c r="S685" s="127" t="s">
        <v>392</v>
      </c>
      <c r="T685" s="128" t="s">
        <v>393</v>
      </c>
      <c r="U685" s="106">
        <v>4.7833300000000003</v>
      </c>
      <c r="V685" s="106">
        <f>ROUND(E685*U685,2)</f>
        <v>327.66000000000003</v>
      </c>
      <c r="W685" s="106"/>
      <c r="X685" s="106" t="s">
        <v>362</v>
      </c>
      <c r="Y685" s="101"/>
      <c r="Z685" s="101"/>
      <c r="AA685" s="101"/>
      <c r="AB685" s="101"/>
      <c r="AC685" s="101"/>
      <c r="AD685" s="101"/>
      <c r="AE685" s="101"/>
      <c r="AF685" s="101"/>
      <c r="AG685" s="101" t="s">
        <v>363</v>
      </c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101"/>
      <c r="BE685" s="101"/>
      <c r="BF685" s="101"/>
      <c r="BG685" s="101"/>
      <c r="BH685" s="101"/>
    </row>
    <row r="686" spans="1:60" outlineLevel="1">
      <c r="A686" s="104"/>
      <c r="B686" s="105"/>
      <c r="C686" s="138" t="s">
        <v>582</v>
      </c>
      <c r="D686" s="107"/>
      <c r="E686" s="108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1"/>
      <c r="Z686" s="101"/>
      <c r="AA686" s="101"/>
      <c r="AB686" s="101"/>
      <c r="AC686" s="101"/>
      <c r="AD686" s="101"/>
      <c r="AE686" s="101"/>
      <c r="AF686" s="101"/>
      <c r="AG686" s="101" t="s">
        <v>365</v>
      </c>
      <c r="AH686" s="101">
        <v>0</v>
      </c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101"/>
      <c r="BE686" s="101"/>
      <c r="BF686" s="101"/>
      <c r="BG686" s="101"/>
      <c r="BH686" s="101"/>
    </row>
    <row r="687" spans="1:60" outlineLevel="1">
      <c r="A687" s="104"/>
      <c r="B687" s="105"/>
      <c r="C687" s="138" t="s">
        <v>939</v>
      </c>
      <c r="D687" s="107"/>
      <c r="E687" s="108">
        <v>68.5</v>
      </c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1"/>
      <c r="Z687" s="101"/>
      <c r="AA687" s="101"/>
      <c r="AB687" s="101"/>
      <c r="AC687" s="101"/>
      <c r="AD687" s="101"/>
      <c r="AE687" s="101"/>
      <c r="AF687" s="101"/>
      <c r="AG687" s="101" t="s">
        <v>365</v>
      </c>
      <c r="AH687" s="101">
        <v>0</v>
      </c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101"/>
      <c r="BE687" s="101"/>
      <c r="BF687" s="101"/>
      <c r="BG687" s="101"/>
      <c r="BH687" s="101"/>
    </row>
    <row r="688" spans="1:60" ht="33.75" outlineLevel="1">
      <c r="A688" s="129">
        <v>69</v>
      </c>
      <c r="B688" s="130" t="s">
        <v>940</v>
      </c>
      <c r="C688" s="140" t="s">
        <v>941</v>
      </c>
      <c r="D688" s="131" t="s">
        <v>942</v>
      </c>
      <c r="E688" s="132">
        <v>1</v>
      </c>
      <c r="F688" s="133"/>
      <c r="G688" s="134">
        <f>ROUND(E688*F688,2)</f>
        <v>0</v>
      </c>
      <c r="H688" s="133"/>
      <c r="I688" s="134">
        <f>ROUND(E688*H688,2)</f>
        <v>0</v>
      </c>
      <c r="J688" s="133"/>
      <c r="K688" s="134">
        <f>ROUND(E688*J688,2)</f>
        <v>0</v>
      </c>
      <c r="L688" s="134">
        <v>21</v>
      </c>
      <c r="M688" s="134">
        <f>G688*(1+L688/100)</f>
        <v>0</v>
      </c>
      <c r="N688" s="134">
        <v>0</v>
      </c>
      <c r="O688" s="134">
        <f>ROUND(E688*N688,2)</f>
        <v>0</v>
      </c>
      <c r="P688" s="134">
        <v>0</v>
      </c>
      <c r="Q688" s="134">
        <f>ROUND(E688*P688,2)</f>
        <v>0</v>
      </c>
      <c r="R688" s="134"/>
      <c r="S688" s="134" t="s">
        <v>392</v>
      </c>
      <c r="T688" s="135" t="s">
        <v>393</v>
      </c>
      <c r="U688" s="106">
        <v>4.7833300000000003</v>
      </c>
      <c r="V688" s="106">
        <f>ROUND(E688*U688,2)</f>
        <v>4.78</v>
      </c>
      <c r="W688" s="106"/>
      <c r="X688" s="106" t="s">
        <v>362</v>
      </c>
      <c r="Y688" s="101"/>
      <c r="Z688" s="101"/>
      <c r="AA688" s="101"/>
      <c r="AB688" s="101"/>
      <c r="AC688" s="101"/>
      <c r="AD688" s="101"/>
      <c r="AE688" s="101"/>
      <c r="AF688" s="101"/>
      <c r="AG688" s="101" t="s">
        <v>363</v>
      </c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  <c r="BE688" s="101"/>
      <c r="BF688" s="101"/>
      <c r="BG688" s="101"/>
      <c r="BH688" s="101"/>
    </row>
    <row r="689" spans="1:60">
      <c r="A689" s="116" t="s">
        <v>355</v>
      </c>
      <c r="B689" s="117" t="s">
        <v>145</v>
      </c>
      <c r="C689" s="136" t="s">
        <v>146</v>
      </c>
      <c r="D689" s="118"/>
      <c r="E689" s="119"/>
      <c r="F689" s="120"/>
      <c r="G689" s="120">
        <f>SUMIF(AG690:AG779,"&lt;&gt;NOR",G690:G779)</f>
        <v>0</v>
      </c>
      <c r="H689" s="120"/>
      <c r="I689" s="120">
        <f>SUM(I690:I779)</f>
        <v>0</v>
      </c>
      <c r="J689" s="120"/>
      <c r="K689" s="120">
        <f>SUM(K690:K779)</f>
        <v>0</v>
      </c>
      <c r="L689" s="120"/>
      <c r="M689" s="120">
        <f>SUM(M690:M779)</f>
        <v>0</v>
      </c>
      <c r="N689" s="120"/>
      <c r="O689" s="120">
        <f>SUM(O690:O779)</f>
        <v>0</v>
      </c>
      <c r="P689" s="120"/>
      <c r="Q689" s="120">
        <f>SUM(Q690:Q779)</f>
        <v>0</v>
      </c>
      <c r="R689" s="120"/>
      <c r="S689" s="120"/>
      <c r="T689" s="121"/>
      <c r="U689" s="115"/>
      <c r="V689" s="115">
        <f>SUM(V690:V779)</f>
        <v>156.94</v>
      </c>
      <c r="W689" s="115"/>
      <c r="X689" s="115"/>
      <c r="AG689" t="s">
        <v>356</v>
      </c>
    </row>
    <row r="690" spans="1:60" ht="33.75" outlineLevel="1">
      <c r="A690" s="122">
        <v>70</v>
      </c>
      <c r="B690" s="123" t="s">
        <v>943</v>
      </c>
      <c r="C690" s="137" t="s">
        <v>944</v>
      </c>
      <c r="D690" s="124" t="s">
        <v>702</v>
      </c>
      <c r="E690" s="125">
        <v>10</v>
      </c>
      <c r="F690" s="126"/>
      <c r="G690" s="127">
        <f>ROUND(E690*F690,2)</f>
        <v>0</v>
      </c>
      <c r="H690" s="126"/>
      <c r="I690" s="127">
        <f>ROUND(E690*H690,2)</f>
        <v>0</v>
      </c>
      <c r="J690" s="126"/>
      <c r="K690" s="127">
        <f>ROUND(E690*J690,2)</f>
        <v>0</v>
      </c>
      <c r="L690" s="127">
        <v>21</v>
      </c>
      <c r="M690" s="127">
        <f>G690*(1+L690/100)</f>
        <v>0</v>
      </c>
      <c r="N690" s="127">
        <v>0</v>
      </c>
      <c r="O690" s="127">
        <f>ROUND(E690*N690,2)</f>
        <v>0</v>
      </c>
      <c r="P690" s="127">
        <v>0</v>
      </c>
      <c r="Q690" s="127">
        <f>ROUND(E690*P690,2)</f>
        <v>0</v>
      </c>
      <c r="R690" s="127"/>
      <c r="S690" s="127" t="s">
        <v>392</v>
      </c>
      <c r="T690" s="128" t="s">
        <v>393</v>
      </c>
      <c r="U690" s="106">
        <v>0</v>
      </c>
      <c r="V690" s="106">
        <f>ROUND(E690*U690,2)</f>
        <v>0</v>
      </c>
      <c r="W690" s="106"/>
      <c r="X690" s="106" t="s">
        <v>362</v>
      </c>
      <c r="Y690" s="101"/>
      <c r="Z690" s="101"/>
      <c r="AA690" s="101"/>
      <c r="AB690" s="101"/>
      <c r="AC690" s="101"/>
      <c r="AD690" s="101"/>
      <c r="AE690" s="101"/>
      <c r="AF690" s="101"/>
      <c r="AG690" s="101" t="s">
        <v>363</v>
      </c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101"/>
      <c r="BE690" s="101"/>
      <c r="BF690" s="101"/>
      <c r="BG690" s="101"/>
      <c r="BH690" s="101"/>
    </row>
    <row r="691" spans="1:60" outlineLevel="1">
      <c r="A691" s="104"/>
      <c r="B691" s="105"/>
      <c r="C691" s="138" t="s">
        <v>394</v>
      </c>
      <c r="D691" s="107"/>
      <c r="E691" s="108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1"/>
      <c r="Z691" s="101"/>
      <c r="AA691" s="101"/>
      <c r="AB691" s="101"/>
      <c r="AC691" s="101"/>
      <c r="AD691" s="101"/>
      <c r="AE691" s="101"/>
      <c r="AF691" s="101"/>
      <c r="AG691" s="101" t="s">
        <v>365</v>
      </c>
      <c r="AH691" s="101">
        <v>0</v>
      </c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/>
      <c r="BE691" s="101"/>
      <c r="BF691" s="101"/>
      <c r="BG691" s="101"/>
      <c r="BH691" s="101"/>
    </row>
    <row r="692" spans="1:60" outlineLevel="1">
      <c r="A692" s="104"/>
      <c r="B692" s="105"/>
      <c r="C692" s="138" t="s">
        <v>945</v>
      </c>
      <c r="D692" s="107"/>
      <c r="E692" s="108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1"/>
      <c r="Z692" s="101"/>
      <c r="AA692" s="101"/>
      <c r="AB692" s="101"/>
      <c r="AC692" s="101"/>
      <c r="AD692" s="101"/>
      <c r="AE692" s="101"/>
      <c r="AF692" s="101"/>
      <c r="AG692" s="101" t="s">
        <v>365</v>
      </c>
      <c r="AH692" s="101">
        <v>0</v>
      </c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  <c r="BE692" s="101"/>
      <c r="BF692" s="101"/>
      <c r="BG692" s="101"/>
      <c r="BH692" s="101"/>
    </row>
    <row r="693" spans="1:60" outlineLevel="1">
      <c r="A693" s="104"/>
      <c r="B693" s="105"/>
      <c r="C693" s="138" t="s">
        <v>946</v>
      </c>
      <c r="D693" s="107"/>
      <c r="E693" s="108">
        <v>1</v>
      </c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1"/>
      <c r="Z693" s="101"/>
      <c r="AA693" s="101"/>
      <c r="AB693" s="101"/>
      <c r="AC693" s="101"/>
      <c r="AD693" s="101"/>
      <c r="AE693" s="101"/>
      <c r="AF693" s="101"/>
      <c r="AG693" s="101" t="s">
        <v>365</v>
      </c>
      <c r="AH693" s="101">
        <v>0</v>
      </c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  <c r="BE693" s="101"/>
      <c r="BF693" s="101"/>
      <c r="BG693" s="101"/>
      <c r="BH693" s="101"/>
    </row>
    <row r="694" spans="1:60" outlineLevel="1">
      <c r="A694" s="104"/>
      <c r="B694" s="105"/>
      <c r="C694" s="138" t="s">
        <v>946</v>
      </c>
      <c r="D694" s="107"/>
      <c r="E694" s="108">
        <v>1</v>
      </c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1"/>
      <c r="Z694" s="101"/>
      <c r="AA694" s="101"/>
      <c r="AB694" s="101"/>
      <c r="AC694" s="101"/>
      <c r="AD694" s="101"/>
      <c r="AE694" s="101"/>
      <c r="AF694" s="101"/>
      <c r="AG694" s="101" t="s">
        <v>365</v>
      </c>
      <c r="AH694" s="101">
        <v>0</v>
      </c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  <c r="BE694" s="101"/>
      <c r="BF694" s="101"/>
      <c r="BG694" s="101"/>
      <c r="BH694" s="101"/>
    </row>
    <row r="695" spans="1:60" outlineLevel="1">
      <c r="A695" s="104"/>
      <c r="B695" s="105"/>
      <c r="C695" s="138" t="s">
        <v>947</v>
      </c>
      <c r="D695" s="107"/>
      <c r="E695" s="108">
        <v>1</v>
      </c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1"/>
      <c r="Z695" s="101"/>
      <c r="AA695" s="101"/>
      <c r="AB695" s="101"/>
      <c r="AC695" s="101"/>
      <c r="AD695" s="101"/>
      <c r="AE695" s="101"/>
      <c r="AF695" s="101"/>
      <c r="AG695" s="101" t="s">
        <v>365</v>
      </c>
      <c r="AH695" s="101">
        <v>0</v>
      </c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  <c r="BE695" s="101"/>
      <c r="BF695" s="101"/>
      <c r="BG695" s="101"/>
      <c r="BH695" s="101"/>
    </row>
    <row r="696" spans="1:60" outlineLevel="1">
      <c r="A696" s="104"/>
      <c r="B696" s="105"/>
      <c r="C696" s="138" t="s">
        <v>948</v>
      </c>
      <c r="D696" s="107"/>
      <c r="E696" s="108">
        <v>1</v>
      </c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1"/>
      <c r="Z696" s="101"/>
      <c r="AA696" s="101"/>
      <c r="AB696" s="101"/>
      <c r="AC696" s="101"/>
      <c r="AD696" s="101"/>
      <c r="AE696" s="101"/>
      <c r="AF696" s="101"/>
      <c r="AG696" s="101" t="s">
        <v>365</v>
      </c>
      <c r="AH696" s="101">
        <v>0</v>
      </c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  <c r="BE696" s="101"/>
      <c r="BF696" s="101"/>
      <c r="BG696" s="101"/>
      <c r="BH696" s="101"/>
    </row>
    <row r="697" spans="1:60" outlineLevel="1">
      <c r="A697" s="104"/>
      <c r="B697" s="105"/>
      <c r="C697" s="138" t="s">
        <v>949</v>
      </c>
      <c r="D697" s="107"/>
      <c r="E697" s="108">
        <v>1</v>
      </c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1"/>
      <c r="Z697" s="101"/>
      <c r="AA697" s="101"/>
      <c r="AB697" s="101"/>
      <c r="AC697" s="101"/>
      <c r="AD697" s="101"/>
      <c r="AE697" s="101"/>
      <c r="AF697" s="101"/>
      <c r="AG697" s="101" t="s">
        <v>365</v>
      </c>
      <c r="AH697" s="101">
        <v>0</v>
      </c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  <c r="BE697" s="101"/>
      <c r="BF697" s="101"/>
      <c r="BG697" s="101"/>
      <c r="BH697" s="101"/>
    </row>
    <row r="698" spans="1:60" outlineLevel="1">
      <c r="A698" s="104"/>
      <c r="B698" s="105"/>
      <c r="C698" s="138" t="s">
        <v>950</v>
      </c>
      <c r="D698" s="107"/>
      <c r="E698" s="108">
        <v>1</v>
      </c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1"/>
      <c r="Z698" s="101"/>
      <c r="AA698" s="101"/>
      <c r="AB698" s="101"/>
      <c r="AC698" s="101"/>
      <c r="AD698" s="101"/>
      <c r="AE698" s="101"/>
      <c r="AF698" s="101"/>
      <c r="AG698" s="101" t="s">
        <v>365</v>
      </c>
      <c r="AH698" s="101">
        <v>0</v>
      </c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  <c r="BE698" s="101"/>
      <c r="BF698" s="101"/>
      <c r="BG698" s="101"/>
      <c r="BH698" s="101"/>
    </row>
    <row r="699" spans="1:60" outlineLevel="1">
      <c r="A699" s="104"/>
      <c r="B699" s="105"/>
      <c r="C699" s="138" t="s">
        <v>951</v>
      </c>
      <c r="D699" s="107"/>
      <c r="E699" s="108">
        <v>1</v>
      </c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1"/>
      <c r="Z699" s="101"/>
      <c r="AA699" s="101"/>
      <c r="AB699" s="101"/>
      <c r="AC699" s="101"/>
      <c r="AD699" s="101"/>
      <c r="AE699" s="101"/>
      <c r="AF699" s="101"/>
      <c r="AG699" s="101" t="s">
        <v>365</v>
      </c>
      <c r="AH699" s="101">
        <v>0</v>
      </c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  <c r="BE699" s="101"/>
      <c r="BF699" s="101"/>
      <c r="BG699" s="101"/>
      <c r="BH699" s="101"/>
    </row>
    <row r="700" spans="1:60" outlineLevel="1">
      <c r="A700" s="104"/>
      <c r="B700" s="105"/>
      <c r="C700" s="138" t="s">
        <v>952</v>
      </c>
      <c r="D700" s="107"/>
      <c r="E700" s="108">
        <v>1</v>
      </c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1"/>
      <c r="Z700" s="101"/>
      <c r="AA700" s="101"/>
      <c r="AB700" s="101"/>
      <c r="AC700" s="101"/>
      <c r="AD700" s="101"/>
      <c r="AE700" s="101"/>
      <c r="AF700" s="101"/>
      <c r="AG700" s="101" t="s">
        <v>365</v>
      </c>
      <c r="AH700" s="101">
        <v>0</v>
      </c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  <c r="BE700" s="101"/>
      <c r="BF700" s="101"/>
      <c r="BG700" s="101"/>
      <c r="BH700" s="101"/>
    </row>
    <row r="701" spans="1:60" outlineLevel="1">
      <c r="A701" s="104"/>
      <c r="B701" s="105"/>
      <c r="C701" s="138" t="s">
        <v>953</v>
      </c>
      <c r="D701" s="107"/>
      <c r="E701" s="108">
        <v>1</v>
      </c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1"/>
      <c r="Z701" s="101"/>
      <c r="AA701" s="101"/>
      <c r="AB701" s="101"/>
      <c r="AC701" s="101"/>
      <c r="AD701" s="101"/>
      <c r="AE701" s="101"/>
      <c r="AF701" s="101"/>
      <c r="AG701" s="101" t="s">
        <v>365</v>
      </c>
      <c r="AH701" s="101">
        <v>0</v>
      </c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  <c r="BE701" s="101"/>
      <c r="BF701" s="101"/>
      <c r="BG701" s="101"/>
      <c r="BH701" s="101"/>
    </row>
    <row r="702" spans="1:60" outlineLevel="1">
      <c r="A702" s="104"/>
      <c r="B702" s="105"/>
      <c r="C702" s="138" t="s">
        <v>954</v>
      </c>
      <c r="D702" s="107"/>
      <c r="E702" s="108">
        <v>1</v>
      </c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1"/>
      <c r="Z702" s="101"/>
      <c r="AA702" s="101"/>
      <c r="AB702" s="101"/>
      <c r="AC702" s="101"/>
      <c r="AD702" s="101"/>
      <c r="AE702" s="101"/>
      <c r="AF702" s="101"/>
      <c r="AG702" s="101" t="s">
        <v>365</v>
      </c>
      <c r="AH702" s="101">
        <v>0</v>
      </c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  <c r="BE702" s="101"/>
      <c r="BF702" s="101"/>
      <c r="BG702" s="101"/>
      <c r="BH702" s="101"/>
    </row>
    <row r="703" spans="1:60" ht="33.75" outlineLevel="1">
      <c r="A703" s="122">
        <v>71</v>
      </c>
      <c r="B703" s="123" t="s">
        <v>955</v>
      </c>
      <c r="C703" s="137" t="s">
        <v>956</v>
      </c>
      <c r="D703" s="124" t="s">
        <v>702</v>
      </c>
      <c r="E703" s="125">
        <v>18</v>
      </c>
      <c r="F703" s="126"/>
      <c r="G703" s="127">
        <f>ROUND(E703*F703,2)</f>
        <v>0</v>
      </c>
      <c r="H703" s="126"/>
      <c r="I703" s="127">
        <f>ROUND(E703*H703,2)</f>
        <v>0</v>
      </c>
      <c r="J703" s="126"/>
      <c r="K703" s="127">
        <f>ROUND(E703*J703,2)</f>
        <v>0</v>
      </c>
      <c r="L703" s="127">
        <v>21</v>
      </c>
      <c r="M703" s="127">
        <f>G703*(1+L703/100)</f>
        <v>0</v>
      </c>
      <c r="N703" s="127">
        <v>0</v>
      </c>
      <c r="O703" s="127">
        <f>ROUND(E703*N703,2)</f>
        <v>0</v>
      </c>
      <c r="P703" s="127">
        <v>0</v>
      </c>
      <c r="Q703" s="127">
        <f>ROUND(E703*P703,2)</f>
        <v>0</v>
      </c>
      <c r="R703" s="127"/>
      <c r="S703" s="127" t="s">
        <v>392</v>
      </c>
      <c r="T703" s="128" t="s">
        <v>393</v>
      </c>
      <c r="U703" s="106">
        <v>0.318</v>
      </c>
      <c r="V703" s="106">
        <f>ROUND(E703*U703,2)</f>
        <v>5.72</v>
      </c>
      <c r="W703" s="106"/>
      <c r="X703" s="106" t="s">
        <v>362</v>
      </c>
      <c r="Y703" s="101"/>
      <c r="Z703" s="101"/>
      <c r="AA703" s="101"/>
      <c r="AB703" s="101"/>
      <c r="AC703" s="101"/>
      <c r="AD703" s="101"/>
      <c r="AE703" s="101"/>
      <c r="AF703" s="101"/>
      <c r="AG703" s="101" t="s">
        <v>363</v>
      </c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  <c r="BE703" s="101"/>
      <c r="BF703" s="101"/>
      <c r="BG703" s="101"/>
      <c r="BH703" s="101"/>
    </row>
    <row r="704" spans="1:60" outlineLevel="1">
      <c r="A704" s="104"/>
      <c r="B704" s="105"/>
      <c r="C704" s="138" t="s">
        <v>394</v>
      </c>
      <c r="D704" s="107"/>
      <c r="E704" s="108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1"/>
      <c r="Z704" s="101"/>
      <c r="AA704" s="101"/>
      <c r="AB704" s="101"/>
      <c r="AC704" s="101"/>
      <c r="AD704" s="101"/>
      <c r="AE704" s="101"/>
      <c r="AF704" s="101"/>
      <c r="AG704" s="101" t="s">
        <v>365</v>
      </c>
      <c r="AH704" s="101">
        <v>0</v>
      </c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  <c r="BE704" s="101"/>
      <c r="BF704" s="101"/>
      <c r="BG704" s="101"/>
      <c r="BH704" s="101"/>
    </row>
    <row r="705" spans="1:60" outlineLevel="1">
      <c r="A705" s="104"/>
      <c r="B705" s="105"/>
      <c r="C705" s="138" t="s">
        <v>957</v>
      </c>
      <c r="D705" s="107"/>
      <c r="E705" s="108">
        <v>18</v>
      </c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1"/>
      <c r="Z705" s="101"/>
      <c r="AA705" s="101"/>
      <c r="AB705" s="101"/>
      <c r="AC705" s="101"/>
      <c r="AD705" s="101"/>
      <c r="AE705" s="101"/>
      <c r="AF705" s="101"/>
      <c r="AG705" s="101" t="s">
        <v>365</v>
      </c>
      <c r="AH705" s="101">
        <v>0</v>
      </c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  <c r="BE705" s="101"/>
      <c r="BF705" s="101"/>
      <c r="BG705" s="101"/>
      <c r="BH705" s="101"/>
    </row>
    <row r="706" spans="1:60" ht="22.5" outlineLevel="1">
      <c r="A706" s="122">
        <v>72</v>
      </c>
      <c r="B706" s="123" t="s">
        <v>958</v>
      </c>
      <c r="C706" s="137" t="s">
        <v>959</v>
      </c>
      <c r="D706" s="124" t="s">
        <v>702</v>
      </c>
      <c r="E706" s="125">
        <v>11</v>
      </c>
      <c r="F706" s="126"/>
      <c r="G706" s="127">
        <f>ROUND(E706*F706,2)</f>
        <v>0</v>
      </c>
      <c r="H706" s="126"/>
      <c r="I706" s="127">
        <f>ROUND(E706*H706,2)</f>
        <v>0</v>
      </c>
      <c r="J706" s="126"/>
      <c r="K706" s="127">
        <f>ROUND(E706*J706,2)</f>
        <v>0</v>
      </c>
      <c r="L706" s="127">
        <v>21</v>
      </c>
      <c r="M706" s="127">
        <f>G706*(1+L706/100)</f>
        <v>0</v>
      </c>
      <c r="N706" s="127">
        <v>0</v>
      </c>
      <c r="O706" s="127">
        <f>ROUND(E706*N706,2)</f>
        <v>0</v>
      </c>
      <c r="P706" s="127">
        <v>0</v>
      </c>
      <c r="Q706" s="127">
        <f>ROUND(E706*P706,2)</f>
        <v>0</v>
      </c>
      <c r="R706" s="127"/>
      <c r="S706" s="127" t="s">
        <v>392</v>
      </c>
      <c r="T706" s="128" t="s">
        <v>393</v>
      </c>
      <c r="U706" s="106">
        <v>0.318</v>
      </c>
      <c r="V706" s="106">
        <f>ROUND(E706*U706,2)</f>
        <v>3.5</v>
      </c>
      <c r="W706" s="106"/>
      <c r="X706" s="106" t="s">
        <v>362</v>
      </c>
      <c r="Y706" s="101"/>
      <c r="Z706" s="101"/>
      <c r="AA706" s="101"/>
      <c r="AB706" s="101"/>
      <c r="AC706" s="101"/>
      <c r="AD706" s="101"/>
      <c r="AE706" s="101"/>
      <c r="AF706" s="101"/>
      <c r="AG706" s="101" t="s">
        <v>363</v>
      </c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  <c r="BE706" s="101"/>
      <c r="BF706" s="101"/>
      <c r="BG706" s="101"/>
      <c r="BH706" s="101"/>
    </row>
    <row r="707" spans="1:60" outlineLevel="1">
      <c r="A707" s="104"/>
      <c r="B707" s="105"/>
      <c r="C707" s="138" t="s">
        <v>394</v>
      </c>
      <c r="D707" s="107"/>
      <c r="E707" s="108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1"/>
      <c r="Z707" s="101"/>
      <c r="AA707" s="101"/>
      <c r="AB707" s="101"/>
      <c r="AC707" s="101"/>
      <c r="AD707" s="101"/>
      <c r="AE707" s="101"/>
      <c r="AF707" s="101"/>
      <c r="AG707" s="101" t="s">
        <v>365</v>
      </c>
      <c r="AH707" s="101">
        <v>0</v>
      </c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  <c r="BE707" s="101"/>
      <c r="BF707" s="101"/>
      <c r="BG707" s="101"/>
      <c r="BH707" s="101"/>
    </row>
    <row r="708" spans="1:60" outlineLevel="1">
      <c r="A708" s="104"/>
      <c r="B708" s="105"/>
      <c r="C708" s="138" t="s">
        <v>960</v>
      </c>
      <c r="D708" s="107"/>
      <c r="E708" s="108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1"/>
      <c r="Z708" s="101"/>
      <c r="AA708" s="101"/>
      <c r="AB708" s="101"/>
      <c r="AC708" s="101"/>
      <c r="AD708" s="101"/>
      <c r="AE708" s="101"/>
      <c r="AF708" s="101"/>
      <c r="AG708" s="101" t="s">
        <v>365</v>
      </c>
      <c r="AH708" s="101">
        <v>0</v>
      </c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  <c r="BE708" s="101"/>
      <c r="BF708" s="101"/>
      <c r="BG708" s="101"/>
      <c r="BH708" s="101"/>
    </row>
    <row r="709" spans="1:60" outlineLevel="1">
      <c r="A709" s="104"/>
      <c r="B709" s="105"/>
      <c r="C709" s="138" t="s">
        <v>961</v>
      </c>
      <c r="D709" s="107"/>
      <c r="E709" s="108">
        <v>11</v>
      </c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1"/>
      <c r="Z709" s="101"/>
      <c r="AA709" s="101"/>
      <c r="AB709" s="101"/>
      <c r="AC709" s="101"/>
      <c r="AD709" s="101"/>
      <c r="AE709" s="101"/>
      <c r="AF709" s="101"/>
      <c r="AG709" s="101" t="s">
        <v>365</v>
      </c>
      <c r="AH709" s="101">
        <v>0</v>
      </c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  <c r="BE709" s="101"/>
      <c r="BF709" s="101"/>
      <c r="BG709" s="101"/>
      <c r="BH709" s="101"/>
    </row>
    <row r="710" spans="1:60" ht="22.5" outlineLevel="1">
      <c r="A710" s="122">
        <v>73</v>
      </c>
      <c r="B710" s="123" t="s">
        <v>962</v>
      </c>
      <c r="C710" s="137" t="s">
        <v>963</v>
      </c>
      <c r="D710" s="124" t="s">
        <v>702</v>
      </c>
      <c r="E710" s="125">
        <v>7</v>
      </c>
      <c r="F710" s="126"/>
      <c r="G710" s="127">
        <f>ROUND(E710*F710,2)</f>
        <v>0</v>
      </c>
      <c r="H710" s="126"/>
      <c r="I710" s="127">
        <f>ROUND(E710*H710,2)</f>
        <v>0</v>
      </c>
      <c r="J710" s="126"/>
      <c r="K710" s="127">
        <f>ROUND(E710*J710,2)</f>
        <v>0</v>
      </c>
      <c r="L710" s="127">
        <v>21</v>
      </c>
      <c r="M710" s="127">
        <f>G710*(1+L710/100)</f>
        <v>0</v>
      </c>
      <c r="N710" s="127">
        <v>0</v>
      </c>
      <c r="O710" s="127">
        <f>ROUND(E710*N710,2)</f>
        <v>0</v>
      </c>
      <c r="P710" s="127">
        <v>0</v>
      </c>
      <c r="Q710" s="127">
        <f>ROUND(E710*P710,2)</f>
        <v>0</v>
      </c>
      <c r="R710" s="127"/>
      <c r="S710" s="127" t="s">
        <v>392</v>
      </c>
      <c r="T710" s="128" t="s">
        <v>393</v>
      </c>
      <c r="U710" s="106">
        <v>0.318</v>
      </c>
      <c r="V710" s="106">
        <f>ROUND(E710*U710,2)</f>
        <v>2.23</v>
      </c>
      <c r="W710" s="106"/>
      <c r="X710" s="106" t="s">
        <v>362</v>
      </c>
      <c r="Y710" s="101"/>
      <c r="Z710" s="101"/>
      <c r="AA710" s="101"/>
      <c r="AB710" s="101"/>
      <c r="AC710" s="101"/>
      <c r="AD710" s="101"/>
      <c r="AE710" s="101"/>
      <c r="AF710" s="101"/>
      <c r="AG710" s="101" t="s">
        <v>363</v>
      </c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  <c r="BE710" s="101"/>
      <c r="BF710" s="101"/>
      <c r="BG710" s="101"/>
      <c r="BH710" s="101"/>
    </row>
    <row r="711" spans="1:60" outlineLevel="1">
      <c r="A711" s="104"/>
      <c r="B711" s="105"/>
      <c r="C711" s="138" t="s">
        <v>394</v>
      </c>
      <c r="D711" s="107"/>
      <c r="E711" s="108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1"/>
      <c r="Z711" s="101"/>
      <c r="AA711" s="101"/>
      <c r="AB711" s="101"/>
      <c r="AC711" s="101"/>
      <c r="AD711" s="101"/>
      <c r="AE711" s="101"/>
      <c r="AF711" s="101"/>
      <c r="AG711" s="101" t="s">
        <v>365</v>
      </c>
      <c r="AH711" s="101">
        <v>0</v>
      </c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  <c r="BE711" s="101"/>
      <c r="BF711" s="101"/>
      <c r="BG711" s="101"/>
      <c r="BH711" s="101"/>
    </row>
    <row r="712" spans="1:60" outlineLevel="1">
      <c r="A712" s="104"/>
      <c r="B712" s="105"/>
      <c r="C712" s="138" t="s">
        <v>897</v>
      </c>
      <c r="D712" s="107"/>
      <c r="E712" s="108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1"/>
      <c r="Z712" s="101"/>
      <c r="AA712" s="101"/>
      <c r="AB712" s="101"/>
      <c r="AC712" s="101"/>
      <c r="AD712" s="101"/>
      <c r="AE712" s="101"/>
      <c r="AF712" s="101"/>
      <c r="AG712" s="101" t="s">
        <v>365</v>
      </c>
      <c r="AH712" s="101">
        <v>0</v>
      </c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  <c r="BE712" s="101"/>
      <c r="BF712" s="101"/>
      <c r="BG712" s="101"/>
      <c r="BH712" s="101"/>
    </row>
    <row r="713" spans="1:60" outlineLevel="1">
      <c r="A713" s="104"/>
      <c r="B713" s="105"/>
      <c r="C713" s="138" t="s">
        <v>948</v>
      </c>
      <c r="D713" s="107"/>
      <c r="E713" s="108">
        <v>1</v>
      </c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1"/>
      <c r="Z713" s="101"/>
      <c r="AA713" s="101"/>
      <c r="AB713" s="101"/>
      <c r="AC713" s="101"/>
      <c r="AD713" s="101"/>
      <c r="AE713" s="101"/>
      <c r="AF713" s="101"/>
      <c r="AG713" s="101" t="s">
        <v>365</v>
      </c>
      <c r="AH713" s="101">
        <v>0</v>
      </c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  <c r="BE713" s="101"/>
      <c r="BF713" s="101"/>
      <c r="BG713" s="101"/>
      <c r="BH713" s="101"/>
    </row>
    <row r="714" spans="1:60" outlineLevel="1">
      <c r="A714" s="104"/>
      <c r="B714" s="105"/>
      <c r="C714" s="138" t="s">
        <v>949</v>
      </c>
      <c r="D714" s="107"/>
      <c r="E714" s="108">
        <v>1</v>
      </c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1"/>
      <c r="Z714" s="101"/>
      <c r="AA714" s="101"/>
      <c r="AB714" s="101"/>
      <c r="AC714" s="101"/>
      <c r="AD714" s="101"/>
      <c r="AE714" s="101"/>
      <c r="AF714" s="101"/>
      <c r="AG714" s="101" t="s">
        <v>365</v>
      </c>
      <c r="AH714" s="101">
        <v>0</v>
      </c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  <c r="BE714" s="101"/>
      <c r="BF714" s="101"/>
      <c r="BG714" s="101"/>
      <c r="BH714" s="101"/>
    </row>
    <row r="715" spans="1:60" outlineLevel="1">
      <c r="A715" s="104"/>
      <c r="B715" s="105"/>
      <c r="C715" s="138" t="s">
        <v>950</v>
      </c>
      <c r="D715" s="107"/>
      <c r="E715" s="108">
        <v>1</v>
      </c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1"/>
      <c r="Z715" s="101"/>
      <c r="AA715" s="101"/>
      <c r="AB715" s="101"/>
      <c r="AC715" s="101"/>
      <c r="AD715" s="101"/>
      <c r="AE715" s="101"/>
      <c r="AF715" s="101"/>
      <c r="AG715" s="101" t="s">
        <v>365</v>
      </c>
      <c r="AH715" s="101">
        <v>0</v>
      </c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  <c r="BE715" s="101"/>
      <c r="BF715" s="101"/>
      <c r="BG715" s="101"/>
      <c r="BH715" s="101"/>
    </row>
    <row r="716" spans="1:60" outlineLevel="1">
      <c r="A716" s="104"/>
      <c r="B716" s="105"/>
      <c r="C716" s="138" t="s">
        <v>951</v>
      </c>
      <c r="D716" s="107"/>
      <c r="E716" s="108">
        <v>1</v>
      </c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1"/>
      <c r="Z716" s="101"/>
      <c r="AA716" s="101"/>
      <c r="AB716" s="101"/>
      <c r="AC716" s="101"/>
      <c r="AD716" s="101"/>
      <c r="AE716" s="101"/>
      <c r="AF716" s="101"/>
      <c r="AG716" s="101" t="s">
        <v>365</v>
      </c>
      <c r="AH716" s="101">
        <v>0</v>
      </c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101"/>
      <c r="BE716" s="101"/>
      <c r="BF716" s="101"/>
      <c r="BG716" s="101"/>
      <c r="BH716" s="101"/>
    </row>
    <row r="717" spans="1:60" outlineLevel="1">
      <c r="A717" s="104"/>
      <c r="B717" s="105"/>
      <c r="C717" s="138" t="s">
        <v>952</v>
      </c>
      <c r="D717" s="107"/>
      <c r="E717" s="108">
        <v>1</v>
      </c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1"/>
      <c r="Z717" s="101"/>
      <c r="AA717" s="101"/>
      <c r="AB717" s="101"/>
      <c r="AC717" s="101"/>
      <c r="AD717" s="101"/>
      <c r="AE717" s="101"/>
      <c r="AF717" s="101"/>
      <c r="AG717" s="101" t="s">
        <v>365</v>
      </c>
      <c r="AH717" s="101">
        <v>0</v>
      </c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101"/>
      <c r="BE717" s="101"/>
      <c r="BF717" s="101"/>
      <c r="BG717" s="101"/>
      <c r="BH717" s="101"/>
    </row>
    <row r="718" spans="1:60" outlineLevel="1">
      <c r="A718" s="104"/>
      <c r="B718" s="105"/>
      <c r="C718" s="138" t="s">
        <v>953</v>
      </c>
      <c r="D718" s="107"/>
      <c r="E718" s="108">
        <v>1</v>
      </c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1"/>
      <c r="Z718" s="101"/>
      <c r="AA718" s="101"/>
      <c r="AB718" s="101"/>
      <c r="AC718" s="101"/>
      <c r="AD718" s="101"/>
      <c r="AE718" s="101"/>
      <c r="AF718" s="101"/>
      <c r="AG718" s="101" t="s">
        <v>365</v>
      </c>
      <c r="AH718" s="101">
        <v>0</v>
      </c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101"/>
      <c r="BE718" s="101"/>
      <c r="BF718" s="101"/>
      <c r="BG718" s="101"/>
      <c r="BH718" s="101"/>
    </row>
    <row r="719" spans="1:60" outlineLevel="1">
      <c r="A719" s="104"/>
      <c r="B719" s="105"/>
      <c r="C719" s="138" t="s">
        <v>954</v>
      </c>
      <c r="D719" s="107"/>
      <c r="E719" s="108">
        <v>1</v>
      </c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1"/>
      <c r="Z719" s="101"/>
      <c r="AA719" s="101"/>
      <c r="AB719" s="101"/>
      <c r="AC719" s="101"/>
      <c r="AD719" s="101"/>
      <c r="AE719" s="101"/>
      <c r="AF719" s="101"/>
      <c r="AG719" s="101" t="s">
        <v>365</v>
      </c>
      <c r="AH719" s="101">
        <v>0</v>
      </c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101"/>
      <c r="BE719" s="101"/>
      <c r="BF719" s="101"/>
      <c r="BG719" s="101"/>
      <c r="BH719" s="101"/>
    </row>
    <row r="720" spans="1:60" ht="22.5" outlineLevel="1">
      <c r="A720" s="122">
        <v>74</v>
      </c>
      <c r="B720" s="123" t="s">
        <v>964</v>
      </c>
      <c r="C720" s="137" t="s">
        <v>965</v>
      </c>
      <c r="D720" s="124" t="s">
        <v>702</v>
      </c>
      <c r="E720" s="125">
        <v>3</v>
      </c>
      <c r="F720" s="126"/>
      <c r="G720" s="127">
        <f>ROUND(E720*F720,2)</f>
        <v>0</v>
      </c>
      <c r="H720" s="126"/>
      <c r="I720" s="127">
        <f>ROUND(E720*H720,2)</f>
        <v>0</v>
      </c>
      <c r="J720" s="126"/>
      <c r="K720" s="127">
        <f>ROUND(E720*J720,2)</f>
        <v>0</v>
      </c>
      <c r="L720" s="127">
        <v>21</v>
      </c>
      <c r="M720" s="127">
        <f>G720*(1+L720/100)</f>
        <v>0</v>
      </c>
      <c r="N720" s="127">
        <v>0</v>
      </c>
      <c r="O720" s="127">
        <f>ROUND(E720*N720,2)</f>
        <v>0</v>
      </c>
      <c r="P720" s="127">
        <v>0</v>
      </c>
      <c r="Q720" s="127">
        <f>ROUND(E720*P720,2)</f>
        <v>0</v>
      </c>
      <c r="R720" s="127"/>
      <c r="S720" s="127" t="s">
        <v>392</v>
      </c>
      <c r="T720" s="128" t="s">
        <v>393</v>
      </c>
      <c r="U720" s="106">
        <v>0.318</v>
      </c>
      <c r="V720" s="106">
        <f>ROUND(E720*U720,2)</f>
        <v>0.95</v>
      </c>
      <c r="W720" s="106"/>
      <c r="X720" s="106" t="s">
        <v>362</v>
      </c>
      <c r="Y720" s="101"/>
      <c r="Z720" s="101"/>
      <c r="AA720" s="101"/>
      <c r="AB720" s="101"/>
      <c r="AC720" s="101"/>
      <c r="AD720" s="101"/>
      <c r="AE720" s="101"/>
      <c r="AF720" s="101"/>
      <c r="AG720" s="101" t="s">
        <v>363</v>
      </c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101"/>
      <c r="BE720" s="101"/>
      <c r="BF720" s="101"/>
      <c r="BG720" s="101"/>
      <c r="BH720" s="101"/>
    </row>
    <row r="721" spans="1:60" outlineLevel="1">
      <c r="A721" s="104"/>
      <c r="B721" s="105"/>
      <c r="C721" s="138" t="s">
        <v>394</v>
      </c>
      <c r="D721" s="107"/>
      <c r="E721" s="108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1"/>
      <c r="Z721" s="101"/>
      <c r="AA721" s="101"/>
      <c r="AB721" s="101"/>
      <c r="AC721" s="101"/>
      <c r="AD721" s="101"/>
      <c r="AE721" s="101"/>
      <c r="AF721" s="101"/>
      <c r="AG721" s="101" t="s">
        <v>365</v>
      </c>
      <c r="AH721" s="101">
        <v>0</v>
      </c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101"/>
      <c r="BE721" s="101"/>
      <c r="BF721" s="101"/>
      <c r="BG721" s="101"/>
      <c r="BH721" s="101"/>
    </row>
    <row r="722" spans="1:60" outlineLevel="1">
      <c r="A722" s="104"/>
      <c r="B722" s="105"/>
      <c r="C722" s="138" t="s">
        <v>897</v>
      </c>
      <c r="D722" s="107"/>
      <c r="E722" s="108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1"/>
      <c r="Z722" s="101"/>
      <c r="AA722" s="101"/>
      <c r="AB722" s="101"/>
      <c r="AC722" s="101"/>
      <c r="AD722" s="101"/>
      <c r="AE722" s="101"/>
      <c r="AF722" s="101"/>
      <c r="AG722" s="101" t="s">
        <v>365</v>
      </c>
      <c r="AH722" s="101">
        <v>0</v>
      </c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101"/>
      <c r="BE722" s="101"/>
      <c r="BF722" s="101"/>
      <c r="BG722" s="101"/>
      <c r="BH722" s="101"/>
    </row>
    <row r="723" spans="1:60" outlineLevel="1">
      <c r="A723" s="104"/>
      <c r="B723" s="105"/>
      <c r="C723" s="138" t="s">
        <v>946</v>
      </c>
      <c r="D723" s="107"/>
      <c r="E723" s="108">
        <v>1</v>
      </c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1"/>
      <c r="Z723" s="101"/>
      <c r="AA723" s="101"/>
      <c r="AB723" s="101"/>
      <c r="AC723" s="101"/>
      <c r="AD723" s="101"/>
      <c r="AE723" s="101"/>
      <c r="AF723" s="101"/>
      <c r="AG723" s="101" t="s">
        <v>365</v>
      </c>
      <c r="AH723" s="101">
        <v>0</v>
      </c>
      <c r="AI723" s="101"/>
      <c r="AJ723" s="101"/>
      <c r="AK723" s="101"/>
      <c r="AL723" s="101"/>
      <c r="AM723" s="101"/>
      <c r="AN723" s="101"/>
      <c r="AO723" s="101"/>
      <c r="AP723" s="101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101"/>
      <c r="BE723" s="101"/>
      <c r="BF723" s="101"/>
      <c r="BG723" s="101"/>
      <c r="BH723" s="101"/>
    </row>
    <row r="724" spans="1:60" outlineLevel="1">
      <c r="A724" s="104"/>
      <c r="B724" s="105"/>
      <c r="C724" s="138" t="s">
        <v>946</v>
      </c>
      <c r="D724" s="107"/>
      <c r="E724" s="108">
        <v>1</v>
      </c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1"/>
      <c r="Z724" s="101"/>
      <c r="AA724" s="101"/>
      <c r="AB724" s="101"/>
      <c r="AC724" s="101"/>
      <c r="AD724" s="101"/>
      <c r="AE724" s="101"/>
      <c r="AF724" s="101"/>
      <c r="AG724" s="101" t="s">
        <v>365</v>
      </c>
      <c r="AH724" s="101">
        <v>0</v>
      </c>
      <c r="AI724" s="101"/>
      <c r="AJ724" s="101"/>
      <c r="AK724" s="101"/>
      <c r="AL724" s="101"/>
      <c r="AM724" s="101"/>
      <c r="AN724" s="101"/>
      <c r="AO724" s="101"/>
      <c r="AP724" s="101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  <c r="BE724" s="101"/>
      <c r="BF724" s="101"/>
      <c r="BG724" s="101"/>
      <c r="BH724" s="101"/>
    </row>
    <row r="725" spans="1:60" outlineLevel="1">
      <c r="A725" s="104"/>
      <c r="B725" s="105"/>
      <c r="C725" s="138" t="s">
        <v>947</v>
      </c>
      <c r="D725" s="107"/>
      <c r="E725" s="108">
        <v>1</v>
      </c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1"/>
      <c r="Z725" s="101"/>
      <c r="AA725" s="101"/>
      <c r="AB725" s="101"/>
      <c r="AC725" s="101"/>
      <c r="AD725" s="101"/>
      <c r="AE725" s="101"/>
      <c r="AF725" s="101"/>
      <c r="AG725" s="101" t="s">
        <v>365</v>
      </c>
      <c r="AH725" s="101">
        <v>0</v>
      </c>
      <c r="AI725" s="101"/>
      <c r="AJ725" s="101"/>
      <c r="AK725" s="101"/>
      <c r="AL725" s="101"/>
      <c r="AM725" s="101"/>
      <c r="AN725" s="101"/>
      <c r="AO725" s="101"/>
      <c r="AP725" s="101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101"/>
      <c r="BE725" s="101"/>
      <c r="BF725" s="101"/>
      <c r="BG725" s="101"/>
      <c r="BH725" s="101"/>
    </row>
    <row r="726" spans="1:60" ht="33.75" outlineLevel="1">
      <c r="A726" s="122">
        <v>75</v>
      </c>
      <c r="B726" s="123" t="s">
        <v>966</v>
      </c>
      <c r="C726" s="137" t="s">
        <v>967</v>
      </c>
      <c r="D726" s="124" t="s">
        <v>359</v>
      </c>
      <c r="E726" s="125">
        <v>315.86880000000002</v>
      </c>
      <c r="F726" s="126"/>
      <c r="G726" s="127">
        <f>ROUND(E726*F726,2)</f>
        <v>0</v>
      </c>
      <c r="H726" s="126"/>
      <c r="I726" s="127">
        <f>ROUND(E726*H726,2)</f>
        <v>0</v>
      </c>
      <c r="J726" s="126"/>
      <c r="K726" s="127">
        <f>ROUND(E726*J726,2)</f>
        <v>0</v>
      </c>
      <c r="L726" s="127">
        <v>21</v>
      </c>
      <c r="M726" s="127">
        <f>G726*(1+L726/100)</f>
        <v>0</v>
      </c>
      <c r="N726" s="127">
        <v>0</v>
      </c>
      <c r="O726" s="127">
        <f>ROUND(E726*N726,2)</f>
        <v>0</v>
      </c>
      <c r="P726" s="127">
        <v>0</v>
      </c>
      <c r="Q726" s="127">
        <f>ROUND(E726*P726,2)</f>
        <v>0</v>
      </c>
      <c r="R726" s="127"/>
      <c r="S726" s="127" t="s">
        <v>392</v>
      </c>
      <c r="T726" s="128" t="s">
        <v>393</v>
      </c>
      <c r="U726" s="106">
        <v>0.13</v>
      </c>
      <c r="V726" s="106">
        <f>ROUND(E726*U726,2)</f>
        <v>41.06</v>
      </c>
      <c r="W726" s="106"/>
      <c r="X726" s="106" t="s">
        <v>362</v>
      </c>
      <c r="Y726" s="101"/>
      <c r="Z726" s="101"/>
      <c r="AA726" s="101"/>
      <c r="AB726" s="101"/>
      <c r="AC726" s="101"/>
      <c r="AD726" s="101"/>
      <c r="AE726" s="101"/>
      <c r="AF726" s="101"/>
      <c r="AG726" s="101" t="s">
        <v>363</v>
      </c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  <c r="BE726" s="101"/>
      <c r="BF726" s="101"/>
      <c r="BG726" s="101"/>
      <c r="BH726" s="101"/>
    </row>
    <row r="727" spans="1:60" outlineLevel="1">
      <c r="A727" s="104"/>
      <c r="B727" s="105"/>
      <c r="C727" s="138" t="s">
        <v>394</v>
      </c>
      <c r="D727" s="107"/>
      <c r="E727" s="108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1"/>
      <c r="Z727" s="101"/>
      <c r="AA727" s="101"/>
      <c r="AB727" s="101"/>
      <c r="AC727" s="101"/>
      <c r="AD727" s="101"/>
      <c r="AE727" s="101"/>
      <c r="AF727" s="101"/>
      <c r="AG727" s="101" t="s">
        <v>365</v>
      </c>
      <c r="AH727" s="101">
        <v>0</v>
      </c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  <c r="BE727" s="101"/>
      <c r="BF727" s="101"/>
      <c r="BG727" s="101"/>
      <c r="BH727" s="101"/>
    </row>
    <row r="728" spans="1:60" outlineLevel="1">
      <c r="A728" s="104"/>
      <c r="B728" s="105"/>
      <c r="C728" s="138" t="s">
        <v>968</v>
      </c>
      <c r="D728" s="107"/>
      <c r="E728" s="108">
        <v>18.326000000000001</v>
      </c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1"/>
      <c r="Z728" s="101"/>
      <c r="AA728" s="101"/>
      <c r="AB728" s="101"/>
      <c r="AC728" s="101"/>
      <c r="AD728" s="101"/>
      <c r="AE728" s="101"/>
      <c r="AF728" s="101"/>
      <c r="AG728" s="101" t="s">
        <v>365</v>
      </c>
      <c r="AH728" s="101">
        <v>0</v>
      </c>
      <c r="AI728" s="101"/>
      <c r="AJ728" s="101"/>
      <c r="AK728" s="101"/>
      <c r="AL728" s="101"/>
      <c r="AM728" s="101"/>
      <c r="AN728" s="101"/>
      <c r="AO728" s="101"/>
      <c r="AP728" s="101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101"/>
      <c r="BE728" s="101"/>
      <c r="BF728" s="101"/>
      <c r="BG728" s="101"/>
      <c r="BH728" s="101"/>
    </row>
    <row r="729" spans="1:60" outlineLevel="1">
      <c r="A729" s="104"/>
      <c r="B729" s="105"/>
      <c r="C729" s="138" t="s">
        <v>969</v>
      </c>
      <c r="D729" s="107"/>
      <c r="E729" s="108">
        <v>8.33</v>
      </c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1"/>
      <c r="Z729" s="101"/>
      <c r="AA729" s="101"/>
      <c r="AB729" s="101"/>
      <c r="AC729" s="101"/>
      <c r="AD729" s="101"/>
      <c r="AE729" s="101"/>
      <c r="AF729" s="101"/>
      <c r="AG729" s="101" t="s">
        <v>365</v>
      </c>
      <c r="AH729" s="101">
        <v>0</v>
      </c>
      <c r="AI729" s="101"/>
      <c r="AJ729" s="101"/>
      <c r="AK729" s="101"/>
      <c r="AL729" s="101"/>
      <c r="AM729" s="101"/>
      <c r="AN729" s="101"/>
      <c r="AO729" s="101"/>
      <c r="AP729" s="101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101"/>
      <c r="BE729" s="101"/>
      <c r="BF729" s="101"/>
      <c r="BG729" s="101"/>
      <c r="BH729" s="101"/>
    </row>
    <row r="730" spans="1:60" outlineLevel="1">
      <c r="A730" s="104"/>
      <c r="B730" s="105"/>
      <c r="C730" s="138" t="s">
        <v>970</v>
      </c>
      <c r="D730" s="107"/>
      <c r="E730" s="108">
        <v>123.354</v>
      </c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1"/>
      <c r="Z730" s="101"/>
      <c r="AA730" s="101"/>
      <c r="AB730" s="101"/>
      <c r="AC730" s="101"/>
      <c r="AD730" s="101"/>
      <c r="AE730" s="101"/>
      <c r="AF730" s="101"/>
      <c r="AG730" s="101" t="s">
        <v>365</v>
      </c>
      <c r="AH730" s="101">
        <v>0</v>
      </c>
      <c r="AI730" s="101"/>
      <c r="AJ730" s="101"/>
      <c r="AK730" s="101"/>
      <c r="AL730" s="101"/>
      <c r="AM730" s="101"/>
      <c r="AN730" s="101"/>
      <c r="AO730" s="101"/>
      <c r="AP730" s="101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101"/>
      <c r="BE730" s="101"/>
      <c r="BF730" s="101"/>
      <c r="BG730" s="101"/>
      <c r="BH730" s="101"/>
    </row>
    <row r="731" spans="1:60" outlineLevel="1">
      <c r="A731" s="104"/>
      <c r="B731" s="105"/>
      <c r="C731" s="138" t="s">
        <v>971</v>
      </c>
      <c r="D731" s="107"/>
      <c r="E731" s="108">
        <v>-28.8</v>
      </c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1"/>
      <c r="Z731" s="101"/>
      <c r="AA731" s="101"/>
      <c r="AB731" s="101"/>
      <c r="AC731" s="101"/>
      <c r="AD731" s="101"/>
      <c r="AE731" s="101"/>
      <c r="AF731" s="101"/>
      <c r="AG731" s="101" t="s">
        <v>365</v>
      </c>
      <c r="AH731" s="101">
        <v>0</v>
      </c>
      <c r="AI731" s="101"/>
      <c r="AJ731" s="101"/>
      <c r="AK731" s="101"/>
      <c r="AL731" s="101"/>
      <c r="AM731" s="101"/>
      <c r="AN731" s="101"/>
      <c r="AO731" s="101"/>
      <c r="AP731" s="101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  <c r="BE731" s="101"/>
      <c r="BF731" s="101"/>
      <c r="BG731" s="101"/>
      <c r="BH731" s="101"/>
    </row>
    <row r="732" spans="1:60" outlineLevel="1">
      <c r="A732" s="104"/>
      <c r="B732" s="105"/>
      <c r="C732" s="138" t="s">
        <v>972</v>
      </c>
      <c r="D732" s="107"/>
      <c r="E732" s="108">
        <v>8.33</v>
      </c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1"/>
      <c r="Z732" s="101"/>
      <c r="AA732" s="101"/>
      <c r="AB732" s="101"/>
      <c r="AC732" s="101"/>
      <c r="AD732" s="101"/>
      <c r="AE732" s="101"/>
      <c r="AF732" s="101"/>
      <c r="AG732" s="101" t="s">
        <v>365</v>
      </c>
      <c r="AH732" s="101">
        <v>0</v>
      </c>
      <c r="AI732" s="101"/>
      <c r="AJ732" s="101"/>
      <c r="AK732" s="101"/>
      <c r="AL732" s="101"/>
      <c r="AM732" s="101"/>
      <c r="AN732" s="101"/>
      <c r="AO732" s="101"/>
      <c r="AP732" s="101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101"/>
      <c r="BE732" s="101"/>
      <c r="BF732" s="101"/>
      <c r="BG732" s="101"/>
      <c r="BH732" s="101"/>
    </row>
    <row r="733" spans="1:60" outlineLevel="1">
      <c r="A733" s="104"/>
      <c r="B733" s="105"/>
      <c r="C733" s="138" t="s">
        <v>973</v>
      </c>
      <c r="D733" s="107"/>
      <c r="E733" s="108">
        <v>6.3140000000000001</v>
      </c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1"/>
      <c r="Z733" s="101"/>
      <c r="AA733" s="101"/>
      <c r="AB733" s="101"/>
      <c r="AC733" s="101"/>
      <c r="AD733" s="101"/>
      <c r="AE733" s="101"/>
      <c r="AF733" s="101"/>
      <c r="AG733" s="101" t="s">
        <v>365</v>
      </c>
      <c r="AH733" s="101">
        <v>0</v>
      </c>
      <c r="AI733" s="101"/>
      <c r="AJ733" s="101"/>
      <c r="AK733" s="101"/>
      <c r="AL733" s="101"/>
      <c r="AM733" s="101"/>
      <c r="AN733" s="101"/>
      <c r="AO733" s="101"/>
      <c r="AP733" s="101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101"/>
      <c r="BE733" s="101"/>
      <c r="BF733" s="101"/>
      <c r="BG733" s="101"/>
      <c r="BH733" s="101"/>
    </row>
    <row r="734" spans="1:60" outlineLevel="1">
      <c r="A734" s="104"/>
      <c r="B734" s="105"/>
      <c r="C734" s="138" t="s">
        <v>974</v>
      </c>
      <c r="D734" s="107"/>
      <c r="E734" s="108">
        <v>5.7904</v>
      </c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1"/>
      <c r="Z734" s="101"/>
      <c r="AA734" s="101"/>
      <c r="AB734" s="101"/>
      <c r="AC734" s="101"/>
      <c r="AD734" s="101"/>
      <c r="AE734" s="101"/>
      <c r="AF734" s="101"/>
      <c r="AG734" s="101" t="s">
        <v>365</v>
      </c>
      <c r="AH734" s="101">
        <v>0</v>
      </c>
      <c r="AI734" s="101"/>
      <c r="AJ734" s="101"/>
      <c r="AK734" s="101"/>
      <c r="AL734" s="101"/>
      <c r="AM734" s="101"/>
      <c r="AN734" s="101"/>
      <c r="AO734" s="101"/>
      <c r="AP734" s="101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101"/>
      <c r="BE734" s="101"/>
      <c r="BF734" s="101"/>
      <c r="BG734" s="101"/>
      <c r="BH734" s="101"/>
    </row>
    <row r="735" spans="1:60" outlineLevel="1">
      <c r="A735" s="104"/>
      <c r="B735" s="105"/>
      <c r="C735" s="138" t="s">
        <v>975</v>
      </c>
      <c r="D735" s="107"/>
      <c r="E735" s="108">
        <v>8.33</v>
      </c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1"/>
      <c r="Z735" s="101"/>
      <c r="AA735" s="101"/>
      <c r="AB735" s="101"/>
      <c r="AC735" s="101"/>
      <c r="AD735" s="101"/>
      <c r="AE735" s="101"/>
      <c r="AF735" s="101"/>
      <c r="AG735" s="101" t="s">
        <v>365</v>
      </c>
      <c r="AH735" s="101">
        <v>0</v>
      </c>
      <c r="AI735" s="101"/>
      <c r="AJ735" s="101"/>
      <c r="AK735" s="101"/>
      <c r="AL735" s="101"/>
      <c r="AM735" s="101"/>
      <c r="AN735" s="101"/>
      <c r="AO735" s="101"/>
      <c r="AP735" s="101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  <c r="BE735" s="101"/>
      <c r="BF735" s="101"/>
      <c r="BG735" s="101"/>
      <c r="BH735" s="101"/>
    </row>
    <row r="736" spans="1:60" outlineLevel="1">
      <c r="A736" s="104"/>
      <c r="B736" s="105"/>
      <c r="C736" s="138" t="s">
        <v>973</v>
      </c>
      <c r="D736" s="107"/>
      <c r="E736" s="108">
        <v>6.3140000000000001</v>
      </c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1"/>
      <c r="Z736" s="101"/>
      <c r="AA736" s="101"/>
      <c r="AB736" s="101"/>
      <c r="AC736" s="101"/>
      <c r="AD736" s="101"/>
      <c r="AE736" s="101"/>
      <c r="AF736" s="101"/>
      <c r="AG736" s="101" t="s">
        <v>365</v>
      </c>
      <c r="AH736" s="101">
        <v>0</v>
      </c>
      <c r="AI736" s="101"/>
      <c r="AJ736" s="101"/>
      <c r="AK736" s="101"/>
      <c r="AL736" s="101"/>
      <c r="AM736" s="101"/>
      <c r="AN736" s="101"/>
      <c r="AO736" s="101"/>
      <c r="AP736" s="101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101"/>
      <c r="BE736" s="101"/>
      <c r="BF736" s="101"/>
      <c r="BG736" s="101"/>
      <c r="BH736" s="101"/>
    </row>
    <row r="737" spans="1:60" outlineLevel="1">
      <c r="A737" s="104"/>
      <c r="B737" s="105"/>
      <c r="C737" s="138" t="s">
        <v>974</v>
      </c>
      <c r="D737" s="107"/>
      <c r="E737" s="108">
        <v>5.7904</v>
      </c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1"/>
      <c r="Z737" s="101"/>
      <c r="AA737" s="101"/>
      <c r="AB737" s="101"/>
      <c r="AC737" s="101"/>
      <c r="AD737" s="101"/>
      <c r="AE737" s="101"/>
      <c r="AF737" s="101"/>
      <c r="AG737" s="101" t="s">
        <v>365</v>
      </c>
      <c r="AH737" s="101">
        <v>0</v>
      </c>
      <c r="AI737" s="101"/>
      <c r="AJ737" s="101"/>
      <c r="AK737" s="101"/>
      <c r="AL737" s="101"/>
      <c r="AM737" s="101"/>
      <c r="AN737" s="101"/>
      <c r="AO737" s="101"/>
      <c r="AP737" s="101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101"/>
      <c r="BE737" s="101"/>
      <c r="BF737" s="101"/>
      <c r="BG737" s="101"/>
      <c r="BH737" s="101"/>
    </row>
    <row r="738" spans="1:60" outlineLevel="1">
      <c r="A738" s="104"/>
      <c r="B738" s="105"/>
      <c r="C738" s="138" t="s">
        <v>976</v>
      </c>
      <c r="D738" s="107"/>
      <c r="E738" s="108">
        <v>8.33</v>
      </c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1"/>
      <c r="Z738" s="101"/>
      <c r="AA738" s="101"/>
      <c r="AB738" s="101"/>
      <c r="AC738" s="101"/>
      <c r="AD738" s="101"/>
      <c r="AE738" s="101"/>
      <c r="AF738" s="101"/>
      <c r="AG738" s="101" t="s">
        <v>365</v>
      </c>
      <c r="AH738" s="101">
        <v>0</v>
      </c>
      <c r="AI738" s="101"/>
      <c r="AJ738" s="101"/>
      <c r="AK738" s="101"/>
      <c r="AL738" s="101"/>
      <c r="AM738" s="101"/>
      <c r="AN738" s="101"/>
      <c r="AO738" s="101"/>
      <c r="AP738" s="101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101"/>
      <c r="BE738" s="101"/>
      <c r="BF738" s="101"/>
      <c r="BG738" s="101"/>
      <c r="BH738" s="101"/>
    </row>
    <row r="739" spans="1:60" outlineLevel="1">
      <c r="A739" s="104"/>
      <c r="B739" s="105"/>
      <c r="C739" s="138" t="s">
        <v>973</v>
      </c>
      <c r="D739" s="107"/>
      <c r="E739" s="108">
        <v>6.3140000000000001</v>
      </c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1"/>
      <c r="Z739" s="101"/>
      <c r="AA739" s="101"/>
      <c r="AB739" s="101"/>
      <c r="AC739" s="101"/>
      <c r="AD739" s="101"/>
      <c r="AE739" s="101"/>
      <c r="AF739" s="101"/>
      <c r="AG739" s="101" t="s">
        <v>365</v>
      </c>
      <c r="AH739" s="101">
        <v>0</v>
      </c>
      <c r="AI739" s="101"/>
      <c r="AJ739" s="101"/>
      <c r="AK739" s="101"/>
      <c r="AL739" s="101"/>
      <c r="AM739" s="101"/>
      <c r="AN739" s="101"/>
      <c r="AO739" s="101"/>
      <c r="AP739" s="101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101"/>
      <c r="BE739" s="101"/>
      <c r="BF739" s="101"/>
      <c r="BG739" s="101"/>
      <c r="BH739" s="101"/>
    </row>
    <row r="740" spans="1:60" outlineLevel="1">
      <c r="A740" s="104"/>
      <c r="B740" s="105"/>
      <c r="C740" s="138" t="s">
        <v>974</v>
      </c>
      <c r="D740" s="107"/>
      <c r="E740" s="108">
        <v>5.7904</v>
      </c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1"/>
      <c r="Z740" s="101"/>
      <c r="AA740" s="101"/>
      <c r="AB740" s="101"/>
      <c r="AC740" s="101"/>
      <c r="AD740" s="101"/>
      <c r="AE740" s="101"/>
      <c r="AF740" s="101"/>
      <c r="AG740" s="101" t="s">
        <v>365</v>
      </c>
      <c r="AH740" s="101">
        <v>0</v>
      </c>
      <c r="AI740" s="101"/>
      <c r="AJ740" s="101"/>
      <c r="AK740" s="101"/>
      <c r="AL740" s="101"/>
      <c r="AM740" s="101"/>
      <c r="AN740" s="101"/>
      <c r="AO740" s="101"/>
      <c r="AP740" s="101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101"/>
      <c r="BE740" s="101"/>
      <c r="BF740" s="101"/>
      <c r="BG740" s="101"/>
      <c r="BH740" s="101"/>
    </row>
    <row r="741" spans="1:60" outlineLevel="1">
      <c r="A741" s="104"/>
      <c r="B741" s="105"/>
      <c r="C741" s="138" t="s">
        <v>977</v>
      </c>
      <c r="D741" s="107"/>
      <c r="E741" s="108">
        <v>8.33</v>
      </c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1"/>
      <c r="Z741" s="101"/>
      <c r="AA741" s="101"/>
      <c r="AB741" s="101"/>
      <c r="AC741" s="101"/>
      <c r="AD741" s="101"/>
      <c r="AE741" s="101"/>
      <c r="AF741" s="101"/>
      <c r="AG741" s="101" t="s">
        <v>365</v>
      </c>
      <c r="AH741" s="101">
        <v>0</v>
      </c>
      <c r="AI741" s="101"/>
      <c r="AJ741" s="101"/>
      <c r="AK741" s="101"/>
      <c r="AL741" s="101"/>
      <c r="AM741" s="101"/>
      <c r="AN741" s="101"/>
      <c r="AO741" s="101"/>
      <c r="AP741" s="101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101"/>
      <c r="BE741" s="101"/>
      <c r="BF741" s="101"/>
      <c r="BG741" s="101"/>
      <c r="BH741" s="101"/>
    </row>
    <row r="742" spans="1:60" outlineLevel="1">
      <c r="A742" s="104"/>
      <c r="B742" s="105"/>
      <c r="C742" s="138" t="s">
        <v>973</v>
      </c>
      <c r="D742" s="107"/>
      <c r="E742" s="108">
        <v>6.3140000000000001</v>
      </c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1"/>
      <c r="Z742" s="101"/>
      <c r="AA742" s="101"/>
      <c r="AB742" s="101"/>
      <c r="AC742" s="101"/>
      <c r="AD742" s="101"/>
      <c r="AE742" s="101"/>
      <c r="AF742" s="101"/>
      <c r="AG742" s="101" t="s">
        <v>365</v>
      </c>
      <c r="AH742" s="101">
        <v>0</v>
      </c>
      <c r="AI742" s="101"/>
      <c r="AJ742" s="101"/>
      <c r="AK742" s="101"/>
      <c r="AL742" s="101"/>
      <c r="AM742" s="101"/>
      <c r="AN742" s="101"/>
      <c r="AO742" s="101"/>
      <c r="AP742" s="101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  <c r="BE742" s="101"/>
      <c r="BF742" s="101"/>
      <c r="BG742" s="101"/>
      <c r="BH742" s="101"/>
    </row>
    <row r="743" spans="1:60" outlineLevel="1">
      <c r="A743" s="104"/>
      <c r="B743" s="105"/>
      <c r="C743" s="138" t="s">
        <v>974</v>
      </c>
      <c r="D743" s="107"/>
      <c r="E743" s="108">
        <v>5.7904</v>
      </c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1"/>
      <c r="Z743" s="101"/>
      <c r="AA743" s="101"/>
      <c r="AB743" s="101"/>
      <c r="AC743" s="101"/>
      <c r="AD743" s="101"/>
      <c r="AE743" s="101"/>
      <c r="AF743" s="101"/>
      <c r="AG743" s="101" t="s">
        <v>365</v>
      </c>
      <c r="AH743" s="101">
        <v>0</v>
      </c>
      <c r="AI743" s="101"/>
      <c r="AJ743" s="101"/>
      <c r="AK743" s="101"/>
      <c r="AL743" s="101"/>
      <c r="AM743" s="101"/>
      <c r="AN743" s="101"/>
      <c r="AO743" s="101"/>
      <c r="AP743" s="101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101"/>
      <c r="BE743" s="101"/>
      <c r="BF743" s="101"/>
      <c r="BG743" s="101"/>
      <c r="BH743" s="101"/>
    </row>
    <row r="744" spans="1:60" outlineLevel="1">
      <c r="A744" s="104"/>
      <c r="B744" s="105"/>
      <c r="C744" s="138" t="s">
        <v>978</v>
      </c>
      <c r="D744" s="107"/>
      <c r="E744" s="108">
        <v>8.33</v>
      </c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1"/>
      <c r="Z744" s="101"/>
      <c r="AA744" s="101"/>
      <c r="AB744" s="101"/>
      <c r="AC744" s="101"/>
      <c r="AD744" s="101"/>
      <c r="AE744" s="101"/>
      <c r="AF744" s="101"/>
      <c r="AG744" s="101" t="s">
        <v>365</v>
      </c>
      <c r="AH744" s="101">
        <v>0</v>
      </c>
      <c r="AI744" s="101"/>
      <c r="AJ744" s="101"/>
      <c r="AK744" s="101"/>
      <c r="AL744" s="101"/>
      <c r="AM744" s="101"/>
      <c r="AN744" s="101"/>
      <c r="AO744" s="101"/>
      <c r="AP744" s="101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101"/>
      <c r="BE744" s="101"/>
      <c r="BF744" s="101"/>
      <c r="BG744" s="101"/>
      <c r="BH744" s="101"/>
    </row>
    <row r="745" spans="1:60" outlineLevel="1">
      <c r="A745" s="104"/>
      <c r="B745" s="105"/>
      <c r="C745" s="138" t="s">
        <v>973</v>
      </c>
      <c r="D745" s="107"/>
      <c r="E745" s="108">
        <v>6.3140000000000001</v>
      </c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1"/>
      <c r="Z745" s="101"/>
      <c r="AA745" s="101"/>
      <c r="AB745" s="101"/>
      <c r="AC745" s="101"/>
      <c r="AD745" s="101"/>
      <c r="AE745" s="101"/>
      <c r="AF745" s="101"/>
      <c r="AG745" s="101" t="s">
        <v>365</v>
      </c>
      <c r="AH745" s="101">
        <v>0</v>
      </c>
      <c r="AI745" s="101"/>
      <c r="AJ745" s="101"/>
      <c r="AK745" s="101"/>
      <c r="AL745" s="101"/>
      <c r="AM745" s="101"/>
      <c r="AN745" s="101"/>
      <c r="AO745" s="101"/>
      <c r="AP745" s="101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101"/>
      <c r="BE745" s="101"/>
      <c r="BF745" s="101"/>
      <c r="BG745" s="101"/>
      <c r="BH745" s="101"/>
    </row>
    <row r="746" spans="1:60" outlineLevel="1">
      <c r="A746" s="104"/>
      <c r="B746" s="105"/>
      <c r="C746" s="138" t="s">
        <v>974</v>
      </c>
      <c r="D746" s="107"/>
      <c r="E746" s="108">
        <v>5.7904</v>
      </c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1"/>
      <c r="Z746" s="101"/>
      <c r="AA746" s="101"/>
      <c r="AB746" s="101"/>
      <c r="AC746" s="101"/>
      <c r="AD746" s="101"/>
      <c r="AE746" s="101"/>
      <c r="AF746" s="101"/>
      <c r="AG746" s="101" t="s">
        <v>365</v>
      </c>
      <c r="AH746" s="101">
        <v>0</v>
      </c>
      <c r="AI746" s="101"/>
      <c r="AJ746" s="101"/>
      <c r="AK746" s="101"/>
      <c r="AL746" s="101"/>
      <c r="AM746" s="101"/>
      <c r="AN746" s="101"/>
      <c r="AO746" s="101"/>
      <c r="AP746" s="101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101"/>
      <c r="BE746" s="101"/>
      <c r="BF746" s="101"/>
      <c r="BG746" s="101"/>
      <c r="BH746" s="101"/>
    </row>
    <row r="747" spans="1:60" outlineLevel="1">
      <c r="A747" s="104"/>
      <c r="B747" s="105"/>
      <c r="C747" s="138" t="s">
        <v>979</v>
      </c>
      <c r="D747" s="107"/>
      <c r="E747" s="108">
        <v>8.33</v>
      </c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1"/>
      <c r="Z747" s="101"/>
      <c r="AA747" s="101"/>
      <c r="AB747" s="101"/>
      <c r="AC747" s="101"/>
      <c r="AD747" s="101"/>
      <c r="AE747" s="101"/>
      <c r="AF747" s="101"/>
      <c r="AG747" s="101" t="s">
        <v>365</v>
      </c>
      <c r="AH747" s="101">
        <v>0</v>
      </c>
      <c r="AI747" s="101"/>
      <c r="AJ747" s="101"/>
      <c r="AK747" s="101"/>
      <c r="AL747" s="101"/>
      <c r="AM747" s="101"/>
      <c r="AN747" s="101"/>
      <c r="AO747" s="101"/>
      <c r="AP747" s="101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101"/>
      <c r="BE747" s="101"/>
      <c r="BF747" s="101"/>
      <c r="BG747" s="101"/>
      <c r="BH747" s="101"/>
    </row>
    <row r="748" spans="1:60" outlineLevel="1">
      <c r="A748" s="104"/>
      <c r="B748" s="105"/>
      <c r="C748" s="138" t="s">
        <v>973</v>
      </c>
      <c r="D748" s="107"/>
      <c r="E748" s="108">
        <v>6.3140000000000001</v>
      </c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1"/>
      <c r="Z748" s="101"/>
      <c r="AA748" s="101"/>
      <c r="AB748" s="101"/>
      <c r="AC748" s="101"/>
      <c r="AD748" s="101"/>
      <c r="AE748" s="101"/>
      <c r="AF748" s="101"/>
      <c r="AG748" s="101" t="s">
        <v>365</v>
      </c>
      <c r="AH748" s="101">
        <v>0</v>
      </c>
      <c r="AI748" s="101"/>
      <c r="AJ748" s="101"/>
      <c r="AK748" s="101"/>
      <c r="AL748" s="101"/>
      <c r="AM748" s="101"/>
      <c r="AN748" s="101"/>
      <c r="AO748" s="101"/>
      <c r="AP748" s="101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101"/>
      <c r="BE748" s="101"/>
      <c r="BF748" s="101"/>
      <c r="BG748" s="101"/>
      <c r="BH748" s="101"/>
    </row>
    <row r="749" spans="1:60" outlineLevel="1">
      <c r="A749" s="104"/>
      <c r="B749" s="105"/>
      <c r="C749" s="138" t="s">
        <v>974</v>
      </c>
      <c r="D749" s="107"/>
      <c r="E749" s="108">
        <v>5.7904</v>
      </c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1"/>
      <c r="Z749" s="101"/>
      <c r="AA749" s="101"/>
      <c r="AB749" s="101"/>
      <c r="AC749" s="101"/>
      <c r="AD749" s="101"/>
      <c r="AE749" s="101"/>
      <c r="AF749" s="101"/>
      <c r="AG749" s="101" t="s">
        <v>365</v>
      </c>
      <c r="AH749" s="101">
        <v>0</v>
      </c>
      <c r="AI749" s="101"/>
      <c r="AJ749" s="101"/>
      <c r="AK749" s="101"/>
      <c r="AL749" s="101"/>
      <c r="AM749" s="101"/>
      <c r="AN749" s="101"/>
      <c r="AO749" s="101"/>
      <c r="AP749" s="101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101"/>
      <c r="BE749" s="101"/>
      <c r="BF749" s="101"/>
      <c r="BG749" s="101"/>
      <c r="BH749" s="101"/>
    </row>
    <row r="750" spans="1:60" outlineLevel="1">
      <c r="A750" s="104"/>
      <c r="B750" s="105"/>
      <c r="C750" s="138" t="s">
        <v>980</v>
      </c>
      <c r="D750" s="107"/>
      <c r="E750" s="108">
        <v>8.33</v>
      </c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1"/>
      <c r="Z750" s="101"/>
      <c r="AA750" s="101"/>
      <c r="AB750" s="101"/>
      <c r="AC750" s="101"/>
      <c r="AD750" s="101"/>
      <c r="AE750" s="101"/>
      <c r="AF750" s="101"/>
      <c r="AG750" s="101" t="s">
        <v>365</v>
      </c>
      <c r="AH750" s="101">
        <v>0</v>
      </c>
      <c r="AI750" s="101"/>
      <c r="AJ750" s="101"/>
      <c r="AK750" s="101"/>
      <c r="AL750" s="101"/>
      <c r="AM750" s="101"/>
      <c r="AN750" s="101"/>
      <c r="AO750" s="101"/>
      <c r="AP750" s="101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101"/>
      <c r="BE750" s="101"/>
      <c r="BF750" s="101"/>
      <c r="BG750" s="101"/>
      <c r="BH750" s="101"/>
    </row>
    <row r="751" spans="1:60" outlineLevel="1">
      <c r="A751" s="104"/>
      <c r="B751" s="105"/>
      <c r="C751" s="138" t="s">
        <v>973</v>
      </c>
      <c r="D751" s="107"/>
      <c r="E751" s="108">
        <v>6.3140000000000001</v>
      </c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1"/>
      <c r="Z751" s="101"/>
      <c r="AA751" s="101"/>
      <c r="AB751" s="101"/>
      <c r="AC751" s="101"/>
      <c r="AD751" s="101"/>
      <c r="AE751" s="101"/>
      <c r="AF751" s="101"/>
      <c r="AG751" s="101" t="s">
        <v>365</v>
      </c>
      <c r="AH751" s="101">
        <v>0</v>
      </c>
      <c r="AI751" s="101"/>
      <c r="AJ751" s="101"/>
      <c r="AK751" s="101"/>
      <c r="AL751" s="101"/>
      <c r="AM751" s="101"/>
      <c r="AN751" s="101"/>
      <c r="AO751" s="101"/>
      <c r="AP751" s="101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101"/>
      <c r="BE751" s="101"/>
      <c r="BF751" s="101"/>
      <c r="BG751" s="101"/>
      <c r="BH751" s="101"/>
    </row>
    <row r="752" spans="1:60" outlineLevel="1">
      <c r="A752" s="104"/>
      <c r="B752" s="105"/>
      <c r="C752" s="138" t="s">
        <v>974</v>
      </c>
      <c r="D752" s="107"/>
      <c r="E752" s="108">
        <v>5.7904</v>
      </c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1"/>
      <c r="Z752" s="101"/>
      <c r="AA752" s="101"/>
      <c r="AB752" s="101"/>
      <c r="AC752" s="101"/>
      <c r="AD752" s="101"/>
      <c r="AE752" s="101"/>
      <c r="AF752" s="101"/>
      <c r="AG752" s="101" t="s">
        <v>365</v>
      </c>
      <c r="AH752" s="101">
        <v>0</v>
      </c>
      <c r="AI752" s="101"/>
      <c r="AJ752" s="101"/>
      <c r="AK752" s="101"/>
      <c r="AL752" s="101"/>
      <c r="AM752" s="101"/>
      <c r="AN752" s="101"/>
      <c r="AO752" s="101"/>
      <c r="AP752" s="101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101"/>
      <c r="BE752" s="101"/>
      <c r="BF752" s="101"/>
      <c r="BG752" s="101"/>
      <c r="BH752" s="101"/>
    </row>
    <row r="753" spans="1:60" outlineLevel="1">
      <c r="A753" s="104"/>
      <c r="B753" s="105"/>
      <c r="C753" s="138" t="s">
        <v>981</v>
      </c>
      <c r="D753" s="107"/>
      <c r="E753" s="108">
        <v>8.33</v>
      </c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1"/>
      <c r="Z753" s="101"/>
      <c r="AA753" s="101"/>
      <c r="AB753" s="101"/>
      <c r="AC753" s="101"/>
      <c r="AD753" s="101"/>
      <c r="AE753" s="101"/>
      <c r="AF753" s="101"/>
      <c r="AG753" s="101" t="s">
        <v>365</v>
      </c>
      <c r="AH753" s="101">
        <v>0</v>
      </c>
      <c r="AI753" s="101"/>
      <c r="AJ753" s="101"/>
      <c r="AK753" s="101"/>
      <c r="AL753" s="101"/>
      <c r="AM753" s="101"/>
      <c r="AN753" s="101"/>
      <c r="AO753" s="101"/>
      <c r="AP753" s="101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101"/>
      <c r="BE753" s="101"/>
      <c r="BF753" s="101"/>
      <c r="BG753" s="101"/>
      <c r="BH753" s="101"/>
    </row>
    <row r="754" spans="1:60" outlineLevel="1">
      <c r="A754" s="104"/>
      <c r="B754" s="105"/>
      <c r="C754" s="138" t="s">
        <v>973</v>
      </c>
      <c r="D754" s="107"/>
      <c r="E754" s="108">
        <v>6.3140000000000001</v>
      </c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1"/>
      <c r="Z754" s="101"/>
      <c r="AA754" s="101"/>
      <c r="AB754" s="101"/>
      <c r="AC754" s="101"/>
      <c r="AD754" s="101"/>
      <c r="AE754" s="101"/>
      <c r="AF754" s="101"/>
      <c r="AG754" s="101" t="s">
        <v>365</v>
      </c>
      <c r="AH754" s="101">
        <v>0</v>
      </c>
      <c r="AI754" s="101"/>
      <c r="AJ754" s="101"/>
      <c r="AK754" s="101"/>
      <c r="AL754" s="101"/>
      <c r="AM754" s="101"/>
      <c r="AN754" s="101"/>
      <c r="AO754" s="101"/>
      <c r="AP754" s="101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101"/>
      <c r="BE754" s="101"/>
      <c r="BF754" s="101"/>
      <c r="BG754" s="101"/>
      <c r="BH754" s="101"/>
    </row>
    <row r="755" spans="1:60" outlineLevel="1">
      <c r="A755" s="104"/>
      <c r="B755" s="105"/>
      <c r="C755" s="138" t="s">
        <v>974</v>
      </c>
      <c r="D755" s="107"/>
      <c r="E755" s="108">
        <v>5.7904</v>
      </c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1"/>
      <c r="Z755" s="101"/>
      <c r="AA755" s="101"/>
      <c r="AB755" s="101"/>
      <c r="AC755" s="101"/>
      <c r="AD755" s="101"/>
      <c r="AE755" s="101"/>
      <c r="AF755" s="101"/>
      <c r="AG755" s="101" t="s">
        <v>365</v>
      </c>
      <c r="AH755" s="101">
        <v>0</v>
      </c>
      <c r="AI755" s="101"/>
      <c r="AJ755" s="101"/>
      <c r="AK755" s="101"/>
      <c r="AL755" s="101"/>
      <c r="AM755" s="101"/>
      <c r="AN755" s="101"/>
      <c r="AO755" s="101"/>
      <c r="AP755" s="101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101"/>
      <c r="BE755" s="101"/>
      <c r="BF755" s="101"/>
      <c r="BG755" s="101"/>
      <c r="BH755" s="101"/>
    </row>
    <row r="756" spans="1:60" outlineLevel="1">
      <c r="A756" s="104"/>
      <c r="B756" s="105"/>
      <c r="C756" s="138" t="s">
        <v>982</v>
      </c>
      <c r="D756" s="107"/>
      <c r="E756" s="108">
        <v>8.33</v>
      </c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1"/>
      <c r="Z756" s="101"/>
      <c r="AA756" s="101"/>
      <c r="AB756" s="101"/>
      <c r="AC756" s="101"/>
      <c r="AD756" s="101"/>
      <c r="AE756" s="101"/>
      <c r="AF756" s="101"/>
      <c r="AG756" s="101" t="s">
        <v>365</v>
      </c>
      <c r="AH756" s="101">
        <v>0</v>
      </c>
      <c r="AI756" s="101"/>
      <c r="AJ756" s="101"/>
      <c r="AK756" s="101"/>
      <c r="AL756" s="101"/>
      <c r="AM756" s="101"/>
      <c r="AN756" s="101"/>
      <c r="AO756" s="101"/>
      <c r="AP756" s="101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101"/>
      <c r="BE756" s="101"/>
      <c r="BF756" s="101"/>
      <c r="BG756" s="101"/>
      <c r="BH756" s="101"/>
    </row>
    <row r="757" spans="1:60" outlineLevel="1">
      <c r="A757" s="104"/>
      <c r="B757" s="105"/>
      <c r="C757" s="138" t="s">
        <v>973</v>
      </c>
      <c r="D757" s="107"/>
      <c r="E757" s="108">
        <v>6.3140000000000001</v>
      </c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1"/>
      <c r="Z757" s="101"/>
      <c r="AA757" s="101"/>
      <c r="AB757" s="101"/>
      <c r="AC757" s="101"/>
      <c r="AD757" s="101"/>
      <c r="AE757" s="101"/>
      <c r="AF757" s="101"/>
      <c r="AG757" s="101" t="s">
        <v>365</v>
      </c>
      <c r="AH757" s="101">
        <v>0</v>
      </c>
      <c r="AI757" s="101"/>
      <c r="AJ757" s="101"/>
      <c r="AK757" s="101"/>
      <c r="AL757" s="101"/>
      <c r="AM757" s="101"/>
      <c r="AN757" s="101"/>
      <c r="AO757" s="101"/>
      <c r="AP757" s="101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101"/>
      <c r="BE757" s="101"/>
      <c r="BF757" s="101"/>
      <c r="BG757" s="101"/>
      <c r="BH757" s="101"/>
    </row>
    <row r="758" spans="1:60" outlineLevel="1">
      <c r="A758" s="104"/>
      <c r="B758" s="105"/>
      <c r="C758" s="138" t="s">
        <v>974</v>
      </c>
      <c r="D758" s="107"/>
      <c r="E758" s="108">
        <v>5.7904</v>
      </c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1"/>
      <c r="Z758" s="101"/>
      <c r="AA758" s="101"/>
      <c r="AB758" s="101"/>
      <c r="AC758" s="101"/>
      <c r="AD758" s="101"/>
      <c r="AE758" s="101"/>
      <c r="AF758" s="101"/>
      <c r="AG758" s="101" t="s">
        <v>365</v>
      </c>
      <c r="AH758" s="101">
        <v>0</v>
      </c>
      <c r="AI758" s="101"/>
      <c r="AJ758" s="101"/>
      <c r="AK758" s="101"/>
      <c r="AL758" s="101"/>
      <c r="AM758" s="101"/>
      <c r="AN758" s="101"/>
      <c r="AO758" s="101"/>
      <c r="AP758" s="101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101"/>
      <c r="BE758" s="101"/>
      <c r="BF758" s="101"/>
      <c r="BG758" s="101"/>
      <c r="BH758" s="101"/>
    </row>
    <row r="759" spans="1:60" outlineLevel="1">
      <c r="A759" s="104"/>
      <c r="B759" s="105"/>
      <c r="C759" s="138" t="s">
        <v>983</v>
      </c>
      <c r="D759" s="107"/>
      <c r="E759" s="108">
        <v>5.5132000000000003</v>
      </c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1"/>
      <c r="Z759" s="101"/>
      <c r="AA759" s="101"/>
      <c r="AB759" s="101"/>
      <c r="AC759" s="101"/>
      <c r="AD759" s="101"/>
      <c r="AE759" s="101"/>
      <c r="AF759" s="101"/>
      <c r="AG759" s="101" t="s">
        <v>365</v>
      </c>
      <c r="AH759" s="101">
        <v>0</v>
      </c>
      <c r="AI759" s="101"/>
      <c r="AJ759" s="101"/>
      <c r="AK759" s="101"/>
      <c r="AL759" s="101"/>
      <c r="AM759" s="101"/>
      <c r="AN759" s="101"/>
      <c r="AO759" s="101"/>
      <c r="AP759" s="101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101"/>
      <c r="BE759" s="101"/>
      <c r="BF759" s="101"/>
      <c r="BG759" s="101"/>
      <c r="BH759" s="101"/>
    </row>
    <row r="760" spans="1:60" outlineLevel="1">
      <c r="A760" s="104"/>
      <c r="B760" s="105"/>
      <c r="C760" s="138" t="s">
        <v>984</v>
      </c>
      <c r="D760" s="107"/>
      <c r="E760" s="108">
        <v>5.2359999999999998</v>
      </c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1"/>
      <c r="Z760" s="101"/>
      <c r="AA760" s="101"/>
      <c r="AB760" s="101"/>
      <c r="AC760" s="101"/>
      <c r="AD760" s="101"/>
      <c r="AE760" s="101"/>
      <c r="AF760" s="101"/>
      <c r="AG760" s="101" t="s">
        <v>365</v>
      </c>
      <c r="AH760" s="101">
        <v>0</v>
      </c>
      <c r="AI760" s="101"/>
      <c r="AJ760" s="101"/>
      <c r="AK760" s="101"/>
      <c r="AL760" s="101"/>
      <c r="AM760" s="101"/>
      <c r="AN760" s="101"/>
      <c r="AO760" s="101"/>
      <c r="AP760" s="101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101"/>
      <c r="BE760" s="101"/>
      <c r="BF760" s="101"/>
      <c r="BG760" s="101"/>
      <c r="BH760" s="101"/>
    </row>
    <row r="761" spans="1:60" ht="33.75" outlineLevel="1">
      <c r="A761" s="122">
        <v>76</v>
      </c>
      <c r="B761" s="123" t="s">
        <v>985</v>
      </c>
      <c r="C761" s="137" t="s">
        <v>986</v>
      </c>
      <c r="D761" s="124" t="s">
        <v>359</v>
      </c>
      <c r="E761" s="125">
        <v>120.736</v>
      </c>
      <c r="F761" s="126"/>
      <c r="G761" s="127">
        <f>ROUND(E761*F761,2)</f>
        <v>0</v>
      </c>
      <c r="H761" s="126"/>
      <c r="I761" s="127">
        <f>ROUND(E761*H761,2)</f>
        <v>0</v>
      </c>
      <c r="J761" s="126"/>
      <c r="K761" s="127">
        <f>ROUND(E761*J761,2)</f>
        <v>0</v>
      </c>
      <c r="L761" s="127">
        <v>21</v>
      </c>
      <c r="M761" s="127">
        <f>G761*(1+L761/100)</f>
        <v>0</v>
      </c>
      <c r="N761" s="127">
        <v>0</v>
      </c>
      <c r="O761" s="127">
        <f>ROUND(E761*N761,2)</f>
        <v>0</v>
      </c>
      <c r="P761" s="127">
        <v>0</v>
      </c>
      <c r="Q761" s="127">
        <f>ROUND(E761*P761,2)</f>
        <v>0</v>
      </c>
      <c r="R761" s="127"/>
      <c r="S761" s="127" t="s">
        <v>392</v>
      </c>
      <c r="T761" s="128" t="s">
        <v>393</v>
      </c>
      <c r="U761" s="106">
        <v>0.13</v>
      </c>
      <c r="V761" s="106">
        <f>ROUND(E761*U761,2)</f>
        <v>15.7</v>
      </c>
      <c r="W761" s="106"/>
      <c r="X761" s="106" t="s">
        <v>362</v>
      </c>
      <c r="Y761" s="101"/>
      <c r="Z761" s="101"/>
      <c r="AA761" s="101"/>
      <c r="AB761" s="101"/>
      <c r="AC761" s="101"/>
      <c r="AD761" s="101"/>
      <c r="AE761" s="101"/>
      <c r="AF761" s="101"/>
      <c r="AG761" s="101" t="s">
        <v>363</v>
      </c>
      <c r="AH761" s="101"/>
      <c r="AI761" s="101"/>
      <c r="AJ761" s="101"/>
      <c r="AK761" s="101"/>
      <c r="AL761" s="101"/>
      <c r="AM761" s="101"/>
      <c r="AN761" s="101"/>
      <c r="AO761" s="101"/>
      <c r="AP761" s="101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101"/>
      <c r="BE761" s="101"/>
      <c r="BF761" s="101"/>
      <c r="BG761" s="101"/>
      <c r="BH761" s="101"/>
    </row>
    <row r="762" spans="1:60" outlineLevel="1">
      <c r="A762" s="104"/>
      <c r="B762" s="105"/>
      <c r="C762" s="138" t="s">
        <v>394</v>
      </c>
      <c r="D762" s="107"/>
      <c r="E762" s="108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1"/>
      <c r="Z762" s="101"/>
      <c r="AA762" s="101"/>
      <c r="AB762" s="101"/>
      <c r="AC762" s="101"/>
      <c r="AD762" s="101"/>
      <c r="AE762" s="101"/>
      <c r="AF762" s="101"/>
      <c r="AG762" s="101" t="s">
        <v>365</v>
      </c>
      <c r="AH762" s="101">
        <v>0</v>
      </c>
      <c r="AI762" s="101"/>
      <c r="AJ762" s="101"/>
      <c r="AK762" s="101"/>
      <c r="AL762" s="101"/>
      <c r="AM762" s="101"/>
      <c r="AN762" s="101"/>
      <c r="AO762" s="101"/>
      <c r="AP762" s="101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101"/>
      <c r="BE762" s="101"/>
      <c r="BF762" s="101"/>
      <c r="BG762" s="101"/>
      <c r="BH762" s="101"/>
    </row>
    <row r="763" spans="1:60" outlineLevel="1">
      <c r="A763" s="104"/>
      <c r="B763" s="105"/>
      <c r="C763" s="138" t="s">
        <v>987</v>
      </c>
      <c r="D763" s="107"/>
      <c r="E763" s="108">
        <v>12.073600000000001</v>
      </c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1"/>
      <c r="Z763" s="101"/>
      <c r="AA763" s="101"/>
      <c r="AB763" s="101"/>
      <c r="AC763" s="101"/>
      <c r="AD763" s="101"/>
      <c r="AE763" s="101"/>
      <c r="AF763" s="101"/>
      <c r="AG763" s="101" t="s">
        <v>365</v>
      </c>
      <c r="AH763" s="101">
        <v>0</v>
      </c>
      <c r="AI763" s="101"/>
      <c r="AJ763" s="101"/>
      <c r="AK763" s="101"/>
      <c r="AL763" s="101"/>
      <c r="AM763" s="101"/>
      <c r="AN763" s="101"/>
      <c r="AO763" s="101"/>
      <c r="AP763" s="101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101"/>
      <c r="BE763" s="101"/>
      <c r="BF763" s="101"/>
      <c r="BG763" s="101"/>
      <c r="BH763" s="101"/>
    </row>
    <row r="764" spans="1:60" outlineLevel="1">
      <c r="A764" s="104"/>
      <c r="B764" s="105"/>
      <c r="C764" s="138" t="s">
        <v>988</v>
      </c>
      <c r="D764" s="107"/>
      <c r="E764" s="108">
        <v>12.073600000000001</v>
      </c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1"/>
      <c r="Z764" s="101"/>
      <c r="AA764" s="101"/>
      <c r="AB764" s="101"/>
      <c r="AC764" s="101"/>
      <c r="AD764" s="101"/>
      <c r="AE764" s="101"/>
      <c r="AF764" s="101"/>
      <c r="AG764" s="101" t="s">
        <v>365</v>
      </c>
      <c r="AH764" s="101">
        <v>0</v>
      </c>
      <c r="AI764" s="101"/>
      <c r="AJ764" s="101"/>
      <c r="AK764" s="101"/>
      <c r="AL764" s="101"/>
      <c r="AM764" s="101"/>
      <c r="AN764" s="101"/>
      <c r="AO764" s="101"/>
      <c r="AP764" s="101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101"/>
      <c r="BE764" s="101"/>
      <c r="BF764" s="101"/>
      <c r="BG764" s="101"/>
      <c r="BH764" s="101"/>
    </row>
    <row r="765" spans="1:60" outlineLevel="1">
      <c r="A765" s="104"/>
      <c r="B765" s="105"/>
      <c r="C765" s="138" t="s">
        <v>989</v>
      </c>
      <c r="D765" s="107"/>
      <c r="E765" s="108">
        <v>12.073600000000001</v>
      </c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1"/>
      <c r="Z765" s="101"/>
      <c r="AA765" s="101"/>
      <c r="AB765" s="101"/>
      <c r="AC765" s="101"/>
      <c r="AD765" s="101"/>
      <c r="AE765" s="101"/>
      <c r="AF765" s="101"/>
      <c r="AG765" s="101" t="s">
        <v>365</v>
      </c>
      <c r="AH765" s="101">
        <v>0</v>
      </c>
      <c r="AI765" s="101"/>
      <c r="AJ765" s="101"/>
      <c r="AK765" s="101"/>
      <c r="AL765" s="101"/>
      <c r="AM765" s="101"/>
      <c r="AN765" s="101"/>
      <c r="AO765" s="101"/>
      <c r="AP765" s="101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101"/>
      <c r="BE765" s="101"/>
      <c r="BF765" s="101"/>
      <c r="BG765" s="101"/>
      <c r="BH765" s="101"/>
    </row>
    <row r="766" spans="1:60" outlineLevel="1">
      <c r="A766" s="104"/>
      <c r="B766" s="105"/>
      <c r="C766" s="138" t="s">
        <v>990</v>
      </c>
      <c r="D766" s="107"/>
      <c r="E766" s="108">
        <v>12.073600000000001</v>
      </c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1"/>
      <c r="Z766" s="101"/>
      <c r="AA766" s="101"/>
      <c r="AB766" s="101"/>
      <c r="AC766" s="101"/>
      <c r="AD766" s="101"/>
      <c r="AE766" s="101"/>
      <c r="AF766" s="101"/>
      <c r="AG766" s="101" t="s">
        <v>365</v>
      </c>
      <c r="AH766" s="101">
        <v>0</v>
      </c>
      <c r="AI766" s="101"/>
      <c r="AJ766" s="101"/>
      <c r="AK766" s="101"/>
      <c r="AL766" s="101"/>
      <c r="AM766" s="101"/>
      <c r="AN766" s="101"/>
      <c r="AO766" s="101"/>
      <c r="AP766" s="101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101"/>
      <c r="BE766" s="101"/>
      <c r="BF766" s="101"/>
      <c r="BG766" s="101"/>
      <c r="BH766" s="101"/>
    </row>
    <row r="767" spans="1:60" outlineLevel="1">
      <c r="A767" s="104"/>
      <c r="B767" s="105"/>
      <c r="C767" s="138" t="s">
        <v>991</v>
      </c>
      <c r="D767" s="107"/>
      <c r="E767" s="108">
        <v>12.073600000000001</v>
      </c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1"/>
      <c r="Z767" s="101"/>
      <c r="AA767" s="101"/>
      <c r="AB767" s="101"/>
      <c r="AC767" s="101"/>
      <c r="AD767" s="101"/>
      <c r="AE767" s="101"/>
      <c r="AF767" s="101"/>
      <c r="AG767" s="101" t="s">
        <v>365</v>
      </c>
      <c r="AH767" s="101">
        <v>0</v>
      </c>
      <c r="AI767" s="101"/>
      <c r="AJ767" s="101"/>
      <c r="AK767" s="101"/>
      <c r="AL767" s="101"/>
      <c r="AM767" s="101"/>
      <c r="AN767" s="101"/>
      <c r="AO767" s="101"/>
      <c r="AP767" s="101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101"/>
      <c r="BE767" s="101"/>
      <c r="BF767" s="101"/>
      <c r="BG767" s="101"/>
      <c r="BH767" s="101"/>
    </row>
    <row r="768" spans="1:60" outlineLevel="1">
      <c r="A768" s="104"/>
      <c r="B768" s="105"/>
      <c r="C768" s="138" t="s">
        <v>992</v>
      </c>
      <c r="D768" s="107"/>
      <c r="E768" s="108">
        <v>12.073600000000001</v>
      </c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1"/>
      <c r="Z768" s="101"/>
      <c r="AA768" s="101"/>
      <c r="AB768" s="101"/>
      <c r="AC768" s="101"/>
      <c r="AD768" s="101"/>
      <c r="AE768" s="101"/>
      <c r="AF768" s="101"/>
      <c r="AG768" s="101" t="s">
        <v>365</v>
      </c>
      <c r="AH768" s="101">
        <v>0</v>
      </c>
      <c r="AI768" s="101"/>
      <c r="AJ768" s="101"/>
      <c r="AK768" s="101"/>
      <c r="AL768" s="101"/>
      <c r="AM768" s="101"/>
      <c r="AN768" s="101"/>
      <c r="AO768" s="101"/>
      <c r="AP768" s="101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101"/>
      <c r="BE768" s="101"/>
      <c r="BF768" s="101"/>
      <c r="BG768" s="101"/>
      <c r="BH768" s="101"/>
    </row>
    <row r="769" spans="1:60" outlineLevel="1">
      <c r="A769" s="104"/>
      <c r="B769" s="105"/>
      <c r="C769" s="138" t="s">
        <v>993</v>
      </c>
      <c r="D769" s="107"/>
      <c r="E769" s="108">
        <v>12.073600000000001</v>
      </c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1"/>
      <c r="Z769" s="101"/>
      <c r="AA769" s="101"/>
      <c r="AB769" s="101"/>
      <c r="AC769" s="101"/>
      <c r="AD769" s="101"/>
      <c r="AE769" s="101"/>
      <c r="AF769" s="101"/>
      <c r="AG769" s="101" t="s">
        <v>365</v>
      </c>
      <c r="AH769" s="101">
        <v>0</v>
      </c>
      <c r="AI769" s="101"/>
      <c r="AJ769" s="101"/>
      <c r="AK769" s="101"/>
      <c r="AL769" s="101"/>
      <c r="AM769" s="101"/>
      <c r="AN769" s="101"/>
      <c r="AO769" s="101"/>
      <c r="AP769" s="101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  <c r="BE769" s="101"/>
      <c r="BF769" s="101"/>
      <c r="BG769" s="101"/>
      <c r="BH769" s="101"/>
    </row>
    <row r="770" spans="1:60" outlineLevel="1">
      <c r="A770" s="104"/>
      <c r="B770" s="105"/>
      <c r="C770" s="138" t="s">
        <v>994</v>
      </c>
      <c r="D770" s="107"/>
      <c r="E770" s="108">
        <v>12.073600000000001</v>
      </c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1"/>
      <c r="Z770" s="101"/>
      <c r="AA770" s="101"/>
      <c r="AB770" s="101"/>
      <c r="AC770" s="101"/>
      <c r="AD770" s="101"/>
      <c r="AE770" s="101"/>
      <c r="AF770" s="101"/>
      <c r="AG770" s="101" t="s">
        <v>365</v>
      </c>
      <c r="AH770" s="101">
        <v>0</v>
      </c>
      <c r="AI770" s="101"/>
      <c r="AJ770" s="101"/>
      <c r="AK770" s="101"/>
      <c r="AL770" s="101"/>
      <c r="AM770" s="101"/>
      <c r="AN770" s="101"/>
      <c r="AO770" s="101"/>
      <c r="AP770" s="101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101"/>
      <c r="BE770" s="101"/>
      <c r="BF770" s="101"/>
      <c r="BG770" s="101"/>
      <c r="BH770" s="101"/>
    </row>
    <row r="771" spans="1:60" outlineLevel="1">
      <c r="A771" s="104"/>
      <c r="B771" s="105"/>
      <c r="C771" s="138" t="s">
        <v>995</v>
      </c>
      <c r="D771" s="107"/>
      <c r="E771" s="108">
        <v>12.073600000000001</v>
      </c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1"/>
      <c r="Z771" s="101"/>
      <c r="AA771" s="101"/>
      <c r="AB771" s="101"/>
      <c r="AC771" s="101"/>
      <c r="AD771" s="101"/>
      <c r="AE771" s="101"/>
      <c r="AF771" s="101"/>
      <c r="AG771" s="101" t="s">
        <v>365</v>
      </c>
      <c r="AH771" s="101">
        <v>0</v>
      </c>
      <c r="AI771" s="101"/>
      <c r="AJ771" s="101"/>
      <c r="AK771" s="101"/>
      <c r="AL771" s="101"/>
      <c r="AM771" s="101"/>
      <c r="AN771" s="101"/>
      <c r="AO771" s="101"/>
      <c r="AP771" s="101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101"/>
      <c r="BE771" s="101"/>
      <c r="BF771" s="101"/>
      <c r="BG771" s="101"/>
      <c r="BH771" s="101"/>
    </row>
    <row r="772" spans="1:60" outlineLevel="1">
      <c r="A772" s="104"/>
      <c r="B772" s="105"/>
      <c r="C772" s="138" t="s">
        <v>996</v>
      </c>
      <c r="D772" s="107"/>
      <c r="E772" s="108">
        <v>12.073600000000001</v>
      </c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1"/>
      <c r="Z772" s="101"/>
      <c r="AA772" s="101"/>
      <c r="AB772" s="101"/>
      <c r="AC772" s="101"/>
      <c r="AD772" s="101"/>
      <c r="AE772" s="101"/>
      <c r="AF772" s="101"/>
      <c r="AG772" s="101" t="s">
        <v>365</v>
      </c>
      <c r="AH772" s="101">
        <v>0</v>
      </c>
      <c r="AI772" s="101"/>
      <c r="AJ772" s="101"/>
      <c r="AK772" s="101"/>
      <c r="AL772" s="101"/>
      <c r="AM772" s="101"/>
      <c r="AN772" s="101"/>
      <c r="AO772" s="101"/>
      <c r="AP772" s="101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101"/>
      <c r="BE772" s="101"/>
      <c r="BF772" s="101"/>
      <c r="BG772" s="101"/>
      <c r="BH772" s="101"/>
    </row>
    <row r="773" spans="1:60" ht="45" outlineLevel="1">
      <c r="A773" s="129">
        <v>77</v>
      </c>
      <c r="B773" s="130" t="s">
        <v>997</v>
      </c>
      <c r="C773" s="140" t="s">
        <v>998</v>
      </c>
      <c r="D773" s="131" t="s">
        <v>544</v>
      </c>
      <c r="E773" s="132">
        <v>51.518830000000001</v>
      </c>
      <c r="F773" s="133"/>
      <c r="G773" s="134">
        <f t="shared" ref="G773:G779" si="0">ROUND(E773*F773,2)</f>
        <v>0</v>
      </c>
      <c r="H773" s="133"/>
      <c r="I773" s="134">
        <f t="shared" ref="I773:I779" si="1">ROUND(E773*H773,2)</f>
        <v>0</v>
      </c>
      <c r="J773" s="133"/>
      <c r="K773" s="134">
        <f t="shared" ref="K773:K779" si="2">ROUND(E773*J773,2)</f>
        <v>0</v>
      </c>
      <c r="L773" s="134">
        <v>21</v>
      </c>
      <c r="M773" s="134">
        <f t="shared" ref="M773:M779" si="3">G773*(1+L773/100)</f>
        <v>0</v>
      </c>
      <c r="N773" s="134">
        <v>0</v>
      </c>
      <c r="O773" s="134">
        <f t="shared" ref="O773:O779" si="4">ROUND(E773*N773,2)</f>
        <v>0</v>
      </c>
      <c r="P773" s="134">
        <v>0</v>
      </c>
      <c r="Q773" s="134">
        <f t="shared" ref="Q773:Q779" si="5">ROUND(E773*P773,2)</f>
        <v>0</v>
      </c>
      <c r="R773" s="134"/>
      <c r="S773" s="134" t="s">
        <v>392</v>
      </c>
      <c r="T773" s="135" t="s">
        <v>361</v>
      </c>
      <c r="U773" s="106">
        <v>0.85199999999999998</v>
      </c>
      <c r="V773" s="106">
        <f t="shared" ref="V773:V779" si="6">ROUND(E773*U773,2)</f>
        <v>43.89</v>
      </c>
      <c r="W773" s="106"/>
      <c r="X773" s="106" t="s">
        <v>362</v>
      </c>
      <c r="Y773" s="101"/>
      <c r="Z773" s="101"/>
      <c r="AA773" s="101"/>
      <c r="AB773" s="101"/>
      <c r="AC773" s="101"/>
      <c r="AD773" s="101"/>
      <c r="AE773" s="101"/>
      <c r="AF773" s="101"/>
      <c r="AG773" s="101" t="s">
        <v>363</v>
      </c>
      <c r="AH773" s="101"/>
      <c r="AI773" s="101"/>
      <c r="AJ773" s="101"/>
      <c r="AK773" s="101"/>
      <c r="AL773" s="101"/>
      <c r="AM773" s="101"/>
      <c r="AN773" s="101"/>
      <c r="AO773" s="101"/>
      <c r="AP773" s="101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101"/>
      <c r="BE773" s="101"/>
      <c r="BF773" s="101"/>
      <c r="BG773" s="101"/>
      <c r="BH773" s="101"/>
    </row>
    <row r="774" spans="1:60" outlineLevel="1">
      <c r="A774" s="129">
        <v>78</v>
      </c>
      <c r="B774" s="130" t="s">
        <v>999</v>
      </c>
      <c r="C774" s="140" t="s">
        <v>1000</v>
      </c>
      <c r="D774" s="131" t="s">
        <v>544</v>
      </c>
      <c r="E774" s="132">
        <v>51.518830000000001</v>
      </c>
      <c r="F774" s="133"/>
      <c r="G774" s="134">
        <f t="shared" si="0"/>
        <v>0</v>
      </c>
      <c r="H774" s="133"/>
      <c r="I774" s="134">
        <f t="shared" si="1"/>
        <v>0</v>
      </c>
      <c r="J774" s="133"/>
      <c r="K774" s="134">
        <f t="shared" si="2"/>
        <v>0</v>
      </c>
      <c r="L774" s="134">
        <v>21</v>
      </c>
      <c r="M774" s="134">
        <f t="shared" si="3"/>
        <v>0</v>
      </c>
      <c r="N774" s="134">
        <v>0</v>
      </c>
      <c r="O774" s="134">
        <f t="shared" si="4"/>
        <v>0</v>
      </c>
      <c r="P774" s="134">
        <v>0</v>
      </c>
      <c r="Q774" s="134">
        <f t="shared" si="5"/>
        <v>0</v>
      </c>
      <c r="R774" s="134"/>
      <c r="S774" s="134" t="s">
        <v>392</v>
      </c>
      <c r="T774" s="135" t="s">
        <v>393</v>
      </c>
      <c r="U774" s="106">
        <v>0.85199999999999998</v>
      </c>
      <c r="V774" s="106">
        <f t="shared" si="6"/>
        <v>43.89</v>
      </c>
      <c r="W774" s="106"/>
      <c r="X774" s="106" t="s">
        <v>362</v>
      </c>
      <c r="Y774" s="101"/>
      <c r="Z774" s="101"/>
      <c r="AA774" s="101"/>
      <c r="AB774" s="101"/>
      <c r="AC774" s="101"/>
      <c r="AD774" s="101"/>
      <c r="AE774" s="101"/>
      <c r="AF774" s="101"/>
      <c r="AG774" s="101" t="s">
        <v>363</v>
      </c>
      <c r="AH774" s="101"/>
      <c r="AI774" s="101"/>
      <c r="AJ774" s="101"/>
      <c r="AK774" s="101"/>
      <c r="AL774" s="101"/>
      <c r="AM774" s="101"/>
      <c r="AN774" s="101"/>
      <c r="AO774" s="101"/>
      <c r="AP774" s="101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101"/>
      <c r="BE774" s="101"/>
      <c r="BF774" s="101"/>
      <c r="BG774" s="101"/>
      <c r="BH774" s="101"/>
    </row>
    <row r="775" spans="1:60" ht="45" outlineLevel="1">
      <c r="A775" s="129">
        <v>79</v>
      </c>
      <c r="B775" s="130" t="s">
        <v>1001</v>
      </c>
      <c r="C775" s="140" t="s">
        <v>1002</v>
      </c>
      <c r="D775" s="131" t="s">
        <v>942</v>
      </c>
      <c r="E775" s="132">
        <v>1</v>
      </c>
      <c r="F775" s="133"/>
      <c r="G775" s="134">
        <f t="shared" si="0"/>
        <v>0</v>
      </c>
      <c r="H775" s="133"/>
      <c r="I775" s="134">
        <f t="shared" si="1"/>
        <v>0</v>
      </c>
      <c r="J775" s="133"/>
      <c r="K775" s="134">
        <f t="shared" si="2"/>
        <v>0</v>
      </c>
      <c r="L775" s="134">
        <v>21</v>
      </c>
      <c r="M775" s="134">
        <f t="shared" si="3"/>
        <v>0</v>
      </c>
      <c r="N775" s="134">
        <v>0</v>
      </c>
      <c r="O775" s="134">
        <f t="shared" si="4"/>
        <v>0</v>
      </c>
      <c r="P775" s="134">
        <v>0</v>
      </c>
      <c r="Q775" s="134">
        <f t="shared" si="5"/>
        <v>0</v>
      </c>
      <c r="R775" s="134"/>
      <c r="S775" s="134" t="s">
        <v>392</v>
      </c>
      <c r="T775" s="135" t="s">
        <v>393</v>
      </c>
      <c r="U775" s="106">
        <v>0</v>
      </c>
      <c r="V775" s="106">
        <f t="shared" si="6"/>
        <v>0</v>
      </c>
      <c r="W775" s="106"/>
      <c r="X775" s="106" t="s">
        <v>362</v>
      </c>
      <c r="Y775" s="101"/>
      <c r="Z775" s="101"/>
      <c r="AA775" s="101"/>
      <c r="AB775" s="101"/>
      <c r="AC775" s="101"/>
      <c r="AD775" s="101"/>
      <c r="AE775" s="101"/>
      <c r="AF775" s="101"/>
      <c r="AG775" s="101" t="s">
        <v>363</v>
      </c>
      <c r="AH775" s="101"/>
      <c r="AI775" s="101"/>
      <c r="AJ775" s="101"/>
      <c r="AK775" s="101"/>
      <c r="AL775" s="101"/>
      <c r="AM775" s="101"/>
      <c r="AN775" s="101"/>
      <c r="AO775" s="101"/>
      <c r="AP775" s="101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101"/>
      <c r="BE775" s="101"/>
      <c r="BF775" s="101"/>
      <c r="BG775" s="101"/>
      <c r="BH775" s="101"/>
    </row>
    <row r="776" spans="1:60" ht="45" outlineLevel="1">
      <c r="A776" s="129">
        <v>80</v>
      </c>
      <c r="B776" s="130" t="s">
        <v>1003</v>
      </c>
      <c r="C776" s="140" t="s">
        <v>1004</v>
      </c>
      <c r="D776" s="131" t="s">
        <v>942</v>
      </c>
      <c r="E776" s="132">
        <v>1</v>
      </c>
      <c r="F776" s="133"/>
      <c r="G776" s="134">
        <f t="shared" si="0"/>
        <v>0</v>
      </c>
      <c r="H776" s="133"/>
      <c r="I776" s="134">
        <f t="shared" si="1"/>
        <v>0</v>
      </c>
      <c r="J776" s="133"/>
      <c r="K776" s="134">
        <f t="shared" si="2"/>
        <v>0</v>
      </c>
      <c r="L776" s="134">
        <v>21</v>
      </c>
      <c r="M776" s="134">
        <f t="shared" si="3"/>
        <v>0</v>
      </c>
      <c r="N776" s="134">
        <v>0</v>
      </c>
      <c r="O776" s="134">
        <f t="shared" si="4"/>
        <v>0</v>
      </c>
      <c r="P776" s="134">
        <v>0</v>
      </c>
      <c r="Q776" s="134">
        <f t="shared" si="5"/>
        <v>0</v>
      </c>
      <c r="R776" s="134"/>
      <c r="S776" s="134" t="s">
        <v>392</v>
      </c>
      <c r="T776" s="135" t="s">
        <v>393</v>
      </c>
      <c r="U776" s="106">
        <v>0</v>
      </c>
      <c r="V776" s="106">
        <f t="shared" si="6"/>
        <v>0</v>
      </c>
      <c r="W776" s="106"/>
      <c r="X776" s="106" t="s">
        <v>362</v>
      </c>
      <c r="Y776" s="101"/>
      <c r="Z776" s="101"/>
      <c r="AA776" s="101"/>
      <c r="AB776" s="101"/>
      <c r="AC776" s="101"/>
      <c r="AD776" s="101"/>
      <c r="AE776" s="101"/>
      <c r="AF776" s="101"/>
      <c r="AG776" s="101" t="s">
        <v>363</v>
      </c>
      <c r="AH776" s="101"/>
      <c r="AI776" s="101"/>
      <c r="AJ776" s="101"/>
      <c r="AK776" s="101"/>
      <c r="AL776" s="101"/>
      <c r="AM776" s="101"/>
      <c r="AN776" s="101"/>
      <c r="AO776" s="101"/>
      <c r="AP776" s="101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  <c r="BE776" s="101"/>
      <c r="BF776" s="101"/>
      <c r="BG776" s="101"/>
      <c r="BH776" s="101"/>
    </row>
    <row r="777" spans="1:60" ht="45" outlineLevel="1">
      <c r="A777" s="129">
        <v>81</v>
      </c>
      <c r="B777" s="130" t="s">
        <v>1005</v>
      </c>
      <c r="C777" s="140" t="s">
        <v>1006</v>
      </c>
      <c r="D777" s="131" t="s">
        <v>942</v>
      </c>
      <c r="E777" s="132">
        <v>1</v>
      </c>
      <c r="F777" s="133"/>
      <c r="G777" s="134">
        <f t="shared" si="0"/>
        <v>0</v>
      </c>
      <c r="H777" s="133"/>
      <c r="I777" s="134">
        <f t="shared" si="1"/>
        <v>0</v>
      </c>
      <c r="J777" s="133"/>
      <c r="K777" s="134">
        <f t="shared" si="2"/>
        <v>0</v>
      </c>
      <c r="L777" s="134">
        <v>21</v>
      </c>
      <c r="M777" s="134">
        <f t="shared" si="3"/>
        <v>0</v>
      </c>
      <c r="N777" s="134">
        <v>0</v>
      </c>
      <c r="O777" s="134">
        <f t="shared" si="4"/>
        <v>0</v>
      </c>
      <c r="P777" s="134">
        <v>0</v>
      </c>
      <c r="Q777" s="134">
        <f t="shared" si="5"/>
        <v>0</v>
      </c>
      <c r="R777" s="134"/>
      <c r="S777" s="134" t="s">
        <v>392</v>
      </c>
      <c r="T777" s="135" t="s">
        <v>393</v>
      </c>
      <c r="U777" s="106">
        <v>0</v>
      </c>
      <c r="V777" s="106">
        <f t="shared" si="6"/>
        <v>0</v>
      </c>
      <c r="W777" s="106"/>
      <c r="X777" s="106" t="s">
        <v>362</v>
      </c>
      <c r="Y777" s="101"/>
      <c r="Z777" s="101"/>
      <c r="AA777" s="101"/>
      <c r="AB777" s="101"/>
      <c r="AC777" s="101"/>
      <c r="AD777" s="101"/>
      <c r="AE777" s="101"/>
      <c r="AF777" s="101"/>
      <c r="AG777" s="101" t="s">
        <v>363</v>
      </c>
      <c r="AH777" s="101"/>
      <c r="AI777" s="101"/>
      <c r="AJ777" s="101"/>
      <c r="AK777" s="101"/>
      <c r="AL777" s="101"/>
      <c r="AM777" s="101"/>
      <c r="AN777" s="101"/>
      <c r="AO777" s="101"/>
      <c r="AP777" s="101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  <c r="BE777" s="101"/>
      <c r="BF777" s="101"/>
      <c r="BG777" s="101"/>
      <c r="BH777" s="101"/>
    </row>
    <row r="778" spans="1:60" ht="22.5" outlineLevel="1">
      <c r="A778" s="129">
        <v>82</v>
      </c>
      <c r="B778" s="130" t="s">
        <v>746</v>
      </c>
      <c r="C778" s="140" t="s">
        <v>1007</v>
      </c>
      <c r="D778" s="131" t="s">
        <v>942</v>
      </c>
      <c r="E778" s="132">
        <v>1</v>
      </c>
      <c r="F778" s="133"/>
      <c r="G778" s="134">
        <f t="shared" si="0"/>
        <v>0</v>
      </c>
      <c r="H778" s="133"/>
      <c r="I778" s="134">
        <f t="shared" si="1"/>
        <v>0</v>
      </c>
      <c r="J778" s="133"/>
      <c r="K778" s="134">
        <f t="shared" si="2"/>
        <v>0</v>
      </c>
      <c r="L778" s="134">
        <v>21</v>
      </c>
      <c r="M778" s="134">
        <f t="shared" si="3"/>
        <v>0</v>
      </c>
      <c r="N778" s="134">
        <v>0</v>
      </c>
      <c r="O778" s="134">
        <f t="shared" si="4"/>
        <v>0</v>
      </c>
      <c r="P778" s="134">
        <v>0</v>
      </c>
      <c r="Q778" s="134">
        <f t="shared" si="5"/>
        <v>0</v>
      </c>
      <c r="R778" s="134"/>
      <c r="S778" s="134" t="s">
        <v>392</v>
      </c>
      <c r="T778" s="135" t="s">
        <v>393</v>
      </c>
      <c r="U778" s="106">
        <v>0</v>
      </c>
      <c r="V778" s="106">
        <f t="shared" si="6"/>
        <v>0</v>
      </c>
      <c r="W778" s="106"/>
      <c r="X778" s="106" t="s">
        <v>1008</v>
      </c>
      <c r="Y778" s="101"/>
      <c r="Z778" s="101"/>
      <c r="AA778" s="101"/>
      <c r="AB778" s="101"/>
      <c r="AC778" s="101"/>
      <c r="AD778" s="101"/>
      <c r="AE778" s="101"/>
      <c r="AF778" s="101"/>
      <c r="AG778" s="101" t="s">
        <v>1009</v>
      </c>
      <c r="AH778" s="101"/>
      <c r="AI778" s="101"/>
      <c r="AJ778" s="101"/>
      <c r="AK778" s="101"/>
      <c r="AL778" s="101"/>
      <c r="AM778" s="101"/>
      <c r="AN778" s="101"/>
      <c r="AO778" s="101"/>
      <c r="AP778" s="101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  <c r="BE778" s="101"/>
      <c r="BF778" s="101"/>
      <c r="BG778" s="101"/>
      <c r="BH778" s="101"/>
    </row>
    <row r="779" spans="1:60" outlineLevel="1">
      <c r="A779" s="129">
        <v>83</v>
      </c>
      <c r="B779" s="130" t="s">
        <v>1010</v>
      </c>
      <c r="C779" s="140" t="s">
        <v>1011</v>
      </c>
      <c r="D779" s="131" t="s">
        <v>942</v>
      </c>
      <c r="E779" s="132">
        <v>1</v>
      </c>
      <c r="F779" s="133"/>
      <c r="G779" s="134">
        <f t="shared" si="0"/>
        <v>0</v>
      </c>
      <c r="H779" s="133"/>
      <c r="I779" s="134">
        <f t="shared" si="1"/>
        <v>0</v>
      </c>
      <c r="J779" s="133"/>
      <c r="K779" s="134">
        <f t="shared" si="2"/>
        <v>0</v>
      </c>
      <c r="L779" s="134">
        <v>21</v>
      </c>
      <c r="M779" s="134">
        <f t="shared" si="3"/>
        <v>0</v>
      </c>
      <c r="N779" s="134">
        <v>0</v>
      </c>
      <c r="O779" s="134">
        <f t="shared" si="4"/>
        <v>0</v>
      </c>
      <c r="P779" s="134">
        <v>0</v>
      </c>
      <c r="Q779" s="134">
        <f t="shared" si="5"/>
        <v>0</v>
      </c>
      <c r="R779" s="134"/>
      <c r="S779" s="134" t="s">
        <v>392</v>
      </c>
      <c r="T779" s="135" t="s">
        <v>393</v>
      </c>
      <c r="U779" s="106">
        <v>0</v>
      </c>
      <c r="V779" s="106">
        <f t="shared" si="6"/>
        <v>0</v>
      </c>
      <c r="W779" s="106"/>
      <c r="X779" s="106" t="s">
        <v>362</v>
      </c>
      <c r="Y779" s="101"/>
      <c r="Z779" s="101"/>
      <c r="AA779" s="101"/>
      <c r="AB779" s="101"/>
      <c r="AC779" s="101"/>
      <c r="AD779" s="101"/>
      <c r="AE779" s="101"/>
      <c r="AF779" s="101"/>
      <c r="AG779" s="101" t="s">
        <v>363</v>
      </c>
      <c r="AH779" s="101"/>
      <c r="AI779" s="101"/>
      <c r="AJ779" s="101"/>
      <c r="AK779" s="101"/>
      <c r="AL779" s="101"/>
      <c r="AM779" s="101"/>
      <c r="AN779" s="101"/>
      <c r="AO779" s="101"/>
      <c r="AP779" s="101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  <c r="BE779" s="101"/>
      <c r="BF779" s="101"/>
      <c r="BG779" s="101"/>
      <c r="BH779" s="101"/>
    </row>
    <row r="780" spans="1:60">
      <c r="A780" s="116" t="s">
        <v>355</v>
      </c>
      <c r="B780" s="117" t="s">
        <v>147</v>
      </c>
      <c r="C780" s="136" t="s">
        <v>148</v>
      </c>
      <c r="D780" s="118"/>
      <c r="E780" s="119"/>
      <c r="F780" s="120"/>
      <c r="G780" s="120">
        <f>SUMIF(AG781:AG781,"&lt;&gt;NOR",G781:G781)</f>
        <v>0</v>
      </c>
      <c r="H780" s="120"/>
      <c r="I780" s="120">
        <f>SUM(I781:I781)</f>
        <v>0</v>
      </c>
      <c r="J780" s="120"/>
      <c r="K780" s="120">
        <f>SUM(K781:K781)</f>
        <v>0</v>
      </c>
      <c r="L780" s="120"/>
      <c r="M780" s="120">
        <f>SUM(M781:M781)</f>
        <v>0</v>
      </c>
      <c r="N780" s="120"/>
      <c r="O780" s="120">
        <f>SUM(O781:O781)</f>
        <v>0</v>
      </c>
      <c r="P780" s="120"/>
      <c r="Q780" s="120">
        <f>SUM(Q781:Q781)</f>
        <v>0</v>
      </c>
      <c r="R780" s="120"/>
      <c r="S780" s="120"/>
      <c r="T780" s="121"/>
      <c r="U780" s="115"/>
      <c r="V780" s="115">
        <f>SUM(V781:V781)</f>
        <v>34.450000000000003</v>
      </c>
      <c r="W780" s="115"/>
      <c r="X780" s="115"/>
      <c r="AG780" t="s">
        <v>356</v>
      </c>
    </row>
    <row r="781" spans="1:60" outlineLevel="1">
      <c r="A781" s="129">
        <v>84</v>
      </c>
      <c r="B781" s="130" t="s">
        <v>1012</v>
      </c>
      <c r="C781" s="140" t="s">
        <v>1013</v>
      </c>
      <c r="D781" s="131" t="s">
        <v>544</v>
      </c>
      <c r="E781" s="132">
        <v>82.032839999999993</v>
      </c>
      <c r="F781" s="133"/>
      <c r="G781" s="134">
        <f>ROUND(E781*F781,2)</f>
        <v>0</v>
      </c>
      <c r="H781" s="133"/>
      <c r="I781" s="134">
        <f>ROUND(E781*H781,2)</f>
        <v>0</v>
      </c>
      <c r="J781" s="133"/>
      <c r="K781" s="134">
        <f>ROUND(E781*J781,2)</f>
        <v>0</v>
      </c>
      <c r="L781" s="134">
        <v>21</v>
      </c>
      <c r="M781" s="134">
        <f>G781*(1+L781/100)</f>
        <v>0</v>
      </c>
      <c r="N781" s="134">
        <v>0</v>
      </c>
      <c r="O781" s="134">
        <f>ROUND(E781*N781,2)</f>
        <v>0</v>
      </c>
      <c r="P781" s="134">
        <v>0</v>
      </c>
      <c r="Q781" s="134">
        <f>ROUND(E781*P781,2)</f>
        <v>0</v>
      </c>
      <c r="R781" s="134"/>
      <c r="S781" s="134" t="s">
        <v>392</v>
      </c>
      <c r="T781" s="135" t="s">
        <v>361</v>
      </c>
      <c r="U781" s="106">
        <v>0.42</v>
      </c>
      <c r="V781" s="106">
        <f>ROUND(E781*U781,2)</f>
        <v>34.450000000000003</v>
      </c>
      <c r="W781" s="106"/>
      <c r="X781" s="106" t="s">
        <v>1014</v>
      </c>
      <c r="Y781" s="101"/>
      <c r="Z781" s="101"/>
      <c r="AA781" s="101"/>
      <c r="AB781" s="101"/>
      <c r="AC781" s="101"/>
      <c r="AD781" s="101"/>
      <c r="AE781" s="101"/>
      <c r="AF781" s="101"/>
      <c r="AG781" s="101" t="s">
        <v>1015</v>
      </c>
      <c r="AH781" s="101"/>
      <c r="AI781" s="101"/>
      <c r="AJ781" s="101"/>
      <c r="AK781" s="101"/>
      <c r="AL781" s="101"/>
      <c r="AM781" s="101"/>
      <c r="AN781" s="101"/>
      <c r="AO781" s="101"/>
      <c r="AP781" s="101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  <c r="BE781" s="101"/>
      <c r="BF781" s="101"/>
      <c r="BG781" s="101"/>
      <c r="BH781" s="101"/>
    </row>
    <row r="782" spans="1:60">
      <c r="A782" s="116" t="s">
        <v>355</v>
      </c>
      <c r="B782" s="117" t="s">
        <v>159</v>
      </c>
      <c r="C782" s="136" t="s">
        <v>160</v>
      </c>
      <c r="D782" s="118"/>
      <c r="E782" s="119"/>
      <c r="F782" s="120"/>
      <c r="G782" s="120">
        <f>SUMIF(AG783:AG858,"&lt;&gt;NOR",G783:G858)</f>
        <v>0</v>
      </c>
      <c r="H782" s="120"/>
      <c r="I782" s="120">
        <f>SUM(I783:I858)</f>
        <v>0</v>
      </c>
      <c r="J782" s="120"/>
      <c r="K782" s="120">
        <f>SUM(K783:K858)</f>
        <v>0</v>
      </c>
      <c r="L782" s="120"/>
      <c r="M782" s="120">
        <f>SUM(M783:M858)</f>
        <v>0</v>
      </c>
      <c r="N782" s="120"/>
      <c r="O782" s="120">
        <f>SUM(O783:O858)</f>
        <v>1.31</v>
      </c>
      <c r="P782" s="120"/>
      <c r="Q782" s="120">
        <f>SUM(Q783:Q858)</f>
        <v>0</v>
      </c>
      <c r="R782" s="120"/>
      <c r="S782" s="120"/>
      <c r="T782" s="121"/>
      <c r="U782" s="115"/>
      <c r="V782" s="115">
        <f>SUM(V783:V858)</f>
        <v>185.5</v>
      </c>
      <c r="W782" s="115"/>
      <c r="X782" s="115"/>
      <c r="AG782" t="s">
        <v>356</v>
      </c>
    </row>
    <row r="783" spans="1:60" outlineLevel="1">
      <c r="A783" s="129">
        <v>85</v>
      </c>
      <c r="B783" s="130" t="s">
        <v>1016</v>
      </c>
      <c r="C783" s="140" t="s">
        <v>1017</v>
      </c>
      <c r="D783" s="131" t="s">
        <v>359</v>
      </c>
      <c r="E783" s="132">
        <v>316.38200000000001</v>
      </c>
      <c r="F783" s="133"/>
      <c r="G783" s="134">
        <f>ROUND(E783*F783,2)</f>
        <v>0</v>
      </c>
      <c r="H783" s="133"/>
      <c r="I783" s="134">
        <f>ROUND(E783*H783,2)</f>
        <v>0</v>
      </c>
      <c r="J783" s="133"/>
      <c r="K783" s="134">
        <f>ROUND(E783*J783,2)</f>
        <v>0</v>
      </c>
      <c r="L783" s="134">
        <v>21</v>
      </c>
      <c r="M783" s="134">
        <f>G783*(1+L783/100)</f>
        <v>0</v>
      </c>
      <c r="N783" s="134">
        <v>2.1000000000000001E-4</v>
      </c>
      <c r="O783" s="134">
        <f>ROUND(E783*N783,2)</f>
        <v>7.0000000000000007E-2</v>
      </c>
      <c r="P783" s="134">
        <v>0</v>
      </c>
      <c r="Q783" s="134">
        <f>ROUND(E783*P783,2)</f>
        <v>0</v>
      </c>
      <c r="R783" s="134"/>
      <c r="S783" s="134" t="s">
        <v>360</v>
      </c>
      <c r="T783" s="135" t="s">
        <v>361</v>
      </c>
      <c r="U783" s="106">
        <v>9.5000000000000001E-2</v>
      </c>
      <c r="V783" s="106">
        <f>ROUND(E783*U783,2)</f>
        <v>30.06</v>
      </c>
      <c r="W783" s="106"/>
      <c r="X783" s="106" t="s">
        <v>362</v>
      </c>
      <c r="Y783" s="101"/>
      <c r="Z783" s="101"/>
      <c r="AA783" s="101"/>
      <c r="AB783" s="101"/>
      <c r="AC783" s="101"/>
      <c r="AD783" s="101"/>
      <c r="AE783" s="101"/>
      <c r="AF783" s="101"/>
      <c r="AG783" s="101" t="s">
        <v>363</v>
      </c>
      <c r="AH783" s="101"/>
      <c r="AI783" s="101"/>
      <c r="AJ783" s="101"/>
      <c r="AK783" s="101"/>
      <c r="AL783" s="101"/>
      <c r="AM783" s="101"/>
      <c r="AN783" s="101"/>
      <c r="AO783" s="101"/>
      <c r="AP783" s="101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  <c r="BE783" s="101"/>
      <c r="BF783" s="101"/>
      <c r="BG783" s="101"/>
      <c r="BH783" s="101"/>
    </row>
    <row r="784" spans="1:60" outlineLevel="1">
      <c r="A784" s="122">
        <v>86</v>
      </c>
      <c r="B784" s="123" t="s">
        <v>1018</v>
      </c>
      <c r="C784" s="137" t="s">
        <v>1019</v>
      </c>
      <c r="D784" s="124" t="s">
        <v>359</v>
      </c>
      <c r="E784" s="125">
        <v>316.38200000000001</v>
      </c>
      <c r="F784" s="126"/>
      <c r="G784" s="127">
        <f>ROUND(E784*F784,2)</f>
        <v>0</v>
      </c>
      <c r="H784" s="126"/>
      <c r="I784" s="127">
        <f>ROUND(E784*H784,2)</f>
        <v>0</v>
      </c>
      <c r="J784" s="126"/>
      <c r="K784" s="127">
        <f>ROUND(E784*J784,2)</f>
        <v>0</v>
      </c>
      <c r="L784" s="127">
        <v>21</v>
      </c>
      <c r="M784" s="127">
        <f>G784*(1+L784/100)</f>
        <v>0</v>
      </c>
      <c r="N784" s="127">
        <v>3.6800000000000001E-3</v>
      </c>
      <c r="O784" s="127">
        <f>ROUND(E784*N784,2)</f>
        <v>1.1599999999999999</v>
      </c>
      <c r="P784" s="127">
        <v>0</v>
      </c>
      <c r="Q784" s="127">
        <f>ROUND(E784*P784,2)</f>
        <v>0</v>
      </c>
      <c r="R784" s="127"/>
      <c r="S784" s="127" t="s">
        <v>360</v>
      </c>
      <c r="T784" s="128" t="s">
        <v>361</v>
      </c>
      <c r="U784" s="106">
        <v>0.38500000000000001</v>
      </c>
      <c r="V784" s="106">
        <f>ROUND(E784*U784,2)</f>
        <v>121.81</v>
      </c>
      <c r="W784" s="106"/>
      <c r="X784" s="106" t="s">
        <v>362</v>
      </c>
      <c r="Y784" s="101"/>
      <c r="Z784" s="101"/>
      <c r="AA784" s="101"/>
      <c r="AB784" s="101"/>
      <c r="AC784" s="101"/>
      <c r="AD784" s="101"/>
      <c r="AE784" s="101"/>
      <c r="AF784" s="101"/>
      <c r="AG784" s="101" t="s">
        <v>363</v>
      </c>
      <c r="AH784" s="101"/>
      <c r="AI784" s="101"/>
      <c r="AJ784" s="101"/>
      <c r="AK784" s="101"/>
      <c r="AL784" s="101"/>
      <c r="AM784" s="101"/>
      <c r="AN784" s="101"/>
      <c r="AO784" s="101"/>
      <c r="AP784" s="101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  <c r="BE784" s="101"/>
      <c r="BF784" s="101"/>
      <c r="BG784" s="101"/>
      <c r="BH784" s="101"/>
    </row>
    <row r="785" spans="1:60" outlineLevel="1">
      <c r="A785" s="104"/>
      <c r="B785" s="105"/>
      <c r="C785" s="138" t="s">
        <v>474</v>
      </c>
      <c r="D785" s="107"/>
      <c r="E785" s="108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1"/>
      <c r="Z785" s="101"/>
      <c r="AA785" s="101"/>
      <c r="AB785" s="101"/>
      <c r="AC785" s="101"/>
      <c r="AD785" s="101"/>
      <c r="AE785" s="101"/>
      <c r="AF785" s="101"/>
      <c r="AG785" s="101" t="s">
        <v>365</v>
      </c>
      <c r="AH785" s="101">
        <v>0</v>
      </c>
      <c r="AI785" s="101"/>
      <c r="AJ785" s="101"/>
      <c r="AK785" s="101"/>
      <c r="AL785" s="101"/>
      <c r="AM785" s="101"/>
      <c r="AN785" s="101"/>
      <c r="AO785" s="101"/>
      <c r="AP785" s="101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  <c r="BE785" s="101"/>
      <c r="BF785" s="101"/>
      <c r="BG785" s="101"/>
      <c r="BH785" s="101"/>
    </row>
    <row r="786" spans="1:60" outlineLevel="1">
      <c r="A786" s="104"/>
      <c r="B786" s="105"/>
      <c r="C786" s="138" t="s">
        <v>669</v>
      </c>
      <c r="D786" s="107"/>
      <c r="E786" s="108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1"/>
      <c r="Z786" s="101"/>
      <c r="AA786" s="101"/>
      <c r="AB786" s="101"/>
      <c r="AC786" s="101"/>
      <c r="AD786" s="101"/>
      <c r="AE786" s="101"/>
      <c r="AF786" s="101"/>
      <c r="AG786" s="101" t="s">
        <v>365</v>
      </c>
      <c r="AH786" s="101">
        <v>0</v>
      </c>
      <c r="AI786" s="101"/>
      <c r="AJ786" s="101"/>
      <c r="AK786" s="101"/>
      <c r="AL786" s="101"/>
      <c r="AM786" s="101"/>
      <c r="AN786" s="101"/>
      <c r="AO786" s="101"/>
      <c r="AP786" s="101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101"/>
      <c r="BE786" s="101"/>
      <c r="BF786" s="101"/>
      <c r="BG786" s="101"/>
      <c r="BH786" s="101"/>
    </row>
    <row r="787" spans="1:60" outlineLevel="1">
      <c r="A787" s="104"/>
      <c r="B787" s="105"/>
      <c r="C787" s="138" t="s">
        <v>476</v>
      </c>
      <c r="D787" s="107"/>
      <c r="E787" s="108">
        <v>3.45</v>
      </c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1"/>
      <c r="Z787" s="101"/>
      <c r="AA787" s="101"/>
      <c r="AB787" s="101"/>
      <c r="AC787" s="101"/>
      <c r="AD787" s="101"/>
      <c r="AE787" s="101"/>
      <c r="AF787" s="101"/>
      <c r="AG787" s="101" t="s">
        <v>365</v>
      </c>
      <c r="AH787" s="101">
        <v>0</v>
      </c>
      <c r="AI787" s="101"/>
      <c r="AJ787" s="101"/>
      <c r="AK787" s="101"/>
      <c r="AL787" s="101"/>
      <c r="AM787" s="101"/>
      <c r="AN787" s="101"/>
      <c r="AO787" s="101"/>
      <c r="AP787" s="101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101"/>
      <c r="BE787" s="101"/>
      <c r="BF787" s="101"/>
      <c r="BG787" s="101"/>
      <c r="BH787" s="101"/>
    </row>
    <row r="788" spans="1:60" outlineLevel="1">
      <c r="A788" s="104"/>
      <c r="B788" s="105"/>
      <c r="C788" s="138" t="s">
        <v>477</v>
      </c>
      <c r="D788" s="107"/>
      <c r="E788" s="108">
        <v>15.904</v>
      </c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1"/>
      <c r="Z788" s="101"/>
      <c r="AA788" s="101"/>
      <c r="AB788" s="101"/>
      <c r="AC788" s="101"/>
      <c r="AD788" s="101"/>
      <c r="AE788" s="101"/>
      <c r="AF788" s="101"/>
      <c r="AG788" s="101" t="s">
        <v>365</v>
      </c>
      <c r="AH788" s="101">
        <v>0</v>
      </c>
      <c r="AI788" s="101"/>
      <c r="AJ788" s="101"/>
      <c r="AK788" s="101"/>
      <c r="AL788" s="101"/>
      <c r="AM788" s="101"/>
      <c r="AN788" s="101"/>
      <c r="AO788" s="101"/>
      <c r="AP788" s="101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101"/>
      <c r="BE788" s="101"/>
      <c r="BF788" s="101"/>
      <c r="BG788" s="101"/>
      <c r="BH788" s="101"/>
    </row>
    <row r="789" spans="1:60" outlineLevel="1">
      <c r="A789" s="104"/>
      <c r="B789" s="105"/>
      <c r="C789" s="138" t="s">
        <v>478</v>
      </c>
      <c r="D789" s="107"/>
      <c r="E789" s="108">
        <v>3.44</v>
      </c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1"/>
      <c r="Z789" s="101"/>
      <c r="AA789" s="101"/>
      <c r="AB789" s="101"/>
      <c r="AC789" s="101"/>
      <c r="AD789" s="101"/>
      <c r="AE789" s="101"/>
      <c r="AF789" s="101"/>
      <c r="AG789" s="101" t="s">
        <v>365</v>
      </c>
      <c r="AH789" s="101">
        <v>0</v>
      </c>
      <c r="AI789" s="101"/>
      <c r="AJ789" s="101"/>
      <c r="AK789" s="101"/>
      <c r="AL789" s="101"/>
      <c r="AM789" s="101"/>
      <c r="AN789" s="101"/>
      <c r="AO789" s="101"/>
      <c r="AP789" s="101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101"/>
      <c r="BE789" s="101"/>
      <c r="BF789" s="101"/>
      <c r="BG789" s="101"/>
      <c r="BH789" s="101"/>
    </row>
    <row r="790" spans="1:60" outlineLevel="1">
      <c r="A790" s="104"/>
      <c r="B790" s="105"/>
      <c r="C790" s="138" t="s">
        <v>477</v>
      </c>
      <c r="D790" s="107"/>
      <c r="E790" s="108">
        <v>15.904</v>
      </c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1"/>
      <c r="Z790" s="101"/>
      <c r="AA790" s="101"/>
      <c r="AB790" s="101"/>
      <c r="AC790" s="101"/>
      <c r="AD790" s="101"/>
      <c r="AE790" s="101"/>
      <c r="AF790" s="101"/>
      <c r="AG790" s="101" t="s">
        <v>365</v>
      </c>
      <c r="AH790" s="101">
        <v>0</v>
      </c>
      <c r="AI790" s="101"/>
      <c r="AJ790" s="101"/>
      <c r="AK790" s="101"/>
      <c r="AL790" s="101"/>
      <c r="AM790" s="101"/>
      <c r="AN790" s="101"/>
      <c r="AO790" s="101"/>
      <c r="AP790" s="101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101"/>
      <c r="BE790" s="101"/>
      <c r="BF790" s="101"/>
      <c r="BG790" s="101"/>
      <c r="BH790" s="101"/>
    </row>
    <row r="791" spans="1:60" outlineLevel="1">
      <c r="A791" s="104"/>
      <c r="B791" s="105"/>
      <c r="C791" s="138" t="s">
        <v>479</v>
      </c>
      <c r="D791" s="107"/>
      <c r="E791" s="108">
        <v>3.44</v>
      </c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1"/>
      <c r="Z791" s="101"/>
      <c r="AA791" s="101"/>
      <c r="AB791" s="101"/>
      <c r="AC791" s="101"/>
      <c r="AD791" s="101"/>
      <c r="AE791" s="101"/>
      <c r="AF791" s="101"/>
      <c r="AG791" s="101" t="s">
        <v>365</v>
      </c>
      <c r="AH791" s="101">
        <v>0</v>
      </c>
      <c r="AI791" s="101"/>
      <c r="AJ791" s="101"/>
      <c r="AK791" s="101"/>
      <c r="AL791" s="101"/>
      <c r="AM791" s="101"/>
      <c r="AN791" s="101"/>
      <c r="AO791" s="101"/>
      <c r="AP791" s="101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101"/>
      <c r="BE791" s="101"/>
      <c r="BF791" s="101"/>
      <c r="BG791" s="101"/>
      <c r="BH791" s="101"/>
    </row>
    <row r="792" spans="1:60" outlineLevel="1">
      <c r="A792" s="104"/>
      <c r="B792" s="105"/>
      <c r="C792" s="138" t="s">
        <v>477</v>
      </c>
      <c r="D792" s="107"/>
      <c r="E792" s="108">
        <v>15.904</v>
      </c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1"/>
      <c r="Z792" s="101"/>
      <c r="AA792" s="101"/>
      <c r="AB792" s="101"/>
      <c r="AC792" s="101"/>
      <c r="AD792" s="101"/>
      <c r="AE792" s="101"/>
      <c r="AF792" s="101"/>
      <c r="AG792" s="101" t="s">
        <v>365</v>
      </c>
      <c r="AH792" s="101">
        <v>0</v>
      </c>
      <c r="AI792" s="101"/>
      <c r="AJ792" s="101"/>
      <c r="AK792" s="101"/>
      <c r="AL792" s="101"/>
      <c r="AM792" s="101"/>
      <c r="AN792" s="101"/>
      <c r="AO792" s="101"/>
      <c r="AP792" s="101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101"/>
      <c r="BE792" s="101"/>
      <c r="BF792" s="101"/>
      <c r="BG792" s="101"/>
      <c r="BH792" s="101"/>
    </row>
    <row r="793" spans="1:60" outlineLevel="1">
      <c r="A793" s="104"/>
      <c r="B793" s="105"/>
      <c r="C793" s="138" t="s">
        <v>480</v>
      </c>
      <c r="D793" s="107"/>
      <c r="E793" s="108">
        <v>3.44</v>
      </c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1"/>
      <c r="Z793" s="101"/>
      <c r="AA793" s="101"/>
      <c r="AB793" s="101"/>
      <c r="AC793" s="101"/>
      <c r="AD793" s="101"/>
      <c r="AE793" s="101"/>
      <c r="AF793" s="101"/>
      <c r="AG793" s="101" t="s">
        <v>365</v>
      </c>
      <c r="AH793" s="101">
        <v>0</v>
      </c>
      <c r="AI793" s="101"/>
      <c r="AJ793" s="101"/>
      <c r="AK793" s="101"/>
      <c r="AL793" s="101"/>
      <c r="AM793" s="101"/>
      <c r="AN793" s="101"/>
      <c r="AO793" s="101"/>
      <c r="AP793" s="101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101"/>
      <c r="BE793" s="101"/>
      <c r="BF793" s="101"/>
      <c r="BG793" s="101"/>
      <c r="BH793" s="101"/>
    </row>
    <row r="794" spans="1:60" outlineLevel="1">
      <c r="A794" s="104"/>
      <c r="B794" s="105"/>
      <c r="C794" s="138" t="s">
        <v>477</v>
      </c>
      <c r="D794" s="107"/>
      <c r="E794" s="108">
        <v>15.904</v>
      </c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1"/>
      <c r="Z794" s="101"/>
      <c r="AA794" s="101"/>
      <c r="AB794" s="101"/>
      <c r="AC794" s="101"/>
      <c r="AD794" s="101"/>
      <c r="AE794" s="101"/>
      <c r="AF794" s="101"/>
      <c r="AG794" s="101" t="s">
        <v>365</v>
      </c>
      <c r="AH794" s="101">
        <v>0</v>
      </c>
      <c r="AI794" s="101"/>
      <c r="AJ794" s="101"/>
      <c r="AK794" s="101"/>
      <c r="AL794" s="101"/>
      <c r="AM794" s="101"/>
      <c r="AN794" s="101"/>
      <c r="AO794" s="101"/>
      <c r="AP794" s="101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101"/>
      <c r="BE794" s="101"/>
      <c r="BF794" s="101"/>
      <c r="BG794" s="101"/>
      <c r="BH794" s="101"/>
    </row>
    <row r="795" spans="1:60" outlineLevel="1">
      <c r="A795" s="104"/>
      <c r="B795" s="105"/>
      <c r="C795" s="138" t="s">
        <v>481</v>
      </c>
      <c r="D795" s="107"/>
      <c r="E795" s="108">
        <v>3.44</v>
      </c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1"/>
      <c r="Z795" s="101"/>
      <c r="AA795" s="101"/>
      <c r="AB795" s="101"/>
      <c r="AC795" s="101"/>
      <c r="AD795" s="101"/>
      <c r="AE795" s="101"/>
      <c r="AF795" s="101"/>
      <c r="AG795" s="101" t="s">
        <v>365</v>
      </c>
      <c r="AH795" s="101">
        <v>0</v>
      </c>
      <c r="AI795" s="101"/>
      <c r="AJ795" s="101"/>
      <c r="AK795" s="101"/>
      <c r="AL795" s="101"/>
      <c r="AM795" s="101"/>
      <c r="AN795" s="101"/>
      <c r="AO795" s="101"/>
      <c r="AP795" s="101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101"/>
      <c r="BE795" s="101"/>
      <c r="BF795" s="101"/>
      <c r="BG795" s="101"/>
      <c r="BH795" s="101"/>
    </row>
    <row r="796" spans="1:60" outlineLevel="1">
      <c r="A796" s="104"/>
      <c r="B796" s="105"/>
      <c r="C796" s="138" t="s">
        <v>477</v>
      </c>
      <c r="D796" s="107"/>
      <c r="E796" s="108">
        <v>15.904</v>
      </c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1"/>
      <c r="Z796" s="101"/>
      <c r="AA796" s="101"/>
      <c r="AB796" s="101"/>
      <c r="AC796" s="101"/>
      <c r="AD796" s="101"/>
      <c r="AE796" s="101"/>
      <c r="AF796" s="101"/>
      <c r="AG796" s="101" t="s">
        <v>365</v>
      </c>
      <c r="AH796" s="101">
        <v>0</v>
      </c>
      <c r="AI796" s="101"/>
      <c r="AJ796" s="101"/>
      <c r="AK796" s="101"/>
      <c r="AL796" s="101"/>
      <c r="AM796" s="101"/>
      <c r="AN796" s="101"/>
      <c r="AO796" s="101"/>
      <c r="AP796" s="101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101"/>
      <c r="BE796" s="101"/>
      <c r="BF796" s="101"/>
      <c r="BG796" s="101"/>
      <c r="BH796" s="101"/>
    </row>
    <row r="797" spans="1:60" outlineLevel="1">
      <c r="A797" s="104"/>
      <c r="B797" s="105"/>
      <c r="C797" s="138" t="s">
        <v>482</v>
      </c>
      <c r="D797" s="107"/>
      <c r="E797" s="108">
        <v>3.44</v>
      </c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1"/>
      <c r="Z797" s="101"/>
      <c r="AA797" s="101"/>
      <c r="AB797" s="101"/>
      <c r="AC797" s="101"/>
      <c r="AD797" s="101"/>
      <c r="AE797" s="101"/>
      <c r="AF797" s="101"/>
      <c r="AG797" s="101" t="s">
        <v>365</v>
      </c>
      <c r="AH797" s="101">
        <v>0</v>
      </c>
      <c r="AI797" s="101"/>
      <c r="AJ797" s="101"/>
      <c r="AK797" s="101"/>
      <c r="AL797" s="101"/>
      <c r="AM797" s="101"/>
      <c r="AN797" s="101"/>
      <c r="AO797" s="101"/>
      <c r="AP797" s="101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101"/>
      <c r="BE797" s="101"/>
      <c r="BF797" s="101"/>
      <c r="BG797" s="101"/>
      <c r="BH797" s="101"/>
    </row>
    <row r="798" spans="1:60" outlineLevel="1">
      <c r="A798" s="104"/>
      <c r="B798" s="105"/>
      <c r="C798" s="138" t="s">
        <v>477</v>
      </c>
      <c r="D798" s="107"/>
      <c r="E798" s="108">
        <v>15.904</v>
      </c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1"/>
      <c r="Z798" s="101"/>
      <c r="AA798" s="101"/>
      <c r="AB798" s="101"/>
      <c r="AC798" s="101"/>
      <c r="AD798" s="101"/>
      <c r="AE798" s="101"/>
      <c r="AF798" s="101"/>
      <c r="AG798" s="101" t="s">
        <v>365</v>
      </c>
      <c r="AH798" s="101">
        <v>0</v>
      </c>
      <c r="AI798" s="101"/>
      <c r="AJ798" s="101"/>
      <c r="AK798" s="101"/>
      <c r="AL798" s="101"/>
      <c r="AM798" s="101"/>
      <c r="AN798" s="101"/>
      <c r="AO798" s="101"/>
      <c r="AP798" s="101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101"/>
      <c r="BE798" s="101"/>
      <c r="BF798" s="101"/>
      <c r="BG798" s="101"/>
      <c r="BH798" s="101"/>
    </row>
    <row r="799" spans="1:60" outlineLevel="1">
      <c r="A799" s="104"/>
      <c r="B799" s="105"/>
      <c r="C799" s="138" t="s">
        <v>483</v>
      </c>
      <c r="D799" s="107"/>
      <c r="E799" s="108">
        <v>3.44</v>
      </c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1"/>
      <c r="Z799" s="101"/>
      <c r="AA799" s="101"/>
      <c r="AB799" s="101"/>
      <c r="AC799" s="101"/>
      <c r="AD799" s="101"/>
      <c r="AE799" s="101"/>
      <c r="AF799" s="101"/>
      <c r="AG799" s="101" t="s">
        <v>365</v>
      </c>
      <c r="AH799" s="101">
        <v>0</v>
      </c>
      <c r="AI799" s="101"/>
      <c r="AJ799" s="101"/>
      <c r="AK799" s="101"/>
      <c r="AL799" s="101"/>
      <c r="AM799" s="101"/>
      <c r="AN799" s="101"/>
      <c r="AO799" s="101"/>
      <c r="AP799" s="101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101"/>
      <c r="BE799" s="101"/>
      <c r="BF799" s="101"/>
      <c r="BG799" s="101"/>
      <c r="BH799" s="101"/>
    </row>
    <row r="800" spans="1:60" outlineLevel="1">
      <c r="A800" s="104"/>
      <c r="B800" s="105"/>
      <c r="C800" s="138" t="s">
        <v>477</v>
      </c>
      <c r="D800" s="107"/>
      <c r="E800" s="108">
        <v>15.904</v>
      </c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1"/>
      <c r="Z800" s="101"/>
      <c r="AA800" s="101"/>
      <c r="AB800" s="101"/>
      <c r="AC800" s="101"/>
      <c r="AD800" s="101"/>
      <c r="AE800" s="101"/>
      <c r="AF800" s="101"/>
      <c r="AG800" s="101" t="s">
        <v>365</v>
      </c>
      <c r="AH800" s="101">
        <v>0</v>
      </c>
      <c r="AI800" s="101"/>
      <c r="AJ800" s="101"/>
      <c r="AK800" s="101"/>
      <c r="AL800" s="101"/>
      <c r="AM800" s="101"/>
      <c r="AN800" s="101"/>
      <c r="AO800" s="101"/>
      <c r="AP800" s="101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101"/>
      <c r="BE800" s="101"/>
      <c r="BF800" s="101"/>
      <c r="BG800" s="101"/>
      <c r="BH800" s="101"/>
    </row>
    <row r="801" spans="1:60" outlineLevel="1">
      <c r="A801" s="104"/>
      <c r="B801" s="105"/>
      <c r="C801" s="138" t="s">
        <v>484</v>
      </c>
      <c r="D801" s="107"/>
      <c r="E801" s="108">
        <v>3.61</v>
      </c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1"/>
      <c r="Z801" s="101"/>
      <c r="AA801" s="101"/>
      <c r="AB801" s="101"/>
      <c r="AC801" s="101"/>
      <c r="AD801" s="101"/>
      <c r="AE801" s="101"/>
      <c r="AF801" s="101"/>
      <c r="AG801" s="101" t="s">
        <v>365</v>
      </c>
      <c r="AH801" s="101">
        <v>0</v>
      </c>
      <c r="AI801" s="101"/>
      <c r="AJ801" s="101"/>
      <c r="AK801" s="101"/>
      <c r="AL801" s="101"/>
      <c r="AM801" s="101"/>
      <c r="AN801" s="101"/>
      <c r="AO801" s="101"/>
      <c r="AP801" s="101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101"/>
      <c r="BE801" s="101"/>
      <c r="BF801" s="101"/>
      <c r="BG801" s="101"/>
      <c r="BH801" s="101"/>
    </row>
    <row r="802" spans="1:60" outlineLevel="1">
      <c r="A802" s="104"/>
      <c r="B802" s="105"/>
      <c r="C802" s="138" t="s">
        <v>485</v>
      </c>
      <c r="D802" s="107"/>
      <c r="E802" s="108">
        <v>17.584</v>
      </c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1"/>
      <c r="Z802" s="101"/>
      <c r="AA802" s="101"/>
      <c r="AB802" s="101"/>
      <c r="AC802" s="101"/>
      <c r="AD802" s="101"/>
      <c r="AE802" s="101"/>
      <c r="AF802" s="101"/>
      <c r="AG802" s="101" t="s">
        <v>365</v>
      </c>
      <c r="AH802" s="101">
        <v>0</v>
      </c>
      <c r="AI802" s="101"/>
      <c r="AJ802" s="101"/>
      <c r="AK802" s="101"/>
      <c r="AL802" s="101"/>
      <c r="AM802" s="101"/>
      <c r="AN802" s="101"/>
      <c r="AO802" s="101"/>
      <c r="AP802" s="101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101"/>
      <c r="BE802" s="101"/>
      <c r="BF802" s="101"/>
      <c r="BG802" s="101"/>
      <c r="BH802" s="101"/>
    </row>
    <row r="803" spans="1:60" outlineLevel="1">
      <c r="A803" s="104"/>
      <c r="B803" s="105"/>
      <c r="C803" s="138" t="s">
        <v>486</v>
      </c>
      <c r="D803" s="107"/>
      <c r="E803" s="108">
        <v>3.92</v>
      </c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1"/>
      <c r="Z803" s="101"/>
      <c r="AA803" s="101"/>
      <c r="AB803" s="101"/>
      <c r="AC803" s="101"/>
      <c r="AD803" s="101"/>
      <c r="AE803" s="101"/>
      <c r="AF803" s="101"/>
      <c r="AG803" s="101" t="s">
        <v>365</v>
      </c>
      <c r="AH803" s="101">
        <v>0</v>
      </c>
      <c r="AI803" s="101"/>
      <c r="AJ803" s="101"/>
      <c r="AK803" s="101"/>
      <c r="AL803" s="101"/>
      <c r="AM803" s="101"/>
      <c r="AN803" s="101"/>
      <c r="AO803" s="101"/>
      <c r="AP803" s="101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101"/>
      <c r="BE803" s="101"/>
      <c r="BF803" s="101"/>
      <c r="BG803" s="101"/>
      <c r="BH803" s="101"/>
    </row>
    <row r="804" spans="1:60" outlineLevel="1">
      <c r="A804" s="104"/>
      <c r="B804" s="105"/>
      <c r="C804" s="138" t="s">
        <v>487</v>
      </c>
      <c r="D804" s="107"/>
      <c r="E804" s="108">
        <v>19.504000000000001</v>
      </c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1"/>
      <c r="Z804" s="101"/>
      <c r="AA804" s="101"/>
      <c r="AB804" s="101"/>
      <c r="AC804" s="101"/>
      <c r="AD804" s="101"/>
      <c r="AE804" s="101"/>
      <c r="AF804" s="101"/>
      <c r="AG804" s="101" t="s">
        <v>365</v>
      </c>
      <c r="AH804" s="101">
        <v>0</v>
      </c>
      <c r="AI804" s="101"/>
      <c r="AJ804" s="101"/>
      <c r="AK804" s="101"/>
      <c r="AL804" s="101"/>
      <c r="AM804" s="101"/>
      <c r="AN804" s="101"/>
      <c r="AO804" s="101"/>
      <c r="AP804" s="101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101"/>
      <c r="BE804" s="101"/>
      <c r="BF804" s="101"/>
      <c r="BG804" s="101"/>
      <c r="BH804" s="101"/>
    </row>
    <row r="805" spans="1:60" outlineLevel="1">
      <c r="A805" s="104"/>
      <c r="B805" s="105"/>
      <c r="C805" s="138" t="s">
        <v>488</v>
      </c>
      <c r="D805" s="107"/>
      <c r="E805" s="108">
        <v>9.41</v>
      </c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1"/>
      <c r="Z805" s="101"/>
      <c r="AA805" s="101"/>
      <c r="AB805" s="101"/>
      <c r="AC805" s="101"/>
      <c r="AD805" s="101"/>
      <c r="AE805" s="101"/>
      <c r="AF805" s="101"/>
      <c r="AG805" s="101" t="s">
        <v>365</v>
      </c>
      <c r="AH805" s="101">
        <v>0</v>
      </c>
      <c r="AI805" s="101"/>
      <c r="AJ805" s="101"/>
      <c r="AK805" s="101"/>
      <c r="AL805" s="101"/>
      <c r="AM805" s="101"/>
      <c r="AN805" s="101"/>
      <c r="AO805" s="101"/>
      <c r="AP805" s="101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101"/>
      <c r="BE805" s="101"/>
      <c r="BF805" s="101"/>
      <c r="BG805" s="101"/>
      <c r="BH805" s="101"/>
    </row>
    <row r="806" spans="1:60" outlineLevel="1">
      <c r="A806" s="104"/>
      <c r="B806" s="105"/>
      <c r="C806" s="138" t="s">
        <v>489</v>
      </c>
      <c r="D806" s="107"/>
      <c r="E806" s="108">
        <v>27.591999999999999</v>
      </c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1"/>
      <c r="Z806" s="101"/>
      <c r="AA806" s="101"/>
      <c r="AB806" s="101"/>
      <c r="AC806" s="101"/>
      <c r="AD806" s="101"/>
      <c r="AE806" s="101"/>
      <c r="AF806" s="101"/>
      <c r="AG806" s="101" t="s">
        <v>365</v>
      </c>
      <c r="AH806" s="101">
        <v>0</v>
      </c>
      <c r="AI806" s="101"/>
      <c r="AJ806" s="101"/>
      <c r="AK806" s="101"/>
      <c r="AL806" s="101"/>
      <c r="AM806" s="101"/>
      <c r="AN806" s="101"/>
      <c r="AO806" s="101"/>
      <c r="AP806" s="101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101"/>
      <c r="BE806" s="101"/>
      <c r="BF806" s="101"/>
      <c r="BG806" s="101"/>
      <c r="BH806" s="101"/>
    </row>
    <row r="807" spans="1:60" outlineLevel="1">
      <c r="A807" s="104"/>
      <c r="B807" s="105"/>
      <c r="C807" s="138" t="s">
        <v>490</v>
      </c>
      <c r="D807" s="107"/>
      <c r="E807" s="108">
        <v>12.52</v>
      </c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1"/>
      <c r="Z807" s="101"/>
      <c r="AA807" s="101"/>
      <c r="AB807" s="101"/>
      <c r="AC807" s="101"/>
      <c r="AD807" s="101"/>
      <c r="AE807" s="101"/>
      <c r="AF807" s="101"/>
      <c r="AG807" s="101" t="s">
        <v>365</v>
      </c>
      <c r="AH807" s="101">
        <v>0</v>
      </c>
      <c r="AI807" s="101"/>
      <c r="AJ807" s="101"/>
      <c r="AK807" s="101"/>
      <c r="AL807" s="101"/>
      <c r="AM807" s="101"/>
      <c r="AN807" s="101"/>
      <c r="AO807" s="101"/>
      <c r="AP807" s="101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101"/>
      <c r="BE807" s="101"/>
      <c r="BF807" s="101"/>
      <c r="BG807" s="101"/>
      <c r="BH807" s="101"/>
    </row>
    <row r="808" spans="1:60" outlineLevel="1">
      <c r="A808" s="104"/>
      <c r="B808" s="105"/>
      <c r="C808" s="138" t="s">
        <v>491</v>
      </c>
      <c r="D808" s="107"/>
      <c r="E808" s="108">
        <v>42.543999999999997</v>
      </c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1"/>
      <c r="Z808" s="101"/>
      <c r="AA808" s="101"/>
      <c r="AB808" s="101"/>
      <c r="AC808" s="101"/>
      <c r="AD808" s="101"/>
      <c r="AE808" s="101"/>
      <c r="AF808" s="101"/>
      <c r="AG808" s="101" t="s">
        <v>365</v>
      </c>
      <c r="AH808" s="101">
        <v>0</v>
      </c>
      <c r="AI808" s="101"/>
      <c r="AJ808" s="101"/>
      <c r="AK808" s="101"/>
      <c r="AL808" s="101"/>
      <c r="AM808" s="101"/>
      <c r="AN808" s="101"/>
      <c r="AO808" s="101"/>
      <c r="AP808" s="101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101"/>
      <c r="BE808" s="101"/>
      <c r="BF808" s="101"/>
      <c r="BG808" s="101"/>
      <c r="BH808" s="101"/>
    </row>
    <row r="809" spans="1:60" outlineLevel="1">
      <c r="A809" s="104"/>
      <c r="B809" s="105"/>
      <c r="C809" s="138" t="s">
        <v>492</v>
      </c>
      <c r="D809" s="107"/>
      <c r="E809" s="108">
        <v>4.6500000000000004</v>
      </c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1"/>
      <c r="Z809" s="101"/>
      <c r="AA809" s="101"/>
      <c r="AB809" s="101"/>
      <c r="AC809" s="101"/>
      <c r="AD809" s="101"/>
      <c r="AE809" s="101"/>
      <c r="AF809" s="101"/>
      <c r="AG809" s="101" t="s">
        <v>365</v>
      </c>
      <c r="AH809" s="101">
        <v>0</v>
      </c>
      <c r="AI809" s="101"/>
      <c r="AJ809" s="101"/>
      <c r="AK809" s="101"/>
      <c r="AL809" s="101"/>
      <c r="AM809" s="101"/>
      <c r="AN809" s="101"/>
      <c r="AO809" s="101"/>
      <c r="AP809" s="101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101"/>
      <c r="BE809" s="101"/>
      <c r="BF809" s="101"/>
      <c r="BG809" s="101"/>
      <c r="BH809" s="101"/>
    </row>
    <row r="810" spans="1:60" outlineLevel="1">
      <c r="A810" s="104"/>
      <c r="B810" s="105"/>
      <c r="C810" s="138" t="s">
        <v>493</v>
      </c>
      <c r="D810" s="107"/>
      <c r="E810" s="108">
        <v>19.096</v>
      </c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1"/>
      <c r="Z810" s="101"/>
      <c r="AA810" s="101"/>
      <c r="AB810" s="101"/>
      <c r="AC810" s="101"/>
      <c r="AD810" s="101"/>
      <c r="AE810" s="101"/>
      <c r="AF810" s="101"/>
      <c r="AG810" s="101" t="s">
        <v>365</v>
      </c>
      <c r="AH810" s="101">
        <v>0</v>
      </c>
      <c r="AI810" s="101"/>
      <c r="AJ810" s="101"/>
      <c r="AK810" s="101"/>
      <c r="AL810" s="101"/>
      <c r="AM810" s="101"/>
      <c r="AN810" s="101"/>
      <c r="AO810" s="101"/>
      <c r="AP810" s="101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101"/>
      <c r="BE810" s="101"/>
      <c r="BF810" s="101"/>
      <c r="BG810" s="101"/>
      <c r="BH810" s="101"/>
    </row>
    <row r="811" spans="1:60" outlineLevel="1">
      <c r="A811" s="104"/>
      <c r="B811" s="105"/>
      <c r="C811" s="138" t="s">
        <v>494</v>
      </c>
      <c r="D811" s="107"/>
      <c r="E811" s="108">
        <v>3.07</v>
      </c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1"/>
      <c r="Z811" s="101"/>
      <c r="AA811" s="101"/>
      <c r="AB811" s="101"/>
      <c r="AC811" s="101"/>
      <c r="AD811" s="101"/>
      <c r="AE811" s="101"/>
      <c r="AF811" s="101"/>
      <c r="AG811" s="101" t="s">
        <v>365</v>
      </c>
      <c r="AH811" s="101">
        <v>0</v>
      </c>
      <c r="AI811" s="101"/>
      <c r="AJ811" s="101"/>
      <c r="AK811" s="101"/>
      <c r="AL811" s="101"/>
      <c r="AM811" s="101"/>
      <c r="AN811" s="101"/>
      <c r="AO811" s="101"/>
      <c r="AP811" s="101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101"/>
      <c r="BE811" s="101"/>
      <c r="BF811" s="101"/>
      <c r="BG811" s="101"/>
      <c r="BH811" s="101"/>
    </row>
    <row r="812" spans="1:60" outlineLevel="1">
      <c r="A812" s="104"/>
      <c r="B812" s="105"/>
      <c r="C812" s="138" t="s">
        <v>495</v>
      </c>
      <c r="D812" s="107"/>
      <c r="E812" s="108">
        <v>17.463999999999999</v>
      </c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1"/>
      <c r="Z812" s="101"/>
      <c r="AA812" s="101"/>
      <c r="AB812" s="101"/>
      <c r="AC812" s="101"/>
      <c r="AD812" s="101"/>
      <c r="AE812" s="101"/>
      <c r="AF812" s="101"/>
      <c r="AG812" s="101" t="s">
        <v>365</v>
      </c>
      <c r="AH812" s="101">
        <v>0</v>
      </c>
      <c r="AI812" s="101"/>
      <c r="AJ812" s="101"/>
      <c r="AK812" s="101"/>
      <c r="AL812" s="101"/>
      <c r="AM812" s="101"/>
      <c r="AN812" s="101"/>
      <c r="AO812" s="101"/>
      <c r="AP812" s="101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  <c r="BE812" s="101"/>
      <c r="BF812" s="101"/>
      <c r="BG812" s="101"/>
      <c r="BH812" s="101"/>
    </row>
    <row r="813" spans="1:60" outlineLevel="1">
      <c r="A813" s="122">
        <v>87</v>
      </c>
      <c r="B813" s="123" t="s">
        <v>1020</v>
      </c>
      <c r="C813" s="137" t="s">
        <v>1021</v>
      </c>
      <c r="D813" s="124" t="s">
        <v>525</v>
      </c>
      <c r="E813" s="125">
        <v>115.05</v>
      </c>
      <c r="F813" s="126"/>
      <c r="G813" s="127">
        <f>ROUND(E813*F813,2)</f>
        <v>0</v>
      </c>
      <c r="H813" s="126"/>
      <c r="I813" s="127">
        <f>ROUND(E813*H813,2)</f>
        <v>0</v>
      </c>
      <c r="J813" s="126"/>
      <c r="K813" s="127">
        <f>ROUND(E813*J813,2)</f>
        <v>0</v>
      </c>
      <c r="L813" s="127">
        <v>21</v>
      </c>
      <c r="M813" s="127">
        <f>G813*(1+L813/100)</f>
        <v>0</v>
      </c>
      <c r="N813" s="127">
        <v>3.2000000000000003E-4</v>
      </c>
      <c r="O813" s="127">
        <f>ROUND(E813*N813,2)</f>
        <v>0.04</v>
      </c>
      <c r="P813" s="127">
        <v>0</v>
      </c>
      <c r="Q813" s="127">
        <f>ROUND(E813*P813,2)</f>
        <v>0</v>
      </c>
      <c r="R813" s="127"/>
      <c r="S813" s="127" t="s">
        <v>360</v>
      </c>
      <c r="T813" s="128" t="s">
        <v>361</v>
      </c>
      <c r="U813" s="106">
        <v>0.11</v>
      </c>
      <c r="V813" s="106">
        <f>ROUND(E813*U813,2)</f>
        <v>12.66</v>
      </c>
      <c r="W813" s="106"/>
      <c r="X813" s="106" t="s">
        <v>362</v>
      </c>
      <c r="Y813" s="101"/>
      <c r="Z813" s="101"/>
      <c r="AA813" s="101"/>
      <c r="AB813" s="101"/>
      <c r="AC813" s="101"/>
      <c r="AD813" s="101"/>
      <c r="AE813" s="101"/>
      <c r="AF813" s="101"/>
      <c r="AG813" s="101" t="s">
        <v>363</v>
      </c>
      <c r="AH813" s="101"/>
      <c r="AI813" s="101"/>
      <c r="AJ813" s="101"/>
      <c r="AK813" s="101"/>
      <c r="AL813" s="101"/>
      <c r="AM813" s="101"/>
      <c r="AN813" s="101"/>
      <c r="AO813" s="101"/>
      <c r="AP813" s="101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101"/>
      <c r="BE813" s="101"/>
      <c r="BF813" s="101"/>
      <c r="BG813" s="101"/>
      <c r="BH813" s="101"/>
    </row>
    <row r="814" spans="1:60" outlineLevel="1">
      <c r="A814" s="104"/>
      <c r="B814" s="105"/>
      <c r="C814" s="138" t="s">
        <v>474</v>
      </c>
      <c r="D814" s="107"/>
      <c r="E814" s="108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1"/>
      <c r="Z814" s="101"/>
      <c r="AA814" s="101"/>
      <c r="AB814" s="101"/>
      <c r="AC814" s="101"/>
      <c r="AD814" s="101"/>
      <c r="AE814" s="101"/>
      <c r="AF814" s="101"/>
      <c r="AG814" s="101" t="s">
        <v>365</v>
      </c>
      <c r="AH814" s="101">
        <v>0</v>
      </c>
      <c r="AI814" s="101"/>
      <c r="AJ814" s="101"/>
      <c r="AK814" s="101"/>
      <c r="AL814" s="101"/>
      <c r="AM814" s="101"/>
      <c r="AN814" s="101"/>
      <c r="AO814" s="101"/>
      <c r="AP814" s="101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101"/>
      <c r="BE814" s="101"/>
      <c r="BF814" s="101"/>
      <c r="BG814" s="101"/>
      <c r="BH814" s="101"/>
    </row>
    <row r="815" spans="1:60" outlineLevel="1">
      <c r="A815" s="104"/>
      <c r="B815" s="105"/>
      <c r="C815" s="138" t="s">
        <v>669</v>
      </c>
      <c r="D815" s="107"/>
      <c r="E815" s="108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1"/>
      <c r="Z815" s="101"/>
      <c r="AA815" s="101"/>
      <c r="AB815" s="101"/>
      <c r="AC815" s="101"/>
      <c r="AD815" s="101"/>
      <c r="AE815" s="101"/>
      <c r="AF815" s="101"/>
      <c r="AG815" s="101" t="s">
        <v>365</v>
      </c>
      <c r="AH815" s="101">
        <v>0</v>
      </c>
      <c r="AI815" s="101"/>
      <c r="AJ815" s="101"/>
      <c r="AK815" s="101"/>
      <c r="AL815" s="101"/>
      <c r="AM815" s="101"/>
      <c r="AN815" s="101"/>
      <c r="AO815" s="101"/>
      <c r="AP815" s="101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101"/>
      <c r="BE815" s="101"/>
      <c r="BF815" s="101"/>
      <c r="BG815" s="101"/>
      <c r="BH815" s="101"/>
    </row>
    <row r="816" spans="1:60" outlineLevel="1">
      <c r="A816" s="104"/>
      <c r="B816" s="105"/>
      <c r="C816" s="138" t="s">
        <v>1022</v>
      </c>
      <c r="D816" s="107"/>
      <c r="E816" s="108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1"/>
      <c r="Z816" s="101"/>
      <c r="AA816" s="101"/>
      <c r="AB816" s="101"/>
      <c r="AC816" s="101"/>
      <c r="AD816" s="101"/>
      <c r="AE816" s="101"/>
      <c r="AF816" s="101"/>
      <c r="AG816" s="101" t="s">
        <v>365</v>
      </c>
      <c r="AH816" s="101">
        <v>0</v>
      </c>
      <c r="AI816" s="101"/>
      <c r="AJ816" s="101"/>
      <c r="AK816" s="101"/>
      <c r="AL816" s="101"/>
      <c r="AM816" s="101"/>
      <c r="AN816" s="101"/>
      <c r="AO816" s="101"/>
      <c r="AP816" s="101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101"/>
      <c r="BE816" s="101"/>
      <c r="BF816" s="101"/>
      <c r="BG816" s="101"/>
      <c r="BH816" s="101"/>
    </row>
    <row r="817" spans="1:60" outlineLevel="1">
      <c r="A817" s="104"/>
      <c r="B817" s="105"/>
      <c r="C817" s="138" t="s">
        <v>1023</v>
      </c>
      <c r="D817" s="107"/>
      <c r="E817" s="108">
        <v>7.3</v>
      </c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1"/>
      <c r="Z817" s="101"/>
      <c r="AA817" s="101"/>
      <c r="AB817" s="101"/>
      <c r="AC817" s="101"/>
      <c r="AD817" s="101"/>
      <c r="AE817" s="101"/>
      <c r="AF817" s="101"/>
      <c r="AG817" s="101" t="s">
        <v>365</v>
      </c>
      <c r="AH817" s="101">
        <v>0</v>
      </c>
      <c r="AI817" s="101"/>
      <c r="AJ817" s="101"/>
      <c r="AK817" s="101"/>
      <c r="AL817" s="101"/>
      <c r="AM817" s="101"/>
      <c r="AN817" s="101"/>
      <c r="AO817" s="101"/>
      <c r="AP817" s="101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101"/>
      <c r="BE817" s="101"/>
      <c r="BF817" s="101"/>
      <c r="BG817" s="101"/>
      <c r="BH817" s="101"/>
    </row>
    <row r="818" spans="1:60" outlineLevel="1">
      <c r="A818" s="104"/>
      <c r="B818" s="105"/>
      <c r="C818" s="138" t="s">
        <v>1024</v>
      </c>
      <c r="D818" s="107"/>
      <c r="E818" s="108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1"/>
      <c r="Z818" s="101"/>
      <c r="AA818" s="101"/>
      <c r="AB818" s="101"/>
      <c r="AC818" s="101"/>
      <c r="AD818" s="101"/>
      <c r="AE818" s="101"/>
      <c r="AF818" s="101"/>
      <c r="AG818" s="101" t="s">
        <v>365</v>
      </c>
      <c r="AH818" s="101">
        <v>0</v>
      </c>
      <c r="AI818" s="101"/>
      <c r="AJ818" s="101"/>
      <c r="AK818" s="101"/>
      <c r="AL818" s="101"/>
      <c r="AM818" s="101"/>
      <c r="AN818" s="101"/>
      <c r="AO818" s="101"/>
      <c r="AP818" s="101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101"/>
      <c r="BE818" s="101"/>
      <c r="BF818" s="101"/>
      <c r="BG818" s="101"/>
      <c r="BH818" s="101"/>
    </row>
    <row r="819" spans="1:60" outlineLevel="1">
      <c r="A819" s="104"/>
      <c r="B819" s="105"/>
      <c r="C819" s="138" t="s">
        <v>1023</v>
      </c>
      <c r="D819" s="107"/>
      <c r="E819" s="108">
        <v>7.3</v>
      </c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1"/>
      <c r="Z819" s="101"/>
      <c r="AA819" s="101"/>
      <c r="AB819" s="101"/>
      <c r="AC819" s="101"/>
      <c r="AD819" s="101"/>
      <c r="AE819" s="101"/>
      <c r="AF819" s="101"/>
      <c r="AG819" s="101" t="s">
        <v>365</v>
      </c>
      <c r="AH819" s="101">
        <v>0</v>
      </c>
      <c r="AI819" s="101"/>
      <c r="AJ819" s="101"/>
      <c r="AK819" s="101"/>
      <c r="AL819" s="101"/>
      <c r="AM819" s="101"/>
      <c r="AN819" s="101"/>
      <c r="AO819" s="101"/>
      <c r="AP819" s="101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  <c r="BE819" s="101"/>
      <c r="BF819" s="101"/>
      <c r="BG819" s="101"/>
      <c r="BH819" s="101"/>
    </row>
    <row r="820" spans="1:60" outlineLevel="1">
      <c r="A820" s="104"/>
      <c r="B820" s="105"/>
      <c r="C820" s="138" t="s">
        <v>1025</v>
      </c>
      <c r="D820" s="107"/>
      <c r="E820" s="108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1"/>
      <c r="Z820" s="101"/>
      <c r="AA820" s="101"/>
      <c r="AB820" s="101"/>
      <c r="AC820" s="101"/>
      <c r="AD820" s="101"/>
      <c r="AE820" s="101"/>
      <c r="AF820" s="101"/>
      <c r="AG820" s="101" t="s">
        <v>365</v>
      </c>
      <c r="AH820" s="101">
        <v>0</v>
      </c>
      <c r="AI820" s="101"/>
      <c r="AJ820" s="101"/>
      <c r="AK820" s="101"/>
      <c r="AL820" s="101"/>
      <c r="AM820" s="101"/>
      <c r="AN820" s="101"/>
      <c r="AO820" s="101"/>
      <c r="AP820" s="101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101"/>
      <c r="BE820" s="101"/>
      <c r="BF820" s="101"/>
      <c r="BG820" s="101"/>
      <c r="BH820" s="101"/>
    </row>
    <row r="821" spans="1:60" outlineLevel="1">
      <c r="A821" s="104"/>
      <c r="B821" s="105"/>
      <c r="C821" s="138" t="s">
        <v>1023</v>
      </c>
      <c r="D821" s="107"/>
      <c r="E821" s="108">
        <v>7.3</v>
      </c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1"/>
      <c r="Z821" s="101"/>
      <c r="AA821" s="101"/>
      <c r="AB821" s="101"/>
      <c r="AC821" s="101"/>
      <c r="AD821" s="101"/>
      <c r="AE821" s="101"/>
      <c r="AF821" s="101"/>
      <c r="AG821" s="101" t="s">
        <v>365</v>
      </c>
      <c r="AH821" s="101">
        <v>0</v>
      </c>
      <c r="AI821" s="101"/>
      <c r="AJ821" s="101"/>
      <c r="AK821" s="101"/>
      <c r="AL821" s="101"/>
      <c r="AM821" s="101"/>
      <c r="AN821" s="101"/>
      <c r="AO821" s="101"/>
      <c r="AP821" s="101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101"/>
      <c r="BE821" s="101"/>
      <c r="BF821" s="101"/>
      <c r="BG821" s="101"/>
      <c r="BH821" s="101"/>
    </row>
    <row r="822" spans="1:60" outlineLevel="1">
      <c r="A822" s="104"/>
      <c r="B822" s="105"/>
      <c r="C822" s="138" t="s">
        <v>1026</v>
      </c>
      <c r="D822" s="107"/>
      <c r="E822" s="108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1"/>
      <c r="Z822" s="101"/>
      <c r="AA822" s="101"/>
      <c r="AB822" s="101"/>
      <c r="AC822" s="101"/>
      <c r="AD822" s="101"/>
      <c r="AE822" s="101"/>
      <c r="AF822" s="101"/>
      <c r="AG822" s="101" t="s">
        <v>365</v>
      </c>
      <c r="AH822" s="101">
        <v>0</v>
      </c>
      <c r="AI822" s="101"/>
      <c r="AJ822" s="101"/>
      <c r="AK822" s="101"/>
      <c r="AL822" s="101"/>
      <c r="AM822" s="101"/>
      <c r="AN822" s="101"/>
      <c r="AO822" s="101"/>
      <c r="AP822" s="101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101"/>
      <c r="BE822" s="101"/>
      <c r="BF822" s="101"/>
      <c r="BG822" s="101"/>
      <c r="BH822" s="101"/>
    </row>
    <row r="823" spans="1:60" outlineLevel="1">
      <c r="A823" s="104"/>
      <c r="B823" s="105"/>
      <c r="C823" s="138" t="s">
        <v>1023</v>
      </c>
      <c r="D823" s="107"/>
      <c r="E823" s="108">
        <v>7.3</v>
      </c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1"/>
      <c r="Z823" s="101"/>
      <c r="AA823" s="101"/>
      <c r="AB823" s="101"/>
      <c r="AC823" s="101"/>
      <c r="AD823" s="101"/>
      <c r="AE823" s="101"/>
      <c r="AF823" s="101"/>
      <c r="AG823" s="101" t="s">
        <v>365</v>
      </c>
      <c r="AH823" s="101">
        <v>0</v>
      </c>
      <c r="AI823" s="101"/>
      <c r="AJ823" s="101"/>
      <c r="AK823" s="101"/>
      <c r="AL823" s="101"/>
      <c r="AM823" s="101"/>
      <c r="AN823" s="101"/>
      <c r="AO823" s="101"/>
      <c r="AP823" s="101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101"/>
      <c r="BE823" s="101"/>
      <c r="BF823" s="101"/>
      <c r="BG823" s="101"/>
      <c r="BH823" s="101"/>
    </row>
    <row r="824" spans="1:60" outlineLevel="1">
      <c r="A824" s="104"/>
      <c r="B824" s="105"/>
      <c r="C824" s="138" t="s">
        <v>1027</v>
      </c>
      <c r="D824" s="107"/>
      <c r="E824" s="108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1"/>
      <c r="Z824" s="101"/>
      <c r="AA824" s="101"/>
      <c r="AB824" s="101"/>
      <c r="AC824" s="101"/>
      <c r="AD824" s="101"/>
      <c r="AE824" s="101"/>
      <c r="AF824" s="101"/>
      <c r="AG824" s="101" t="s">
        <v>365</v>
      </c>
      <c r="AH824" s="101">
        <v>0</v>
      </c>
      <c r="AI824" s="101"/>
      <c r="AJ824" s="101"/>
      <c r="AK824" s="101"/>
      <c r="AL824" s="101"/>
      <c r="AM824" s="101"/>
      <c r="AN824" s="101"/>
      <c r="AO824" s="101"/>
      <c r="AP824" s="101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101"/>
      <c r="BE824" s="101"/>
      <c r="BF824" s="101"/>
      <c r="BG824" s="101"/>
      <c r="BH824" s="101"/>
    </row>
    <row r="825" spans="1:60" outlineLevel="1">
      <c r="A825" s="104"/>
      <c r="B825" s="105"/>
      <c r="C825" s="138" t="s">
        <v>1023</v>
      </c>
      <c r="D825" s="107"/>
      <c r="E825" s="108">
        <v>7.3</v>
      </c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1"/>
      <c r="Z825" s="101"/>
      <c r="AA825" s="101"/>
      <c r="AB825" s="101"/>
      <c r="AC825" s="101"/>
      <c r="AD825" s="101"/>
      <c r="AE825" s="101"/>
      <c r="AF825" s="101"/>
      <c r="AG825" s="101" t="s">
        <v>365</v>
      </c>
      <c r="AH825" s="101">
        <v>0</v>
      </c>
      <c r="AI825" s="101"/>
      <c r="AJ825" s="101"/>
      <c r="AK825" s="101"/>
      <c r="AL825" s="101"/>
      <c r="AM825" s="101"/>
      <c r="AN825" s="101"/>
      <c r="AO825" s="101"/>
      <c r="AP825" s="101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101"/>
      <c r="BE825" s="101"/>
      <c r="BF825" s="101"/>
      <c r="BG825" s="101"/>
      <c r="BH825" s="101"/>
    </row>
    <row r="826" spans="1:60" outlineLevel="1">
      <c r="A826" s="104"/>
      <c r="B826" s="105"/>
      <c r="C826" s="138" t="s">
        <v>1028</v>
      </c>
      <c r="D826" s="107"/>
      <c r="E826" s="108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1"/>
      <c r="Z826" s="101"/>
      <c r="AA826" s="101"/>
      <c r="AB826" s="101"/>
      <c r="AC826" s="101"/>
      <c r="AD826" s="101"/>
      <c r="AE826" s="101"/>
      <c r="AF826" s="101"/>
      <c r="AG826" s="101" t="s">
        <v>365</v>
      </c>
      <c r="AH826" s="101">
        <v>0</v>
      </c>
      <c r="AI826" s="101"/>
      <c r="AJ826" s="101"/>
      <c r="AK826" s="101"/>
      <c r="AL826" s="101"/>
      <c r="AM826" s="101"/>
      <c r="AN826" s="101"/>
      <c r="AO826" s="101"/>
      <c r="AP826" s="101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101"/>
      <c r="BE826" s="101"/>
      <c r="BF826" s="101"/>
      <c r="BG826" s="101"/>
      <c r="BH826" s="101"/>
    </row>
    <row r="827" spans="1:60" outlineLevel="1">
      <c r="A827" s="104"/>
      <c r="B827" s="105"/>
      <c r="C827" s="138" t="s">
        <v>1023</v>
      </c>
      <c r="D827" s="107"/>
      <c r="E827" s="108">
        <v>7.3</v>
      </c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1"/>
      <c r="Z827" s="101"/>
      <c r="AA827" s="101"/>
      <c r="AB827" s="101"/>
      <c r="AC827" s="101"/>
      <c r="AD827" s="101"/>
      <c r="AE827" s="101"/>
      <c r="AF827" s="101"/>
      <c r="AG827" s="101" t="s">
        <v>365</v>
      </c>
      <c r="AH827" s="101">
        <v>0</v>
      </c>
      <c r="AI827" s="101"/>
      <c r="AJ827" s="101"/>
      <c r="AK827" s="101"/>
      <c r="AL827" s="101"/>
      <c r="AM827" s="101"/>
      <c r="AN827" s="101"/>
      <c r="AO827" s="101"/>
      <c r="AP827" s="101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101"/>
      <c r="BE827" s="101"/>
      <c r="BF827" s="101"/>
      <c r="BG827" s="101"/>
      <c r="BH827" s="101"/>
    </row>
    <row r="828" spans="1:60" outlineLevel="1">
      <c r="A828" s="104"/>
      <c r="B828" s="105"/>
      <c r="C828" s="138" t="s">
        <v>1029</v>
      </c>
      <c r="D828" s="107"/>
      <c r="E828" s="108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1"/>
      <c r="Z828" s="101"/>
      <c r="AA828" s="101"/>
      <c r="AB828" s="101"/>
      <c r="AC828" s="101"/>
      <c r="AD828" s="101"/>
      <c r="AE828" s="101"/>
      <c r="AF828" s="101"/>
      <c r="AG828" s="101" t="s">
        <v>365</v>
      </c>
      <c r="AH828" s="101">
        <v>0</v>
      </c>
      <c r="AI828" s="101"/>
      <c r="AJ828" s="101"/>
      <c r="AK828" s="101"/>
      <c r="AL828" s="101"/>
      <c r="AM828" s="101"/>
      <c r="AN828" s="101"/>
      <c r="AO828" s="101"/>
      <c r="AP828" s="101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101"/>
      <c r="BE828" s="101"/>
      <c r="BF828" s="101"/>
      <c r="BG828" s="101"/>
      <c r="BH828" s="101"/>
    </row>
    <row r="829" spans="1:60" outlineLevel="1">
      <c r="A829" s="104"/>
      <c r="B829" s="105"/>
      <c r="C829" s="138" t="s">
        <v>1023</v>
      </c>
      <c r="D829" s="107"/>
      <c r="E829" s="108">
        <v>7.3</v>
      </c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1"/>
      <c r="Z829" s="101"/>
      <c r="AA829" s="101"/>
      <c r="AB829" s="101"/>
      <c r="AC829" s="101"/>
      <c r="AD829" s="101"/>
      <c r="AE829" s="101"/>
      <c r="AF829" s="101"/>
      <c r="AG829" s="101" t="s">
        <v>365</v>
      </c>
      <c r="AH829" s="101">
        <v>0</v>
      </c>
      <c r="AI829" s="101"/>
      <c r="AJ829" s="101"/>
      <c r="AK829" s="101"/>
      <c r="AL829" s="101"/>
      <c r="AM829" s="101"/>
      <c r="AN829" s="101"/>
      <c r="AO829" s="101"/>
      <c r="AP829" s="101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101"/>
      <c r="BE829" s="101"/>
      <c r="BF829" s="101"/>
      <c r="BG829" s="101"/>
      <c r="BH829" s="101"/>
    </row>
    <row r="830" spans="1:60" outlineLevel="1">
      <c r="A830" s="104"/>
      <c r="B830" s="105"/>
      <c r="C830" s="138" t="s">
        <v>1030</v>
      </c>
      <c r="D830" s="107"/>
      <c r="E830" s="108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1"/>
      <c r="Z830" s="101"/>
      <c r="AA830" s="101"/>
      <c r="AB830" s="101"/>
      <c r="AC830" s="101"/>
      <c r="AD830" s="101"/>
      <c r="AE830" s="101"/>
      <c r="AF830" s="101"/>
      <c r="AG830" s="101" t="s">
        <v>365</v>
      </c>
      <c r="AH830" s="101">
        <v>0</v>
      </c>
      <c r="AI830" s="101"/>
      <c r="AJ830" s="101"/>
      <c r="AK830" s="101"/>
      <c r="AL830" s="101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101"/>
      <c r="BE830" s="101"/>
      <c r="BF830" s="101"/>
      <c r="BG830" s="101"/>
      <c r="BH830" s="101"/>
    </row>
    <row r="831" spans="1:60" outlineLevel="1">
      <c r="A831" s="104"/>
      <c r="B831" s="105"/>
      <c r="C831" s="138" t="s">
        <v>1031</v>
      </c>
      <c r="D831" s="107"/>
      <c r="E831" s="108">
        <v>8</v>
      </c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1"/>
      <c r="Z831" s="101"/>
      <c r="AA831" s="101"/>
      <c r="AB831" s="101"/>
      <c r="AC831" s="101"/>
      <c r="AD831" s="101"/>
      <c r="AE831" s="101"/>
      <c r="AF831" s="101"/>
      <c r="AG831" s="101" t="s">
        <v>365</v>
      </c>
      <c r="AH831" s="101">
        <v>0</v>
      </c>
      <c r="AI831" s="101"/>
      <c r="AJ831" s="101"/>
      <c r="AK831" s="101"/>
      <c r="AL831" s="101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101"/>
      <c r="BE831" s="101"/>
      <c r="BF831" s="101"/>
      <c r="BG831" s="101"/>
      <c r="BH831" s="101"/>
    </row>
    <row r="832" spans="1:60" outlineLevel="1">
      <c r="A832" s="104"/>
      <c r="B832" s="105"/>
      <c r="C832" s="138" t="s">
        <v>1032</v>
      </c>
      <c r="D832" s="107"/>
      <c r="E832" s="108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1"/>
      <c r="Z832" s="101"/>
      <c r="AA832" s="101"/>
      <c r="AB832" s="101"/>
      <c r="AC832" s="101"/>
      <c r="AD832" s="101"/>
      <c r="AE832" s="101"/>
      <c r="AF832" s="101"/>
      <c r="AG832" s="101" t="s">
        <v>365</v>
      </c>
      <c r="AH832" s="101">
        <v>0</v>
      </c>
      <c r="AI832" s="101"/>
      <c r="AJ832" s="101"/>
      <c r="AK832" s="101"/>
      <c r="AL832" s="101"/>
      <c r="AM832" s="101"/>
      <c r="AN832" s="101"/>
      <c r="AO832" s="101"/>
      <c r="AP832" s="101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101"/>
      <c r="BE832" s="101"/>
      <c r="BF832" s="101"/>
      <c r="BG832" s="101"/>
      <c r="BH832" s="101"/>
    </row>
    <row r="833" spans="1:60" outlineLevel="1">
      <c r="A833" s="104"/>
      <c r="B833" s="105"/>
      <c r="C833" s="138" t="s">
        <v>1033</v>
      </c>
      <c r="D833" s="107"/>
      <c r="E833" s="108">
        <v>8.8000000000000007</v>
      </c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1"/>
      <c r="Z833" s="101"/>
      <c r="AA833" s="101"/>
      <c r="AB833" s="101"/>
      <c r="AC833" s="101"/>
      <c r="AD833" s="101"/>
      <c r="AE833" s="101"/>
      <c r="AF833" s="101"/>
      <c r="AG833" s="101" t="s">
        <v>365</v>
      </c>
      <c r="AH833" s="101">
        <v>0</v>
      </c>
      <c r="AI833" s="101"/>
      <c r="AJ833" s="101"/>
      <c r="AK833" s="101"/>
      <c r="AL833" s="101"/>
      <c r="AM833" s="101"/>
      <c r="AN833" s="101"/>
      <c r="AO833" s="101"/>
      <c r="AP833" s="101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101"/>
      <c r="BE833" s="101"/>
      <c r="BF833" s="101"/>
      <c r="BG833" s="101"/>
      <c r="BH833" s="101"/>
    </row>
    <row r="834" spans="1:60" outlineLevel="1">
      <c r="A834" s="104"/>
      <c r="B834" s="105"/>
      <c r="C834" s="138" t="s">
        <v>1034</v>
      </c>
      <c r="D834" s="107"/>
      <c r="E834" s="108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1"/>
      <c r="Z834" s="101"/>
      <c r="AA834" s="101"/>
      <c r="AB834" s="101"/>
      <c r="AC834" s="101"/>
      <c r="AD834" s="101"/>
      <c r="AE834" s="101"/>
      <c r="AF834" s="101"/>
      <c r="AG834" s="101" t="s">
        <v>365</v>
      </c>
      <c r="AH834" s="101">
        <v>0</v>
      </c>
      <c r="AI834" s="101"/>
      <c r="AJ834" s="101"/>
      <c r="AK834" s="101"/>
      <c r="AL834" s="101"/>
      <c r="AM834" s="101"/>
      <c r="AN834" s="101"/>
      <c r="AO834" s="101"/>
      <c r="AP834" s="101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101"/>
      <c r="BE834" s="101"/>
      <c r="BF834" s="101"/>
      <c r="BG834" s="101"/>
      <c r="BH834" s="101"/>
    </row>
    <row r="835" spans="1:60" outlineLevel="1">
      <c r="A835" s="104"/>
      <c r="B835" s="105"/>
      <c r="C835" s="138" t="s">
        <v>1035</v>
      </c>
      <c r="D835" s="107"/>
      <c r="E835" s="108">
        <v>12.17</v>
      </c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1"/>
      <c r="Z835" s="101"/>
      <c r="AA835" s="101"/>
      <c r="AB835" s="101"/>
      <c r="AC835" s="101"/>
      <c r="AD835" s="101"/>
      <c r="AE835" s="101"/>
      <c r="AF835" s="101"/>
      <c r="AG835" s="101" t="s">
        <v>365</v>
      </c>
      <c r="AH835" s="101">
        <v>0</v>
      </c>
      <c r="AI835" s="101"/>
      <c r="AJ835" s="101"/>
      <c r="AK835" s="101"/>
      <c r="AL835" s="101"/>
      <c r="AM835" s="101"/>
      <c r="AN835" s="101"/>
      <c r="AO835" s="101"/>
      <c r="AP835" s="101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101"/>
      <c r="BE835" s="101"/>
      <c r="BF835" s="101"/>
      <c r="BG835" s="101"/>
      <c r="BH835" s="101"/>
    </row>
    <row r="836" spans="1:60" outlineLevel="1">
      <c r="A836" s="104"/>
      <c r="B836" s="105"/>
      <c r="C836" s="138" t="s">
        <v>1036</v>
      </c>
      <c r="D836" s="107"/>
      <c r="E836" s="108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1"/>
      <c r="Z836" s="101"/>
      <c r="AA836" s="101"/>
      <c r="AB836" s="101"/>
      <c r="AC836" s="101"/>
      <c r="AD836" s="101"/>
      <c r="AE836" s="101"/>
      <c r="AF836" s="101"/>
      <c r="AG836" s="101" t="s">
        <v>365</v>
      </c>
      <c r="AH836" s="101">
        <v>0</v>
      </c>
      <c r="AI836" s="101"/>
      <c r="AJ836" s="101"/>
      <c r="AK836" s="101"/>
      <c r="AL836" s="101"/>
      <c r="AM836" s="101"/>
      <c r="AN836" s="101"/>
      <c r="AO836" s="101"/>
      <c r="AP836" s="101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101"/>
      <c r="BE836" s="101"/>
      <c r="BF836" s="101"/>
      <c r="BG836" s="101"/>
      <c r="BH836" s="101"/>
    </row>
    <row r="837" spans="1:60" outlineLevel="1">
      <c r="A837" s="104"/>
      <c r="B837" s="105"/>
      <c r="C837" s="138" t="s">
        <v>1037</v>
      </c>
      <c r="D837" s="107"/>
      <c r="E837" s="108">
        <v>18.399999999999999</v>
      </c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1"/>
      <c r="Z837" s="101"/>
      <c r="AA837" s="101"/>
      <c r="AB837" s="101"/>
      <c r="AC837" s="101"/>
      <c r="AD837" s="101"/>
      <c r="AE837" s="101"/>
      <c r="AF837" s="101"/>
      <c r="AG837" s="101" t="s">
        <v>365</v>
      </c>
      <c r="AH837" s="101">
        <v>0</v>
      </c>
      <c r="AI837" s="101"/>
      <c r="AJ837" s="101"/>
      <c r="AK837" s="101"/>
      <c r="AL837" s="101"/>
      <c r="AM837" s="101"/>
      <c r="AN837" s="101"/>
      <c r="AO837" s="101"/>
      <c r="AP837" s="101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101"/>
      <c r="BE837" s="101"/>
      <c r="BF837" s="101"/>
      <c r="BG837" s="101"/>
      <c r="BH837" s="101"/>
    </row>
    <row r="838" spans="1:60" outlineLevel="1">
      <c r="A838" s="104"/>
      <c r="B838" s="105"/>
      <c r="C838" s="138" t="s">
        <v>1038</v>
      </c>
      <c r="D838" s="107"/>
      <c r="E838" s="108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1"/>
      <c r="Z838" s="101"/>
      <c r="AA838" s="101"/>
      <c r="AB838" s="101"/>
      <c r="AC838" s="101"/>
      <c r="AD838" s="101"/>
      <c r="AE838" s="101"/>
      <c r="AF838" s="101"/>
      <c r="AG838" s="101" t="s">
        <v>365</v>
      </c>
      <c r="AH838" s="101">
        <v>0</v>
      </c>
      <c r="AI838" s="101"/>
      <c r="AJ838" s="101"/>
      <c r="AK838" s="101"/>
      <c r="AL838" s="101"/>
      <c r="AM838" s="101"/>
      <c r="AN838" s="101"/>
      <c r="AO838" s="101"/>
      <c r="AP838" s="101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101"/>
      <c r="BE838" s="101"/>
      <c r="BF838" s="101"/>
      <c r="BG838" s="101"/>
      <c r="BH838" s="101"/>
    </row>
    <row r="839" spans="1:60" outlineLevel="1">
      <c r="A839" s="104"/>
      <c r="B839" s="105"/>
      <c r="C839" s="138" t="s">
        <v>1039</v>
      </c>
      <c r="D839" s="107"/>
      <c r="E839" s="108">
        <v>8.6300000000000008</v>
      </c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1"/>
      <c r="Z839" s="101"/>
      <c r="AA839" s="101"/>
      <c r="AB839" s="101"/>
      <c r="AC839" s="101"/>
      <c r="AD839" s="101"/>
      <c r="AE839" s="101"/>
      <c r="AF839" s="101"/>
      <c r="AG839" s="101" t="s">
        <v>365</v>
      </c>
      <c r="AH839" s="101">
        <v>0</v>
      </c>
      <c r="AI839" s="101"/>
      <c r="AJ839" s="101"/>
      <c r="AK839" s="101"/>
      <c r="AL839" s="101"/>
      <c r="AM839" s="101"/>
      <c r="AN839" s="101"/>
      <c r="AO839" s="101"/>
      <c r="AP839" s="101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101"/>
      <c r="BE839" s="101"/>
      <c r="BF839" s="101"/>
      <c r="BG839" s="101"/>
      <c r="BH839" s="101"/>
    </row>
    <row r="840" spans="1:60" outlineLevel="1">
      <c r="A840" s="104"/>
      <c r="B840" s="105"/>
      <c r="C840" s="138" t="s">
        <v>1040</v>
      </c>
      <c r="D840" s="107"/>
      <c r="E840" s="108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1"/>
      <c r="Z840" s="101"/>
      <c r="AA840" s="101"/>
      <c r="AB840" s="101"/>
      <c r="AC840" s="101"/>
      <c r="AD840" s="101"/>
      <c r="AE840" s="101"/>
      <c r="AF840" s="101"/>
      <c r="AG840" s="101" t="s">
        <v>365</v>
      </c>
      <c r="AH840" s="101">
        <v>0</v>
      </c>
      <c r="AI840" s="101"/>
      <c r="AJ840" s="101"/>
      <c r="AK840" s="101"/>
      <c r="AL840" s="101"/>
      <c r="AM840" s="101"/>
      <c r="AN840" s="101"/>
      <c r="AO840" s="101"/>
      <c r="AP840" s="101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101"/>
      <c r="BE840" s="101"/>
      <c r="BF840" s="101"/>
      <c r="BG840" s="101"/>
      <c r="BH840" s="101"/>
    </row>
    <row r="841" spans="1:60" outlineLevel="1">
      <c r="A841" s="104"/>
      <c r="B841" s="105"/>
      <c r="C841" s="138" t="s">
        <v>1041</v>
      </c>
      <c r="D841" s="107"/>
      <c r="E841" s="108">
        <v>7.95</v>
      </c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1"/>
      <c r="Z841" s="101"/>
      <c r="AA841" s="101"/>
      <c r="AB841" s="101"/>
      <c r="AC841" s="101"/>
      <c r="AD841" s="101"/>
      <c r="AE841" s="101"/>
      <c r="AF841" s="101"/>
      <c r="AG841" s="101" t="s">
        <v>365</v>
      </c>
      <c r="AH841" s="101">
        <v>0</v>
      </c>
      <c r="AI841" s="101"/>
      <c r="AJ841" s="101"/>
      <c r="AK841" s="101"/>
      <c r="AL841" s="101"/>
      <c r="AM841" s="101"/>
      <c r="AN841" s="101"/>
      <c r="AO841" s="101"/>
      <c r="AP841" s="101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101"/>
      <c r="BE841" s="101"/>
      <c r="BF841" s="101"/>
      <c r="BG841" s="101"/>
      <c r="BH841" s="101"/>
    </row>
    <row r="842" spans="1:60" outlineLevel="1">
      <c r="A842" s="122">
        <v>88</v>
      </c>
      <c r="B842" s="123" t="s">
        <v>1042</v>
      </c>
      <c r="C842" s="137" t="s">
        <v>1043</v>
      </c>
      <c r="D842" s="124" t="s">
        <v>525</v>
      </c>
      <c r="E842" s="125">
        <v>134.4</v>
      </c>
      <c r="F842" s="126"/>
      <c r="G842" s="127">
        <f>ROUND(E842*F842,2)</f>
        <v>0</v>
      </c>
      <c r="H842" s="126"/>
      <c r="I842" s="127">
        <f>ROUND(E842*H842,2)</f>
        <v>0</v>
      </c>
      <c r="J842" s="126"/>
      <c r="K842" s="127">
        <f>ROUND(E842*J842,2)</f>
        <v>0</v>
      </c>
      <c r="L842" s="127">
        <v>21</v>
      </c>
      <c r="M842" s="127">
        <f>G842*(1+L842/100)</f>
        <v>0</v>
      </c>
      <c r="N842" s="127">
        <v>3.2000000000000003E-4</v>
      </c>
      <c r="O842" s="127">
        <f>ROUND(E842*N842,2)</f>
        <v>0.04</v>
      </c>
      <c r="P842" s="127">
        <v>0</v>
      </c>
      <c r="Q842" s="127">
        <f>ROUND(E842*P842,2)</f>
        <v>0</v>
      </c>
      <c r="R842" s="127"/>
      <c r="S842" s="127" t="s">
        <v>360</v>
      </c>
      <c r="T842" s="128" t="s">
        <v>361</v>
      </c>
      <c r="U842" s="106">
        <v>0.14000000000000001</v>
      </c>
      <c r="V842" s="106">
        <f>ROUND(E842*U842,2)</f>
        <v>18.82</v>
      </c>
      <c r="W842" s="106"/>
      <c r="X842" s="106" t="s">
        <v>362</v>
      </c>
      <c r="Y842" s="101"/>
      <c r="Z842" s="101"/>
      <c r="AA842" s="101"/>
      <c r="AB842" s="101"/>
      <c r="AC842" s="101"/>
      <c r="AD842" s="101"/>
      <c r="AE842" s="101"/>
      <c r="AF842" s="101"/>
      <c r="AG842" s="101" t="s">
        <v>363</v>
      </c>
      <c r="AH842" s="101"/>
      <c r="AI842" s="101"/>
      <c r="AJ842" s="101"/>
      <c r="AK842" s="101"/>
      <c r="AL842" s="101"/>
      <c r="AM842" s="101"/>
      <c r="AN842" s="101"/>
      <c r="AO842" s="101"/>
      <c r="AP842" s="101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101"/>
      <c r="BE842" s="101"/>
      <c r="BF842" s="101"/>
      <c r="BG842" s="101"/>
      <c r="BH842" s="101"/>
    </row>
    <row r="843" spans="1:60" outlineLevel="1">
      <c r="A843" s="104"/>
      <c r="B843" s="105"/>
      <c r="C843" s="138" t="s">
        <v>474</v>
      </c>
      <c r="D843" s="107"/>
      <c r="E843" s="108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1"/>
      <c r="Z843" s="101"/>
      <c r="AA843" s="101"/>
      <c r="AB843" s="101"/>
      <c r="AC843" s="101"/>
      <c r="AD843" s="101"/>
      <c r="AE843" s="101"/>
      <c r="AF843" s="101"/>
      <c r="AG843" s="101" t="s">
        <v>365</v>
      </c>
      <c r="AH843" s="101">
        <v>0</v>
      </c>
      <c r="AI843" s="101"/>
      <c r="AJ843" s="101"/>
      <c r="AK843" s="101"/>
      <c r="AL843" s="101"/>
      <c r="AM843" s="101"/>
      <c r="AN843" s="101"/>
      <c r="AO843" s="101"/>
      <c r="AP843" s="101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101"/>
      <c r="BE843" s="101"/>
      <c r="BF843" s="101"/>
      <c r="BG843" s="101"/>
      <c r="BH843" s="101"/>
    </row>
    <row r="844" spans="1:60" outlineLevel="1">
      <c r="A844" s="104"/>
      <c r="B844" s="105"/>
      <c r="C844" s="138" t="s">
        <v>669</v>
      </c>
      <c r="D844" s="107"/>
      <c r="E844" s="108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1"/>
      <c r="Z844" s="101"/>
      <c r="AA844" s="101"/>
      <c r="AB844" s="101"/>
      <c r="AC844" s="101"/>
      <c r="AD844" s="101"/>
      <c r="AE844" s="101"/>
      <c r="AF844" s="101"/>
      <c r="AG844" s="101" t="s">
        <v>365</v>
      </c>
      <c r="AH844" s="101">
        <v>0</v>
      </c>
      <c r="AI844" s="101"/>
      <c r="AJ844" s="101"/>
      <c r="AK844" s="101"/>
      <c r="AL844" s="101"/>
      <c r="AM844" s="101"/>
      <c r="AN844" s="101"/>
      <c r="AO844" s="101"/>
      <c r="AP844" s="101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  <c r="BE844" s="101"/>
      <c r="BF844" s="101"/>
      <c r="BG844" s="101"/>
      <c r="BH844" s="101"/>
    </row>
    <row r="845" spans="1:60" outlineLevel="1">
      <c r="A845" s="104"/>
      <c r="B845" s="105"/>
      <c r="C845" s="138" t="s">
        <v>1044</v>
      </c>
      <c r="D845" s="107"/>
      <c r="E845" s="108">
        <v>9.6</v>
      </c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1"/>
      <c r="Z845" s="101"/>
      <c r="AA845" s="101"/>
      <c r="AB845" s="101"/>
      <c r="AC845" s="101"/>
      <c r="AD845" s="101"/>
      <c r="AE845" s="101"/>
      <c r="AF845" s="101"/>
      <c r="AG845" s="101" t="s">
        <v>365</v>
      </c>
      <c r="AH845" s="101">
        <v>0</v>
      </c>
      <c r="AI845" s="101"/>
      <c r="AJ845" s="101"/>
      <c r="AK845" s="101"/>
      <c r="AL845" s="101"/>
      <c r="AM845" s="101"/>
      <c r="AN845" s="101"/>
      <c r="AO845" s="101"/>
      <c r="AP845" s="101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  <c r="BE845" s="101"/>
      <c r="BF845" s="101"/>
      <c r="BG845" s="101"/>
      <c r="BH845" s="101"/>
    </row>
    <row r="846" spans="1:60" outlineLevel="1">
      <c r="A846" s="104"/>
      <c r="B846" s="105"/>
      <c r="C846" s="138" t="s">
        <v>1045</v>
      </c>
      <c r="D846" s="107"/>
      <c r="E846" s="108">
        <v>9.6</v>
      </c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1"/>
      <c r="Z846" s="101"/>
      <c r="AA846" s="101"/>
      <c r="AB846" s="101"/>
      <c r="AC846" s="101"/>
      <c r="AD846" s="101"/>
      <c r="AE846" s="101"/>
      <c r="AF846" s="101"/>
      <c r="AG846" s="101" t="s">
        <v>365</v>
      </c>
      <c r="AH846" s="101">
        <v>0</v>
      </c>
      <c r="AI846" s="101"/>
      <c r="AJ846" s="101"/>
      <c r="AK846" s="101"/>
      <c r="AL846" s="101"/>
      <c r="AM846" s="101"/>
      <c r="AN846" s="101"/>
      <c r="AO846" s="101"/>
      <c r="AP846" s="101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  <c r="BE846" s="101"/>
      <c r="BF846" s="101"/>
      <c r="BG846" s="101"/>
      <c r="BH846" s="101"/>
    </row>
    <row r="847" spans="1:60" outlineLevel="1">
      <c r="A847" s="104"/>
      <c r="B847" s="105"/>
      <c r="C847" s="138" t="s">
        <v>1046</v>
      </c>
      <c r="D847" s="107"/>
      <c r="E847" s="108">
        <v>9.6</v>
      </c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1"/>
      <c r="Z847" s="101"/>
      <c r="AA847" s="101"/>
      <c r="AB847" s="101"/>
      <c r="AC847" s="101"/>
      <c r="AD847" s="101"/>
      <c r="AE847" s="101"/>
      <c r="AF847" s="101"/>
      <c r="AG847" s="101" t="s">
        <v>365</v>
      </c>
      <c r="AH847" s="101">
        <v>0</v>
      </c>
      <c r="AI847" s="101"/>
      <c r="AJ847" s="101"/>
      <c r="AK847" s="101"/>
      <c r="AL847" s="101"/>
      <c r="AM847" s="101"/>
      <c r="AN847" s="101"/>
      <c r="AO847" s="101"/>
      <c r="AP847" s="101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  <c r="BE847" s="101"/>
      <c r="BF847" s="101"/>
      <c r="BG847" s="101"/>
      <c r="BH847" s="101"/>
    </row>
    <row r="848" spans="1:60" outlineLevel="1">
      <c r="A848" s="104"/>
      <c r="B848" s="105"/>
      <c r="C848" s="138" t="s">
        <v>1047</v>
      </c>
      <c r="D848" s="107"/>
      <c r="E848" s="108">
        <v>9.6</v>
      </c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1"/>
      <c r="Z848" s="101"/>
      <c r="AA848" s="101"/>
      <c r="AB848" s="101"/>
      <c r="AC848" s="101"/>
      <c r="AD848" s="101"/>
      <c r="AE848" s="101"/>
      <c r="AF848" s="101"/>
      <c r="AG848" s="101" t="s">
        <v>365</v>
      </c>
      <c r="AH848" s="101">
        <v>0</v>
      </c>
      <c r="AI848" s="101"/>
      <c r="AJ848" s="101"/>
      <c r="AK848" s="101"/>
      <c r="AL848" s="101"/>
      <c r="AM848" s="101"/>
      <c r="AN848" s="101"/>
      <c r="AO848" s="101"/>
      <c r="AP848" s="101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  <c r="BE848" s="101"/>
      <c r="BF848" s="101"/>
      <c r="BG848" s="101"/>
      <c r="BH848" s="101"/>
    </row>
    <row r="849" spans="1:60" outlineLevel="1">
      <c r="A849" s="104"/>
      <c r="B849" s="105"/>
      <c r="C849" s="138" t="s">
        <v>1048</v>
      </c>
      <c r="D849" s="107"/>
      <c r="E849" s="108">
        <v>9.6</v>
      </c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1"/>
      <c r="Z849" s="101"/>
      <c r="AA849" s="101"/>
      <c r="AB849" s="101"/>
      <c r="AC849" s="101"/>
      <c r="AD849" s="101"/>
      <c r="AE849" s="101"/>
      <c r="AF849" s="101"/>
      <c r="AG849" s="101" t="s">
        <v>365</v>
      </c>
      <c r="AH849" s="101">
        <v>0</v>
      </c>
      <c r="AI849" s="101"/>
      <c r="AJ849" s="101"/>
      <c r="AK849" s="101"/>
      <c r="AL849" s="101"/>
      <c r="AM849" s="101"/>
      <c r="AN849" s="101"/>
      <c r="AO849" s="101"/>
      <c r="AP849" s="101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101"/>
      <c r="BE849" s="101"/>
      <c r="BF849" s="101"/>
      <c r="BG849" s="101"/>
      <c r="BH849" s="101"/>
    </row>
    <row r="850" spans="1:60" outlineLevel="1">
      <c r="A850" s="104"/>
      <c r="B850" s="105"/>
      <c r="C850" s="138" t="s">
        <v>1049</v>
      </c>
      <c r="D850" s="107"/>
      <c r="E850" s="108">
        <v>9.6</v>
      </c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1"/>
      <c r="Z850" s="101"/>
      <c r="AA850" s="101"/>
      <c r="AB850" s="101"/>
      <c r="AC850" s="101"/>
      <c r="AD850" s="101"/>
      <c r="AE850" s="101"/>
      <c r="AF850" s="101"/>
      <c r="AG850" s="101" t="s">
        <v>365</v>
      </c>
      <c r="AH850" s="101">
        <v>0</v>
      </c>
      <c r="AI850" s="101"/>
      <c r="AJ850" s="101"/>
      <c r="AK850" s="101"/>
      <c r="AL850" s="101"/>
      <c r="AM850" s="101"/>
      <c r="AN850" s="101"/>
      <c r="AO850" s="101"/>
      <c r="AP850" s="101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101"/>
      <c r="BE850" s="101"/>
      <c r="BF850" s="101"/>
      <c r="BG850" s="101"/>
      <c r="BH850" s="101"/>
    </row>
    <row r="851" spans="1:60" outlineLevel="1">
      <c r="A851" s="104"/>
      <c r="B851" s="105"/>
      <c r="C851" s="138" t="s">
        <v>1050</v>
      </c>
      <c r="D851" s="107"/>
      <c r="E851" s="108">
        <v>9.6</v>
      </c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1"/>
      <c r="Z851" s="101"/>
      <c r="AA851" s="101"/>
      <c r="AB851" s="101"/>
      <c r="AC851" s="101"/>
      <c r="AD851" s="101"/>
      <c r="AE851" s="101"/>
      <c r="AF851" s="101"/>
      <c r="AG851" s="101" t="s">
        <v>365</v>
      </c>
      <c r="AH851" s="101">
        <v>0</v>
      </c>
      <c r="AI851" s="101"/>
      <c r="AJ851" s="101"/>
      <c r="AK851" s="101"/>
      <c r="AL851" s="101"/>
      <c r="AM851" s="101"/>
      <c r="AN851" s="101"/>
      <c r="AO851" s="101"/>
      <c r="AP851" s="101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101"/>
      <c r="BE851" s="101"/>
      <c r="BF851" s="101"/>
      <c r="BG851" s="101"/>
      <c r="BH851" s="101"/>
    </row>
    <row r="852" spans="1:60" outlineLevel="1">
      <c r="A852" s="104"/>
      <c r="B852" s="105"/>
      <c r="C852" s="138" t="s">
        <v>1051</v>
      </c>
      <c r="D852" s="107"/>
      <c r="E852" s="108">
        <v>12</v>
      </c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1"/>
      <c r="Z852" s="101"/>
      <c r="AA852" s="101"/>
      <c r="AB852" s="101"/>
      <c r="AC852" s="101"/>
      <c r="AD852" s="101"/>
      <c r="AE852" s="101"/>
      <c r="AF852" s="101"/>
      <c r="AG852" s="101" t="s">
        <v>365</v>
      </c>
      <c r="AH852" s="101">
        <v>0</v>
      </c>
      <c r="AI852" s="101"/>
      <c r="AJ852" s="101"/>
      <c r="AK852" s="101"/>
      <c r="AL852" s="101"/>
      <c r="AM852" s="101"/>
      <c r="AN852" s="101"/>
      <c r="AO852" s="101"/>
      <c r="AP852" s="101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101"/>
      <c r="BE852" s="101"/>
      <c r="BF852" s="101"/>
      <c r="BG852" s="101"/>
      <c r="BH852" s="101"/>
    </row>
    <row r="853" spans="1:60" outlineLevel="1">
      <c r="A853" s="104"/>
      <c r="B853" s="105"/>
      <c r="C853" s="138" t="s">
        <v>1052</v>
      </c>
      <c r="D853" s="107"/>
      <c r="E853" s="108">
        <v>9.6</v>
      </c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1"/>
      <c r="Z853" s="101"/>
      <c r="AA853" s="101"/>
      <c r="AB853" s="101"/>
      <c r="AC853" s="101"/>
      <c r="AD853" s="101"/>
      <c r="AE853" s="101"/>
      <c r="AF853" s="101"/>
      <c r="AG853" s="101" t="s">
        <v>365</v>
      </c>
      <c r="AH853" s="101">
        <v>0</v>
      </c>
      <c r="AI853" s="101"/>
      <c r="AJ853" s="101"/>
      <c r="AK853" s="101"/>
      <c r="AL853" s="101"/>
      <c r="AM853" s="101"/>
      <c r="AN853" s="101"/>
      <c r="AO853" s="101"/>
      <c r="AP853" s="101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101"/>
      <c r="BE853" s="101"/>
      <c r="BF853" s="101"/>
      <c r="BG853" s="101"/>
      <c r="BH853" s="101"/>
    </row>
    <row r="854" spans="1:60" outlineLevel="1">
      <c r="A854" s="104"/>
      <c r="B854" s="105"/>
      <c r="C854" s="138" t="s">
        <v>1053</v>
      </c>
      <c r="D854" s="107"/>
      <c r="E854" s="108">
        <v>9.6</v>
      </c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1"/>
      <c r="Z854" s="101"/>
      <c r="AA854" s="101"/>
      <c r="AB854" s="101"/>
      <c r="AC854" s="101"/>
      <c r="AD854" s="101"/>
      <c r="AE854" s="101"/>
      <c r="AF854" s="101"/>
      <c r="AG854" s="101" t="s">
        <v>365</v>
      </c>
      <c r="AH854" s="101">
        <v>0</v>
      </c>
      <c r="AI854" s="101"/>
      <c r="AJ854" s="101"/>
      <c r="AK854" s="101"/>
      <c r="AL854" s="101"/>
      <c r="AM854" s="101"/>
      <c r="AN854" s="101"/>
      <c r="AO854" s="101"/>
      <c r="AP854" s="101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101"/>
      <c r="BE854" s="101"/>
      <c r="BF854" s="101"/>
      <c r="BG854" s="101"/>
      <c r="BH854" s="101"/>
    </row>
    <row r="855" spans="1:60" outlineLevel="1">
      <c r="A855" s="104"/>
      <c r="B855" s="105"/>
      <c r="C855" s="138" t="s">
        <v>1054</v>
      </c>
      <c r="D855" s="107"/>
      <c r="E855" s="108">
        <v>14.4</v>
      </c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1"/>
      <c r="Z855" s="101"/>
      <c r="AA855" s="101"/>
      <c r="AB855" s="101"/>
      <c r="AC855" s="101"/>
      <c r="AD855" s="101"/>
      <c r="AE855" s="101"/>
      <c r="AF855" s="101"/>
      <c r="AG855" s="101" t="s">
        <v>365</v>
      </c>
      <c r="AH855" s="101">
        <v>0</v>
      </c>
      <c r="AI855" s="101"/>
      <c r="AJ855" s="101"/>
      <c r="AK855" s="101"/>
      <c r="AL855" s="101"/>
      <c r="AM855" s="101"/>
      <c r="AN855" s="101"/>
      <c r="AO855" s="101"/>
      <c r="AP855" s="101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101"/>
      <c r="BE855" s="101"/>
      <c r="BF855" s="101"/>
      <c r="BG855" s="101"/>
      <c r="BH855" s="101"/>
    </row>
    <row r="856" spans="1:60" outlineLevel="1">
      <c r="A856" s="104"/>
      <c r="B856" s="105"/>
      <c r="C856" s="138" t="s">
        <v>1055</v>
      </c>
      <c r="D856" s="107"/>
      <c r="E856" s="108">
        <v>9.6</v>
      </c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1"/>
      <c r="Z856" s="101"/>
      <c r="AA856" s="101"/>
      <c r="AB856" s="101"/>
      <c r="AC856" s="101"/>
      <c r="AD856" s="101"/>
      <c r="AE856" s="101"/>
      <c r="AF856" s="101"/>
      <c r="AG856" s="101" t="s">
        <v>365</v>
      </c>
      <c r="AH856" s="101">
        <v>0</v>
      </c>
      <c r="AI856" s="101"/>
      <c r="AJ856" s="101"/>
      <c r="AK856" s="101"/>
      <c r="AL856" s="101"/>
      <c r="AM856" s="101"/>
      <c r="AN856" s="101"/>
      <c r="AO856" s="101"/>
      <c r="AP856" s="101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101"/>
      <c r="BE856" s="101"/>
      <c r="BF856" s="101"/>
      <c r="BG856" s="101"/>
      <c r="BH856" s="101"/>
    </row>
    <row r="857" spans="1:60" outlineLevel="1">
      <c r="A857" s="104"/>
      <c r="B857" s="105"/>
      <c r="C857" s="138" t="s">
        <v>1056</v>
      </c>
      <c r="D857" s="107"/>
      <c r="E857" s="108">
        <v>12</v>
      </c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1"/>
      <c r="Z857" s="101"/>
      <c r="AA857" s="101"/>
      <c r="AB857" s="101"/>
      <c r="AC857" s="101"/>
      <c r="AD857" s="101"/>
      <c r="AE857" s="101"/>
      <c r="AF857" s="101"/>
      <c r="AG857" s="101" t="s">
        <v>365</v>
      </c>
      <c r="AH857" s="101">
        <v>0</v>
      </c>
      <c r="AI857" s="101"/>
      <c r="AJ857" s="101"/>
      <c r="AK857" s="101"/>
      <c r="AL857" s="101"/>
      <c r="AM857" s="101"/>
      <c r="AN857" s="101"/>
      <c r="AO857" s="101"/>
      <c r="AP857" s="101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101"/>
      <c r="BE857" s="101"/>
      <c r="BF857" s="101"/>
      <c r="BG857" s="101"/>
      <c r="BH857" s="101"/>
    </row>
    <row r="858" spans="1:60" outlineLevel="1">
      <c r="A858" s="129">
        <v>89</v>
      </c>
      <c r="B858" s="130" t="s">
        <v>1057</v>
      </c>
      <c r="C858" s="140" t="s">
        <v>1058</v>
      </c>
      <c r="D858" s="131" t="s">
        <v>544</v>
      </c>
      <c r="E858" s="132">
        <v>1.3105500000000001</v>
      </c>
      <c r="F858" s="133"/>
      <c r="G858" s="134">
        <f>ROUND(E858*F858,2)</f>
        <v>0</v>
      </c>
      <c r="H858" s="133"/>
      <c r="I858" s="134">
        <f>ROUND(E858*H858,2)</f>
        <v>0</v>
      </c>
      <c r="J858" s="133"/>
      <c r="K858" s="134">
        <f>ROUND(E858*J858,2)</f>
        <v>0</v>
      </c>
      <c r="L858" s="134">
        <v>21</v>
      </c>
      <c r="M858" s="134">
        <f>G858*(1+L858/100)</f>
        <v>0</v>
      </c>
      <c r="N858" s="134">
        <v>0</v>
      </c>
      <c r="O858" s="134">
        <f>ROUND(E858*N858,2)</f>
        <v>0</v>
      </c>
      <c r="P858" s="134">
        <v>0</v>
      </c>
      <c r="Q858" s="134">
        <f>ROUND(E858*P858,2)</f>
        <v>0</v>
      </c>
      <c r="R858" s="134"/>
      <c r="S858" s="134" t="s">
        <v>360</v>
      </c>
      <c r="T858" s="135" t="s">
        <v>361</v>
      </c>
      <c r="U858" s="106">
        <v>1.637</v>
      </c>
      <c r="V858" s="106">
        <f>ROUND(E858*U858,2)</f>
        <v>2.15</v>
      </c>
      <c r="W858" s="106"/>
      <c r="X858" s="106" t="s">
        <v>1014</v>
      </c>
      <c r="Y858" s="101"/>
      <c r="Z858" s="101"/>
      <c r="AA858" s="101"/>
      <c r="AB858" s="101"/>
      <c r="AC858" s="101"/>
      <c r="AD858" s="101"/>
      <c r="AE858" s="101"/>
      <c r="AF858" s="101"/>
      <c r="AG858" s="101" t="s">
        <v>1015</v>
      </c>
      <c r="AH858" s="101"/>
      <c r="AI858" s="101"/>
      <c r="AJ858" s="101"/>
      <c r="AK858" s="101"/>
      <c r="AL858" s="101"/>
      <c r="AM858" s="101"/>
      <c r="AN858" s="101"/>
      <c r="AO858" s="101"/>
      <c r="AP858" s="101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101"/>
      <c r="BE858" s="101"/>
      <c r="BF858" s="101"/>
      <c r="BG858" s="101"/>
      <c r="BH858" s="101"/>
    </row>
    <row r="859" spans="1:60">
      <c r="A859" s="116" t="s">
        <v>355</v>
      </c>
      <c r="B859" s="117" t="s">
        <v>161</v>
      </c>
      <c r="C859" s="136" t="s">
        <v>162</v>
      </c>
      <c r="D859" s="118"/>
      <c r="E859" s="119"/>
      <c r="F859" s="120"/>
      <c r="G859" s="120">
        <f>SUMIF(AG860:AG1006,"&lt;&gt;NOR",G860:G1006)</f>
        <v>0</v>
      </c>
      <c r="H859" s="120"/>
      <c r="I859" s="120">
        <f>SUM(I860:I1006)</f>
        <v>0</v>
      </c>
      <c r="J859" s="120"/>
      <c r="K859" s="120">
        <f>SUM(K860:K1006)</f>
        <v>0</v>
      </c>
      <c r="L859" s="120"/>
      <c r="M859" s="120">
        <f>SUM(M860:M1006)</f>
        <v>0</v>
      </c>
      <c r="N859" s="120"/>
      <c r="O859" s="120">
        <f>SUM(O860:O1006)</f>
        <v>0.44</v>
      </c>
      <c r="P859" s="120"/>
      <c r="Q859" s="120">
        <f>SUM(Q860:Q1006)</f>
        <v>0</v>
      </c>
      <c r="R859" s="120"/>
      <c r="S859" s="120"/>
      <c r="T859" s="121"/>
      <c r="U859" s="115"/>
      <c r="V859" s="115">
        <f>SUM(V860:V1006)</f>
        <v>22.82</v>
      </c>
      <c r="W859" s="115"/>
      <c r="X859" s="115"/>
      <c r="AG859" t="s">
        <v>356</v>
      </c>
    </row>
    <row r="860" spans="1:60" outlineLevel="1">
      <c r="A860" s="122">
        <v>90</v>
      </c>
      <c r="B860" s="123" t="s">
        <v>1059</v>
      </c>
      <c r="C860" s="137" t="s">
        <v>1060</v>
      </c>
      <c r="D860" s="124" t="s">
        <v>359</v>
      </c>
      <c r="E860" s="125">
        <v>145.16</v>
      </c>
      <c r="F860" s="126"/>
      <c r="G860" s="127">
        <f>ROUND(E860*F860,2)</f>
        <v>0</v>
      </c>
      <c r="H860" s="126"/>
      <c r="I860" s="127">
        <f>ROUND(E860*H860,2)</f>
        <v>0</v>
      </c>
      <c r="J860" s="126"/>
      <c r="K860" s="127">
        <f>ROUND(E860*J860,2)</f>
        <v>0</v>
      </c>
      <c r="L860" s="127">
        <v>21</v>
      </c>
      <c r="M860" s="127">
        <f>G860*(1+L860/100)</f>
        <v>0</v>
      </c>
      <c r="N860" s="127">
        <v>1.0000000000000001E-5</v>
      </c>
      <c r="O860" s="127">
        <f>ROUND(E860*N860,2)</f>
        <v>0</v>
      </c>
      <c r="P860" s="127">
        <v>0</v>
      </c>
      <c r="Q860" s="127">
        <f>ROUND(E860*P860,2)</f>
        <v>0</v>
      </c>
      <c r="R860" s="127"/>
      <c r="S860" s="127" t="s">
        <v>360</v>
      </c>
      <c r="T860" s="128" t="s">
        <v>361</v>
      </c>
      <c r="U860" s="106">
        <v>7.0000000000000007E-2</v>
      </c>
      <c r="V860" s="106">
        <f>ROUND(E860*U860,2)</f>
        <v>10.16</v>
      </c>
      <c r="W860" s="106"/>
      <c r="X860" s="106" t="s">
        <v>362</v>
      </c>
      <c r="Y860" s="101"/>
      <c r="Z860" s="101"/>
      <c r="AA860" s="101"/>
      <c r="AB860" s="101"/>
      <c r="AC860" s="101"/>
      <c r="AD860" s="101"/>
      <c r="AE860" s="101"/>
      <c r="AF860" s="101"/>
      <c r="AG860" s="101" t="s">
        <v>363</v>
      </c>
      <c r="AH860" s="101"/>
      <c r="AI860" s="101"/>
      <c r="AJ860" s="101"/>
      <c r="AK860" s="101"/>
      <c r="AL860" s="101"/>
      <c r="AM860" s="101"/>
      <c r="AN860" s="101"/>
      <c r="AO860" s="101"/>
      <c r="AP860" s="101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101"/>
      <c r="BE860" s="101"/>
      <c r="BF860" s="101"/>
      <c r="BG860" s="101"/>
      <c r="BH860" s="101"/>
    </row>
    <row r="861" spans="1:60" outlineLevel="1">
      <c r="A861" s="104"/>
      <c r="B861" s="105"/>
      <c r="C861" s="138" t="s">
        <v>474</v>
      </c>
      <c r="D861" s="107"/>
      <c r="E861" s="108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1"/>
      <c r="Z861" s="101"/>
      <c r="AA861" s="101"/>
      <c r="AB861" s="101"/>
      <c r="AC861" s="101"/>
      <c r="AD861" s="101"/>
      <c r="AE861" s="101"/>
      <c r="AF861" s="101"/>
      <c r="AG861" s="101" t="s">
        <v>365</v>
      </c>
      <c r="AH861" s="101">
        <v>0</v>
      </c>
      <c r="AI861" s="101"/>
      <c r="AJ861" s="101"/>
      <c r="AK861" s="101"/>
      <c r="AL861" s="101"/>
      <c r="AM861" s="101"/>
      <c r="AN861" s="101"/>
      <c r="AO861" s="101"/>
      <c r="AP861" s="101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101"/>
      <c r="BE861" s="101"/>
      <c r="BF861" s="101"/>
      <c r="BG861" s="101"/>
      <c r="BH861" s="101"/>
    </row>
    <row r="862" spans="1:60" outlineLevel="1">
      <c r="A862" s="104"/>
      <c r="B862" s="105"/>
      <c r="C862" s="138" t="s">
        <v>644</v>
      </c>
      <c r="D862" s="107"/>
      <c r="E862" s="108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1"/>
      <c r="Z862" s="101"/>
      <c r="AA862" s="101"/>
      <c r="AB862" s="101"/>
      <c r="AC862" s="101"/>
      <c r="AD862" s="101"/>
      <c r="AE862" s="101"/>
      <c r="AF862" s="101"/>
      <c r="AG862" s="101" t="s">
        <v>365</v>
      </c>
      <c r="AH862" s="101">
        <v>0</v>
      </c>
      <c r="AI862" s="101"/>
      <c r="AJ862" s="101"/>
      <c r="AK862" s="101"/>
      <c r="AL862" s="101"/>
      <c r="AM862" s="101"/>
      <c r="AN862" s="101"/>
      <c r="AO862" s="101"/>
      <c r="AP862" s="101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101"/>
      <c r="BE862" s="101"/>
      <c r="BF862" s="101"/>
      <c r="BG862" s="101"/>
      <c r="BH862" s="101"/>
    </row>
    <row r="863" spans="1:60" outlineLevel="1">
      <c r="A863" s="104"/>
      <c r="B863" s="105"/>
      <c r="C863" s="138" t="s">
        <v>645</v>
      </c>
      <c r="D863" s="107"/>
      <c r="E863" s="108">
        <v>1.65</v>
      </c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1"/>
      <c r="Z863" s="101"/>
      <c r="AA863" s="101"/>
      <c r="AB863" s="101"/>
      <c r="AC863" s="101"/>
      <c r="AD863" s="101"/>
      <c r="AE863" s="101"/>
      <c r="AF863" s="101"/>
      <c r="AG863" s="101" t="s">
        <v>365</v>
      </c>
      <c r="AH863" s="101">
        <v>0</v>
      </c>
      <c r="AI863" s="101"/>
      <c r="AJ863" s="101"/>
      <c r="AK863" s="101"/>
      <c r="AL863" s="101"/>
      <c r="AM863" s="101"/>
      <c r="AN863" s="101"/>
      <c r="AO863" s="101"/>
      <c r="AP863" s="101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101"/>
      <c r="BE863" s="101"/>
      <c r="BF863" s="101"/>
      <c r="BG863" s="101"/>
      <c r="BH863" s="101"/>
    </row>
    <row r="864" spans="1:60" outlineLevel="1">
      <c r="A864" s="104"/>
      <c r="B864" s="105"/>
      <c r="C864" s="138" t="s">
        <v>646</v>
      </c>
      <c r="D864" s="107"/>
      <c r="E864" s="108">
        <v>1.55</v>
      </c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1"/>
      <c r="Z864" s="101"/>
      <c r="AA864" s="101"/>
      <c r="AB864" s="101"/>
      <c r="AC864" s="101"/>
      <c r="AD864" s="101"/>
      <c r="AE864" s="101"/>
      <c r="AF864" s="101"/>
      <c r="AG864" s="101" t="s">
        <v>365</v>
      </c>
      <c r="AH864" s="101">
        <v>0</v>
      </c>
      <c r="AI864" s="101"/>
      <c r="AJ864" s="101"/>
      <c r="AK864" s="101"/>
      <c r="AL864" s="101"/>
      <c r="AM864" s="101"/>
      <c r="AN864" s="101"/>
      <c r="AO864" s="101"/>
      <c r="AP864" s="101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101"/>
      <c r="BE864" s="101"/>
      <c r="BF864" s="101"/>
      <c r="BG864" s="101"/>
      <c r="BH864" s="101"/>
    </row>
    <row r="865" spans="1:60" outlineLevel="1">
      <c r="A865" s="104"/>
      <c r="B865" s="105"/>
      <c r="C865" s="138" t="s">
        <v>647</v>
      </c>
      <c r="D865" s="107"/>
      <c r="E865" s="108">
        <v>3.58</v>
      </c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1"/>
      <c r="Z865" s="101"/>
      <c r="AA865" s="101"/>
      <c r="AB865" s="101"/>
      <c r="AC865" s="101"/>
      <c r="AD865" s="101"/>
      <c r="AE865" s="101"/>
      <c r="AF865" s="101"/>
      <c r="AG865" s="101" t="s">
        <v>365</v>
      </c>
      <c r="AH865" s="101">
        <v>0</v>
      </c>
      <c r="AI865" s="101"/>
      <c r="AJ865" s="101"/>
      <c r="AK865" s="101"/>
      <c r="AL865" s="101"/>
      <c r="AM865" s="101"/>
      <c r="AN865" s="101"/>
      <c r="AO865" s="101"/>
      <c r="AP865" s="101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101"/>
      <c r="BE865" s="101"/>
      <c r="BF865" s="101"/>
      <c r="BG865" s="101"/>
      <c r="BH865" s="101"/>
    </row>
    <row r="866" spans="1:60" outlineLevel="1">
      <c r="A866" s="104"/>
      <c r="B866" s="105"/>
      <c r="C866" s="138" t="s">
        <v>648</v>
      </c>
      <c r="D866" s="107"/>
      <c r="E866" s="108">
        <v>3.39</v>
      </c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1"/>
      <c r="Z866" s="101"/>
      <c r="AA866" s="101"/>
      <c r="AB866" s="101"/>
      <c r="AC866" s="101"/>
      <c r="AD866" s="101"/>
      <c r="AE866" s="101"/>
      <c r="AF866" s="101"/>
      <c r="AG866" s="101" t="s">
        <v>365</v>
      </c>
      <c r="AH866" s="101">
        <v>0</v>
      </c>
      <c r="AI866" s="101"/>
      <c r="AJ866" s="101"/>
      <c r="AK866" s="101"/>
      <c r="AL866" s="101"/>
      <c r="AM866" s="101"/>
      <c r="AN866" s="101"/>
      <c r="AO866" s="101"/>
      <c r="AP866" s="101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101"/>
      <c r="BE866" s="101"/>
      <c r="BF866" s="101"/>
      <c r="BG866" s="101"/>
      <c r="BH866" s="101"/>
    </row>
    <row r="867" spans="1:60" outlineLevel="1">
      <c r="A867" s="104"/>
      <c r="B867" s="105"/>
      <c r="C867" s="138" t="s">
        <v>649</v>
      </c>
      <c r="D867" s="107"/>
      <c r="E867" s="108">
        <v>3.39</v>
      </c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1"/>
      <c r="Z867" s="101"/>
      <c r="AA867" s="101"/>
      <c r="AB867" s="101"/>
      <c r="AC867" s="101"/>
      <c r="AD867" s="101"/>
      <c r="AE867" s="101"/>
      <c r="AF867" s="101"/>
      <c r="AG867" s="101" t="s">
        <v>365</v>
      </c>
      <c r="AH867" s="101">
        <v>0</v>
      </c>
      <c r="AI867" s="101"/>
      <c r="AJ867" s="101"/>
      <c r="AK867" s="101"/>
      <c r="AL867" s="101"/>
      <c r="AM867" s="101"/>
      <c r="AN867" s="101"/>
      <c r="AO867" s="101"/>
      <c r="AP867" s="101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101"/>
      <c r="BE867" s="101"/>
      <c r="BF867" s="101"/>
      <c r="BG867" s="101"/>
      <c r="BH867" s="101"/>
    </row>
    <row r="868" spans="1:60" outlineLevel="1">
      <c r="A868" s="104"/>
      <c r="B868" s="105"/>
      <c r="C868" s="138" t="s">
        <v>650</v>
      </c>
      <c r="D868" s="107"/>
      <c r="E868" s="108">
        <v>3.39</v>
      </c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1"/>
      <c r="Z868" s="101"/>
      <c r="AA868" s="101"/>
      <c r="AB868" s="101"/>
      <c r="AC868" s="101"/>
      <c r="AD868" s="101"/>
      <c r="AE868" s="101"/>
      <c r="AF868" s="101"/>
      <c r="AG868" s="101" t="s">
        <v>365</v>
      </c>
      <c r="AH868" s="101">
        <v>0</v>
      </c>
      <c r="AI868" s="101"/>
      <c r="AJ868" s="101"/>
      <c r="AK868" s="101"/>
      <c r="AL868" s="101"/>
      <c r="AM868" s="101"/>
      <c r="AN868" s="101"/>
      <c r="AO868" s="101"/>
      <c r="AP868" s="101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101"/>
      <c r="BE868" s="101"/>
      <c r="BF868" s="101"/>
      <c r="BG868" s="101"/>
      <c r="BH868" s="101"/>
    </row>
    <row r="869" spans="1:60" outlineLevel="1">
      <c r="A869" s="104"/>
      <c r="B869" s="105"/>
      <c r="C869" s="138" t="s">
        <v>651</v>
      </c>
      <c r="D869" s="107"/>
      <c r="E869" s="108">
        <v>3.39</v>
      </c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1"/>
      <c r="Z869" s="101"/>
      <c r="AA869" s="101"/>
      <c r="AB869" s="101"/>
      <c r="AC869" s="101"/>
      <c r="AD869" s="101"/>
      <c r="AE869" s="101"/>
      <c r="AF869" s="101"/>
      <c r="AG869" s="101" t="s">
        <v>365</v>
      </c>
      <c r="AH869" s="101">
        <v>0</v>
      </c>
      <c r="AI869" s="101"/>
      <c r="AJ869" s="101"/>
      <c r="AK869" s="101"/>
      <c r="AL869" s="101"/>
      <c r="AM869" s="101"/>
      <c r="AN869" s="101"/>
      <c r="AO869" s="101"/>
      <c r="AP869" s="101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101"/>
      <c r="BE869" s="101"/>
      <c r="BF869" s="101"/>
      <c r="BG869" s="101"/>
      <c r="BH869" s="101"/>
    </row>
    <row r="870" spans="1:60" outlineLevel="1">
      <c r="A870" s="104"/>
      <c r="B870" s="105"/>
      <c r="C870" s="138" t="s">
        <v>652</v>
      </c>
      <c r="D870" s="107"/>
      <c r="E870" s="108">
        <v>3.39</v>
      </c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1"/>
      <c r="Z870" s="101"/>
      <c r="AA870" s="101"/>
      <c r="AB870" s="101"/>
      <c r="AC870" s="101"/>
      <c r="AD870" s="101"/>
      <c r="AE870" s="101"/>
      <c r="AF870" s="101"/>
      <c r="AG870" s="101" t="s">
        <v>365</v>
      </c>
      <c r="AH870" s="101">
        <v>0</v>
      </c>
      <c r="AI870" s="101"/>
      <c r="AJ870" s="101"/>
      <c r="AK870" s="101"/>
      <c r="AL870" s="101"/>
      <c r="AM870" s="101"/>
      <c r="AN870" s="101"/>
      <c r="AO870" s="101"/>
      <c r="AP870" s="101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101"/>
      <c r="BE870" s="101"/>
      <c r="BF870" s="101"/>
      <c r="BG870" s="101"/>
      <c r="BH870" s="101"/>
    </row>
    <row r="871" spans="1:60" outlineLevel="1">
      <c r="A871" s="104"/>
      <c r="B871" s="105"/>
      <c r="C871" s="138" t="s">
        <v>653</v>
      </c>
      <c r="D871" s="107"/>
      <c r="E871" s="108">
        <v>3.39</v>
      </c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1"/>
      <c r="Z871" s="101"/>
      <c r="AA871" s="101"/>
      <c r="AB871" s="101"/>
      <c r="AC871" s="101"/>
      <c r="AD871" s="101"/>
      <c r="AE871" s="101"/>
      <c r="AF871" s="101"/>
      <c r="AG871" s="101" t="s">
        <v>365</v>
      </c>
      <c r="AH871" s="101">
        <v>0</v>
      </c>
      <c r="AI871" s="101"/>
      <c r="AJ871" s="101"/>
      <c r="AK871" s="101"/>
      <c r="AL871" s="101"/>
      <c r="AM871" s="101"/>
      <c r="AN871" s="101"/>
      <c r="AO871" s="101"/>
      <c r="AP871" s="101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101"/>
      <c r="BE871" s="101"/>
      <c r="BF871" s="101"/>
      <c r="BG871" s="101"/>
      <c r="BH871" s="101"/>
    </row>
    <row r="872" spans="1:60" outlineLevel="1">
      <c r="A872" s="104"/>
      <c r="B872" s="105"/>
      <c r="C872" s="138" t="s">
        <v>654</v>
      </c>
      <c r="D872" s="107"/>
      <c r="E872" s="108">
        <v>2.97</v>
      </c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1"/>
      <c r="Z872" s="101"/>
      <c r="AA872" s="101"/>
      <c r="AB872" s="101"/>
      <c r="AC872" s="101"/>
      <c r="AD872" s="101"/>
      <c r="AE872" s="101"/>
      <c r="AF872" s="101"/>
      <c r="AG872" s="101" t="s">
        <v>365</v>
      </c>
      <c r="AH872" s="101">
        <v>0</v>
      </c>
      <c r="AI872" s="101"/>
      <c r="AJ872" s="101"/>
      <c r="AK872" s="101"/>
      <c r="AL872" s="101"/>
      <c r="AM872" s="101"/>
      <c r="AN872" s="101"/>
      <c r="AO872" s="101"/>
      <c r="AP872" s="101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101"/>
      <c r="BE872" s="101"/>
      <c r="BF872" s="101"/>
      <c r="BG872" s="101"/>
      <c r="BH872" s="101"/>
    </row>
    <row r="873" spans="1:60" outlineLevel="1">
      <c r="A873" s="104"/>
      <c r="B873" s="105"/>
      <c r="C873" s="138" t="s">
        <v>655</v>
      </c>
      <c r="D873" s="107"/>
      <c r="E873" s="108">
        <v>3.86</v>
      </c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1"/>
      <c r="Z873" s="101"/>
      <c r="AA873" s="101"/>
      <c r="AB873" s="101"/>
      <c r="AC873" s="101"/>
      <c r="AD873" s="101"/>
      <c r="AE873" s="101"/>
      <c r="AF873" s="101"/>
      <c r="AG873" s="101" t="s">
        <v>365</v>
      </c>
      <c r="AH873" s="101">
        <v>0</v>
      </c>
      <c r="AI873" s="101"/>
      <c r="AJ873" s="101"/>
      <c r="AK873" s="101"/>
      <c r="AL873" s="101"/>
      <c r="AM873" s="101"/>
      <c r="AN873" s="101"/>
      <c r="AO873" s="101"/>
      <c r="AP873" s="101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101"/>
      <c r="BE873" s="101"/>
      <c r="BF873" s="101"/>
      <c r="BG873" s="101"/>
      <c r="BH873" s="101"/>
    </row>
    <row r="874" spans="1:60" outlineLevel="1">
      <c r="A874" s="104"/>
      <c r="B874" s="105"/>
      <c r="C874" s="138" t="s">
        <v>656</v>
      </c>
      <c r="D874" s="107"/>
      <c r="E874" s="108">
        <v>3.09</v>
      </c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1"/>
      <c r="Z874" s="101"/>
      <c r="AA874" s="101"/>
      <c r="AB874" s="101"/>
      <c r="AC874" s="101"/>
      <c r="AD874" s="101"/>
      <c r="AE874" s="101"/>
      <c r="AF874" s="101"/>
      <c r="AG874" s="101" t="s">
        <v>365</v>
      </c>
      <c r="AH874" s="101">
        <v>0</v>
      </c>
      <c r="AI874" s="101"/>
      <c r="AJ874" s="101"/>
      <c r="AK874" s="101"/>
      <c r="AL874" s="101"/>
      <c r="AM874" s="101"/>
      <c r="AN874" s="101"/>
      <c r="AO874" s="101"/>
      <c r="AP874" s="101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101"/>
      <c r="BE874" s="101"/>
      <c r="BF874" s="101"/>
      <c r="BG874" s="101"/>
      <c r="BH874" s="101"/>
    </row>
    <row r="875" spans="1:60" outlineLevel="1">
      <c r="A875" s="104"/>
      <c r="B875" s="105"/>
      <c r="C875" s="138" t="s">
        <v>657</v>
      </c>
      <c r="D875" s="107"/>
      <c r="E875" s="108">
        <v>1.82</v>
      </c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1"/>
      <c r="Z875" s="101"/>
      <c r="AA875" s="101"/>
      <c r="AB875" s="101"/>
      <c r="AC875" s="101"/>
      <c r="AD875" s="101"/>
      <c r="AE875" s="101"/>
      <c r="AF875" s="101"/>
      <c r="AG875" s="101" t="s">
        <v>365</v>
      </c>
      <c r="AH875" s="101">
        <v>0</v>
      </c>
      <c r="AI875" s="101"/>
      <c r="AJ875" s="101"/>
      <c r="AK875" s="101"/>
      <c r="AL875" s="101"/>
      <c r="AM875" s="101"/>
      <c r="AN875" s="101"/>
      <c r="AO875" s="101"/>
      <c r="AP875" s="101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101"/>
      <c r="BE875" s="101"/>
      <c r="BF875" s="101"/>
      <c r="BG875" s="101"/>
      <c r="BH875" s="101"/>
    </row>
    <row r="876" spans="1:60" outlineLevel="1">
      <c r="A876" s="104"/>
      <c r="B876" s="105"/>
      <c r="C876" s="138" t="s">
        <v>658</v>
      </c>
      <c r="D876" s="107"/>
      <c r="E876" s="108">
        <v>11.52</v>
      </c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1"/>
      <c r="Z876" s="101"/>
      <c r="AA876" s="101"/>
      <c r="AB876" s="101"/>
      <c r="AC876" s="101"/>
      <c r="AD876" s="101"/>
      <c r="AE876" s="101"/>
      <c r="AF876" s="101"/>
      <c r="AG876" s="101" t="s">
        <v>365</v>
      </c>
      <c r="AH876" s="101">
        <v>0</v>
      </c>
      <c r="AI876" s="101"/>
      <c r="AJ876" s="101"/>
      <c r="AK876" s="101"/>
      <c r="AL876" s="101"/>
      <c r="AM876" s="101"/>
      <c r="AN876" s="101"/>
      <c r="AO876" s="101"/>
      <c r="AP876" s="101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101"/>
      <c r="BE876" s="101"/>
      <c r="BF876" s="101"/>
      <c r="BG876" s="101"/>
      <c r="BH876" s="101"/>
    </row>
    <row r="877" spans="1:60" outlineLevel="1">
      <c r="A877" s="104"/>
      <c r="B877" s="105"/>
      <c r="C877" s="138" t="s">
        <v>659</v>
      </c>
      <c r="D877" s="107"/>
      <c r="E877" s="108">
        <v>3.49</v>
      </c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1"/>
      <c r="Z877" s="101"/>
      <c r="AA877" s="101"/>
      <c r="AB877" s="101"/>
      <c r="AC877" s="101"/>
      <c r="AD877" s="101"/>
      <c r="AE877" s="101"/>
      <c r="AF877" s="101"/>
      <c r="AG877" s="101" t="s">
        <v>365</v>
      </c>
      <c r="AH877" s="101">
        <v>0</v>
      </c>
      <c r="AI877" s="101"/>
      <c r="AJ877" s="101"/>
      <c r="AK877" s="101"/>
      <c r="AL877" s="101"/>
      <c r="AM877" s="101"/>
      <c r="AN877" s="101"/>
      <c r="AO877" s="101"/>
      <c r="AP877" s="101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101"/>
      <c r="BE877" s="101"/>
      <c r="BF877" s="101"/>
      <c r="BG877" s="101"/>
      <c r="BH877" s="101"/>
    </row>
    <row r="878" spans="1:60" outlineLevel="1">
      <c r="A878" s="104"/>
      <c r="B878" s="105"/>
      <c r="C878" s="138" t="s">
        <v>660</v>
      </c>
      <c r="D878" s="107"/>
      <c r="E878" s="108">
        <v>11.47</v>
      </c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1"/>
      <c r="Z878" s="101"/>
      <c r="AA878" s="101"/>
      <c r="AB878" s="101"/>
      <c r="AC878" s="101"/>
      <c r="AD878" s="101"/>
      <c r="AE878" s="101"/>
      <c r="AF878" s="101"/>
      <c r="AG878" s="101" t="s">
        <v>365</v>
      </c>
      <c r="AH878" s="101">
        <v>0</v>
      </c>
      <c r="AI878" s="101"/>
      <c r="AJ878" s="101"/>
      <c r="AK878" s="101"/>
      <c r="AL878" s="101"/>
      <c r="AM878" s="101"/>
      <c r="AN878" s="101"/>
      <c r="AO878" s="101"/>
      <c r="AP878" s="101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101"/>
      <c r="BE878" s="101"/>
      <c r="BF878" s="101"/>
      <c r="BG878" s="101"/>
      <c r="BH878" s="101"/>
    </row>
    <row r="879" spans="1:60" outlineLevel="1">
      <c r="A879" s="104"/>
      <c r="B879" s="105"/>
      <c r="C879" s="138" t="s">
        <v>661</v>
      </c>
      <c r="D879" s="107"/>
      <c r="E879" s="108">
        <v>1.35</v>
      </c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1"/>
      <c r="Z879" s="101"/>
      <c r="AA879" s="101"/>
      <c r="AB879" s="101"/>
      <c r="AC879" s="101"/>
      <c r="AD879" s="101"/>
      <c r="AE879" s="101"/>
      <c r="AF879" s="101"/>
      <c r="AG879" s="101" t="s">
        <v>365</v>
      </c>
      <c r="AH879" s="101">
        <v>0</v>
      </c>
      <c r="AI879" s="101"/>
      <c r="AJ879" s="101"/>
      <c r="AK879" s="101"/>
      <c r="AL879" s="101"/>
      <c r="AM879" s="101"/>
      <c r="AN879" s="101"/>
      <c r="AO879" s="101"/>
      <c r="AP879" s="101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101"/>
      <c r="BE879" s="101"/>
      <c r="BF879" s="101"/>
      <c r="BG879" s="101"/>
      <c r="BH879" s="101"/>
    </row>
    <row r="880" spans="1:60" outlineLevel="1">
      <c r="A880" s="104"/>
      <c r="B880" s="105"/>
      <c r="C880" s="138" t="s">
        <v>662</v>
      </c>
      <c r="D880" s="107"/>
      <c r="E880" s="108">
        <v>1.65</v>
      </c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1"/>
      <c r="Z880" s="101"/>
      <c r="AA880" s="101"/>
      <c r="AB880" s="101"/>
      <c r="AC880" s="101"/>
      <c r="AD880" s="101"/>
      <c r="AE880" s="101"/>
      <c r="AF880" s="101"/>
      <c r="AG880" s="101" t="s">
        <v>365</v>
      </c>
      <c r="AH880" s="101">
        <v>0</v>
      </c>
      <c r="AI880" s="101"/>
      <c r="AJ880" s="101"/>
      <c r="AK880" s="101"/>
      <c r="AL880" s="101"/>
      <c r="AM880" s="101"/>
      <c r="AN880" s="101"/>
      <c r="AO880" s="101"/>
      <c r="AP880" s="101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101"/>
      <c r="BE880" s="101"/>
      <c r="BF880" s="101"/>
      <c r="BG880" s="101"/>
      <c r="BH880" s="101"/>
    </row>
    <row r="881" spans="1:60" outlineLevel="1">
      <c r="A881" s="104"/>
      <c r="B881" s="105"/>
      <c r="C881" s="138" t="s">
        <v>663</v>
      </c>
      <c r="D881" s="107"/>
      <c r="E881" s="108">
        <v>1.35</v>
      </c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1"/>
      <c r="Z881" s="101"/>
      <c r="AA881" s="101"/>
      <c r="AB881" s="101"/>
      <c r="AC881" s="101"/>
      <c r="AD881" s="101"/>
      <c r="AE881" s="101"/>
      <c r="AF881" s="101"/>
      <c r="AG881" s="101" t="s">
        <v>365</v>
      </c>
      <c r="AH881" s="101">
        <v>0</v>
      </c>
      <c r="AI881" s="101"/>
      <c r="AJ881" s="101"/>
      <c r="AK881" s="101"/>
      <c r="AL881" s="101"/>
      <c r="AM881" s="101"/>
      <c r="AN881" s="101"/>
      <c r="AO881" s="101"/>
      <c r="AP881" s="101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101"/>
      <c r="BE881" s="101"/>
      <c r="BF881" s="101"/>
      <c r="BG881" s="101"/>
      <c r="BH881" s="101"/>
    </row>
    <row r="882" spans="1:60" outlineLevel="1">
      <c r="A882" s="104"/>
      <c r="B882" s="105"/>
      <c r="C882" s="138" t="s">
        <v>664</v>
      </c>
      <c r="D882" s="107"/>
      <c r="E882" s="108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1"/>
      <c r="Z882" s="101"/>
      <c r="AA882" s="101"/>
      <c r="AB882" s="101"/>
      <c r="AC882" s="101"/>
      <c r="AD882" s="101"/>
      <c r="AE882" s="101"/>
      <c r="AF882" s="101"/>
      <c r="AG882" s="101" t="s">
        <v>365</v>
      </c>
      <c r="AH882" s="101">
        <v>0</v>
      </c>
      <c r="AI882" s="101"/>
      <c r="AJ882" s="101"/>
      <c r="AK882" s="101"/>
      <c r="AL882" s="101"/>
      <c r="AM882" s="101"/>
      <c r="AN882" s="101"/>
      <c r="AO882" s="101"/>
      <c r="AP882" s="101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101"/>
      <c r="BE882" s="101"/>
      <c r="BF882" s="101"/>
      <c r="BG882" s="101"/>
      <c r="BH882" s="101"/>
    </row>
    <row r="883" spans="1:60" outlineLevel="1">
      <c r="A883" s="104"/>
      <c r="B883" s="105"/>
      <c r="C883" s="138" t="s">
        <v>665</v>
      </c>
      <c r="D883" s="107"/>
      <c r="E883" s="108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1"/>
      <c r="Z883" s="101"/>
      <c r="AA883" s="101"/>
      <c r="AB883" s="101"/>
      <c r="AC883" s="101"/>
      <c r="AD883" s="101"/>
      <c r="AE883" s="101"/>
      <c r="AF883" s="101"/>
      <c r="AG883" s="101" t="s">
        <v>365</v>
      </c>
      <c r="AH883" s="101">
        <v>0</v>
      </c>
      <c r="AI883" s="101"/>
      <c r="AJ883" s="101"/>
      <c r="AK883" s="101"/>
      <c r="AL883" s="101"/>
      <c r="AM883" s="101"/>
      <c r="AN883" s="101"/>
      <c r="AO883" s="101"/>
      <c r="AP883" s="101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101"/>
      <c r="BE883" s="101"/>
      <c r="BF883" s="101"/>
      <c r="BG883" s="101"/>
      <c r="BH883" s="101"/>
    </row>
    <row r="884" spans="1:60" outlineLevel="1">
      <c r="A884" s="104"/>
      <c r="B884" s="105"/>
      <c r="C884" s="138" t="s">
        <v>589</v>
      </c>
      <c r="D884" s="107"/>
      <c r="E884" s="108">
        <v>3.4</v>
      </c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1"/>
      <c r="Z884" s="101"/>
      <c r="AA884" s="101"/>
      <c r="AB884" s="101"/>
      <c r="AC884" s="101"/>
      <c r="AD884" s="101"/>
      <c r="AE884" s="101"/>
      <c r="AF884" s="101"/>
      <c r="AG884" s="101" t="s">
        <v>365</v>
      </c>
      <c r="AH884" s="101">
        <v>0</v>
      </c>
      <c r="AI884" s="101"/>
      <c r="AJ884" s="101"/>
      <c r="AK884" s="101"/>
      <c r="AL884" s="101"/>
      <c r="AM884" s="101"/>
      <c r="AN884" s="101"/>
      <c r="AO884" s="101"/>
      <c r="AP884" s="101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101"/>
      <c r="BE884" s="101"/>
      <c r="BF884" s="101"/>
      <c r="BG884" s="101"/>
      <c r="BH884" s="101"/>
    </row>
    <row r="885" spans="1:60" outlineLevel="1">
      <c r="A885" s="104"/>
      <c r="B885" s="105"/>
      <c r="C885" s="139" t="s">
        <v>454</v>
      </c>
      <c r="D885" s="109"/>
      <c r="E885" s="110">
        <v>73.09</v>
      </c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1"/>
      <c r="Z885" s="101"/>
      <c r="AA885" s="101"/>
      <c r="AB885" s="101"/>
      <c r="AC885" s="101"/>
      <c r="AD885" s="101"/>
      <c r="AE885" s="101"/>
      <c r="AF885" s="101"/>
      <c r="AG885" s="101" t="s">
        <v>365</v>
      </c>
      <c r="AH885" s="101">
        <v>1</v>
      </c>
      <c r="AI885" s="101"/>
      <c r="AJ885" s="101"/>
      <c r="AK885" s="101"/>
      <c r="AL885" s="101"/>
      <c r="AM885" s="101"/>
      <c r="AN885" s="101"/>
      <c r="AO885" s="101"/>
      <c r="AP885" s="101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101"/>
      <c r="BE885" s="101"/>
      <c r="BF885" s="101"/>
      <c r="BG885" s="101"/>
      <c r="BH885" s="101"/>
    </row>
    <row r="886" spans="1:60" outlineLevel="1">
      <c r="A886" s="104"/>
      <c r="B886" s="105"/>
      <c r="C886" s="138" t="s">
        <v>639</v>
      </c>
      <c r="D886" s="107"/>
      <c r="E886" s="108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1"/>
      <c r="Z886" s="101"/>
      <c r="AA886" s="101"/>
      <c r="AB886" s="101"/>
      <c r="AC886" s="101"/>
      <c r="AD886" s="101"/>
      <c r="AE886" s="101"/>
      <c r="AF886" s="101"/>
      <c r="AG886" s="101" t="s">
        <v>365</v>
      </c>
      <c r="AH886" s="101">
        <v>0</v>
      </c>
      <c r="AI886" s="101"/>
      <c r="AJ886" s="101"/>
      <c r="AK886" s="101"/>
      <c r="AL886" s="101"/>
      <c r="AM886" s="101"/>
      <c r="AN886" s="101"/>
      <c r="AO886" s="101"/>
      <c r="AP886" s="101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101"/>
      <c r="BE886" s="101"/>
      <c r="BF886" s="101"/>
      <c r="BG886" s="101"/>
      <c r="BH886" s="101"/>
    </row>
    <row r="887" spans="1:60" outlineLevel="1">
      <c r="A887" s="104"/>
      <c r="B887" s="105"/>
      <c r="C887" s="138" t="s">
        <v>640</v>
      </c>
      <c r="D887" s="107"/>
      <c r="E887" s="108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1"/>
      <c r="Z887" s="101"/>
      <c r="AA887" s="101"/>
      <c r="AB887" s="101"/>
      <c r="AC887" s="101"/>
      <c r="AD887" s="101"/>
      <c r="AE887" s="101"/>
      <c r="AF887" s="101"/>
      <c r="AG887" s="101" t="s">
        <v>365</v>
      </c>
      <c r="AH887" s="101">
        <v>0</v>
      </c>
      <c r="AI887" s="101"/>
      <c r="AJ887" s="101"/>
      <c r="AK887" s="101"/>
      <c r="AL887" s="101"/>
      <c r="AM887" s="101"/>
      <c r="AN887" s="101"/>
      <c r="AO887" s="101"/>
      <c r="AP887" s="101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101"/>
      <c r="BE887" s="101"/>
      <c r="BF887" s="101"/>
      <c r="BG887" s="101"/>
      <c r="BH887" s="101"/>
    </row>
    <row r="888" spans="1:60" outlineLevel="1">
      <c r="A888" s="104"/>
      <c r="B888" s="105"/>
      <c r="C888" s="138" t="s">
        <v>641</v>
      </c>
      <c r="D888" s="107"/>
      <c r="E888" s="108">
        <v>10.8</v>
      </c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1"/>
      <c r="Z888" s="101"/>
      <c r="AA888" s="101"/>
      <c r="AB888" s="101"/>
      <c r="AC888" s="101"/>
      <c r="AD888" s="101"/>
      <c r="AE888" s="101"/>
      <c r="AF888" s="101"/>
      <c r="AG888" s="101" t="s">
        <v>365</v>
      </c>
      <c r="AH888" s="101">
        <v>0</v>
      </c>
      <c r="AI888" s="101"/>
      <c r="AJ888" s="101"/>
      <c r="AK888" s="101"/>
      <c r="AL888" s="101"/>
      <c r="AM888" s="101"/>
      <c r="AN888" s="101"/>
      <c r="AO888" s="101"/>
      <c r="AP888" s="101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101"/>
      <c r="BE888" s="101"/>
      <c r="BF888" s="101"/>
      <c r="BG888" s="101"/>
      <c r="BH888" s="101"/>
    </row>
    <row r="889" spans="1:60" outlineLevel="1">
      <c r="A889" s="104"/>
      <c r="B889" s="105"/>
      <c r="C889" s="139" t="s">
        <v>454</v>
      </c>
      <c r="D889" s="109"/>
      <c r="E889" s="110">
        <v>10.8</v>
      </c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1"/>
      <c r="Z889" s="101"/>
      <c r="AA889" s="101"/>
      <c r="AB889" s="101"/>
      <c r="AC889" s="101"/>
      <c r="AD889" s="101"/>
      <c r="AE889" s="101"/>
      <c r="AF889" s="101"/>
      <c r="AG889" s="101" t="s">
        <v>365</v>
      </c>
      <c r="AH889" s="101">
        <v>1</v>
      </c>
      <c r="AI889" s="101"/>
      <c r="AJ889" s="101"/>
      <c r="AK889" s="101"/>
      <c r="AL889" s="101"/>
      <c r="AM889" s="101"/>
      <c r="AN889" s="101"/>
      <c r="AO889" s="101"/>
      <c r="AP889" s="101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101"/>
      <c r="BE889" s="101"/>
      <c r="BF889" s="101"/>
      <c r="BG889" s="101"/>
      <c r="BH889" s="101"/>
    </row>
    <row r="890" spans="1:60" outlineLevel="1">
      <c r="A890" s="104"/>
      <c r="B890" s="105"/>
      <c r="C890" s="138" t="s">
        <v>669</v>
      </c>
      <c r="D890" s="107"/>
      <c r="E890" s="108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1"/>
      <c r="Z890" s="101"/>
      <c r="AA890" s="101"/>
      <c r="AB890" s="101"/>
      <c r="AC890" s="101"/>
      <c r="AD890" s="101"/>
      <c r="AE890" s="101"/>
      <c r="AF890" s="101"/>
      <c r="AG890" s="101" t="s">
        <v>365</v>
      </c>
      <c r="AH890" s="101">
        <v>0</v>
      </c>
      <c r="AI890" s="101"/>
      <c r="AJ890" s="101"/>
      <c r="AK890" s="101"/>
      <c r="AL890" s="101"/>
      <c r="AM890" s="101"/>
      <c r="AN890" s="101"/>
      <c r="AO890" s="101"/>
      <c r="AP890" s="101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101"/>
      <c r="BE890" s="101"/>
      <c r="BF890" s="101"/>
      <c r="BG890" s="101"/>
      <c r="BH890" s="101"/>
    </row>
    <row r="891" spans="1:60" outlineLevel="1">
      <c r="A891" s="104"/>
      <c r="B891" s="105"/>
      <c r="C891" s="138" t="s">
        <v>476</v>
      </c>
      <c r="D891" s="107"/>
      <c r="E891" s="108">
        <v>3.45</v>
      </c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1"/>
      <c r="Z891" s="101"/>
      <c r="AA891" s="101"/>
      <c r="AB891" s="101"/>
      <c r="AC891" s="101"/>
      <c r="AD891" s="101"/>
      <c r="AE891" s="101"/>
      <c r="AF891" s="101"/>
      <c r="AG891" s="101" t="s">
        <v>365</v>
      </c>
      <c r="AH891" s="101">
        <v>0</v>
      </c>
      <c r="AI891" s="101"/>
      <c r="AJ891" s="101"/>
      <c r="AK891" s="101"/>
      <c r="AL891" s="101"/>
      <c r="AM891" s="101"/>
      <c r="AN891" s="101"/>
      <c r="AO891" s="101"/>
      <c r="AP891" s="101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101"/>
      <c r="BE891" s="101"/>
      <c r="BF891" s="101"/>
      <c r="BG891" s="101"/>
      <c r="BH891" s="101"/>
    </row>
    <row r="892" spans="1:60" outlineLevel="1">
      <c r="A892" s="104"/>
      <c r="B892" s="105"/>
      <c r="C892" s="138" t="s">
        <v>478</v>
      </c>
      <c r="D892" s="107"/>
      <c r="E892" s="108">
        <v>3.44</v>
      </c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1"/>
      <c r="Z892" s="101"/>
      <c r="AA892" s="101"/>
      <c r="AB892" s="101"/>
      <c r="AC892" s="101"/>
      <c r="AD892" s="101"/>
      <c r="AE892" s="101"/>
      <c r="AF892" s="101"/>
      <c r="AG892" s="101" t="s">
        <v>365</v>
      </c>
      <c r="AH892" s="101">
        <v>0</v>
      </c>
      <c r="AI892" s="101"/>
      <c r="AJ892" s="101"/>
      <c r="AK892" s="101"/>
      <c r="AL892" s="101"/>
      <c r="AM892" s="101"/>
      <c r="AN892" s="101"/>
      <c r="AO892" s="101"/>
      <c r="AP892" s="101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101"/>
      <c r="BE892" s="101"/>
      <c r="BF892" s="101"/>
      <c r="BG892" s="101"/>
      <c r="BH892" s="101"/>
    </row>
    <row r="893" spans="1:60" outlineLevel="1">
      <c r="A893" s="104"/>
      <c r="B893" s="105"/>
      <c r="C893" s="138" t="s">
        <v>479</v>
      </c>
      <c r="D893" s="107"/>
      <c r="E893" s="108">
        <v>3.44</v>
      </c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1"/>
      <c r="Z893" s="101"/>
      <c r="AA893" s="101"/>
      <c r="AB893" s="101"/>
      <c r="AC893" s="101"/>
      <c r="AD893" s="101"/>
      <c r="AE893" s="101"/>
      <c r="AF893" s="101"/>
      <c r="AG893" s="101" t="s">
        <v>365</v>
      </c>
      <c r="AH893" s="101">
        <v>0</v>
      </c>
      <c r="AI893" s="101"/>
      <c r="AJ893" s="101"/>
      <c r="AK893" s="101"/>
      <c r="AL893" s="101"/>
      <c r="AM893" s="101"/>
      <c r="AN893" s="101"/>
      <c r="AO893" s="101"/>
      <c r="AP893" s="101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101"/>
      <c r="BE893" s="101"/>
      <c r="BF893" s="101"/>
      <c r="BG893" s="101"/>
      <c r="BH893" s="101"/>
    </row>
    <row r="894" spans="1:60" outlineLevel="1">
      <c r="A894" s="104"/>
      <c r="B894" s="105"/>
      <c r="C894" s="138" t="s">
        <v>480</v>
      </c>
      <c r="D894" s="107"/>
      <c r="E894" s="108">
        <v>3.44</v>
      </c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1"/>
      <c r="Z894" s="101"/>
      <c r="AA894" s="101"/>
      <c r="AB894" s="101"/>
      <c r="AC894" s="101"/>
      <c r="AD894" s="101"/>
      <c r="AE894" s="101"/>
      <c r="AF894" s="101"/>
      <c r="AG894" s="101" t="s">
        <v>365</v>
      </c>
      <c r="AH894" s="101">
        <v>0</v>
      </c>
      <c r="AI894" s="101"/>
      <c r="AJ894" s="101"/>
      <c r="AK894" s="101"/>
      <c r="AL894" s="101"/>
      <c r="AM894" s="101"/>
      <c r="AN894" s="101"/>
      <c r="AO894" s="101"/>
      <c r="AP894" s="101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101"/>
      <c r="BE894" s="101"/>
      <c r="BF894" s="101"/>
      <c r="BG894" s="101"/>
      <c r="BH894" s="101"/>
    </row>
    <row r="895" spans="1:60" outlineLevel="1">
      <c r="A895" s="104"/>
      <c r="B895" s="105"/>
      <c r="C895" s="138" t="s">
        <v>481</v>
      </c>
      <c r="D895" s="107"/>
      <c r="E895" s="108">
        <v>3.44</v>
      </c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1"/>
      <c r="Z895" s="101"/>
      <c r="AA895" s="101"/>
      <c r="AB895" s="101"/>
      <c r="AC895" s="101"/>
      <c r="AD895" s="101"/>
      <c r="AE895" s="101"/>
      <c r="AF895" s="101"/>
      <c r="AG895" s="101" t="s">
        <v>365</v>
      </c>
      <c r="AH895" s="101">
        <v>0</v>
      </c>
      <c r="AI895" s="101"/>
      <c r="AJ895" s="101"/>
      <c r="AK895" s="101"/>
      <c r="AL895" s="101"/>
      <c r="AM895" s="101"/>
      <c r="AN895" s="101"/>
      <c r="AO895" s="101"/>
      <c r="AP895" s="101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101"/>
      <c r="BE895" s="101"/>
      <c r="BF895" s="101"/>
      <c r="BG895" s="101"/>
      <c r="BH895" s="101"/>
    </row>
    <row r="896" spans="1:60" outlineLevel="1">
      <c r="A896" s="104"/>
      <c r="B896" s="105"/>
      <c r="C896" s="138" t="s">
        <v>482</v>
      </c>
      <c r="D896" s="107"/>
      <c r="E896" s="108">
        <v>3.44</v>
      </c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1"/>
      <c r="Z896" s="101"/>
      <c r="AA896" s="101"/>
      <c r="AB896" s="101"/>
      <c r="AC896" s="101"/>
      <c r="AD896" s="101"/>
      <c r="AE896" s="101"/>
      <c r="AF896" s="101"/>
      <c r="AG896" s="101" t="s">
        <v>365</v>
      </c>
      <c r="AH896" s="101">
        <v>0</v>
      </c>
      <c r="AI896" s="101"/>
      <c r="AJ896" s="101"/>
      <c r="AK896" s="101"/>
      <c r="AL896" s="101"/>
      <c r="AM896" s="101"/>
      <c r="AN896" s="101"/>
      <c r="AO896" s="101"/>
      <c r="AP896" s="101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101"/>
      <c r="BE896" s="101"/>
      <c r="BF896" s="101"/>
      <c r="BG896" s="101"/>
      <c r="BH896" s="101"/>
    </row>
    <row r="897" spans="1:60" outlineLevel="1">
      <c r="A897" s="104"/>
      <c r="B897" s="105"/>
      <c r="C897" s="138" t="s">
        <v>483</v>
      </c>
      <c r="D897" s="107"/>
      <c r="E897" s="108">
        <v>3.44</v>
      </c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1"/>
      <c r="Z897" s="101"/>
      <c r="AA897" s="101"/>
      <c r="AB897" s="101"/>
      <c r="AC897" s="101"/>
      <c r="AD897" s="101"/>
      <c r="AE897" s="101"/>
      <c r="AF897" s="101"/>
      <c r="AG897" s="101" t="s">
        <v>365</v>
      </c>
      <c r="AH897" s="101">
        <v>0</v>
      </c>
      <c r="AI897" s="101"/>
      <c r="AJ897" s="101"/>
      <c r="AK897" s="101"/>
      <c r="AL897" s="101"/>
      <c r="AM897" s="101"/>
      <c r="AN897" s="101"/>
      <c r="AO897" s="101"/>
      <c r="AP897" s="101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101"/>
      <c r="BE897" s="101"/>
      <c r="BF897" s="101"/>
      <c r="BG897" s="101"/>
      <c r="BH897" s="101"/>
    </row>
    <row r="898" spans="1:60" outlineLevel="1">
      <c r="A898" s="104"/>
      <c r="B898" s="105"/>
      <c r="C898" s="138" t="s">
        <v>484</v>
      </c>
      <c r="D898" s="107"/>
      <c r="E898" s="108">
        <v>3.61</v>
      </c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1"/>
      <c r="Z898" s="101"/>
      <c r="AA898" s="101"/>
      <c r="AB898" s="101"/>
      <c r="AC898" s="101"/>
      <c r="AD898" s="101"/>
      <c r="AE898" s="101"/>
      <c r="AF898" s="101"/>
      <c r="AG898" s="101" t="s">
        <v>365</v>
      </c>
      <c r="AH898" s="101">
        <v>0</v>
      </c>
      <c r="AI898" s="101"/>
      <c r="AJ898" s="101"/>
      <c r="AK898" s="101"/>
      <c r="AL898" s="101"/>
      <c r="AM898" s="101"/>
      <c r="AN898" s="101"/>
      <c r="AO898" s="101"/>
      <c r="AP898" s="101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101"/>
      <c r="BE898" s="101"/>
      <c r="BF898" s="101"/>
      <c r="BG898" s="101"/>
      <c r="BH898" s="101"/>
    </row>
    <row r="899" spans="1:60" outlineLevel="1">
      <c r="A899" s="104"/>
      <c r="B899" s="105"/>
      <c r="C899" s="138" t="s">
        <v>486</v>
      </c>
      <c r="D899" s="107"/>
      <c r="E899" s="108">
        <v>3.92</v>
      </c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1"/>
      <c r="Z899" s="101"/>
      <c r="AA899" s="101"/>
      <c r="AB899" s="101"/>
      <c r="AC899" s="101"/>
      <c r="AD899" s="101"/>
      <c r="AE899" s="101"/>
      <c r="AF899" s="101"/>
      <c r="AG899" s="101" t="s">
        <v>365</v>
      </c>
      <c r="AH899" s="101">
        <v>0</v>
      </c>
      <c r="AI899" s="101"/>
      <c r="AJ899" s="101"/>
      <c r="AK899" s="101"/>
      <c r="AL899" s="101"/>
      <c r="AM899" s="101"/>
      <c r="AN899" s="101"/>
      <c r="AO899" s="101"/>
      <c r="AP899" s="101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101"/>
      <c r="BE899" s="101"/>
      <c r="BF899" s="101"/>
      <c r="BG899" s="101"/>
      <c r="BH899" s="101"/>
    </row>
    <row r="900" spans="1:60" outlineLevel="1">
      <c r="A900" s="104"/>
      <c r="B900" s="105"/>
      <c r="C900" s="138" t="s">
        <v>488</v>
      </c>
      <c r="D900" s="107"/>
      <c r="E900" s="108">
        <v>9.41</v>
      </c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1"/>
      <c r="Z900" s="101"/>
      <c r="AA900" s="101"/>
      <c r="AB900" s="101"/>
      <c r="AC900" s="101"/>
      <c r="AD900" s="101"/>
      <c r="AE900" s="101"/>
      <c r="AF900" s="101"/>
      <c r="AG900" s="101" t="s">
        <v>365</v>
      </c>
      <c r="AH900" s="101">
        <v>0</v>
      </c>
      <c r="AI900" s="101"/>
      <c r="AJ900" s="101"/>
      <c r="AK900" s="101"/>
      <c r="AL900" s="101"/>
      <c r="AM900" s="101"/>
      <c r="AN900" s="101"/>
      <c r="AO900" s="101"/>
      <c r="AP900" s="101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101"/>
      <c r="BE900" s="101"/>
      <c r="BF900" s="101"/>
      <c r="BG900" s="101"/>
      <c r="BH900" s="101"/>
    </row>
    <row r="901" spans="1:60" outlineLevel="1">
      <c r="A901" s="104"/>
      <c r="B901" s="105"/>
      <c r="C901" s="138" t="s">
        <v>490</v>
      </c>
      <c r="D901" s="107"/>
      <c r="E901" s="108">
        <v>12.52</v>
      </c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1"/>
      <c r="Z901" s="101"/>
      <c r="AA901" s="101"/>
      <c r="AB901" s="101"/>
      <c r="AC901" s="101"/>
      <c r="AD901" s="101"/>
      <c r="AE901" s="101"/>
      <c r="AF901" s="101"/>
      <c r="AG901" s="101" t="s">
        <v>365</v>
      </c>
      <c r="AH901" s="101">
        <v>0</v>
      </c>
      <c r="AI901" s="101"/>
      <c r="AJ901" s="101"/>
      <c r="AK901" s="101"/>
      <c r="AL901" s="101"/>
      <c r="AM901" s="101"/>
      <c r="AN901" s="101"/>
      <c r="AO901" s="101"/>
      <c r="AP901" s="101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101"/>
      <c r="BE901" s="101"/>
      <c r="BF901" s="101"/>
      <c r="BG901" s="101"/>
      <c r="BH901" s="101"/>
    </row>
    <row r="902" spans="1:60" outlineLevel="1">
      <c r="A902" s="104"/>
      <c r="B902" s="105"/>
      <c r="C902" s="138" t="s">
        <v>492</v>
      </c>
      <c r="D902" s="107"/>
      <c r="E902" s="108">
        <v>4.6500000000000004</v>
      </c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1"/>
      <c r="Z902" s="101"/>
      <c r="AA902" s="101"/>
      <c r="AB902" s="101"/>
      <c r="AC902" s="101"/>
      <c r="AD902" s="101"/>
      <c r="AE902" s="101"/>
      <c r="AF902" s="101"/>
      <c r="AG902" s="101" t="s">
        <v>365</v>
      </c>
      <c r="AH902" s="101">
        <v>0</v>
      </c>
      <c r="AI902" s="101"/>
      <c r="AJ902" s="101"/>
      <c r="AK902" s="101"/>
      <c r="AL902" s="101"/>
      <c r="AM902" s="101"/>
      <c r="AN902" s="101"/>
      <c r="AO902" s="101"/>
      <c r="AP902" s="101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101"/>
      <c r="BE902" s="101"/>
      <c r="BF902" s="101"/>
      <c r="BG902" s="101"/>
      <c r="BH902" s="101"/>
    </row>
    <row r="903" spans="1:60" outlineLevel="1">
      <c r="A903" s="104"/>
      <c r="B903" s="105"/>
      <c r="C903" s="138" t="s">
        <v>494</v>
      </c>
      <c r="D903" s="107"/>
      <c r="E903" s="108">
        <v>3.07</v>
      </c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1"/>
      <c r="Z903" s="101"/>
      <c r="AA903" s="101"/>
      <c r="AB903" s="101"/>
      <c r="AC903" s="101"/>
      <c r="AD903" s="101"/>
      <c r="AE903" s="101"/>
      <c r="AF903" s="101"/>
      <c r="AG903" s="101" t="s">
        <v>365</v>
      </c>
      <c r="AH903" s="101">
        <v>0</v>
      </c>
      <c r="AI903" s="101"/>
      <c r="AJ903" s="101"/>
      <c r="AK903" s="101"/>
      <c r="AL903" s="101"/>
      <c r="AM903" s="101"/>
      <c r="AN903" s="101"/>
      <c r="AO903" s="101"/>
      <c r="AP903" s="101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101"/>
      <c r="BE903" s="101"/>
      <c r="BF903" s="101"/>
      <c r="BG903" s="101"/>
      <c r="BH903" s="101"/>
    </row>
    <row r="904" spans="1:60" outlineLevel="1">
      <c r="A904" s="104"/>
      <c r="B904" s="105"/>
      <c r="C904" s="139" t="s">
        <v>454</v>
      </c>
      <c r="D904" s="109"/>
      <c r="E904" s="110">
        <v>61.27</v>
      </c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1"/>
      <c r="Z904" s="101"/>
      <c r="AA904" s="101"/>
      <c r="AB904" s="101"/>
      <c r="AC904" s="101"/>
      <c r="AD904" s="101"/>
      <c r="AE904" s="101"/>
      <c r="AF904" s="101"/>
      <c r="AG904" s="101" t="s">
        <v>365</v>
      </c>
      <c r="AH904" s="101">
        <v>1</v>
      </c>
      <c r="AI904" s="101"/>
      <c r="AJ904" s="101"/>
      <c r="AK904" s="101"/>
      <c r="AL904" s="101"/>
      <c r="AM904" s="101"/>
      <c r="AN904" s="101"/>
      <c r="AO904" s="101"/>
      <c r="AP904" s="101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101"/>
      <c r="BE904" s="101"/>
      <c r="BF904" s="101"/>
      <c r="BG904" s="101"/>
      <c r="BH904" s="101"/>
    </row>
    <row r="905" spans="1:60" outlineLevel="1">
      <c r="A905" s="122">
        <v>91</v>
      </c>
      <c r="B905" s="123" t="s">
        <v>1061</v>
      </c>
      <c r="C905" s="137" t="s">
        <v>1062</v>
      </c>
      <c r="D905" s="124" t="s">
        <v>359</v>
      </c>
      <c r="E905" s="125">
        <v>145.16</v>
      </c>
      <c r="F905" s="126"/>
      <c r="G905" s="127">
        <f>ROUND(E905*F905,2)</f>
        <v>0</v>
      </c>
      <c r="H905" s="126"/>
      <c r="I905" s="127">
        <f>ROUND(E905*H905,2)</f>
        <v>0</v>
      </c>
      <c r="J905" s="126"/>
      <c r="K905" s="127">
        <f>ROUND(E905*J905,2)</f>
        <v>0</v>
      </c>
      <c r="L905" s="127">
        <v>21</v>
      </c>
      <c r="M905" s="127">
        <f>G905*(1+L905/100)</f>
        <v>0</v>
      </c>
      <c r="N905" s="127">
        <v>0</v>
      </c>
      <c r="O905" s="127">
        <f>ROUND(E905*N905,2)</f>
        <v>0</v>
      </c>
      <c r="P905" s="127">
        <v>0</v>
      </c>
      <c r="Q905" s="127">
        <f>ROUND(E905*P905,2)</f>
        <v>0</v>
      </c>
      <c r="R905" s="127"/>
      <c r="S905" s="127" t="s">
        <v>360</v>
      </c>
      <c r="T905" s="128" t="s">
        <v>361</v>
      </c>
      <c r="U905" s="106">
        <v>0.08</v>
      </c>
      <c r="V905" s="106">
        <f>ROUND(E905*U905,2)</f>
        <v>11.61</v>
      </c>
      <c r="W905" s="106"/>
      <c r="X905" s="106" t="s">
        <v>362</v>
      </c>
      <c r="Y905" s="101"/>
      <c r="Z905" s="101"/>
      <c r="AA905" s="101"/>
      <c r="AB905" s="101"/>
      <c r="AC905" s="101"/>
      <c r="AD905" s="101"/>
      <c r="AE905" s="101"/>
      <c r="AF905" s="101"/>
      <c r="AG905" s="101" t="s">
        <v>363</v>
      </c>
      <c r="AH905" s="101"/>
      <c r="AI905" s="101"/>
      <c r="AJ905" s="101"/>
      <c r="AK905" s="101"/>
      <c r="AL905" s="101"/>
      <c r="AM905" s="101"/>
      <c r="AN905" s="101"/>
      <c r="AO905" s="101"/>
      <c r="AP905" s="101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101"/>
      <c r="BE905" s="101"/>
      <c r="BF905" s="101"/>
      <c r="BG905" s="101"/>
      <c r="BH905" s="101"/>
    </row>
    <row r="906" spans="1:60" outlineLevel="1">
      <c r="A906" s="104"/>
      <c r="B906" s="105"/>
      <c r="C906" s="138" t="s">
        <v>474</v>
      </c>
      <c r="D906" s="107"/>
      <c r="E906" s="108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1"/>
      <c r="Z906" s="101"/>
      <c r="AA906" s="101"/>
      <c r="AB906" s="101"/>
      <c r="AC906" s="101"/>
      <c r="AD906" s="101"/>
      <c r="AE906" s="101"/>
      <c r="AF906" s="101"/>
      <c r="AG906" s="101" t="s">
        <v>365</v>
      </c>
      <c r="AH906" s="101">
        <v>0</v>
      </c>
      <c r="AI906" s="101"/>
      <c r="AJ906" s="101"/>
      <c r="AK906" s="101"/>
      <c r="AL906" s="101"/>
      <c r="AM906" s="101"/>
      <c r="AN906" s="101"/>
      <c r="AO906" s="101"/>
      <c r="AP906" s="101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101"/>
      <c r="BE906" s="101"/>
      <c r="BF906" s="101"/>
      <c r="BG906" s="101"/>
      <c r="BH906" s="101"/>
    </row>
    <row r="907" spans="1:60" outlineLevel="1">
      <c r="A907" s="104"/>
      <c r="B907" s="105"/>
      <c r="C907" s="138" t="s">
        <v>638</v>
      </c>
      <c r="D907" s="107"/>
      <c r="E907" s="108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1"/>
      <c r="Z907" s="101"/>
      <c r="AA907" s="101"/>
      <c r="AB907" s="101"/>
      <c r="AC907" s="101"/>
      <c r="AD907" s="101"/>
      <c r="AE907" s="101"/>
      <c r="AF907" s="101"/>
      <c r="AG907" s="101" t="s">
        <v>365</v>
      </c>
      <c r="AH907" s="101">
        <v>0</v>
      </c>
      <c r="AI907" s="101"/>
      <c r="AJ907" s="101"/>
      <c r="AK907" s="101"/>
      <c r="AL907" s="101"/>
      <c r="AM907" s="101"/>
      <c r="AN907" s="101"/>
      <c r="AO907" s="101"/>
      <c r="AP907" s="101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101"/>
      <c r="BE907" s="101"/>
      <c r="BF907" s="101"/>
      <c r="BG907" s="101"/>
      <c r="BH907" s="101"/>
    </row>
    <row r="908" spans="1:60" outlineLevel="1">
      <c r="A908" s="104"/>
      <c r="B908" s="105"/>
      <c r="C908" s="138" t="s">
        <v>644</v>
      </c>
      <c r="D908" s="107"/>
      <c r="E908" s="108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1"/>
      <c r="Z908" s="101"/>
      <c r="AA908" s="101"/>
      <c r="AB908" s="101"/>
      <c r="AC908" s="101"/>
      <c r="AD908" s="101"/>
      <c r="AE908" s="101"/>
      <c r="AF908" s="101"/>
      <c r="AG908" s="101" t="s">
        <v>365</v>
      </c>
      <c r="AH908" s="101">
        <v>0</v>
      </c>
      <c r="AI908" s="101"/>
      <c r="AJ908" s="101"/>
      <c r="AK908" s="101"/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  <c r="BE908" s="101"/>
      <c r="BF908" s="101"/>
      <c r="BG908" s="101"/>
      <c r="BH908" s="101"/>
    </row>
    <row r="909" spans="1:60" outlineLevel="1">
      <c r="A909" s="104"/>
      <c r="B909" s="105"/>
      <c r="C909" s="138" t="s">
        <v>645</v>
      </c>
      <c r="D909" s="107"/>
      <c r="E909" s="108">
        <v>1.65</v>
      </c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1"/>
      <c r="Z909" s="101"/>
      <c r="AA909" s="101"/>
      <c r="AB909" s="101"/>
      <c r="AC909" s="101"/>
      <c r="AD909" s="101"/>
      <c r="AE909" s="101"/>
      <c r="AF909" s="101"/>
      <c r="AG909" s="101" t="s">
        <v>365</v>
      </c>
      <c r="AH909" s="101">
        <v>0</v>
      </c>
      <c r="AI909" s="101"/>
      <c r="AJ909" s="101"/>
      <c r="AK909" s="101"/>
      <c r="AL909" s="101"/>
      <c r="AM909" s="101"/>
      <c r="AN909" s="101"/>
      <c r="AO909" s="101"/>
      <c r="AP909" s="101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  <c r="BE909" s="101"/>
      <c r="BF909" s="101"/>
      <c r="BG909" s="101"/>
      <c r="BH909" s="101"/>
    </row>
    <row r="910" spans="1:60" outlineLevel="1">
      <c r="A910" s="104"/>
      <c r="B910" s="105"/>
      <c r="C910" s="138" t="s">
        <v>646</v>
      </c>
      <c r="D910" s="107"/>
      <c r="E910" s="108">
        <v>1.55</v>
      </c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1"/>
      <c r="Z910" s="101"/>
      <c r="AA910" s="101"/>
      <c r="AB910" s="101"/>
      <c r="AC910" s="101"/>
      <c r="AD910" s="101"/>
      <c r="AE910" s="101"/>
      <c r="AF910" s="101"/>
      <c r="AG910" s="101" t="s">
        <v>365</v>
      </c>
      <c r="AH910" s="101">
        <v>0</v>
      </c>
      <c r="AI910" s="101"/>
      <c r="AJ910" s="101"/>
      <c r="AK910" s="101"/>
      <c r="AL910" s="101"/>
      <c r="AM910" s="101"/>
      <c r="AN910" s="101"/>
      <c r="AO910" s="101"/>
      <c r="AP910" s="101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  <c r="BE910" s="101"/>
      <c r="BF910" s="101"/>
      <c r="BG910" s="101"/>
      <c r="BH910" s="101"/>
    </row>
    <row r="911" spans="1:60" outlineLevel="1">
      <c r="A911" s="104"/>
      <c r="B911" s="105"/>
      <c r="C911" s="138" t="s">
        <v>647</v>
      </c>
      <c r="D911" s="107"/>
      <c r="E911" s="108">
        <v>3.58</v>
      </c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1"/>
      <c r="Z911" s="101"/>
      <c r="AA911" s="101"/>
      <c r="AB911" s="101"/>
      <c r="AC911" s="101"/>
      <c r="AD911" s="101"/>
      <c r="AE911" s="101"/>
      <c r="AF911" s="101"/>
      <c r="AG911" s="101" t="s">
        <v>365</v>
      </c>
      <c r="AH911" s="101">
        <v>0</v>
      </c>
      <c r="AI911" s="101"/>
      <c r="AJ911" s="101"/>
      <c r="AK911" s="101"/>
      <c r="AL911" s="101"/>
      <c r="AM911" s="101"/>
      <c r="AN911" s="101"/>
      <c r="AO911" s="101"/>
      <c r="AP911" s="101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  <c r="BE911" s="101"/>
      <c r="BF911" s="101"/>
      <c r="BG911" s="101"/>
      <c r="BH911" s="101"/>
    </row>
    <row r="912" spans="1:60" outlineLevel="1">
      <c r="A912" s="104"/>
      <c r="B912" s="105"/>
      <c r="C912" s="138" t="s">
        <v>648</v>
      </c>
      <c r="D912" s="107"/>
      <c r="E912" s="108">
        <v>3.39</v>
      </c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1"/>
      <c r="Z912" s="101"/>
      <c r="AA912" s="101"/>
      <c r="AB912" s="101"/>
      <c r="AC912" s="101"/>
      <c r="AD912" s="101"/>
      <c r="AE912" s="101"/>
      <c r="AF912" s="101"/>
      <c r="AG912" s="101" t="s">
        <v>365</v>
      </c>
      <c r="AH912" s="101">
        <v>0</v>
      </c>
      <c r="AI912" s="101"/>
      <c r="AJ912" s="101"/>
      <c r="AK912" s="101"/>
      <c r="AL912" s="101"/>
      <c r="AM912" s="101"/>
      <c r="AN912" s="101"/>
      <c r="AO912" s="101"/>
      <c r="AP912" s="101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  <c r="BE912" s="101"/>
      <c r="BF912" s="101"/>
      <c r="BG912" s="101"/>
      <c r="BH912" s="101"/>
    </row>
    <row r="913" spans="1:60" outlineLevel="1">
      <c r="A913" s="104"/>
      <c r="B913" s="105"/>
      <c r="C913" s="138" t="s">
        <v>649</v>
      </c>
      <c r="D913" s="107"/>
      <c r="E913" s="108">
        <v>3.39</v>
      </c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1"/>
      <c r="Z913" s="101"/>
      <c r="AA913" s="101"/>
      <c r="AB913" s="101"/>
      <c r="AC913" s="101"/>
      <c r="AD913" s="101"/>
      <c r="AE913" s="101"/>
      <c r="AF913" s="101"/>
      <c r="AG913" s="101" t="s">
        <v>365</v>
      </c>
      <c r="AH913" s="101">
        <v>0</v>
      </c>
      <c r="AI913" s="101"/>
      <c r="AJ913" s="101"/>
      <c r="AK913" s="101"/>
      <c r="AL913" s="101"/>
      <c r="AM913" s="101"/>
      <c r="AN913" s="101"/>
      <c r="AO913" s="101"/>
      <c r="AP913" s="101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  <c r="BE913" s="101"/>
      <c r="BF913" s="101"/>
      <c r="BG913" s="101"/>
      <c r="BH913" s="101"/>
    </row>
    <row r="914" spans="1:60" outlineLevel="1">
      <c r="A914" s="104"/>
      <c r="B914" s="105"/>
      <c r="C914" s="138" t="s">
        <v>650</v>
      </c>
      <c r="D914" s="107"/>
      <c r="E914" s="108">
        <v>3.39</v>
      </c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1"/>
      <c r="Z914" s="101"/>
      <c r="AA914" s="101"/>
      <c r="AB914" s="101"/>
      <c r="AC914" s="101"/>
      <c r="AD914" s="101"/>
      <c r="AE914" s="101"/>
      <c r="AF914" s="101"/>
      <c r="AG914" s="101" t="s">
        <v>365</v>
      </c>
      <c r="AH914" s="101">
        <v>0</v>
      </c>
      <c r="AI914" s="101"/>
      <c r="AJ914" s="101"/>
      <c r="AK914" s="101"/>
      <c r="AL914" s="101"/>
      <c r="AM914" s="101"/>
      <c r="AN914" s="101"/>
      <c r="AO914" s="101"/>
      <c r="AP914" s="101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  <c r="BE914" s="101"/>
      <c r="BF914" s="101"/>
      <c r="BG914" s="101"/>
      <c r="BH914" s="101"/>
    </row>
    <row r="915" spans="1:60" outlineLevel="1">
      <c r="A915" s="104"/>
      <c r="B915" s="105"/>
      <c r="C915" s="138" t="s">
        <v>651</v>
      </c>
      <c r="D915" s="107"/>
      <c r="E915" s="108">
        <v>3.39</v>
      </c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1"/>
      <c r="Z915" s="101"/>
      <c r="AA915" s="101"/>
      <c r="AB915" s="101"/>
      <c r="AC915" s="101"/>
      <c r="AD915" s="101"/>
      <c r="AE915" s="101"/>
      <c r="AF915" s="101"/>
      <c r="AG915" s="101" t="s">
        <v>365</v>
      </c>
      <c r="AH915" s="101">
        <v>0</v>
      </c>
      <c r="AI915" s="101"/>
      <c r="AJ915" s="101"/>
      <c r="AK915" s="101"/>
      <c r="AL915" s="101"/>
      <c r="AM915" s="101"/>
      <c r="AN915" s="101"/>
      <c r="AO915" s="101"/>
      <c r="AP915" s="101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  <c r="BE915" s="101"/>
      <c r="BF915" s="101"/>
      <c r="BG915" s="101"/>
      <c r="BH915" s="101"/>
    </row>
    <row r="916" spans="1:60" outlineLevel="1">
      <c r="A916" s="104"/>
      <c r="B916" s="105"/>
      <c r="C916" s="138" t="s">
        <v>652</v>
      </c>
      <c r="D916" s="107"/>
      <c r="E916" s="108">
        <v>3.39</v>
      </c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1"/>
      <c r="Z916" s="101"/>
      <c r="AA916" s="101"/>
      <c r="AB916" s="101"/>
      <c r="AC916" s="101"/>
      <c r="AD916" s="101"/>
      <c r="AE916" s="101"/>
      <c r="AF916" s="101"/>
      <c r="AG916" s="101" t="s">
        <v>365</v>
      </c>
      <c r="AH916" s="101">
        <v>0</v>
      </c>
      <c r="AI916" s="101"/>
      <c r="AJ916" s="101"/>
      <c r="AK916" s="101"/>
      <c r="AL916" s="101"/>
      <c r="AM916" s="101"/>
      <c r="AN916" s="101"/>
      <c r="AO916" s="101"/>
      <c r="AP916" s="101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  <c r="BE916" s="101"/>
      <c r="BF916" s="101"/>
      <c r="BG916" s="101"/>
      <c r="BH916" s="101"/>
    </row>
    <row r="917" spans="1:60" outlineLevel="1">
      <c r="A917" s="104"/>
      <c r="B917" s="105"/>
      <c r="C917" s="138" t="s">
        <v>653</v>
      </c>
      <c r="D917" s="107"/>
      <c r="E917" s="108">
        <v>3.39</v>
      </c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1"/>
      <c r="Z917" s="101"/>
      <c r="AA917" s="101"/>
      <c r="AB917" s="101"/>
      <c r="AC917" s="101"/>
      <c r="AD917" s="101"/>
      <c r="AE917" s="101"/>
      <c r="AF917" s="101"/>
      <c r="AG917" s="101" t="s">
        <v>365</v>
      </c>
      <c r="AH917" s="101">
        <v>0</v>
      </c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  <c r="BE917" s="101"/>
      <c r="BF917" s="101"/>
      <c r="BG917" s="101"/>
      <c r="BH917" s="101"/>
    </row>
    <row r="918" spans="1:60" outlineLevel="1">
      <c r="A918" s="104"/>
      <c r="B918" s="105"/>
      <c r="C918" s="138" t="s">
        <v>654</v>
      </c>
      <c r="D918" s="107"/>
      <c r="E918" s="108">
        <v>2.97</v>
      </c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1"/>
      <c r="Z918" s="101"/>
      <c r="AA918" s="101"/>
      <c r="AB918" s="101"/>
      <c r="AC918" s="101"/>
      <c r="AD918" s="101"/>
      <c r="AE918" s="101"/>
      <c r="AF918" s="101"/>
      <c r="AG918" s="101" t="s">
        <v>365</v>
      </c>
      <c r="AH918" s="101">
        <v>0</v>
      </c>
      <c r="AI918" s="101"/>
      <c r="AJ918" s="101"/>
      <c r="AK918" s="101"/>
      <c r="AL918" s="101"/>
      <c r="AM918" s="101"/>
      <c r="AN918" s="101"/>
      <c r="AO918" s="101"/>
      <c r="AP918" s="101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  <c r="BE918" s="101"/>
      <c r="BF918" s="101"/>
      <c r="BG918" s="101"/>
      <c r="BH918" s="101"/>
    </row>
    <row r="919" spans="1:60" outlineLevel="1">
      <c r="A919" s="104"/>
      <c r="B919" s="105"/>
      <c r="C919" s="138" t="s">
        <v>655</v>
      </c>
      <c r="D919" s="107"/>
      <c r="E919" s="108">
        <v>3.86</v>
      </c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1"/>
      <c r="Z919" s="101"/>
      <c r="AA919" s="101"/>
      <c r="AB919" s="101"/>
      <c r="AC919" s="101"/>
      <c r="AD919" s="101"/>
      <c r="AE919" s="101"/>
      <c r="AF919" s="101"/>
      <c r="AG919" s="101" t="s">
        <v>365</v>
      </c>
      <c r="AH919" s="101">
        <v>0</v>
      </c>
      <c r="AI919" s="101"/>
      <c r="AJ919" s="101"/>
      <c r="AK919" s="101"/>
      <c r="AL919" s="101"/>
      <c r="AM919" s="101"/>
      <c r="AN919" s="101"/>
      <c r="AO919" s="101"/>
      <c r="AP919" s="101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  <c r="BE919" s="101"/>
      <c r="BF919" s="101"/>
      <c r="BG919" s="101"/>
      <c r="BH919" s="101"/>
    </row>
    <row r="920" spans="1:60" outlineLevel="1">
      <c r="A920" s="104"/>
      <c r="B920" s="105"/>
      <c r="C920" s="138" t="s">
        <v>656</v>
      </c>
      <c r="D920" s="107"/>
      <c r="E920" s="108">
        <v>3.09</v>
      </c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1"/>
      <c r="Z920" s="101"/>
      <c r="AA920" s="101"/>
      <c r="AB920" s="101"/>
      <c r="AC920" s="101"/>
      <c r="AD920" s="101"/>
      <c r="AE920" s="101"/>
      <c r="AF920" s="101"/>
      <c r="AG920" s="101" t="s">
        <v>365</v>
      </c>
      <c r="AH920" s="101">
        <v>0</v>
      </c>
      <c r="AI920" s="101"/>
      <c r="AJ920" s="101"/>
      <c r="AK920" s="101"/>
      <c r="AL920" s="101"/>
      <c r="AM920" s="101"/>
      <c r="AN920" s="101"/>
      <c r="AO920" s="101"/>
      <c r="AP920" s="101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  <c r="BE920" s="101"/>
      <c r="BF920" s="101"/>
      <c r="BG920" s="101"/>
      <c r="BH920" s="101"/>
    </row>
    <row r="921" spans="1:60" outlineLevel="1">
      <c r="A921" s="104"/>
      <c r="B921" s="105"/>
      <c r="C921" s="138" t="s">
        <v>657</v>
      </c>
      <c r="D921" s="107"/>
      <c r="E921" s="108">
        <v>1.82</v>
      </c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1"/>
      <c r="Z921" s="101"/>
      <c r="AA921" s="101"/>
      <c r="AB921" s="101"/>
      <c r="AC921" s="101"/>
      <c r="AD921" s="101"/>
      <c r="AE921" s="101"/>
      <c r="AF921" s="101"/>
      <c r="AG921" s="101" t="s">
        <v>365</v>
      </c>
      <c r="AH921" s="101">
        <v>0</v>
      </c>
      <c r="AI921" s="101"/>
      <c r="AJ921" s="101"/>
      <c r="AK921" s="101"/>
      <c r="AL921" s="101"/>
      <c r="AM921" s="101"/>
      <c r="AN921" s="101"/>
      <c r="AO921" s="101"/>
      <c r="AP921" s="101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  <c r="BE921" s="101"/>
      <c r="BF921" s="101"/>
      <c r="BG921" s="101"/>
      <c r="BH921" s="101"/>
    </row>
    <row r="922" spans="1:60" outlineLevel="1">
      <c r="A922" s="104"/>
      <c r="B922" s="105"/>
      <c r="C922" s="138" t="s">
        <v>658</v>
      </c>
      <c r="D922" s="107"/>
      <c r="E922" s="108">
        <v>11.52</v>
      </c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1"/>
      <c r="Z922" s="101"/>
      <c r="AA922" s="101"/>
      <c r="AB922" s="101"/>
      <c r="AC922" s="101"/>
      <c r="AD922" s="101"/>
      <c r="AE922" s="101"/>
      <c r="AF922" s="101"/>
      <c r="AG922" s="101" t="s">
        <v>365</v>
      </c>
      <c r="AH922" s="101">
        <v>0</v>
      </c>
      <c r="AI922" s="101"/>
      <c r="AJ922" s="101"/>
      <c r="AK922" s="101"/>
      <c r="AL922" s="101"/>
      <c r="AM922" s="101"/>
      <c r="AN922" s="101"/>
      <c r="AO922" s="101"/>
      <c r="AP922" s="101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  <c r="BE922" s="101"/>
      <c r="BF922" s="101"/>
      <c r="BG922" s="101"/>
      <c r="BH922" s="101"/>
    </row>
    <row r="923" spans="1:60" outlineLevel="1">
      <c r="A923" s="104"/>
      <c r="B923" s="105"/>
      <c r="C923" s="138" t="s">
        <v>659</v>
      </c>
      <c r="D923" s="107"/>
      <c r="E923" s="108">
        <v>3.49</v>
      </c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1"/>
      <c r="Z923" s="101"/>
      <c r="AA923" s="101"/>
      <c r="AB923" s="101"/>
      <c r="AC923" s="101"/>
      <c r="AD923" s="101"/>
      <c r="AE923" s="101"/>
      <c r="AF923" s="101"/>
      <c r="AG923" s="101" t="s">
        <v>365</v>
      </c>
      <c r="AH923" s="101">
        <v>0</v>
      </c>
      <c r="AI923" s="101"/>
      <c r="AJ923" s="101"/>
      <c r="AK923" s="101"/>
      <c r="AL923" s="101"/>
      <c r="AM923" s="101"/>
      <c r="AN923" s="101"/>
      <c r="AO923" s="101"/>
      <c r="AP923" s="101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  <c r="BE923" s="101"/>
      <c r="BF923" s="101"/>
      <c r="BG923" s="101"/>
      <c r="BH923" s="101"/>
    </row>
    <row r="924" spans="1:60" outlineLevel="1">
      <c r="A924" s="104"/>
      <c r="B924" s="105"/>
      <c r="C924" s="138" t="s">
        <v>660</v>
      </c>
      <c r="D924" s="107"/>
      <c r="E924" s="108">
        <v>11.47</v>
      </c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1"/>
      <c r="Z924" s="101"/>
      <c r="AA924" s="101"/>
      <c r="AB924" s="101"/>
      <c r="AC924" s="101"/>
      <c r="AD924" s="101"/>
      <c r="AE924" s="101"/>
      <c r="AF924" s="101"/>
      <c r="AG924" s="101" t="s">
        <v>365</v>
      </c>
      <c r="AH924" s="101">
        <v>0</v>
      </c>
      <c r="AI924" s="101"/>
      <c r="AJ924" s="101"/>
      <c r="AK924" s="101"/>
      <c r="AL924" s="101"/>
      <c r="AM924" s="101"/>
      <c r="AN924" s="101"/>
      <c r="AO924" s="101"/>
      <c r="AP924" s="101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  <c r="BE924" s="101"/>
      <c r="BF924" s="101"/>
      <c r="BG924" s="101"/>
      <c r="BH924" s="101"/>
    </row>
    <row r="925" spans="1:60" outlineLevel="1">
      <c r="A925" s="104"/>
      <c r="B925" s="105"/>
      <c r="C925" s="138" t="s">
        <v>661</v>
      </c>
      <c r="D925" s="107"/>
      <c r="E925" s="108">
        <v>1.35</v>
      </c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1"/>
      <c r="Z925" s="101"/>
      <c r="AA925" s="101"/>
      <c r="AB925" s="101"/>
      <c r="AC925" s="101"/>
      <c r="AD925" s="101"/>
      <c r="AE925" s="101"/>
      <c r="AF925" s="101"/>
      <c r="AG925" s="101" t="s">
        <v>365</v>
      </c>
      <c r="AH925" s="101">
        <v>0</v>
      </c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  <c r="BE925" s="101"/>
      <c r="BF925" s="101"/>
      <c r="BG925" s="101"/>
      <c r="BH925" s="101"/>
    </row>
    <row r="926" spans="1:60" outlineLevel="1">
      <c r="A926" s="104"/>
      <c r="B926" s="105"/>
      <c r="C926" s="138" t="s">
        <v>662</v>
      </c>
      <c r="D926" s="107"/>
      <c r="E926" s="108">
        <v>1.65</v>
      </c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1"/>
      <c r="Z926" s="101"/>
      <c r="AA926" s="101"/>
      <c r="AB926" s="101"/>
      <c r="AC926" s="101"/>
      <c r="AD926" s="101"/>
      <c r="AE926" s="101"/>
      <c r="AF926" s="101"/>
      <c r="AG926" s="101" t="s">
        <v>365</v>
      </c>
      <c r="AH926" s="101">
        <v>0</v>
      </c>
      <c r="AI926" s="101"/>
      <c r="AJ926" s="101"/>
      <c r="AK926" s="101"/>
      <c r="AL926" s="101"/>
      <c r="AM926" s="101"/>
      <c r="AN926" s="101"/>
      <c r="AO926" s="101"/>
      <c r="AP926" s="101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  <c r="BE926" s="101"/>
      <c r="BF926" s="101"/>
      <c r="BG926" s="101"/>
      <c r="BH926" s="101"/>
    </row>
    <row r="927" spans="1:60" outlineLevel="1">
      <c r="A927" s="104"/>
      <c r="B927" s="105"/>
      <c r="C927" s="138" t="s">
        <v>663</v>
      </c>
      <c r="D927" s="107"/>
      <c r="E927" s="108">
        <v>1.35</v>
      </c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1"/>
      <c r="Z927" s="101"/>
      <c r="AA927" s="101"/>
      <c r="AB927" s="101"/>
      <c r="AC927" s="101"/>
      <c r="AD927" s="101"/>
      <c r="AE927" s="101"/>
      <c r="AF927" s="101"/>
      <c r="AG927" s="101" t="s">
        <v>365</v>
      </c>
      <c r="AH927" s="101">
        <v>0</v>
      </c>
      <c r="AI927" s="101"/>
      <c r="AJ927" s="101"/>
      <c r="AK927" s="101"/>
      <c r="AL927" s="101"/>
      <c r="AM927" s="101"/>
      <c r="AN927" s="101"/>
      <c r="AO927" s="101"/>
      <c r="AP927" s="101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  <c r="BE927" s="101"/>
      <c r="BF927" s="101"/>
      <c r="BG927" s="101"/>
      <c r="BH927" s="101"/>
    </row>
    <row r="928" spans="1:60" outlineLevel="1">
      <c r="A928" s="104"/>
      <c r="B928" s="105"/>
      <c r="C928" s="138" t="s">
        <v>664</v>
      </c>
      <c r="D928" s="107"/>
      <c r="E928" s="108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1"/>
      <c r="Z928" s="101"/>
      <c r="AA928" s="101"/>
      <c r="AB928" s="101"/>
      <c r="AC928" s="101"/>
      <c r="AD928" s="101"/>
      <c r="AE928" s="101"/>
      <c r="AF928" s="101"/>
      <c r="AG928" s="101" t="s">
        <v>365</v>
      </c>
      <c r="AH928" s="101">
        <v>0</v>
      </c>
      <c r="AI928" s="101"/>
      <c r="AJ928" s="101"/>
      <c r="AK928" s="101"/>
      <c r="AL928" s="101"/>
      <c r="AM928" s="101"/>
      <c r="AN928" s="101"/>
      <c r="AO928" s="101"/>
      <c r="AP928" s="101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101"/>
      <c r="BE928" s="101"/>
      <c r="BF928" s="101"/>
      <c r="BG928" s="101"/>
      <c r="BH928" s="101"/>
    </row>
    <row r="929" spans="1:60" outlineLevel="1">
      <c r="A929" s="104"/>
      <c r="B929" s="105"/>
      <c r="C929" s="138" t="s">
        <v>665</v>
      </c>
      <c r="D929" s="107"/>
      <c r="E929" s="108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1"/>
      <c r="Z929" s="101"/>
      <c r="AA929" s="101"/>
      <c r="AB929" s="101"/>
      <c r="AC929" s="101"/>
      <c r="AD929" s="101"/>
      <c r="AE929" s="101"/>
      <c r="AF929" s="101"/>
      <c r="AG929" s="101" t="s">
        <v>365</v>
      </c>
      <c r="AH929" s="101">
        <v>0</v>
      </c>
      <c r="AI929" s="101"/>
      <c r="AJ929" s="101"/>
      <c r="AK929" s="101"/>
      <c r="AL929" s="101"/>
      <c r="AM929" s="101"/>
      <c r="AN929" s="101"/>
      <c r="AO929" s="101"/>
      <c r="AP929" s="101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101"/>
      <c r="BE929" s="101"/>
      <c r="BF929" s="101"/>
      <c r="BG929" s="101"/>
      <c r="BH929" s="101"/>
    </row>
    <row r="930" spans="1:60" outlineLevel="1">
      <c r="A930" s="104"/>
      <c r="B930" s="105"/>
      <c r="C930" s="138" t="s">
        <v>589</v>
      </c>
      <c r="D930" s="107"/>
      <c r="E930" s="108">
        <v>3.4</v>
      </c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1"/>
      <c r="Z930" s="101"/>
      <c r="AA930" s="101"/>
      <c r="AB930" s="101"/>
      <c r="AC930" s="101"/>
      <c r="AD930" s="101"/>
      <c r="AE930" s="101"/>
      <c r="AF930" s="101"/>
      <c r="AG930" s="101" t="s">
        <v>365</v>
      </c>
      <c r="AH930" s="101">
        <v>0</v>
      </c>
      <c r="AI930" s="101"/>
      <c r="AJ930" s="101"/>
      <c r="AK930" s="101"/>
      <c r="AL930" s="101"/>
      <c r="AM930" s="101"/>
      <c r="AN930" s="101"/>
      <c r="AO930" s="101"/>
      <c r="AP930" s="101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101"/>
      <c r="BE930" s="101"/>
      <c r="BF930" s="101"/>
      <c r="BG930" s="101"/>
      <c r="BH930" s="101"/>
    </row>
    <row r="931" spans="1:60" outlineLevel="1">
      <c r="A931" s="104"/>
      <c r="B931" s="105"/>
      <c r="C931" s="139" t="s">
        <v>454</v>
      </c>
      <c r="D931" s="109"/>
      <c r="E931" s="110">
        <v>73.09</v>
      </c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1"/>
      <c r="Z931" s="101"/>
      <c r="AA931" s="101"/>
      <c r="AB931" s="101"/>
      <c r="AC931" s="101"/>
      <c r="AD931" s="101"/>
      <c r="AE931" s="101"/>
      <c r="AF931" s="101"/>
      <c r="AG931" s="101" t="s">
        <v>365</v>
      </c>
      <c r="AH931" s="101">
        <v>1</v>
      </c>
      <c r="AI931" s="101"/>
      <c r="AJ931" s="101"/>
      <c r="AK931" s="101"/>
      <c r="AL931" s="101"/>
      <c r="AM931" s="101"/>
      <c r="AN931" s="101"/>
      <c r="AO931" s="101"/>
      <c r="AP931" s="101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101"/>
      <c r="BE931" s="101"/>
      <c r="BF931" s="101"/>
      <c r="BG931" s="101"/>
      <c r="BH931" s="101"/>
    </row>
    <row r="932" spans="1:60" outlineLevel="1">
      <c r="A932" s="104"/>
      <c r="B932" s="105"/>
      <c r="C932" s="138" t="s">
        <v>639</v>
      </c>
      <c r="D932" s="107"/>
      <c r="E932" s="108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1"/>
      <c r="Z932" s="101"/>
      <c r="AA932" s="101"/>
      <c r="AB932" s="101"/>
      <c r="AC932" s="101"/>
      <c r="AD932" s="101"/>
      <c r="AE932" s="101"/>
      <c r="AF932" s="101"/>
      <c r="AG932" s="101" t="s">
        <v>365</v>
      </c>
      <c r="AH932" s="101">
        <v>0</v>
      </c>
      <c r="AI932" s="101"/>
      <c r="AJ932" s="101"/>
      <c r="AK932" s="101"/>
      <c r="AL932" s="101"/>
      <c r="AM932" s="101"/>
      <c r="AN932" s="101"/>
      <c r="AO932" s="101"/>
      <c r="AP932" s="101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101"/>
      <c r="BE932" s="101"/>
      <c r="BF932" s="101"/>
      <c r="BG932" s="101"/>
      <c r="BH932" s="101"/>
    </row>
    <row r="933" spans="1:60" outlineLevel="1">
      <c r="A933" s="104"/>
      <c r="B933" s="105"/>
      <c r="C933" s="138" t="s">
        <v>640</v>
      </c>
      <c r="D933" s="107"/>
      <c r="E933" s="108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1"/>
      <c r="Z933" s="101"/>
      <c r="AA933" s="101"/>
      <c r="AB933" s="101"/>
      <c r="AC933" s="101"/>
      <c r="AD933" s="101"/>
      <c r="AE933" s="101"/>
      <c r="AF933" s="101"/>
      <c r="AG933" s="101" t="s">
        <v>365</v>
      </c>
      <c r="AH933" s="101">
        <v>0</v>
      </c>
      <c r="AI933" s="101"/>
      <c r="AJ933" s="101"/>
      <c r="AK933" s="101"/>
      <c r="AL933" s="101"/>
      <c r="AM933" s="101"/>
      <c r="AN933" s="101"/>
      <c r="AO933" s="101"/>
      <c r="AP933" s="101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101"/>
      <c r="BE933" s="101"/>
      <c r="BF933" s="101"/>
      <c r="BG933" s="101"/>
      <c r="BH933" s="101"/>
    </row>
    <row r="934" spans="1:60" outlineLevel="1">
      <c r="A934" s="104"/>
      <c r="B934" s="105"/>
      <c r="C934" s="138" t="s">
        <v>641</v>
      </c>
      <c r="D934" s="107"/>
      <c r="E934" s="108">
        <v>10.8</v>
      </c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1"/>
      <c r="Z934" s="101"/>
      <c r="AA934" s="101"/>
      <c r="AB934" s="101"/>
      <c r="AC934" s="101"/>
      <c r="AD934" s="101"/>
      <c r="AE934" s="101"/>
      <c r="AF934" s="101"/>
      <c r="AG934" s="101" t="s">
        <v>365</v>
      </c>
      <c r="AH934" s="101">
        <v>0</v>
      </c>
      <c r="AI934" s="101"/>
      <c r="AJ934" s="101"/>
      <c r="AK934" s="101"/>
      <c r="AL934" s="101"/>
      <c r="AM934" s="101"/>
      <c r="AN934" s="101"/>
      <c r="AO934" s="101"/>
      <c r="AP934" s="101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101"/>
      <c r="BE934" s="101"/>
      <c r="BF934" s="101"/>
      <c r="BG934" s="101"/>
      <c r="BH934" s="101"/>
    </row>
    <row r="935" spans="1:60" outlineLevel="1">
      <c r="A935" s="104"/>
      <c r="B935" s="105"/>
      <c r="C935" s="139" t="s">
        <v>454</v>
      </c>
      <c r="D935" s="109"/>
      <c r="E935" s="110">
        <v>10.8</v>
      </c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1"/>
      <c r="Z935" s="101"/>
      <c r="AA935" s="101"/>
      <c r="AB935" s="101"/>
      <c r="AC935" s="101"/>
      <c r="AD935" s="101"/>
      <c r="AE935" s="101"/>
      <c r="AF935" s="101"/>
      <c r="AG935" s="101" t="s">
        <v>365</v>
      </c>
      <c r="AH935" s="101">
        <v>1</v>
      </c>
      <c r="AI935" s="101"/>
      <c r="AJ935" s="101"/>
      <c r="AK935" s="101"/>
      <c r="AL935" s="101"/>
      <c r="AM935" s="101"/>
      <c r="AN935" s="101"/>
      <c r="AO935" s="101"/>
      <c r="AP935" s="101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101"/>
      <c r="BE935" s="101"/>
      <c r="BF935" s="101"/>
      <c r="BG935" s="101"/>
      <c r="BH935" s="101"/>
    </row>
    <row r="936" spans="1:60" outlineLevel="1">
      <c r="A936" s="104"/>
      <c r="B936" s="105"/>
      <c r="C936" s="138" t="s">
        <v>669</v>
      </c>
      <c r="D936" s="107"/>
      <c r="E936" s="108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1"/>
      <c r="Z936" s="101"/>
      <c r="AA936" s="101"/>
      <c r="AB936" s="101"/>
      <c r="AC936" s="101"/>
      <c r="AD936" s="101"/>
      <c r="AE936" s="101"/>
      <c r="AF936" s="101"/>
      <c r="AG936" s="101" t="s">
        <v>365</v>
      </c>
      <c r="AH936" s="101">
        <v>0</v>
      </c>
      <c r="AI936" s="101"/>
      <c r="AJ936" s="101"/>
      <c r="AK936" s="101"/>
      <c r="AL936" s="101"/>
      <c r="AM936" s="101"/>
      <c r="AN936" s="101"/>
      <c r="AO936" s="101"/>
      <c r="AP936" s="101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101"/>
      <c r="BE936" s="101"/>
      <c r="BF936" s="101"/>
      <c r="BG936" s="101"/>
      <c r="BH936" s="101"/>
    </row>
    <row r="937" spans="1:60" outlineLevel="1">
      <c r="A937" s="104"/>
      <c r="B937" s="105"/>
      <c r="C937" s="138" t="s">
        <v>476</v>
      </c>
      <c r="D937" s="107"/>
      <c r="E937" s="108">
        <v>3.45</v>
      </c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1"/>
      <c r="Z937" s="101"/>
      <c r="AA937" s="101"/>
      <c r="AB937" s="101"/>
      <c r="AC937" s="101"/>
      <c r="AD937" s="101"/>
      <c r="AE937" s="101"/>
      <c r="AF937" s="101"/>
      <c r="AG937" s="101" t="s">
        <v>365</v>
      </c>
      <c r="AH937" s="101">
        <v>0</v>
      </c>
      <c r="AI937" s="101"/>
      <c r="AJ937" s="101"/>
      <c r="AK937" s="101"/>
      <c r="AL937" s="101"/>
      <c r="AM937" s="101"/>
      <c r="AN937" s="101"/>
      <c r="AO937" s="101"/>
      <c r="AP937" s="101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101"/>
      <c r="BE937" s="101"/>
      <c r="BF937" s="101"/>
      <c r="BG937" s="101"/>
      <c r="BH937" s="101"/>
    </row>
    <row r="938" spans="1:60" outlineLevel="1">
      <c r="A938" s="104"/>
      <c r="B938" s="105"/>
      <c r="C938" s="138" t="s">
        <v>478</v>
      </c>
      <c r="D938" s="107"/>
      <c r="E938" s="108">
        <v>3.44</v>
      </c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1"/>
      <c r="Z938" s="101"/>
      <c r="AA938" s="101"/>
      <c r="AB938" s="101"/>
      <c r="AC938" s="101"/>
      <c r="AD938" s="101"/>
      <c r="AE938" s="101"/>
      <c r="AF938" s="101"/>
      <c r="AG938" s="101" t="s">
        <v>365</v>
      </c>
      <c r="AH938" s="101">
        <v>0</v>
      </c>
      <c r="AI938" s="101"/>
      <c r="AJ938" s="101"/>
      <c r="AK938" s="101"/>
      <c r="AL938" s="101"/>
      <c r="AM938" s="101"/>
      <c r="AN938" s="101"/>
      <c r="AO938" s="101"/>
      <c r="AP938" s="101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101"/>
      <c r="BE938" s="101"/>
      <c r="BF938" s="101"/>
      <c r="BG938" s="101"/>
      <c r="BH938" s="101"/>
    </row>
    <row r="939" spans="1:60" outlineLevel="1">
      <c r="A939" s="104"/>
      <c r="B939" s="105"/>
      <c r="C939" s="138" t="s">
        <v>479</v>
      </c>
      <c r="D939" s="107"/>
      <c r="E939" s="108">
        <v>3.44</v>
      </c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1"/>
      <c r="Z939" s="101"/>
      <c r="AA939" s="101"/>
      <c r="AB939" s="101"/>
      <c r="AC939" s="101"/>
      <c r="AD939" s="101"/>
      <c r="AE939" s="101"/>
      <c r="AF939" s="101"/>
      <c r="AG939" s="101" t="s">
        <v>365</v>
      </c>
      <c r="AH939" s="101">
        <v>0</v>
      </c>
      <c r="AI939" s="101"/>
      <c r="AJ939" s="101"/>
      <c r="AK939" s="101"/>
      <c r="AL939" s="101"/>
      <c r="AM939" s="101"/>
      <c r="AN939" s="101"/>
      <c r="AO939" s="101"/>
      <c r="AP939" s="101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101"/>
      <c r="BE939" s="101"/>
      <c r="BF939" s="101"/>
      <c r="BG939" s="101"/>
      <c r="BH939" s="101"/>
    </row>
    <row r="940" spans="1:60" outlineLevel="1">
      <c r="A940" s="104"/>
      <c r="B940" s="105"/>
      <c r="C940" s="138" t="s">
        <v>480</v>
      </c>
      <c r="D940" s="107"/>
      <c r="E940" s="108">
        <v>3.44</v>
      </c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1"/>
      <c r="Z940" s="101"/>
      <c r="AA940" s="101"/>
      <c r="AB940" s="101"/>
      <c r="AC940" s="101"/>
      <c r="AD940" s="101"/>
      <c r="AE940" s="101"/>
      <c r="AF940" s="101"/>
      <c r="AG940" s="101" t="s">
        <v>365</v>
      </c>
      <c r="AH940" s="101">
        <v>0</v>
      </c>
      <c r="AI940" s="101"/>
      <c r="AJ940" s="101"/>
      <c r="AK940" s="101"/>
      <c r="AL940" s="101"/>
      <c r="AM940" s="101"/>
      <c r="AN940" s="101"/>
      <c r="AO940" s="101"/>
      <c r="AP940" s="101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101"/>
      <c r="BE940" s="101"/>
      <c r="BF940" s="101"/>
      <c r="BG940" s="101"/>
      <c r="BH940" s="101"/>
    </row>
    <row r="941" spans="1:60" outlineLevel="1">
      <c r="A941" s="104"/>
      <c r="B941" s="105"/>
      <c r="C941" s="138" t="s">
        <v>481</v>
      </c>
      <c r="D941" s="107"/>
      <c r="E941" s="108">
        <v>3.44</v>
      </c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1"/>
      <c r="Z941" s="101"/>
      <c r="AA941" s="101"/>
      <c r="AB941" s="101"/>
      <c r="AC941" s="101"/>
      <c r="AD941" s="101"/>
      <c r="AE941" s="101"/>
      <c r="AF941" s="101"/>
      <c r="AG941" s="101" t="s">
        <v>365</v>
      </c>
      <c r="AH941" s="101">
        <v>0</v>
      </c>
      <c r="AI941" s="101"/>
      <c r="AJ941" s="101"/>
      <c r="AK941" s="101"/>
      <c r="AL941" s="101"/>
      <c r="AM941" s="101"/>
      <c r="AN941" s="101"/>
      <c r="AO941" s="101"/>
      <c r="AP941" s="101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101"/>
      <c r="BE941" s="101"/>
      <c r="BF941" s="101"/>
      <c r="BG941" s="101"/>
      <c r="BH941" s="101"/>
    </row>
    <row r="942" spans="1:60" outlineLevel="1">
      <c r="A942" s="104"/>
      <c r="B942" s="105"/>
      <c r="C942" s="138" t="s">
        <v>482</v>
      </c>
      <c r="D942" s="107"/>
      <c r="E942" s="108">
        <v>3.44</v>
      </c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1"/>
      <c r="Z942" s="101"/>
      <c r="AA942" s="101"/>
      <c r="AB942" s="101"/>
      <c r="AC942" s="101"/>
      <c r="AD942" s="101"/>
      <c r="AE942" s="101"/>
      <c r="AF942" s="101"/>
      <c r="AG942" s="101" t="s">
        <v>365</v>
      </c>
      <c r="AH942" s="101">
        <v>0</v>
      </c>
      <c r="AI942" s="101"/>
      <c r="AJ942" s="101"/>
      <c r="AK942" s="101"/>
      <c r="AL942" s="101"/>
      <c r="AM942" s="101"/>
      <c r="AN942" s="101"/>
      <c r="AO942" s="101"/>
      <c r="AP942" s="101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101"/>
      <c r="BE942" s="101"/>
      <c r="BF942" s="101"/>
      <c r="BG942" s="101"/>
      <c r="BH942" s="101"/>
    </row>
    <row r="943" spans="1:60" outlineLevel="1">
      <c r="A943" s="104"/>
      <c r="B943" s="105"/>
      <c r="C943" s="138" t="s">
        <v>483</v>
      </c>
      <c r="D943" s="107"/>
      <c r="E943" s="108">
        <v>3.44</v>
      </c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1"/>
      <c r="Z943" s="101"/>
      <c r="AA943" s="101"/>
      <c r="AB943" s="101"/>
      <c r="AC943" s="101"/>
      <c r="AD943" s="101"/>
      <c r="AE943" s="101"/>
      <c r="AF943" s="101"/>
      <c r="AG943" s="101" t="s">
        <v>365</v>
      </c>
      <c r="AH943" s="101">
        <v>0</v>
      </c>
      <c r="AI943" s="101"/>
      <c r="AJ943" s="101"/>
      <c r="AK943" s="101"/>
      <c r="AL943" s="101"/>
      <c r="AM943" s="101"/>
      <c r="AN943" s="101"/>
      <c r="AO943" s="101"/>
      <c r="AP943" s="101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101"/>
      <c r="BE943" s="101"/>
      <c r="BF943" s="101"/>
      <c r="BG943" s="101"/>
      <c r="BH943" s="101"/>
    </row>
    <row r="944" spans="1:60" outlineLevel="1">
      <c r="A944" s="104"/>
      <c r="B944" s="105"/>
      <c r="C944" s="138" t="s">
        <v>484</v>
      </c>
      <c r="D944" s="107"/>
      <c r="E944" s="108">
        <v>3.61</v>
      </c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1"/>
      <c r="Z944" s="101"/>
      <c r="AA944" s="101"/>
      <c r="AB944" s="101"/>
      <c r="AC944" s="101"/>
      <c r="AD944" s="101"/>
      <c r="AE944" s="101"/>
      <c r="AF944" s="101"/>
      <c r="AG944" s="101" t="s">
        <v>365</v>
      </c>
      <c r="AH944" s="101">
        <v>0</v>
      </c>
      <c r="AI944" s="101"/>
      <c r="AJ944" s="101"/>
      <c r="AK944" s="101"/>
      <c r="AL944" s="101"/>
      <c r="AM944" s="101"/>
      <c r="AN944" s="101"/>
      <c r="AO944" s="101"/>
      <c r="AP944" s="101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101"/>
      <c r="BE944" s="101"/>
      <c r="BF944" s="101"/>
      <c r="BG944" s="101"/>
      <c r="BH944" s="101"/>
    </row>
    <row r="945" spans="1:60" outlineLevel="1">
      <c r="A945" s="104"/>
      <c r="B945" s="105"/>
      <c r="C945" s="138" t="s">
        <v>486</v>
      </c>
      <c r="D945" s="107"/>
      <c r="E945" s="108">
        <v>3.92</v>
      </c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1"/>
      <c r="Z945" s="101"/>
      <c r="AA945" s="101"/>
      <c r="AB945" s="101"/>
      <c r="AC945" s="101"/>
      <c r="AD945" s="101"/>
      <c r="AE945" s="101"/>
      <c r="AF945" s="101"/>
      <c r="AG945" s="101" t="s">
        <v>365</v>
      </c>
      <c r="AH945" s="101">
        <v>0</v>
      </c>
      <c r="AI945" s="101"/>
      <c r="AJ945" s="101"/>
      <c r="AK945" s="101"/>
      <c r="AL945" s="101"/>
      <c r="AM945" s="101"/>
      <c r="AN945" s="101"/>
      <c r="AO945" s="101"/>
      <c r="AP945" s="101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101"/>
      <c r="BE945" s="101"/>
      <c r="BF945" s="101"/>
      <c r="BG945" s="101"/>
      <c r="BH945" s="101"/>
    </row>
    <row r="946" spans="1:60" outlineLevel="1">
      <c r="A946" s="104"/>
      <c r="B946" s="105"/>
      <c r="C946" s="138" t="s">
        <v>488</v>
      </c>
      <c r="D946" s="107"/>
      <c r="E946" s="108">
        <v>9.41</v>
      </c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1"/>
      <c r="Z946" s="101"/>
      <c r="AA946" s="101"/>
      <c r="AB946" s="101"/>
      <c r="AC946" s="101"/>
      <c r="AD946" s="101"/>
      <c r="AE946" s="101"/>
      <c r="AF946" s="101"/>
      <c r="AG946" s="101" t="s">
        <v>365</v>
      </c>
      <c r="AH946" s="101">
        <v>0</v>
      </c>
      <c r="AI946" s="101"/>
      <c r="AJ946" s="101"/>
      <c r="AK946" s="101"/>
      <c r="AL946" s="101"/>
      <c r="AM946" s="101"/>
      <c r="AN946" s="101"/>
      <c r="AO946" s="101"/>
      <c r="AP946" s="101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101"/>
      <c r="BE946" s="101"/>
      <c r="BF946" s="101"/>
      <c r="BG946" s="101"/>
      <c r="BH946" s="101"/>
    </row>
    <row r="947" spans="1:60" outlineLevel="1">
      <c r="A947" s="104"/>
      <c r="B947" s="105"/>
      <c r="C947" s="138" t="s">
        <v>490</v>
      </c>
      <c r="D947" s="107"/>
      <c r="E947" s="108">
        <v>12.52</v>
      </c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1"/>
      <c r="Z947" s="101"/>
      <c r="AA947" s="101"/>
      <c r="AB947" s="101"/>
      <c r="AC947" s="101"/>
      <c r="AD947" s="101"/>
      <c r="AE947" s="101"/>
      <c r="AF947" s="101"/>
      <c r="AG947" s="101" t="s">
        <v>365</v>
      </c>
      <c r="AH947" s="101">
        <v>0</v>
      </c>
      <c r="AI947" s="101"/>
      <c r="AJ947" s="101"/>
      <c r="AK947" s="101"/>
      <c r="AL947" s="101"/>
      <c r="AM947" s="101"/>
      <c r="AN947" s="101"/>
      <c r="AO947" s="101"/>
      <c r="AP947" s="101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101"/>
      <c r="BE947" s="101"/>
      <c r="BF947" s="101"/>
      <c r="BG947" s="101"/>
      <c r="BH947" s="101"/>
    </row>
    <row r="948" spans="1:60" outlineLevel="1">
      <c r="A948" s="104"/>
      <c r="B948" s="105"/>
      <c r="C948" s="138" t="s">
        <v>492</v>
      </c>
      <c r="D948" s="107"/>
      <c r="E948" s="108">
        <v>4.6500000000000004</v>
      </c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1"/>
      <c r="Z948" s="101"/>
      <c r="AA948" s="101"/>
      <c r="AB948" s="101"/>
      <c r="AC948" s="101"/>
      <c r="AD948" s="101"/>
      <c r="AE948" s="101"/>
      <c r="AF948" s="101"/>
      <c r="AG948" s="101" t="s">
        <v>365</v>
      </c>
      <c r="AH948" s="101">
        <v>0</v>
      </c>
      <c r="AI948" s="101"/>
      <c r="AJ948" s="101"/>
      <c r="AK948" s="101"/>
      <c r="AL948" s="101"/>
      <c r="AM948" s="101"/>
      <c r="AN948" s="101"/>
      <c r="AO948" s="101"/>
      <c r="AP948" s="101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101"/>
      <c r="BE948" s="101"/>
      <c r="BF948" s="101"/>
      <c r="BG948" s="101"/>
      <c r="BH948" s="101"/>
    </row>
    <row r="949" spans="1:60" outlineLevel="1">
      <c r="A949" s="104"/>
      <c r="B949" s="105"/>
      <c r="C949" s="138" t="s">
        <v>494</v>
      </c>
      <c r="D949" s="107"/>
      <c r="E949" s="108">
        <v>3.07</v>
      </c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1"/>
      <c r="Z949" s="101"/>
      <c r="AA949" s="101"/>
      <c r="AB949" s="101"/>
      <c r="AC949" s="101"/>
      <c r="AD949" s="101"/>
      <c r="AE949" s="101"/>
      <c r="AF949" s="101"/>
      <c r="AG949" s="101" t="s">
        <v>365</v>
      </c>
      <c r="AH949" s="101">
        <v>0</v>
      </c>
      <c r="AI949" s="101"/>
      <c r="AJ949" s="101"/>
      <c r="AK949" s="101"/>
      <c r="AL949" s="101"/>
      <c r="AM949" s="101"/>
      <c r="AN949" s="101"/>
      <c r="AO949" s="101"/>
      <c r="AP949" s="101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101"/>
      <c r="BE949" s="101"/>
      <c r="BF949" s="101"/>
      <c r="BG949" s="101"/>
      <c r="BH949" s="101"/>
    </row>
    <row r="950" spans="1:60" outlineLevel="1">
      <c r="A950" s="104"/>
      <c r="B950" s="105"/>
      <c r="C950" s="139" t="s">
        <v>454</v>
      </c>
      <c r="D950" s="109"/>
      <c r="E950" s="110">
        <v>61.27</v>
      </c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1"/>
      <c r="Z950" s="101"/>
      <c r="AA950" s="101"/>
      <c r="AB950" s="101"/>
      <c r="AC950" s="101"/>
      <c r="AD950" s="101"/>
      <c r="AE950" s="101"/>
      <c r="AF950" s="101"/>
      <c r="AG950" s="101" t="s">
        <v>365</v>
      </c>
      <c r="AH950" s="101">
        <v>1</v>
      </c>
      <c r="AI950" s="101"/>
      <c r="AJ950" s="101"/>
      <c r="AK950" s="101"/>
      <c r="AL950" s="101"/>
      <c r="AM950" s="101"/>
      <c r="AN950" s="101"/>
      <c r="AO950" s="101"/>
      <c r="AP950" s="101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101"/>
      <c r="BE950" s="101"/>
      <c r="BF950" s="101"/>
      <c r="BG950" s="101"/>
      <c r="BH950" s="101"/>
    </row>
    <row r="951" spans="1:60" ht="22.5" outlineLevel="1">
      <c r="A951" s="122">
        <v>92</v>
      </c>
      <c r="B951" s="123" t="s">
        <v>1063</v>
      </c>
      <c r="C951" s="137" t="s">
        <v>1064</v>
      </c>
      <c r="D951" s="124" t="s">
        <v>359</v>
      </c>
      <c r="E951" s="125">
        <v>88.084500000000006</v>
      </c>
      <c r="F951" s="126"/>
      <c r="G951" s="127">
        <f>ROUND(E951*F951,2)</f>
        <v>0</v>
      </c>
      <c r="H951" s="126"/>
      <c r="I951" s="127">
        <f>ROUND(E951*H951,2)</f>
        <v>0</v>
      </c>
      <c r="J951" s="126"/>
      <c r="K951" s="127">
        <f>ROUND(E951*J951,2)</f>
        <v>0</v>
      </c>
      <c r="L951" s="127">
        <v>21</v>
      </c>
      <c r="M951" s="127">
        <f>G951*(1+L951/100)</f>
        <v>0</v>
      </c>
      <c r="N951" s="127">
        <v>4.4999999999999997E-3</v>
      </c>
      <c r="O951" s="127">
        <f>ROUND(E951*N951,2)</f>
        <v>0.4</v>
      </c>
      <c r="P951" s="127">
        <v>0</v>
      </c>
      <c r="Q951" s="127">
        <f>ROUND(E951*P951,2)</f>
        <v>0</v>
      </c>
      <c r="R951" s="127" t="s">
        <v>1065</v>
      </c>
      <c r="S951" s="127" t="s">
        <v>360</v>
      </c>
      <c r="T951" s="128" t="s">
        <v>361</v>
      </c>
      <c r="U951" s="106">
        <v>0</v>
      </c>
      <c r="V951" s="106">
        <f>ROUND(E951*U951,2)</f>
        <v>0</v>
      </c>
      <c r="W951" s="106"/>
      <c r="X951" s="106" t="s">
        <v>1066</v>
      </c>
      <c r="Y951" s="101"/>
      <c r="Z951" s="101"/>
      <c r="AA951" s="101"/>
      <c r="AB951" s="101"/>
      <c r="AC951" s="101"/>
      <c r="AD951" s="101"/>
      <c r="AE951" s="101"/>
      <c r="AF951" s="101"/>
      <c r="AG951" s="101" t="s">
        <v>1067</v>
      </c>
      <c r="AH951" s="101"/>
      <c r="AI951" s="101"/>
      <c r="AJ951" s="101"/>
      <c r="AK951" s="101"/>
      <c r="AL951" s="101"/>
      <c r="AM951" s="101"/>
      <c r="AN951" s="101"/>
      <c r="AO951" s="101"/>
      <c r="AP951" s="101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101"/>
      <c r="BE951" s="101"/>
      <c r="BF951" s="101"/>
      <c r="BG951" s="101"/>
      <c r="BH951" s="101"/>
    </row>
    <row r="952" spans="1:60" outlineLevel="1">
      <c r="A952" s="104"/>
      <c r="B952" s="105"/>
      <c r="C952" s="141" t="s">
        <v>1068</v>
      </c>
      <c r="D952" s="111"/>
      <c r="E952" s="112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1"/>
      <c r="Z952" s="101"/>
      <c r="AA952" s="101"/>
      <c r="AB952" s="101"/>
      <c r="AC952" s="101"/>
      <c r="AD952" s="101"/>
      <c r="AE952" s="101"/>
      <c r="AF952" s="101"/>
      <c r="AG952" s="101" t="s">
        <v>365</v>
      </c>
      <c r="AH952" s="101"/>
      <c r="AI952" s="101"/>
      <c r="AJ952" s="101"/>
      <c r="AK952" s="101"/>
      <c r="AL952" s="101"/>
      <c r="AM952" s="101"/>
      <c r="AN952" s="101"/>
      <c r="AO952" s="101"/>
      <c r="AP952" s="101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101"/>
      <c r="BE952" s="101"/>
      <c r="BF952" s="101"/>
      <c r="BG952" s="101"/>
      <c r="BH952" s="101"/>
    </row>
    <row r="953" spans="1:60" outlineLevel="1">
      <c r="A953" s="104"/>
      <c r="B953" s="105"/>
      <c r="C953" s="142" t="s">
        <v>1069</v>
      </c>
      <c r="D953" s="111"/>
      <c r="E953" s="112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1"/>
      <c r="Z953" s="101"/>
      <c r="AA953" s="101"/>
      <c r="AB953" s="101"/>
      <c r="AC953" s="101"/>
      <c r="AD953" s="101"/>
      <c r="AE953" s="101"/>
      <c r="AF953" s="101"/>
      <c r="AG953" s="101" t="s">
        <v>365</v>
      </c>
      <c r="AH953" s="101">
        <v>2</v>
      </c>
      <c r="AI953" s="101"/>
      <c r="AJ953" s="101"/>
      <c r="AK953" s="101"/>
      <c r="AL953" s="101"/>
      <c r="AM953" s="101"/>
      <c r="AN953" s="101"/>
      <c r="AO953" s="101"/>
      <c r="AP953" s="101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101"/>
      <c r="BE953" s="101"/>
      <c r="BF953" s="101"/>
      <c r="BG953" s="101"/>
      <c r="BH953" s="101"/>
    </row>
    <row r="954" spans="1:60" outlineLevel="1">
      <c r="A954" s="104"/>
      <c r="B954" s="105"/>
      <c r="C954" s="142" t="s">
        <v>1070</v>
      </c>
      <c r="D954" s="111"/>
      <c r="E954" s="112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1"/>
      <c r="Z954" s="101"/>
      <c r="AA954" s="101"/>
      <c r="AB954" s="101"/>
      <c r="AC954" s="101"/>
      <c r="AD954" s="101"/>
      <c r="AE954" s="101"/>
      <c r="AF954" s="101"/>
      <c r="AG954" s="101" t="s">
        <v>365</v>
      </c>
      <c r="AH954" s="101">
        <v>2</v>
      </c>
      <c r="AI954" s="101"/>
      <c r="AJ954" s="101"/>
      <c r="AK954" s="101"/>
      <c r="AL954" s="101"/>
      <c r="AM954" s="101"/>
      <c r="AN954" s="101"/>
      <c r="AO954" s="101"/>
      <c r="AP954" s="101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101"/>
      <c r="BE954" s="101"/>
      <c r="BF954" s="101"/>
      <c r="BG954" s="101"/>
      <c r="BH954" s="101"/>
    </row>
    <row r="955" spans="1:60" outlineLevel="1">
      <c r="A955" s="104"/>
      <c r="B955" s="105"/>
      <c r="C955" s="142" t="s">
        <v>1071</v>
      </c>
      <c r="D955" s="111"/>
      <c r="E955" s="112">
        <v>1.65</v>
      </c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1"/>
      <c r="Z955" s="101"/>
      <c r="AA955" s="101"/>
      <c r="AB955" s="101"/>
      <c r="AC955" s="101"/>
      <c r="AD955" s="101"/>
      <c r="AE955" s="101"/>
      <c r="AF955" s="101"/>
      <c r="AG955" s="101" t="s">
        <v>365</v>
      </c>
      <c r="AH955" s="101">
        <v>2</v>
      </c>
      <c r="AI955" s="101"/>
      <c r="AJ955" s="101"/>
      <c r="AK955" s="101"/>
      <c r="AL955" s="101"/>
      <c r="AM955" s="101"/>
      <c r="AN955" s="101"/>
      <c r="AO955" s="101"/>
      <c r="AP955" s="101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101"/>
      <c r="BE955" s="101"/>
      <c r="BF955" s="101"/>
      <c r="BG955" s="101"/>
      <c r="BH955" s="101"/>
    </row>
    <row r="956" spans="1:60" outlineLevel="1">
      <c r="A956" s="104"/>
      <c r="B956" s="105"/>
      <c r="C956" s="142" t="s">
        <v>1072</v>
      </c>
      <c r="D956" s="111"/>
      <c r="E956" s="112">
        <v>1.55</v>
      </c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1"/>
      <c r="Z956" s="101"/>
      <c r="AA956" s="101"/>
      <c r="AB956" s="101"/>
      <c r="AC956" s="101"/>
      <c r="AD956" s="101"/>
      <c r="AE956" s="101"/>
      <c r="AF956" s="101"/>
      <c r="AG956" s="101" t="s">
        <v>365</v>
      </c>
      <c r="AH956" s="101">
        <v>2</v>
      </c>
      <c r="AI956" s="101"/>
      <c r="AJ956" s="101"/>
      <c r="AK956" s="101"/>
      <c r="AL956" s="101"/>
      <c r="AM956" s="101"/>
      <c r="AN956" s="101"/>
      <c r="AO956" s="101"/>
      <c r="AP956" s="101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101"/>
      <c r="BE956" s="101"/>
      <c r="BF956" s="101"/>
      <c r="BG956" s="101"/>
      <c r="BH956" s="101"/>
    </row>
    <row r="957" spans="1:60" outlineLevel="1">
      <c r="A957" s="104"/>
      <c r="B957" s="105"/>
      <c r="C957" s="142" t="s">
        <v>1073</v>
      </c>
      <c r="D957" s="111"/>
      <c r="E957" s="112">
        <v>3.58</v>
      </c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1"/>
      <c r="Z957" s="101"/>
      <c r="AA957" s="101"/>
      <c r="AB957" s="101"/>
      <c r="AC957" s="101"/>
      <c r="AD957" s="101"/>
      <c r="AE957" s="101"/>
      <c r="AF957" s="101"/>
      <c r="AG957" s="101" t="s">
        <v>365</v>
      </c>
      <c r="AH957" s="101">
        <v>2</v>
      </c>
      <c r="AI957" s="101"/>
      <c r="AJ957" s="101"/>
      <c r="AK957" s="101"/>
      <c r="AL957" s="101"/>
      <c r="AM957" s="101"/>
      <c r="AN957" s="101"/>
      <c r="AO957" s="101"/>
      <c r="AP957" s="101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101"/>
      <c r="BE957" s="101"/>
      <c r="BF957" s="101"/>
      <c r="BG957" s="101"/>
      <c r="BH957" s="101"/>
    </row>
    <row r="958" spans="1:60" outlineLevel="1">
      <c r="A958" s="104"/>
      <c r="B958" s="105"/>
      <c r="C958" s="142" t="s">
        <v>1074</v>
      </c>
      <c r="D958" s="111"/>
      <c r="E958" s="112">
        <v>3.39</v>
      </c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1"/>
      <c r="Z958" s="101"/>
      <c r="AA958" s="101"/>
      <c r="AB958" s="101"/>
      <c r="AC958" s="101"/>
      <c r="AD958" s="101"/>
      <c r="AE958" s="101"/>
      <c r="AF958" s="101"/>
      <c r="AG958" s="101" t="s">
        <v>365</v>
      </c>
      <c r="AH958" s="101">
        <v>2</v>
      </c>
      <c r="AI958" s="101"/>
      <c r="AJ958" s="101"/>
      <c r="AK958" s="101"/>
      <c r="AL958" s="101"/>
      <c r="AM958" s="101"/>
      <c r="AN958" s="101"/>
      <c r="AO958" s="101"/>
      <c r="AP958" s="101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101"/>
      <c r="BE958" s="101"/>
      <c r="BF958" s="101"/>
      <c r="BG958" s="101"/>
      <c r="BH958" s="101"/>
    </row>
    <row r="959" spans="1:60" outlineLevel="1">
      <c r="A959" s="104"/>
      <c r="B959" s="105"/>
      <c r="C959" s="142" t="s">
        <v>1075</v>
      </c>
      <c r="D959" s="111"/>
      <c r="E959" s="112">
        <v>3.39</v>
      </c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1"/>
      <c r="Z959" s="101"/>
      <c r="AA959" s="101"/>
      <c r="AB959" s="101"/>
      <c r="AC959" s="101"/>
      <c r="AD959" s="101"/>
      <c r="AE959" s="101"/>
      <c r="AF959" s="101"/>
      <c r="AG959" s="101" t="s">
        <v>365</v>
      </c>
      <c r="AH959" s="101">
        <v>2</v>
      </c>
      <c r="AI959" s="101"/>
      <c r="AJ959" s="101"/>
      <c r="AK959" s="101"/>
      <c r="AL959" s="101"/>
      <c r="AM959" s="101"/>
      <c r="AN959" s="101"/>
      <c r="AO959" s="101"/>
      <c r="AP959" s="101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101"/>
      <c r="BE959" s="101"/>
      <c r="BF959" s="101"/>
      <c r="BG959" s="101"/>
      <c r="BH959" s="101"/>
    </row>
    <row r="960" spans="1:60" outlineLevel="1">
      <c r="A960" s="104"/>
      <c r="B960" s="105"/>
      <c r="C960" s="142" t="s">
        <v>1076</v>
      </c>
      <c r="D960" s="111"/>
      <c r="E960" s="112">
        <v>3.39</v>
      </c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1"/>
      <c r="Z960" s="101"/>
      <c r="AA960" s="101"/>
      <c r="AB960" s="101"/>
      <c r="AC960" s="101"/>
      <c r="AD960" s="101"/>
      <c r="AE960" s="101"/>
      <c r="AF960" s="101"/>
      <c r="AG960" s="101" t="s">
        <v>365</v>
      </c>
      <c r="AH960" s="101">
        <v>2</v>
      </c>
      <c r="AI960" s="101"/>
      <c r="AJ960" s="101"/>
      <c r="AK960" s="101"/>
      <c r="AL960" s="101"/>
      <c r="AM960" s="101"/>
      <c r="AN960" s="101"/>
      <c r="AO960" s="101"/>
      <c r="AP960" s="101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101"/>
      <c r="BE960" s="101"/>
      <c r="BF960" s="101"/>
      <c r="BG960" s="101"/>
      <c r="BH960" s="101"/>
    </row>
    <row r="961" spans="1:60" outlineLevel="1">
      <c r="A961" s="104"/>
      <c r="B961" s="105"/>
      <c r="C961" s="142" t="s">
        <v>1077</v>
      </c>
      <c r="D961" s="111"/>
      <c r="E961" s="112">
        <v>3.39</v>
      </c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1"/>
      <c r="Z961" s="101"/>
      <c r="AA961" s="101"/>
      <c r="AB961" s="101"/>
      <c r="AC961" s="101"/>
      <c r="AD961" s="101"/>
      <c r="AE961" s="101"/>
      <c r="AF961" s="101"/>
      <c r="AG961" s="101" t="s">
        <v>365</v>
      </c>
      <c r="AH961" s="101">
        <v>2</v>
      </c>
      <c r="AI961" s="101"/>
      <c r="AJ961" s="101"/>
      <c r="AK961" s="101"/>
      <c r="AL961" s="101"/>
      <c r="AM961" s="101"/>
      <c r="AN961" s="101"/>
      <c r="AO961" s="101"/>
      <c r="AP961" s="101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101"/>
      <c r="BE961" s="101"/>
      <c r="BF961" s="101"/>
      <c r="BG961" s="101"/>
      <c r="BH961" s="101"/>
    </row>
    <row r="962" spans="1:60" outlineLevel="1">
      <c r="A962" s="104"/>
      <c r="B962" s="105"/>
      <c r="C962" s="142" t="s">
        <v>1078</v>
      </c>
      <c r="D962" s="111"/>
      <c r="E962" s="112">
        <v>3.39</v>
      </c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1"/>
      <c r="Z962" s="101"/>
      <c r="AA962" s="101"/>
      <c r="AB962" s="101"/>
      <c r="AC962" s="101"/>
      <c r="AD962" s="101"/>
      <c r="AE962" s="101"/>
      <c r="AF962" s="101"/>
      <c r="AG962" s="101" t="s">
        <v>365</v>
      </c>
      <c r="AH962" s="101">
        <v>2</v>
      </c>
      <c r="AI962" s="101"/>
      <c r="AJ962" s="101"/>
      <c r="AK962" s="101"/>
      <c r="AL962" s="101"/>
      <c r="AM962" s="101"/>
      <c r="AN962" s="101"/>
      <c r="AO962" s="101"/>
      <c r="AP962" s="101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101"/>
      <c r="BE962" s="101"/>
      <c r="BF962" s="101"/>
      <c r="BG962" s="101"/>
      <c r="BH962" s="101"/>
    </row>
    <row r="963" spans="1:60" outlineLevel="1">
      <c r="A963" s="104"/>
      <c r="B963" s="105"/>
      <c r="C963" s="142" t="s">
        <v>1079</v>
      </c>
      <c r="D963" s="111"/>
      <c r="E963" s="112">
        <v>3.39</v>
      </c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1"/>
      <c r="Z963" s="101"/>
      <c r="AA963" s="101"/>
      <c r="AB963" s="101"/>
      <c r="AC963" s="101"/>
      <c r="AD963" s="101"/>
      <c r="AE963" s="101"/>
      <c r="AF963" s="101"/>
      <c r="AG963" s="101" t="s">
        <v>365</v>
      </c>
      <c r="AH963" s="101">
        <v>2</v>
      </c>
      <c r="AI963" s="101"/>
      <c r="AJ963" s="101"/>
      <c r="AK963" s="101"/>
      <c r="AL963" s="101"/>
      <c r="AM963" s="101"/>
      <c r="AN963" s="101"/>
      <c r="AO963" s="101"/>
      <c r="AP963" s="101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101"/>
      <c r="BE963" s="101"/>
      <c r="BF963" s="101"/>
      <c r="BG963" s="101"/>
      <c r="BH963" s="101"/>
    </row>
    <row r="964" spans="1:60" outlineLevel="1">
      <c r="A964" s="104"/>
      <c r="B964" s="105"/>
      <c r="C964" s="142" t="s">
        <v>1080</v>
      </c>
      <c r="D964" s="111"/>
      <c r="E964" s="112">
        <v>2.97</v>
      </c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1"/>
      <c r="Z964" s="101"/>
      <c r="AA964" s="101"/>
      <c r="AB964" s="101"/>
      <c r="AC964" s="101"/>
      <c r="AD964" s="101"/>
      <c r="AE964" s="101"/>
      <c r="AF964" s="101"/>
      <c r="AG964" s="101" t="s">
        <v>365</v>
      </c>
      <c r="AH964" s="101">
        <v>2</v>
      </c>
      <c r="AI964" s="101"/>
      <c r="AJ964" s="101"/>
      <c r="AK964" s="101"/>
      <c r="AL964" s="101"/>
      <c r="AM964" s="101"/>
      <c r="AN964" s="101"/>
      <c r="AO964" s="101"/>
      <c r="AP964" s="101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101"/>
      <c r="BE964" s="101"/>
      <c r="BF964" s="101"/>
      <c r="BG964" s="101"/>
      <c r="BH964" s="101"/>
    </row>
    <row r="965" spans="1:60" outlineLevel="1">
      <c r="A965" s="104"/>
      <c r="B965" s="105"/>
      <c r="C965" s="142" t="s">
        <v>1081</v>
      </c>
      <c r="D965" s="111"/>
      <c r="E965" s="112">
        <v>3.86</v>
      </c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1"/>
      <c r="Z965" s="101"/>
      <c r="AA965" s="101"/>
      <c r="AB965" s="101"/>
      <c r="AC965" s="101"/>
      <c r="AD965" s="101"/>
      <c r="AE965" s="101"/>
      <c r="AF965" s="101"/>
      <c r="AG965" s="101" t="s">
        <v>365</v>
      </c>
      <c r="AH965" s="101">
        <v>2</v>
      </c>
      <c r="AI965" s="101"/>
      <c r="AJ965" s="101"/>
      <c r="AK965" s="101"/>
      <c r="AL965" s="101"/>
      <c r="AM965" s="101"/>
      <c r="AN965" s="101"/>
      <c r="AO965" s="101"/>
      <c r="AP965" s="101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101"/>
      <c r="BE965" s="101"/>
      <c r="BF965" s="101"/>
      <c r="BG965" s="101"/>
      <c r="BH965" s="101"/>
    </row>
    <row r="966" spans="1:60" outlineLevel="1">
      <c r="A966" s="104"/>
      <c r="B966" s="105"/>
      <c r="C966" s="142" t="s">
        <v>1082</v>
      </c>
      <c r="D966" s="111"/>
      <c r="E966" s="112">
        <v>3.09</v>
      </c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1"/>
      <c r="Z966" s="101"/>
      <c r="AA966" s="101"/>
      <c r="AB966" s="101"/>
      <c r="AC966" s="101"/>
      <c r="AD966" s="101"/>
      <c r="AE966" s="101"/>
      <c r="AF966" s="101"/>
      <c r="AG966" s="101" t="s">
        <v>365</v>
      </c>
      <c r="AH966" s="101">
        <v>2</v>
      </c>
      <c r="AI966" s="101"/>
      <c r="AJ966" s="101"/>
      <c r="AK966" s="101"/>
      <c r="AL966" s="101"/>
      <c r="AM966" s="101"/>
      <c r="AN966" s="101"/>
      <c r="AO966" s="101"/>
      <c r="AP966" s="101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101"/>
      <c r="BE966" s="101"/>
      <c r="BF966" s="101"/>
      <c r="BG966" s="101"/>
      <c r="BH966" s="101"/>
    </row>
    <row r="967" spans="1:60" outlineLevel="1">
      <c r="A967" s="104"/>
      <c r="B967" s="105"/>
      <c r="C967" s="142" t="s">
        <v>1083</v>
      </c>
      <c r="D967" s="111"/>
      <c r="E967" s="112">
        <v>1.82</v>
      </c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1"/>
      <c r="Z967" s="101"/>
      <c r="AA967" s="101"/>
      <c r="AB967" s="101"/>
      <c r="AC967" s="101"/>
      <c r="AD967" s="101"/>
      <c r="AE967" s="101"/>
      <c r="AF967" s="101"/>
      <c r="AG967" s="101" t="s">
        <v>365</v>
      </c>
      <c r="AH967" s="101">
        <v>2</v>
      </c>
      <c r="AI967" s="101"/>
      <c r="AJ967" s="101"/>
      <c r="AK967" s="101"/>
      <c r="AL967" s="101"/>
      <c r="AM967" s="101"/>
      <c r="AN967" s="101"/>
      <c r="AO967" s="101"/>
      <c r="AP967" s="101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101"/>
      <c r="BE967" s="101"/>
      <c r="BF967" s="101"/>
      <c r="BG967" s="101"/>
      <c r="BH967" s="101"/>
    </row>
    <row r="968" spans="1:60" outlineLevel="1">
      <c r="A968" s="104"/>
      <c r="B968" s="105"/>
      <c r="C968" s="142" t="s">
        <v>1084</v>
      </c>
      <c r="D968" s="111"/>
      <c r="E968" s="112">
        <v>11.52</v>
      </c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1"/>
      <c r="Z968" s="101"/>
      <c r="AA968" s="101"/>
      <c r="AB968" s="101"/>
      <c r="AC968" s="101"/>
      <c r="AD968" s="101"/>
      <c r="AE968" s="101"/>
      <c r="AF968" s="101"/>
      <c r="AG968" s="101" t="s">
        <v>365</v>
      </c>
      <c r="AH968" s="101">
        <v>2</v>
      </c>
      <c r="AI968" s="101"/>
      <c r="AJ968" s="101"/>
      <c r="AK968" s="101"/>
      <c r="AL968" s="101"/>
      <c r="AM968" s="101"/>
      <c r="AN968" s="101"/>
      <c r="AO968" s="101"/>
      <c r="AP968" s="101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101"/>
      <c r="BE968" s="101"/>
      <c r="BF968" s="101"/>
      <c r="BG968" s="101"/>
      <c r="BH968" s="101"/>
    </row>
    <row r="969" spans="1:60" outlineLevel="1">
      <c r="A969" s="104"/>
      <c r="B969" s="105"/>
      <c r="C969" s="142" t="s">
        <v>1085</v>
      </c>
      <c r="D969" s="111"/>
      <c r="E969" s="112">
        <v>3.49</v>
      </c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1"/>
      <c r="Z969" s="101"/>
      <c r="AA969" s="101"/>
      <c r="AB969" s="101"/>
      <c r="AC969" s="101"/>
      <c r="AD969" s="101"/>
      <c r="AE969" s="101"/>
      <c r="AF969" s="101"/>
      <c r="AG969" s="101" t="s">
        <v>365</v>
      </c>
      <c r="AH969" s="101">
        <v>2</v>
      </c>
      <c r="AI969" s="101"/>
      <c r="AJ969" s="101"/>
      <c r="AK969" s="101"/>
      <c r="AL969" s="101"/>
      <c r="AM969" s="101"/>
      <c r="AN969" s="101"/>
      <c r="AO969" s="101"/>
      <c r="AP969" s="101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101"/>
      <c r="BE969" s="101"/>
      <c r="BF969" s="101"/>
      <c r="BG969" s="101"/>
      <c r="BH969" s="101"/>
    </row>
    <row r="970" spans="1:60" outlineLevel="1">
      <c r="A970" s="104"/>
      <c r="B970" s="105"/>
      <c r="C970" s="142" t="s">
        <v>1086</v>
      </c>
      <c r="D970" s="111"/>
      <c r="E970" s="112">
        <v>11.47</v>
      </c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1"/>
      <c r="Z970" s="101"/>
      <c r="AA970" s="101"/>
      <c r="AB970" s="101"/>
      <c r="AC970" s="101"/>
      <c r="AD970" s="101"/>
      <c r="AE970" s="101"/>
      <c r="AF970" s="101"/>
      <c r="AG970" s="101" t="s">
        <v>365</v>
      </c>
      <c r="AH970" s="101">
        <v>2</v>
      </c>
      <c r="AI970" s="101"/>
      <c r="AJ970" s="101"/>
      <c r="AK970" s="101"/>
      <c r="AL970" s="101"/>
      <c r="AM970" s="101"/>
      <c r="AN970" s="101"/>
      <c r="AO970" s="101"/>
      <c r="AP970" s="101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101"/>
      <c r="BE970" s="101"/>
      <c r="BF970" s="101"/>
      <c r="BG970" s="101"/>
      <c r="BH970" s="101"/>
    </row>
    <row r="971" spans="1:60" outlineLevel="1">
      <c r="A971" s="104"/>
      <c r="B971" s="105"/>
      <c r="C971" s="142" t="s">
        <v>1087</v>
      </c>
      <c r="D971" s="111"/>
      <c r="E971" s="112">
        <v>1.35</v>
      </c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1"/>
      <c r="Z971" s="101"/>
      <c r="AA971" s="101"/>
      <c r="AB971" s="101"/>
      <c r="AC971" s="101"/>
      <c r="AD971" s="101"/>
      <c r="AE971" s="101"/>
      <c r="AF971" s="101"/>
      <c r="AG971" s="101" t="s">
        <v>365</v>
      </c>
      <c r="AH971" s="101">
        <v>2</v>
      </c>
      <c r="AI971" s="101"/>
      <c r="AJ971" s="101"/>
      <c r="AK971" s="101"/>
      <c r="AL971" s="101"/>
      <c r="AM971" s="101"/>
      <c r="AN971" s="101"/>
      <c r="AO971" s="101"/>
      <c r="AP971" s="101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101"/>
      <c r="BE971" s="101"/>
      <c r="BF971" s="101"/>
      <c r="BG971" s="101"/>
      <c r="BH971" s="101"/>
    </row>
    <row r="972" spans="1:60" outlineLevel="1">
      <c r="A972" s="104"/>
      <c r="B972" s="105"/>
      <c r="C972" s="142" t="s">
        <v>1088</v>
      </c>
      <c r="D972" s="111"/>
      <c r="E972" s="112">
        <v>1.65</v>
      </c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1"/>
      <c r="Z972" s="101"/>
      <c r="AA972" s="101"/>
      <c r="AB972" s="101"/>
      <c r="AC972" s="101"/>
      <c r="AD972" s="101"/>
      <c r="AE972" s="101"/>
      <c r="AF972" s="101"/>
      <c r="AG972" s="101" t="s">
        <v>365</v>
      </c>
      <c r="AH972" s="101">
        <v>2</v>
      </c>
      <c r="AI972" s="101"/>
      <c r="AJ972" s="101"/>
      <c r="AK972" s="101"/>
      <c r="AL972" s="101"/>
      <c r="AM972" s="101"/>
      <c r="AN972" s="101"/>
      <c r="AO972" s="101"/>
      <c r="AP972" s="101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101"/>
      <c r="BE972" s="101"/>
      <c r="BF972" s="101"/>
      <c r="BG972" s="101"/>
      <c r="BH972" s="101"/>
    </row>
    <row r="973" spans="1:60" outlineLevel="1">
      <c r="A973" s="104"/>
      <c r="B973" s="105"/>
      <c r="C973" s="142" t="s">
        <v>1089</v>
      </c>
      <c r="D973" s="111"/>
      <c r="E973" s="112">
        <v>1.35</v>
      </c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1"/>
      <c r="Z973" s="101"/>
      <c r="AA973" s="101"/>
      <c r="AB973" s="101"/>
      <c r="AC973" s="101"/>
      <c r="AD973" s="101"/>
      <c r="AE973" s="101"/>
      <c r="AF973" s="101"/>
      <c r="AG973" s="101" t="s">
        <v>365</v>
      </c>
      <c r="AH973" s="101">
        <v>2</v>
      </c>
      <c r="AI973" s="101"/>
      <c r="AJ973" s="101"/>
      <c r="AK973" s="101"/>
      <c r="AL973" s="101"/>
      <c r="AM973" s="101"/>
      <c r="AN973" s="101"/>
      <c r="AO973" s="101"/>
      <c r="AP973" s="101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101"/>
      <c r="BE973" s="101"/>
      <c r="BF973" s="101"/>
      <c r="BG973" s="101"/>
      <c r="BH973" s="101"/>
    </row>
    <row r="974" spans="1:60" outlineLevel="1">
      <c r="A974" s="104"/>
      <c r="B974" s="105"/>
      <c r="C974" s="142" t="s">
        <v>1090</v>
      </c>
      <c r="D974" s="111"/>
      <c r="E974" s="112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1"/>
      <c r="Z974" s="101"/>
      <c r="AA974" s="101"/>
      <c r="AB974" s="101"/>
      <c r="AC974" s="101"/>
      <c r="AD974" s="101"/>
      <c r="AE974" s="101"/>
      <c r="AF974" s="101"/>
      <c r="AG974" s="101" t="s">
        <v>365</v>
      </c>
      <c r="AH974" s="101">
        <v>2</v>
      </c>
      <c r="AI974" s="101"/>
      <c r="AJ974" s="101"/>
      <c r="AK974" s="101"/>
      <c r="AL974" s="101"/>
      <c r="AM974" s="101"/>
      <c r="AN974" s="101"/>
      <c r="AO974" s="101"/>
      <c r="AP974" s="101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101"/>
      <c r="BE974" s="101"/>
      <c r="BF974" s="101"/>
      <c r="BG974" s="101"/>
      <c r="BH974" s="101"/>
    </row>
    <row r="975" spans="1:60" outlineLevel="1">
      <c r="A975" s="104"/>
      <c r="B975" s="105"/>
      <c r="C975" s="142" t="s">
        <v>1091</v>
      </c>
      <c r="D975" s="111"/>
      <c r="E975" s="112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1"/>
      <c r="Z975" s="101"/>
      <c r="AA975" s="101"/>
      <c r="AB975" s="101"/>
      <c r="AC975" s="101"/>
      <c r="AD975" s="101"/>
      <c r="AE975" s="101"/>
      <c r="AF975" s="101"/>
      <c r="AG975" s="101" t="s">
        <v>365</v>
      </c>
      <c r="AH975" s="101">
        <v>2</v>
      </c>
      <c r="AI975" s="101"/>
      <c r="AJ975" s="101"/>
      <c r="AK975" s="101"/>
      <c r="AL975" s="101"/>
      <c r="AM975" s="101"/>
      <c r="AN975" s="101"/>
      <c r="AO975" s="101"/>
      <c r="AP975" s="101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101"/>
      <c r="BE975" s="101"/>
      <c r="BF975" s="101"/>
      <c r="BG975" s="101"/>
      <c r="BH975" s="101"/>
    </row>
    <row r="976" spans="1:60" outlineLevel="1">
      <c r="A976" s="104"/>
      <c r="B976" s="105"/>
      <c r="C976" s="142" t="s">
        <v>1092</v>
      </c>
      <c r="D976" s="111"/>
      <c r="E976" s="112">
        <v>3.4</v>
      </c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1"/>
      <c r="Z976" s="101"/>
      <c r="AA976" s="101"/>
      <c r="AB976" s="101"/>
      <c r="AC976" s="101"/>
      <c r="AD976" s="101"/>
      <c r="AE976" s="101"/>
      <c r="AF976" s="101"/>
      <c r="AG976" s="101" t="s">
        <v>365</v>
      </c>
      <c r="AH976" s="101">
        <v>2</v>
      </c>
      <c r="AI976" s="101"/>
      <c r="AJ976" s="101"/>
      <c r="AK976" s="101"/>
      <c r="AL976" s="101"/>
      <c r="AM976" s="101"/>
      <c r="AN976" s="101"/>
      <c r="AO976" s="101"/>
      <c r="AP976" s="101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101"/>
      <c r="BE976" s="101"/>
      <c r="BF976" s="101"/>
      <c r="BG976" s="101"/>
      <c r="BH976" s="101"/>
    </row>
    <row r="977" spans="1:60" outlineLevel="1">
      <c r="A977" s="104"/>
      <c r="B977" s="105"/>
      <c r="C977" s="143" t="s">
        <v>1093</v>
      </c>
      <c r="D977" s="113"/>
      <c r="E977" s="114">
        <v>73.09</v>
      </c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1"/>
      <c r="Z977" s="101"/>
      <c r="AA977" s="101"/>
      <c r="AB977" s="101"/>
      <c r="AC977" s="101"/>
      <c r="AD977" s="101"/>
      <c r="AE977" s="101"/>
      <c r="AF977" s="101"/>
      <c r="AG977" s="101" t="s">
        <v>365</v>
      </c>
      <c r="AH977" s="101">
        <v>3</v>
      </c>
      <c r="AI977" s="101"/>
      <c r="AJ977" s="101"/>
      <c r="AK977" s="101"/>
      <c r="AL977" s="101"/>
      <c r="AM977" s="101"/>
      <c r="AN977" s="101"/>
      <c r="AO977" s="101"/>
      <c r="AP977" s="101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101"/>
      <c r="BE977" s="101"/>
      <c r="BF977" s="101"/>
      <c r="BG977" s="101"/>
      <c r="BH977" s="101"/>
    </row>
    <row r="978" spans="1:60" outlineLevel="1">
      <c r="A978" s="104"/>
      <c r="B978" s="105"/>
      <c r="C978" s="141" t="s">
        <v>1094</v>
      </c>
      <c r="D978" s="111"/>
      <c r="E978" s="112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1"/>
      <c r="Z978" s="101"/>
      <c r="AA978" s="101"/>
      <c r="AB978" s="101"/>
      <c r="AC978" s="101"/>
      <c r="AD978" s="101"/>
      <c r="AE978" s="101"/>
      <c r="AF978" s="101"/>
      <c r="AG978" s="101" t="s">
        <v>365</v>
      </c>
      <c r="AH978" s="101"/>
      <c r="AI978" s="101"/>
      <c r="AJ978" s="101"/>
      <c r="AK978" s="101"/>
      <c r="AL978" s="101"/>
      <c r="AM978" s="101"/>
      <c r="AN978" s="101"/>
      <c r="AO978" s="101"/>
      <c r="AP978" s="101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101"/>
      <c r="BE978" s="101"/>
      <c r="BF978" s="101"/>
      <c r="BG978" s="101"/>
      <c r="BH978" s="101"/>
    </row>
    <row r="979" spans="1:60" outlineLevel="1">
      <c r="A979" s="104"/>
      <c r="B979" s="105"/>
      <c r="C979" s="138" t="s">
        <v>1095</v>
      </c>
      <c r="D979" s="107"/>
      <c r="E979" s="108">
        <v>76.744500000000002</v>
      </c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1"/>
      <c r="Z979" s="101"/>
      <c r="AA979" s="101"/>
      <c r="AB979" s="101"/>
      <c r="AC979" s="101"/>
      <c r="AD979" s="101"/>
      <c r="AE979" s="101"/>
      <c r="AF979" s="101"/>
      <c r="AG979" s="101" t="s">
        <v>365</v>
      </c>
      <c r="AH979" s="101">
        <v>0</v>
      </c>
      <c r="AI979" s="101"/>
      <c r="AJ979" s="101"/>
      <c r="AK979" s="101"/>
      <c r="AL979" s="101"/>
      <c r="AM979" s="101"/>
      <c r="AN979" s="101"/>
      <c r="AO979" s="101"/>
      <c r="AP979" s="101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101"/>
      <c r="BE979" s="101"/>
      <c r="BF979" s="101"/>
      <c r="BG979" s="101"/>
      <c r="BH979" s="101"/>
    </row>
    <row r="980" spans="1:60" outlineLevel="1">
      <c r="A980" s="104"/>
      <c r="B980" s="105"/>
      <c r="C980" s="141" t="s">
        <v>1068</v>
      </c>
      <c r="D980" s="111"/>
      <c r="E980" s="112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1"/>
      <c r="Z980" s="101"/>
      <c r="AA980" s="101"/>
      <c r="AB980" s="101"/>
      <c r="AC980" s="101"/>
      <c r="AD980" s="101"/>
      <c r="AE980" s="101"/>
      <c r="AF980" s="101"/>
      <c r="AG980" s="101" t="s">
        <v>365</v>
      </c>
      <c r="AH980" s="101"/>
      <c r="AI980" s="101"/>
      <c r="AJ980" s="101"/>
      <c r="AK980" s="101"/>
      <c r="AL980" s="101"/>
      <c r="AM980" s="101"/>
      <c r="AN980" s="101"/>
      <c r="AO980" s="101"/>
      <c r="AP980" s="101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101"/>
      <c r="BE980" s="101"/>
      <c r="BF980" s="101"/>
      <c r="BG980" s="101"/>
      <c r="BH980" s="101"/>
    </row>
    <row r="981" spans="1:60" outlineLevel="1">
      <c r="A981" s="104"/>
      <c r="B981" s="105"/>
      <c r="C981" s="142" t="s">
        <v>1096</v>
      </c>
      <c r="D981" s="111"/>
      <c r="E981" s="112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1"/>
      <c r="Z981" s="101"/>
      <c r="AA981" s="101"/>
      <c r="AB981" s="101"/>
      <c r="AC981" s="101"/>
      <c r="AD981" s="101"/>
      <c r="AE981" s="101"/>
      <c r="AF981" s="101"/>
      <c r="AG981" s="101" t="s">
        <v>365</v>
      </c>
      <c r="AH981" s="101">
        <v>2</v>
      </c>
      <c r="AI981" s="101"/>
      <c r="AJ981" s="101"/>
      <c r="AK981" s="101"/>
      <c r="AL981" s="101"/>
      <c r="AM981" s="101"/>
      <c r="AN981" s="101"/>
      <c r="AO981" s="101"/>
      <c r="AP981" s="101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101"/>
      <c r="BE981" s="101"/>
      <c r="BF981" s="101"/>
      <c r="BG981" s="101"/>
      <c r="BH981" s="101"/>
    </row>
    <row r="982" spans="1:60" outlineLevel="1">
      <c r="A982" s="104"/>
      <c r="B982" s="105"/>
      <c r="C982" s="142" t="s">
        <v>1097</v>
      </c>
      <c r="D982" s="111"/>
      <c r="E982" s="112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1"/>
      <c r="Z982" s="101"/>
      <c r="AA982" s="101"/>
      <c r="AB982" s="101"/>
      <c r="AC982" s="101"/>
      <c r="AD982" s="101"/>
      <c r="AE982" s="101"/>
      <c r="AF982" s="101"/>
      <c r="AG982" s="101" t="s">
        <v>365</v>
      </c>
      <c r="AH982" s="101">
        <v>2</v>
      </c>
      <c r="AI982" s="101"/>
      <c r="AJ982" s="101"/>
      <c r="AK982" s="101"/>
      <c r="AL982" s="101"/>
      <c r="AM982" s="101"/>
      <c r="AN982" s="101"/>
      <c r="AO982" s="101"/>
      <c r="AP982" s="101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101"/>
      <c r="BE982" s="101"/>
      <c r="BF982" s="101"/>
      <c r="BG982" s="101"/>
      <c r="BH982" s="101"/>
    </row>
    <row r="983" spans="1:60" outlineLevel="1">
      <c r="A983" s="104"/>
      <c r="B983" s="105"/>
      <c r="C983" s="142" t="s">
        <v>1098</v>
      </c>
      <c r="D983" s="111"/>
      <c r="E983" s="112">
        <v>10.8</v>
      </c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1"/>
      <c r="Z983" s="101"/>
      <c r="AA983" s="101"/>
      <c r="AB983" s="101"/>
      <c r="AC983" s="101"/>
      <c r="AD983" s="101"/>
      <c r="AE983" s="101"/>
      <c r="AF983" s="101"/>
      <c r="AG983" s="101" t="s">
        <v>365</v>
      </c>
      <c r="AH983" s="101">
        <v>2</v>
      </c>
      <c r="AI983" s="101"/>
      <c r="AJ983" s="101"/>
      <c r="AK983" s="101"/>
      <c r="AL983" s="101"/>
      <c r="AM983" s="101"/>
      <c r="AN983" s="101"/>
      <c r="AO983" s="101"/>
      <c r="AP983" s="101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101"/>
      <c r="BE983" s="101"/>
      <c r="BF983" s="101"/>
      <c r="BG983" s="101"/>
      <c r="BH983" s="101"/>
    </row>
    <row r="984" spans="1:60" outlineLevel="1">
      <c r="A984" s="104"/>
      <c r="B984" s="105"/>
      <c r="C984" s="143" t="s">
        <v>1093</v>
      </c>
      <c r="D984" s="113"/>
      <c r="E984" s="114">
        <v>10.8</v>
      </c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1"/>
      <c r="Z984" s="101"/>
      <c r="AA984" s="101"/>
      <c r="AB984" s="101"/>
      <c r="AC984" s="101"/>
      <c r="AD984" s="101"/>
      <c r="AE984" s="101"/>
      <c r="AF984" s="101"/>
      <c r="AG984" s="101" t="s">
        <v>365</v>
      </c>
      <c r="AH984" s="101">
        <v>3</v>
      </c>
      <c r="AI984" s="101"/>
      <c r="AJ984" s="101"/>
      <c r="AK984" s="101"/>
      <c r="AL984" s="101"/>
      <c r="AM984" s="101"/>
      <c r="AN984" s="101"/>
      <c r="AO984" s="101"/>
      <c r="AP984" s="101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101"/>
      <c r="BE984" s="101"/>
      <c r="BF984" s="101"/>
      <c r="BG984" s="101"/>
      <c r="BH984" s="101"/>
    </row>
    <row r="985" spans="1:60" outlineLevel="1">
      <c r="A985" s="104"/>
      <c r="B985" s="105"/>
      <c r="C985" s="141" t="s">
        <v>1094</v>
      </c>
      <c r="D985" s="111"/>
      <c r="E985" s="112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1"/>
      <c r="Z985" s="101"/>
      <c r="AA985" s="101"/>
      <c r="AB985" s="101"/>
      <c r="AC985" s="101"/>
      <c r="AD985" s="101"/>
      <c r="AE985" s="101"/>
      <c r="AF985" s="101"/>
      <c r="AG985" s="101" t="s">
        <v>365</v>
      </c>
      <c r="AH985" s="101"/>
      <c r="AI985" s="101"/>
      <c r="AJ985" s="101"/>
      <c r="AK985" s="101"/>
      <c r="AL985" s="101"/>
      <c r="AM985" s="101"/>
      <c r="AN985" s="101"/>
      <c r="AO985" s="101"/>
      <c r="AP985" s="101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101"/>
      <c r="BE985" s="101"/>
      <c r="BF985" s="101"/>
      <c r="BG985" s="101"/>
      <c r="BH985" s="101"/>
    </row>
    <row r="986" spans="1:60" outlineLevel="1">
      <c r="A986" s="104"/>
      <c r="B986" s="105"/>
      <c r="C986" s="138" t="s">
        <v>1099</v>
      </c>
      <c r="D986" s="107"/>
      <c r="E986" s="108">
        <v>11.34</v>
      </c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1"/>
      <c r="Z986" s="101"/>
      <c r="AA986" s="101"/>
      <c r="AB986" s="101"/>
      <c r="AC986" s="101"/>
      <c r="AD986" s="101"/>
      <c r="AE986" s="101"/>
      <c r="AF986" s="101"/>
      <c r="AG986" s="101" t="s">
        <v>365</v>
      </c>
      <c r="AH986" s="101">
        <v>0</v>
      </c>
      <c r="AI986" s="101"/>
      <c r="AJ986" s="101"/>
      <c r="AK986" s="101"/>
      <c r="AL986" s="101"/>
      <c r="AM986" s="101"/>
      <c r="AN986" s="101"/>
      <c r="AO986" s="101"/>
      <c r="AP986" s="101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101"/>
      <c r="BE986" s="101"/>
      <c r="BF986" s="101"/>
      <c r="BG986" s="101"/>
      <c r="BH986" s="101"/>
    </row>
    <row r="987" spans="1:60" ht="33.75" outlineLevel="1">
      <c r="A987" s="122">
        <v>93</v>
      </c>
      <c r="B987" s="123" t="s">
        <v>1100</v>
      </c>
      <c r="C987" s="137" t="s">
        <v>1101</v>
      </c>
      <c r="D987" s="124" t="s">
        <v>359</v>
      </c>
      <c r="E987" s="125">
        <v>64.333500000000001</v>
      </c>
      <c r="F987" s="126"/>
      <c r="G987" s="127">
        <f>ROUND(E987*F987,2)</f>
        <v>0</v>
      </c>
      <c r="H987" s="126"/>
      <c r="I987" s="127">
        <f>ROUND(E987*H987,2)</f>
        <v>0</v>
      </c>
      <c r="J987" s="126"/>
      <c r="K987" s="127">
        <f>ROUND(E987*J987,2)</f>
        <v>0</v>
      </c>
      <c r="L987" s="127">
        <v>21</v>
      </c>
      <c r="M987" s="127">
        <f>G987*(1+L987/100)</f>
        <v>0</v>
      </c>
      <c r="N987" s="127">
        <v>5.9999999999999995E-4</v>
      </c>
      <c r="O987" s="127">
        <f>ROUND(E987*N987,2)</f>
        <v>0.04</v>
      </c>
      <c r="P987" s="127">
        <v>0</v>
      </c>
      <c r="Q987" s="127">
        <f>ROUND(E987*P987,2)</f>
        <v>0</v>
      </c>
      <c r="R987" s="127" t="s">
        <v>1065</v>
      </c>
      <c r="S987" s="127" t="s">
        <v>360</v>
      </c>
      <c r="T987" s="128" t="s">
        <v>361</v>
      </c>
      <c r="U987" s="106">
        <v>0</v>
      </c>
      <c r="V987" s="106">
        <f>ROUND(E987*U987,2)</f>
        <v>0</v>
      </c>
      <c r="W987" s="106"/>
      <c r="X987" s="106" t="s">
        <v>1066</v>
      </c>
      <c r="Y987" s="101"/>
      <c r="Z987" s="101"/>
      <c r="AA987" s="101"/>
      <c r="AB987" s="101"/>
      <c r="AC987" s="101"/>
      <c r="AD987" s="101"/>
      <c r="AE987" s="101"/>
      <c r="AF987" s="101"/>
      <c r="AG987" s="101" t="s">
        <v>1067</v>
      </c>
      <c r="AH987" s="101"/>
      <c r="AI987" s="101"/>
      <c r="AJ987" s="101"/>
      <c r="AK987" s="101"/>
      <c r="AL987" s="101"/>
      <c r="AM987" s="101"/>
      <c r="AN987" s="101"/>
      <c r="AO987" s="101"/>
      <c r="AP987" s="101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101"/>
      <c r="BE987" s="101"/>
      <c r="BF987" s="101"/>
      <c r="BG987" s="101"/>
      <c r="BH987" s="101"/>
    </row>
    <row r="988" spans="1:60" outlineLevel="1">
      <c r="A988" s="104"/>
      <c r="B988" s="105"/>
      <c r="C988" s="141" t="s">
        <v>1068</v>
      </c>
      <c r="D988" s="111"/>
      <c r="E988" s="112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1"/>
      <c r="Z988" s="101"/>
      <c r="AA988" s="101"/>
      <c r="AB988" s="101"/>
      <c r="AC988" s="101"/>
      <c r="AD988" s="101"/>
      <c r="AE988" s="101"/>
      <c r="AF988" s="101"/>
      <c r="AG988" s="101" t="s">
        <v>365</v>
      </c>
      <c r="AH988" s="101"/>
      <c r="AI988" s="101"/>
      <c r="AJ988" s="101"/>
      <c r="AK988" s="101"/>
      <c r="AL988" s="101"/>
      <c r="AM988" s="101"/>
      <c r="AN988" s="101"/>
      <c r="AO988" s="101"/>
      <c r="AP988" s="101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101"/>
      <c r="BE988" s="101"/>
      <c r="BF988" s="101"/>
      <c r="BG988" s="101"/>
      <c r="BH988" s="101"/>
    </row>
    <row r="989" spans="1:60" outlineLevel="1">
      <c r="A989" s="104"/>
      <c r="B989" s="105"/>
      <c r="C989" s="142" t="s">
        <v>1102</v>
      </c>
      <c r="D989" s="111"/>
      <c r="E989" s="112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1"/>
      <c r="Z989" s="101"/>
      <c r="AA989" s="101"/>
      <c r="AB989" s="101"/>
      <c r="AC989" s="101"/>
      <c r="AD989" s="101"/>
      <c r="AE989" s="101"/>
      <c r="AF989" s="101"/>
      <c r="AG989" s="101" t="s">
        <v>365</v>
      </c>
      <c r="AH989" s="101">
        <v>2</v>
      </c>
      <c r="AI989" s="101"/>
      <c r="AJ989" s="101"/>
      <c r="AK989" s="101"/>
      <c r="AL989" s="101"/>
      <c r="AM989" s="101"/>
      <c r="AN989" s="101"/>
      <c r="AO989" s="101"/>
      <c r="AP989" s="101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101"/>
      <c r="BE989" s="101"/>
      <c r="BF989" s="101"/>
      <c r="BG989" s="101"/>
      <c r="BH989" s="101"/>
    </row>
    <row r="990" spans="1:60" outlineLevel="1">
      <c r="A990" s="104"/>
      <c r="B990" s="105"/>
      <c r="C990" s="142" t="s">
        <v>1103</v>
      </c>
      <c r="D990" s="111"/>
      <c r="E990" s="112">
        <v>3.45</v>
      </c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1"/>
      <c r="Z990" s="101"/>
      <c r="AA990" s="101"/>
      <c r="AB990" s="101"/>
      <c r="AC990" s="101"/>
      <c r="AD990" s="101"/>
      <c r="AE990" s="101"/>
      <c r="AF990" s="101"/>
      <c r="AG990" s="101" t="s">
        <v>365</v>
      </c>
      <c r="AH990" s="101">
        <v>2</v>
      </c>
      <c r="AI990" s="101"/>
      <c r="AJ990" s="101"/>
      <c r="AK990" s="101"/>
      <c r="AL990" s="101"/>
      <c r="AM990" s="101"/>
      <c r="AN990" s="101"/>
      <c r="AO990" s="101"/>
      <c r="AP990" s="101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101"/>
      <c r="BE990" s="101"/>
      <c r="BF990" s="101"/>
      <c r="BG990" s="101"/>
      <c r="BH990" s="101"/>
    </row>
    <row r="991" spans="1:60" outlineLevel="1">
      <c r="A991" s="104"/>
      <c r="B991" s="105"/>
      <c r="C991" s="142" t="s">
        <v>1104</v>
      </c>
      <c r="D991" s="111"/>
      <c r="E991" s="112">
        <v>3.44</v>
      </c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1"/>
      <c r="Z991" s="101"/>
      <c r="AA991" s="101"/>
      <c r="AB991" s="101"/>
      <c r="AC991" s="101"/>
      <c r="AD991" s="101"/>
      <c r="AE991" s="101"/>
      <c r="AF991" s="101"/>
      <c r="AG991" s="101" t="s">
        <v>365</v>
      </c>
      <c r="AH991" s="101">
        <v>2</v>
      </c>
      <c r="AI991" s="101"/>
      <c r="AJ991" s="101"/>
      <c r="AK991" s="101"/>
      <c r="AL991" s="101"/>
      <c r="AM991" s="101"/>
      <c r="AN991" s="101"/>
      <c r="AO991" s="101"/>
      <c r="AP991" s="101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101"/>
      <c r="BE991" s="101"/>
      <c r="BF991" s="101"/>
      <c r="BG991" s="101"/>
      <c r="BH991" s="101"/>
    </row>
    <row r="992" spans="1:60" outlineLevel="1">
      <c r="A992" s="104"/>
      <c r="B992" s="105"/>
      <c r="C992" s="142" t="s">
        <v>1105</v>
      </c>
      <c r="D992" s="111"/>
      <c r="E992" s="112">
        <v>3.44</v>
      </c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1"/>
      <c r="Z992" s="101"/>
      <c r="AA992" s="101"/>
      <c r="AB992" s="101"/>
      <c r="AC992" s="101"/>
      <c r="AD992" s="101"/>
      <c r="AE992" s="101"/>
      <c r="AF992" s="101"/>
      <c r="AG992" s="101" t="s">
        <v>365</v>
      </c>
      <c r="AH992" s="101">
        <v>2</v>
      </c>
      <c r="AI992" s="101"/>
      <c r="AJ992" s="101"/>
      <c r="AK992" s="101"/>
      <c r="AL992" s="101"/>
      <c r="AM992" s="101"/>
      <c r="AN992" s="101"/>
      <c r="AO992" s="101"/>
      <c r="AP992" s="101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101"/>
      <c r="BE992" s="101"/>
      <c r="BF992" s="101"/>
      <c r="BG992" s="101"/>
      <c r="BH992" s="101"/>
    </row>
    <row r="993" spans="1:60" outlineLevel="1">
      <c r="A993" s="104"/>
      <c r="B993" s="105"/>
      <c r="C993" s="142" t="s">
        <v>1106</v>
      </c>
      <c r="D993" s="111"/>
      <c r="E993" s="112">
        <v>3.44</v>
      </c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1"/>
      <c r="Z993" s="101"/>
      <c r="AA993" s="101"/>
      <c r="AB993" s="101"/>
      <c r="AC993" s="101"/>
      <c r="AD993" s="101"/>
      <c r="AE993" s="101"/>
      <c r="AF993" s="101"/>
      <c r="AG993" s="101" t="s">
        <v>365</v>
      </c>
      <c r="AH993" s="101">
        <v>2</v>
      </c>
      <c r="AI993" s="101"/>
      <c r="AJ993" s="101"/>
      <c r="AK993" s="101"/>
      <c r="AL993" s="101"/>
      <c r="AM993" s="101"/>
      <c r="AN993" s="101"/>
      <c r="AO993" s="101"/>
      <c r="AP993" s="101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101"/>
      <c r="BE993" s="101"/>
      <c r="BF993" s="101"/>
      <c r="BG993" s="101"/>
      <c r="BH993" s="101"/>
    </row>
    <row r="994" spans="1:60" outlineLevel="1">
      <c r="A994" s="104"/>
      <c r="B994" s="105"/>
      <c r="C994" s="142" t="s">
        <v>1107</v>
      </c>
      <c r="D994" s="111"/>
      <c r="E994" s="112">
        <v>3.44</v>
      </c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1"/>
      <c r="Z994" s="101"/>
      <c r="AA994" s="101"/>
      <c r="AB994" s="101"/>
      <c r="AC994" s="101"/>
      <c r="AD994" s="101"/>
      <c r="AE994" s="101"/>
      <c r="AF994" s="101"/>
      <c r="AG994" s="101" t="s">
        <v>365</v>
      </c>
      <c r="AH994" s="101">
        <v>2</v>
      </c>
      <c r="AI994" s="101"/>
      <c r="AJ994" s="101"/>
      <c r="AK994" s="101"/>
      <c r="AL994" s="101"/>
      <c r="AM994" s="101"/>
      <c r="AN994" s="101"/>
      <c r="AO994" s="101"/>
      <c r="AP994" s="101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101"/>
      <c r="BE994" s="101"/>
      <c r="BF994" s="101"/>
      <c r="BG994" s="101"/>
      <c r="BH994" s="101"/>
    </row>
    <row r="995" spans="1:60" outlineLevel="1">
      <c r="A995" s="104"/>
      <c r="B995" s="105"/>
      <c r="C995" s="142" t="s">
        <v>1108</v>
      </c>
      <c r="D995" s="111"/>
      <c r="E995" s="112">
        <v>3.44</v>
      </c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1"/>
      <c r="Z995" s="101"/>
      <c r="AA995" s="101"/>
      <c r="AB995" s="101"/>
      <c r="AC995" s="101"/>
      <c r="AD995" s="101"/>
      <c r="AE995" s="101"/>
      <c r="AF995" s="101"/>
      <c r="AG995" s="101" t="s">
        <v>365</v>
      </c>
      <c r="AH995" s="101">
        <v>2</v>
      </c>
      <c r="AI995" s="101"/>
      <c r="AJ995" s="101"/>
      <c r="AK995" s="101"/>
      <c r="AL995" s="101"/>
      <c r="AM995" s="101"/>
      <c r="AN995" s="101"/>
      <c r="AO995" s="101"/>
      <c r="AP995" s="101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  <c r="BE995" s="101"/>
      <c r="BF995" s="101"/>
      <c r="BG995" s="101"/>
      <c r="BH995" s="101"/>
    </row>
    <row r="996" spans="1:60" outlineLevel="1">
      <c r="A996" s="104"/>
      <c r="B996" s="105"/>
      <c r="C996" s="142" t="s">
        <v>1109</v>
      </c>
      <c r="D996" s="111"/>
      <c r="E996" s="112">
        <v>3.44</v>
      </c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1"/>
      <c r="Z996" s="101"/>
      <c r="AA996" s="101"/>
      <c r="AB996" s="101"/>
      <c r="AC996" s="101"/>
      <c r="AD996" s="101"/>
      <c r="AE996" s="101"/>
      <c r="AF996" s="101"/>
      <c r="AG996" s="101" t="s">
        <v>365</v>
      </c>
      <c r="AH996" s="101">
        <v>2</v>
      </c>
      <c r="AI996" s="101"/>
      <c r="AJ996" s="101"/>
      <c r="AK996" s="101"/>
      <c r="AL996" s="101"/>
      <c r="AM996" s="101"/>
      <c r="AN996" s="101"/>
      <c r="AO996" s="101"/>
      <c r="AP996" s="101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101"/>
      <c r="BE996" s="101"/>
      <c r="BF996" s="101"/>
      <c r="BG996" s="101"/>
      <c r="BH996" s="101"/>
    </row>
    <row r="997" spans="1:60" outlineLevel="1">
      <c r="A997" s="104"/>
      <c r="B997" s="105"/>
      <c r="C997" s="142" t="s">
        <v>1110</v>
      </c>
      <c r="D997" s="111"/>
      <c r="E997" s="112">
        <v>3.61</v>
      </c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1"/>
      <c r="Z997" s="101"/>
      <c r="AA997" s="101"/>
      <c r="AB997" s="101"/>
      <c r="AC997" s="101"/>
      <c r="AD997" s="101"/>
      <c r="AE997" s="101"/>
      <c r="AF997" s="101"/>
      <c r="AG997" s="101" t="s">
        <v>365</v>
      </c>
      <c r="AH997" s="101">
        <v>2</v>
      </c>
      <c r="AI997" s="101"/>
      <c r="AJ997" s="101"/>
      <c r="AK997" s="101"/>
      <c r="AL997" s="101"/>
      <c r="AM997" s="101"/>
      <c r="AN997" s="101"/>
      <c r="AO997" s="101"/>
      <c r="AP997" s="101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101"/>
      <c r="BE997" s="101"/>
      <c r="BF997" s="101"/>
      <c r="BG997" s="101"/>
      <c r="BH997" s="101"/>
    </row>
    <row r="998" spans="1:60" outlineLevel="1">
      <c r="A998" s="104"/>
      <c r="B998" s="105"/>
      <c r="C998" s="142" t="s">
        <v>1111</v>
      </c>
      <c r="D998" s="111"/>
      <c r="E998" s="112">
        <v>3.92</v>
      </c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1"/>
      <c r="Z998" s="101"/>
      <c r="AA998" s="101"/>
      <c r="AB998" s="101"/>
      <c r="AC998" s="101"/>
      <c r="AD998" s="101"/>
      <c r="AE998" s="101"/>
      <c r="AF998" s="101"/>
      <c r="AG998" s="101" t="s">
        <v>365</v>
      </c>
      <c r="AH998" s="101">
        <v>2</v>
      </c>
      <c r="AI998" s="101"/>
      <c r="AJ998" s="101"/>
      <c r="AK998" s="101"/>
      <c r="AL998" s="101"/>
      <c r="AM998" s="101"/>
      <c r="AN998" s="101"/>
      <c r="AO998" s="101"/>
      <c r="AP998" s="101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101"/>
      <c r="BE998" s="101"/>
      <c r="BF998" s="101"/>
      <c r="BG998" s="101"/>
      <c r="BH998" s="101"/>
    </row>
    <row r="999" spans="1:60" outlineLevel="1">
      <c r="A999" s="104"/>
      <c r="B999" s="105"/>
      <c r="C999" s="142" t="s">
        <v>1112</v>
      </c>
      <c r="D999" s="111"/>
      <c r="E999" s="112">
        <v>9.41</v>
      </c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1"/>
      <c r="Z999" s="101"/>
      <c r="AA999" s="101"/>
      <c r="AB999" s="101"/>
      <c r="AC999" s="101"/>
      <c r="AD999" s="101"/>
      <c r="AE999" s="101"/>
      <c r="AF999" s="101"/>
      <c r="AG999" s="101" t="s">
        <v>365</v>
      </c>
      <c r="AH999" s="101">
        <v>2</v>
      </c>
      <c r="AI999" s="101"/>
      <c r="AJ999" s="101"/>
      <c r="AK999" s="101"/>
      <c r="AL999" s="101"/>
      <c r="AM999" s="101"/>
      <c r="AN999" s="101"/>
      <c r="AO999" s="101"/>
      <c r="AP999" s="101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  <c r="BE999" s="101"/>
      <c r="BF999" s="101"/>
      <c r="BG999" s="101"/>
      <c r="BH999" s="101"/>
    </row>
    <row r="1000" spans="1:60" outlineLevel="1">
      <c r="A1000" s="104"/>
      <c r="B1000" s="105"/>
      <c r="C1000" s="142" t="s">
        <v>1113</v>
      </c>
      <c r="D1000" s="111"/>
      <c r="E1000" s="112">
        <v>12.52</v>
      </c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1"/>
      <c r="Z1000" s="101"/>
      <c r="AA1000" s="101"/>
      <c r="AB1000" s="101"/>
      <c r="AC1000" s="101"/>
      <c r="AD1000" s="101"/>
      <c r="AE1000" s="101"/>
      <c r="AF1000" s="101"/>
      <c r="AG1000" s="101" t="s">
        <v>365</v>
      </c>
      <c r="AH1000" s="101">
        <v>2</v>
      </c>
      <c r="AI1000" s="101"/>
      <c r="AJ1000" s="101"/>
      <c r="AK1000" s="101"/>
      <c r="AL1000" s="101"/>
      <c r="AM1000" s="101"/>
      <c r="AN1000" s="101"/>
      <c r="AO1000" s="101"/>
      <c r="AP1000" s="101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101"/>
      <c r="BE1000" s="101"/>
      <c r="BF1000" s="101"/>
      <c r="BG1000" s="101"/>
      <c r="BH1000" s="101"/>
    </row>
    <row r="1001" spans="1:60" outlineLevel="1">
      <c r="A1001" s="104"/>
      <c r="B1001" s="105"/>
      <c r="C1001" s="142" t="s">
        <v>1114</v>
      </c>
      <c r="D1001" s="111"/>
      <c r="E1001" s="112">
        <v>4.6500000000000004</v>
      </c>
      <c r="F1001" s="106"/>
      <c r="G1001" s="106"/>
      <c r="H1001" s="106"/>
      <c r="I1001" s="106"/>
      <c r="J1001" s="106"/>
      <c r="K1001" s="106"/>
      <c r="L1001" s="106"/>
      <c r="M1001" s="106"/>
      <c r="N1001" s="106"/>
      <c r="O1001" s="106"/>
      <c r="P1001" s="106"/>
      <c r="Q1001" s="106"/>
      <c r="R1001" s="106"/>
      <c r="S1001" s="106"/>
      <c r="T1001" s="106"/>
      <c r="U1001" s="106"/>
      <c r="V1001" s="106"/>
      <c r="W1001" s="106"/>
      <c r="X1001" s="106"/>
      <c r="Y1001" s="101"/>
      <c r="Z1001" s="101"/>
      <c r="AA1001" s="101"/>
      <c r="AB1001" s="101"/>
      <c r="AC1001" s="101"/>
      <c r="AD1001" s="101"/>
      <c r="AE1001" s="101"/>
      <c r="AF1001" s="101"/>
      <c r="AG1001" s="101" t="s">
        <v>365</v>
      </c>
      <c r="AH1001" s="101">
        <v>2</v>
      </c>
      <c r="AI1001" s="101"/>
      <c r="AJ1001" s="101"/>
      <c r="AK1001" s="101"/>
      <c r="AL1001" s="101"/>
      <c r="AM1001" s="101"/>
      <c r="AN1001" s="101"/>
      <c r="AO1001" s="101"/>
      <c r="AP1001" s="101"/>
      <c r="AQ1001" s="101"/>
      <c r="AR1001" s="101"/>
      <c r="AS1001" s="101"/>
      <c r="AT1001" s="101"/>
      <c r="AU1001" s="101"/>
      <c r="AV1001" s="101"/>
      <c r="AW1001" s="101"/>
      <c r="AX1001" s="101"/>
      <c r="AY1001" s="101"/>
      <c r="AZ1001" s="101"/>
      <c r="BA1001" s="101"/>
      <c r="BB1001" s="101"/>
      <c r="BC1001" s="101"/>
      <c r="BD1001" s="101"/>
      <c r="BE1001" s="101"/>
      <c r="BF1001" s="101"/>
      <c r="BG1001" s="101"/>
      <c r="BH1001" s="101"/>
    </row>
    <row r="1002" spans="1:60" outlineLevel="1">
      <c r="A1002" s="104"/>
      <c r="B1002" s="105"/>
      <c r="C1002" s="142" t="s">
        <v>1115</v>
      </c>
      <c r="D1002" s="111"/>
      <c r="E1002" s="112">
        <v>3.07</v>
      </c>
      <c r="F1002" s="106"/>
      <c r="G1002" s="106"/>
      <c r="H1002" s="106"/>
      <c r="I1002" s="106"/>
      <c r="J1002" s="106"/>
      <c r="K1002" s="106"/>
      <c r="L1002" s="106"/>
      <c r="M1002" s="106"/>
      <c r="N1002" s="106"/>
      <c r="O1002" s="106"/>
      <c r="P1002" s="106"/>
      <c r="Q1002" s="106"/>
      <c r="R1002" s="106"/>
      <c r="S1002" s="106"/>
      <c r="T1002" s="106"/>
      <c r="U1002" s="106"/>
      <c r="V1002" s="106"/>
      <c r="W1002" s="106"/>
      <c r="X1002" s="106"/>
      <c r="Y1002" s="101"/>
      <c r="Z1002" s="101"/>
      <c r="AA1002" s="101"/>
      <c r="AB1002" s="101"/>
      <c r="AC1002" s="101"/>
      <c r="AD1002" s="101"/>
      <c r="AE1002" s="101"/>
      <c r="AF1002" s="101"/>
      <c r="AG1002" s="101" t="s">
        <v>365</v>
      </c>
      <c r="AH1002" s="101">
        <v>2</v>
      </c>
      <c r="AI1002" s="101"/>
      <c r="AJ1002" s="101"/>
      <c r="AK1002" s="101"/>
      <c r="AL1002" s="101"/>
      <c r="AM1002" s="101"/>
      <c r="AN1002" s="101"/>
      <c r="AO1002" s="101"/>
      <c r="AP1002" s="101"/>
      <c r="AQ1002" s="101"/>
      <c r="AR1002" s="101"/>
      <c r="AS1002" s="101"/>
      <c r="AT1002" s="101"/>
      <c r="AU1002" s="101"/>
      <c r="AV1002" s="101"/>
      <c r="AW1002" s="101"/>
      <c r="AX1002" s="101"/>
      <c r="AY1002" s="101"/>
      <c r="AZ1002" s="101"/>
      <c r="BA1002" s="101"/>
      <c r="BB1002" s="101"/>
      <c r="BC1002" s="101"/>
      <c r="BD1002" s="101"/>
      <c r="BE1002" s="101"/>
      <c r="BF1002" s="101"/>
      <c r="BG1002" s="101"/>
      <c r="BH1002" s="101"/>
    </row>
    <row r="1003" spans="1:60" outlineLevel="1">
      <c r="A1003" s="104"/>
      <c r="B1003" s="105"/>
      <c r="C1003" s="143" t="s">
        <v>1093</v>
      </c>
      <c r="D1003" s="113"/>
      <c r="E1003" s="114">
        <v>61.27</v>
      </c>
      <c r="F1003" s="106"/>
      <c r="G1003" s="106"/>
      <c r="H1003" s="106"/>
      <c r="I1003" s="106"/>
      <c r="J1003" s="106"/>
      <c r="K1003" s="106"/>
      <c r="L1003" s="106"/>
      <c r="M1003" s="106"/>
      <c r="N1003" s="106"/>
      <c r="O1003" s="106"/>
      <c r="P1003" s="106"/>
      <c r="Q1003" s="106"/>
      <c r="R1003" s="106"/>
      <c r="S1003" s="106"/>
      <c r="T1003" s="106"/>
      <c r="U1003" s="106"/>
      <c r="V1003" s="106"/>
      <c r="W1003" s="106"/>
      <c r="X1003" s="106"/>
      <c r="Y1003" s="101"/>
      <c r="Z1003" s="101"/>
      <c r="AA1003" s="101"/>
      <c r="AB1003" s="101"/>
      <c r="AC1003" s="101"/>
      <c r="AD1003" s="101"/>
      <c r="AE1003" s="101"/>
      <c r="AF1003" s="101"/>
      <c r="AG1003" s="101" t="s">
        <v>365</v>
      </c>
      <c r="AH1003" s="101">
        <v>3</v>
      </c>
      <c r="AI1003" s="101"/>
      <c r="AJ1003" s="101"/>
      <c r="AK1003" s="101"/>
      <c r="AL1003" s="101"/>
      <c r="AM1003" s="101"/>
      <c r="AN1003" s="101"/>
      <c r="AO1003" s="101"/>
      <c r="AP1003" s="101"/>
      <c r="AQ1003" s="101"/>
      <c r="AR1003" s="101"/>
      <c r="AS1003" s="101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  <c r="BE1003" s="101"/>
      <c r="BF1003" s="101"/>
      <c r="BG1003" s="101"/>
      <c r="BH1003" s="101"/>
    </row>
    <row r="1004" spans="1:60" outlineLevel="1">
      <c r="A1004" s="104"/>
      <c r="B1004" s="105"/>
      <c r="C1004" s="141" t="s">
        <v>1094</v>
      </c>
      <c r="D1004" s="111"/>
      <c r="E1004" s="112"/>
      <c r="F1004" s="106"/>
      <c r="G1004" s="106"/>
      <c r="H1004" s="106"/>
      <c r="I1004" s="106"/>
      <c r="J1004" s="106"/>
      <c r="K1004" s="106"/>
      <c r="L1004" s="106"/>
      <c r="M1004" s="106"/>
      <c r="N1004" s="106"/>
      <c r="O1004" s="106"/>
      <c r="P1004" s="106"/>
      <c r="Q1004" s="106"/>
      <c r="R1004" s="106"/>
      <c r="S1004" s="106"/>
      <c r="T1004" s="106"/>
      <c r="U1004" s="106"/>
      <c r="V1004" s="106"/>
      <c r="W1004" s="106"/>
      <c r="X1004" s="106"/>
      <c r="Y1004" s="101"/>
      <c r="Z1004" s="101"/>
      <c r="AA1004" s="101"/>
      <c r="AB1004" s="101"/>
      <c r="AC1004" s="101"/>
      <c r="AD1004" s="101"/>
      <c r="AE1004" s="101"/>
      <c r="AF1004" s="101"/>
      <c r="AG1004" s="101" t="s">
        <v>365</v>
      </c>
      <c r="AH1004" s="101"/>
      <c r="AI1004" s="101"/>
      <c r="AJ1004" s="101"/>
      <c r="AK1004" s="101"/>
      <c r="AL1004" s="101"/>
      <c r="AM1004" s="101"/>
      <c r="AN1004" s="101"/>
      <c r="AO1004" s="101"/>
      <c r="AP1004" s="101"/>
      <c r="AQ1004" s="101"/>
      <c r="AR1004" s="101"/>
      <c r="AS1004" s="101"/>
      <c r="AT1004" s="101"/>
      <c r="AU1004" s="101"/>
      <c r="AV1004" s="101"/>
      <c r="AW1004" s="101"/>
      <c r="AX1004" s="101"/>
      <c r="AY1004" s="101"/>
      <c r="AZ1004" s="101"/>
      <c r="BA1004" s="101"/>
      <c r="BB1004" s="101"/>
      <c r="BC1004" s="101"/>
      <c r="BD1004" s="101"/>
      <c r="BE1004" s="101"/>
      <c r="BF1004" s="101"/>
      <c r="BG1004" s="101"/>
      <c r="BH1004" s="101"/>
    </row>
    <row r="1005" spans="1:60" outlineLevel="1">
      <c r="A1005" s="104"/>
      <c r="B1005" s="105"/>
      <c r="C1005" s="138" t="s">
        <v>1116</v>
      </c>
      <c r="D1005" s="107"/>
      <c r="E1005" s="108">
        <v>64.333500000000001</v>
      </c>
      <c r="F1005" s="106"/>
      <c r="G1005" s="106"/>
      <c r="H1005" s="106"/>
      <c r="I1005" s="106"/>
      <c r="J1005" s="106"/>
      <c r="K1005" s="106"/>
      <c r="L1005" s="106"/>
      <c r="M1005" s="106"/>
      <c r="N1005" s="106"/>
      <c r="O1005" s="106"/>
      <c r="P1005" s="106"/>
      <c r="Q1005" s="106"/>
      <c r="R1005" s="106"/>
      <c r="S1005" s="106"/>
      <c r="T1005" s="106"/>
      <c r="U1005" s="106"/>
      <c r="V1005" s="106"/>
      <c r="W1005" s="106"/>
      <c r="X1005" s="106"/>
      <c r="Y1005" s="101"/>
      <c r="Z1005" s="101"/>
      <c r="AA1005" s="101"/>
      <c r="AB1005" s="101"/>
      <c r="AC1005" s="101"/>
      <c r="AD1005" s="101"/>
      <c r="AE1005" s="101"/>
      <c r="AF1005" s="101"/>
      <c r="AG1005" s="101" t="s">
        <v>365</v>
      </c>
      <c r="AH1005" s="101">
        <v>0</v>
      </c>
      <c r="AI1005" s="101"/>
      <c r="AJ1005" s="101"/>
      <c r="AK1005" s="101"/>
      <c r="AL1005" s="101"/>
      <c r="AM1005" s="101"/>
      <c r="AN1005" s="101"/>
      <c r="AO1005" s="101"/>
      <c r="AP1005" s="101"/>
      <c r="AQ1005" s="101"/>
      <c r="AR1005" s="101"/>
      <c r="AS1005" s="101"/>
      <c r="AT1005" s="101"/>
      <c r="AU1005" s="101"/>
      <c r="AV1005" s="101"/>
      <c r="AW1005" s="101"/>
      <c r="AX1005" s="101"/>
      <c r="AY1005" s="101"/>
      <c r="AZ1005" s="101"/>
      <c r="BA1005" s="101"/>
      <c r="BB1005" s="101"/>
      <c r="BC1005" s="101"/>
      <c r="BD1005" s="101"/>
      <c r="BE1005" s="101"/>
      <c r="BF1005" s="101"/>
      <c r="BG1005" s="101"/>
      <c r="BH1005" s="101"/>
    </row>
    <row r="1006" spans="1:60" outlineLevel="1">
      <c r="A1006" s="129">
        <v>94</v>
      </c>
      <c r="B1006" s="130" t="s">
        <v>1117</v>
      </c>
      <c r="C1006" s="140" t="s">
        <v>1118</v>
      </c>
      <c r="D1006" s="131" t="s">
        <v>544</v>
      </c>
      <c r="E1006" s="132">
        <v>0.43642999999999998</v>
      </c>
      <c r="F1006" s="133"/>
      <c r="G1006" s="134">
        <f>ROUND(E1006*F1006,2)</f>
        <v>0</v>
      </c>
      <c r="H1006" s="133"/>
      <c r="I1006" s="134">
        <f>ROUND(E1006*H1006,2)</f>
        <v>0</v>
      </c>
      <c r="J1006" s="133"/>
      <c r="K1006" s="134">
        <f>ROUND(E1006*J1006,2)</f>
        <v>0</v>
      </c>
      <c r="L1006" s="134">
        <v>21</v>
      </c>
      <c r="M1006" s="134">
        <f>G1006*(1+L1006/100)</f>
        <v>0</v>
      </c>
      <c r="N1006" s="134">
        <v>0</v>
      </c>
      <c r="O1006" s="134">
        <f>ROUND(E1006*N1006,2)</f>
        <v>0</v>
      </c>
      <c r="P1006" s="134">
        <v>0</v>
      </c>
      <c r="Q1006" s="134">
        <f>ROUND(E1006*P1006,2)</f>
        <v>0</v>
      </c>
      <c r="R1006" s="134"/>
      <c r="S1006" s="134" t="s">
        <v>360</v>
      </c>
      <c r="T1006" s="135" t="s">
        <v>361</v>
      </c>
      <c r="U1006" s="106">
        <v>2.411</v>
      </c>
      <c r="V1006" s="106">
        <f>ROUND(E1006*U1006,2)</f>
        <v>1.05</v>
      </c>
      <c r="W1006" s="106"/>
      <c r="X1006" s="106" t="s">
        <v>1014</v>
      </c>
      <c r="Y1006" s="101"/>
      <c r="Z1006" s="101"/>
      <c r="AA1006" s="101"/>
      <c r="AB1006" s="101"/>
      <c r="AC1006" s="101"/>
      <c r="AD1006" s="101"/>
      <c r="AE1006" s="101"/>
      <c r="AF1006" s="101"/>
      <c r="AG1006" s="101" t="s">
        <v>1015</v>
      </c>
      <c r="AH1006" s="101"/>
      <c r="AI1006" s="101"/>
      <c r="AJ1006" s="101"/>
      <c r="AK1006" s="101"/>
      <c r="AL1006" s="101"/>
      <c r="AM1006" s="101"/>
      <c r="AN1006" s="101"/>
      <c r="AO1006" s="101"/>
      <c r="AP1006" s="101"/>
      <c r="AQ1006" s="101"/>
      <c r="AR1006" s="101"/>
      <c r="AS1006" s="101"/>
      <c r="AT1006" s="101"/>
      <c r="AU1006" s="101"/>
      <c r="AV1006" s="101"/>
      <c r="AW1006" s="101"/>
      <c r="AX1006" s="101"/>
      <c r="AY1006" s="101"/>
      <c r="AZ1006" s="101"/>
      <c r="BA1006" s="101"/>
      <c r="BB1006" s="101"/>
      <c r="BC1006" s="101"/>
      <c r="BD1006" s="101"/>
      <c r="BE1006" s="101"/>
      <c r="BF1006" s="101"/>
      <c r="BG1006" s="101"/>
      <c r="BH1006" s="101"/>
    </row>
    <row r="1007" spans="1:60">
      <c r="A1007" s="116" t="s">
        <v>355</v>
      </c>
      <c r="B1007" s="117" t="s">
        <v>165</v>
      </c>
      <c r="C1007" s="136" t="s">
        <v>154</v>
      </c>
      <c r="D1007" s="118"/>
      <c r="E1007" s="119"/>
      <c r="F1007" s="120"/>
      <c r="G1007" s="120">
        <f>SUMIF(AG1008:AG1010,"&lt;&gt;NOR",G1008:G1010)</f>
        <v>0</v>
      </c>
      <c r="H1007" s="120"/>
      <c r="I1007" s="120">
        <f>SUM(I1008:I1010)</f>
        <v>0</v>
      </c>
      <c r="J1007" s="120"/>
      <c r="K1007" s="120">
        <f>SUM(K1008:K1010)</f>
        <v>0</v>
      </c>
      <c r="L1007" s="120"/>
      <c r="M1007" s="120">
        <f>SUM(M1008:M1010)</f>
        <v>0</v>
      </c>
      <c r="N1007" s="120"/>
      <c r="O1007" s="120">
        <f>SUM(O1008:O1010)</f>
        <v>0</v>
      </c>
      <c r="P1007" s="120"/>
      <c r="Q1007" s="120">
        <f>SUM(Q1008:Q1010)</f>
        <v>0.33</v>
      </c>
      <c r="R1007" s="120"/>
      <c r="S1007" s="120"/>
      <c r="T1007" s="121"/>
      <c r="U1007" s="115"/>
      <c r="V1007" s="115">
        <f>SUM(V1008:V1010)</f>
        <v>0.43</v>
      </c>
      <c r="W1007" s="115"/>
      <c r="X1007" s="115"/>
      <c r="AG1007" t="s">
        <v>356</v>
      </c>
    </row>
    <row r="1008" spans="1:60" outlineLevel="1">
      <c r="A1008" s="122">
        <v>95</v>
      </c>
      <c r="B1008" s="123" t="s">
        <v>1119</v>
      </c>
      <c r="C1008" s="137" t="s">
        <v>1120</v>
      </c>
      <c r="D1008" s="124" t="s">
        <v>702</v>
      </c>
      <c r="E1008" s="125">
        <v>1</v>
      </c>
      <c r="F1008" s="126"/>
      <c r="G1008" s="127">
        <f>ROUND(E1008*F1008,2)</f>
        <v>0</v>
      </c>
      <c r="H1008" s="126"/>
      <c r="I1008" s="127">
        <f>ROUND(E1008*H1008,2)</f>
        <v>0</v>
      </c>
      <c r="J1008" s="126"/>
      <c r="K1008" s="127">
        <f>ROUND(E1008*J1008,2)</f>
        <v>0</v>
      </c>
      <c r="L1008" s="127">
        <v>21</v>
      </c>
      <c r="M1008" s="127">
        <f>G1008*(1+L1008/100)</f>
        <v>0</v>
      </c>
      <c r="N1008" s="127">
        <v>0</v>
      </c>
      <c r="O1008" s="127">
        <f>ROUND(E1008*N1008,2)</f>
        <v>0</v>
      </c>
      <c r="P1008" s="127">
        <v>0.32900000000000001</v>
      </c>
      <c r="Q1008" s="127">
        <f>ROUND(E1008*P1008,2)</f>
        <v>0.33</v>
      </c>
      <c r="R1008" s="127"/>
      <c r="S1008" s="127" t="s">
        <v>392</v>
      </c>
      <c r="T1008" s="128" t="s">
        <v>393</v>
      </c>
      <c r="U1008" s="106">
        <v>0.432</v>
      </c>
      <c r="V1008" s="106">
        <f>ROUND(E1008*U1008,2)</f>
        <v>0.43</v>
      </c>
      <c r="W1008" s="106"/>
      <c r="X1008" s="106" t="s">
        <v>362</v>
      </c>
      <c r="Y1008" s="101"/>
      <c r="Z1008" s="101"/>
      <c r="AA1008" s="101"/>
      <c r="AB1008" s="101"/>
      <c r="AC1008" s="101"/>
      <c r="AD1008" s="101"/>
      <c r="AE1008" s="101"/>
      <c r="AF1008" s="101"/>
      <c r="AG1008" s="101" t="s">
        <v>363</v>
      </c>
      <c r="AH1008" s="101"/>
      <c r="AI1008" s="101"/>
      <c r="AJ1008" s="101"/>
      <c r="AK1008" s="101"/>
      <c r="AL1008" s="101"/>
      <c r="AM1008" s="101"/>
      <c r="AN1008" s="101"/>
      <c r="AO1008" s="101"/>
      <c r="AP1008" s="101"/>
      <c r="AQ1008" s="101"/>
      <c r="AR1008" s="101"/>
      <c r="AS1008" s="101"/>
      <c r="AT1008" s="101"/>
      <c r="AU1008" s="101"/>
      <c r="AV1008" s="101"/>
      <c r="AW1008" s="101"/>
      <c r="AX1008" s="101"/>
      <c r="AY1008" s="101"/>
      <c r="AZ1008" s="101"/>
      <c r="BA1008" s="101"/>
      <c r="BB1008" s="101"/>
      <c r="BC1008" s="101"/>
      <c r="BD1008" s="101"/>
      <c r="BE1008" s="101"/>
      <c r="BF1008" s="101"/>
      <c r="BG1008" s="101"/>
      <c r="BH1008" s="101"/>
    </row>
    <row r="1009" spans="1:60" outlineLevel="1">
      <c r="A1009" s="104"/>
      <c r="B1009" s="105"/>
      <c r="C1009" s="138" t="s">
        <v>394</v>
      </c>
      <c r="D1009" s="107"/>
      <c r="E1009" s="108"/>
      <c r="F1009" s="106"/>
      <c r="G1009" s="106"/>
      <c r="H1009" s="106"/>
      <c r="I1009" s="106"/>
      <c r="J1009" s="106"/>
      <c r="K1009" s="106"/>
      <c r="L1009" s="106"/>
      <c r="M1009" s="106"/>
      <c r="N1009" s="106"/>
      <c r="O1009" s="106"/>
      <c r="P1009" s="106"/>
      <c r="Q1009" s="106"/>
      <c r="R1009" s="106"/>
      <c r="S1009" s="106"/>
      <c r="T1009" s="106"/>
      <c r="U1009" s="106"/>
      <c r="V1009" s="106"/>
      <c r="W1009" s="106"/>
      <c r="X1009" s="106"/>
      <c r="Y1009" s="101"/>
      <c r="Z1009" s="101"/>
      <c r="AA1009" s="101"/>
      <c r="AB1009" s="101"/>
      <c r="AC1009" s="101"/>
      <c r="AD1009" s="101"/>
      <c r="AE1009" s="101"/>
      <c r="AF1009" s="101"/>
      <c r="AG1009" s="101" t="s">
        <v>365</v>
      </c>
      <c r="AH1009" s="101">
        <v>0</v>
      </c>
      <c r="AI1009" s="101"/>
      <c r="AJ1009" s="101"/>
      <c r="AK1009" s="101"/>
      <c r="AL1009" s="101"/>
      <c r="AM1009" s="101"/>
      <c r="AN1009" s="101"/>
      <c r="AO1009" s="101"/>
      <c r="AP1009" s="101"/>
      <c r="AQ1009" s="101"/>
      <c r="AR1009" s="101"/>
      <c r="AS1009" s="101"/>
      <c r="AT1009" s="101"/>
      <c r="AU1009" s="101"/>
      <c r="AV1009" s="101"/>
      <c r="AW1009" s="101"/>
      <c r="AX1009" s="101"/>
      <c r="AY1009" s="101"/>
      <c r="AZ1009" s="101"/>
      <c r="BA1009" s="101"/>
      <c r="BB1009" s="101"/>
      <c r="BC1009" s="101"/>
      <c r="BD1009" s="101"/>
      <c r="BE1009" s="101"/>
      <c r="BF1009" s="101"/>
      <c r="BG1009" s="101"/>
      <c r="BH1009" s="101"/>
    </row>
    <row r="1010" spans="1:60" outlineLevel="1">
      <c r="A1010" s="104"/>
      <c r="B1010" s="105"/>
      <c r="C1010" s="138" t="s">
        <v>1121</v>
      </c>
      <c r="D1010" s="107"/>
      <c r="E1010" s="108">
        <v>1</v>
      </c>
      <c r="F1010" s="106"/>
      <c r="G1010" s="106"/>
      <c r="H1010" s="106"/>
      <c r="I1010" s="106"/>
      <c r="J1010" s="106"/>
      <c r="K1010" s="106"/>
      <c r="L1010" s="106"/>
      <c r="M1010" s="106"/>
      <c r="N1010" s="106"/>
      <c r="O1010" s="106"/>
      <c r="P1010" s="106"/>
      <c r="Q1010" s="106"/>
      <c r="R1010" s="106"/>
      <c r="S1010" s="106"/>
      <c r="T1010" s="106"/>
      <c r="U1010" s="106"/>
      <c r="V1010" s="106"/>
      <c r="W1010" s="106"/>
      <c r="X1010" s="106"/>
      <c r="Y1010" s="101"/>
      <c r="Z1010" s="101"/>
      <c r="AA1010" s="101"/>
      <c r="AB1010" s="101"/>
      <c r="AC1010" s="101"/>
      <c r="AD1010" s="101"/>
      <c r="AE1010" s="101"/>
      <c r="AF1010" s="101"/>
      <c r="AG1010" s="101" t="s">
        <v>365</v>
      </c>
      <c r="AH1010" s="101">
        <v>0</v>
      </c>
      <c r="AI1010" s="101"/>
      <c r="AJ1010" s="101"/>
      <c r="AK1010" s="101"/>
      <c r="AL1010" s="101"/>
      <c r="AM1010" s="101"/>
      <c r="AN1010" s="101"/>
      <c r="AO1010" s="101"/>
      <c r="AP1010" s="101"/>
      <c r="AQ1010" s="101"/>
      <c r="AR1010" s="101"/>
      <c r="AS1010" s="101"/>
      <c r="AT1010" s="101"/>
      <c r="AU1010" s="101"/>
      <c r="AV1010" s="101"/>
      <c r="AW1010" s="101"/>
      <c r="AX1010" s="101"/>
      <c r="AY1010" s="101"/>
      <c r="AZ1010" s="101"/>
      <c r="BA1010" s="101"/>
      <c r="BB1010" s="101"/>
      <c r="BC1010" s="101"/>
      <c r="BD1010" s="101"/>
      <c r="BE1010" s="101"/>
      <c r="BF1010" s="101"/>
      <c r="BG1010" s="101"/>
      <c r="BH1010" s="101"/>
    </row>
    <row r="1011" spans="1:60">
      <c r="A1011" s="116" t="s">
        <v>355</v>
      </c>
      <c r="B1011" s="117" t="s">
        <v>166</v>
      </c>
      <c r="C1011" s="136" t="s">
        <v>167</v>
      </c>
      <c r="D1011" s="118"/>
      <c r="E1011" s="119"/>
      <c r="F1011" s="120"/>
      <c r="G1011" s="120">
        <f>SUMIF(AG1012:AG1015,"&lt;&gt;NOR",G1012:G1015)</f>
        <v>0</v>
      </c>
      <c r="H1011" s="120"/>
      <c r="I1011" s="120">
        <f>SUM(I1012:I1015)</f>
        <v>0</v>
      </c>
      <c r="J1011" s="120"/>
      <c r="K1011" s="120">
        <f>SUM(K1012:K1015)</f>
        <v>0</v>
      </c>
      <c r="L1011" s="120"/>
      <c r="M1011" s="120">
        <f>SUM(M1012:M1015)</f>
        <v>0</v>
      </c>
      <c r="N1011" s="120"/>
      <c r="O1011" s="120">
        <f>SUM(O1012:O1015)</f>
        <v>0</v>
      </c>
      <c r="P1011" s="120"/>
      <c r="Q1011" s="120">
        <f>SUM(Q1012:Q1015)</f>
        <v>7.0000000000000007E-2</v>
      </c>
      <c r="R1011" s="120"/>
      <c r="S1011" s="120"/>
      <c r="T1011" s="121"/>
      <c r="U1011" s="115"/>
      <c r="V1011" s="115">
        <f>SUM(V1012:V1015)</f>
        <v>9.89</v>
      </c>
      <c r="W1011" s="115"/>
      <c r="X1011" s="115"/>
      <c r="AG1011" t="s">
        <v>356</v>
      </c>
    </row>
    <row r="1012" spans="1:60" outlineLevel="1">
      <c r="A1012" s="122">
        <v>96</v>
      </c>
      <c r="B1012" s="123" t="s">
        <v>1122</v>
      </c>
      <c r="C1012" s="137" t="s">
        <v>1123</v>
      </c>
      <c r="D1012" s="124" t="s">
        <v>534</v>
      </c>
      <c r="E1012" s="125">
        <v>9</v>
      </c>
      <c r="F1012" s="126"/>
      <c r="G1012" s="127">
        <f>ROUND(E1012*F1012,2)</f>
        <v>0</v>
      </c>
      <c r="H1012" s="126"/>
      <c r="I1012" s="127">
        <f>ROUND(E1012*H1012,2)</f>
        <v>0</v>
      </c>
      <c r="J1012" s="126"/>
      <c r="K1012" s="127">
        <f>ROUND(E1012*J1012,2)</f>
        <v>0</v>
      </c>
      <c r="L1012" s="127">
        <v>21</v>
      </c>
      <c r="M1012" s="127">
        <f>G1012*(1+L1012/100)</f>
        <v>0</v>
      </c>
      <c r="N1012" s="127">
        <v>0</v>
      </c>
      <c r="O1012" s="127">
        <f>ROUND(E1012*N1012,2)</f>
        <v>0</v>
      </c>
      <c r="P1012" s="127">
        <v>8.3000000000000001E-3</v>
      </c>
      <c r="Q1012" s="127">
        <f>ROUND(E1012*P1012,2)</f>
        <v>7.0000000000000007E-2</v>
      </c>
      <c r="R1012" s="127"/>
      <c r="S1012" s="127" t="s">
        <v>360</v>
      </c>
      <c r="T1012" s="128" t="s">
        <v>361</v>
      </c>
      <c r="U1012" s="106">
        <v>1.0985</v>
      </c>
      <c r="V1012" s="106">
        <f>ROUND(E1012*U1012,2)</f>
        <v>9.89</v>
      </c>
      <c r="W1012" s="106"/>
      <c r="X1012" s="106" t="s">
        <v>362</v>
      </c>
      <c r="Y1012" s="101"/>
      <c r="Z1012" s="101"/>
      <c r="AA1012" s="101"/>
      <c r="AB1012" s="101"/>
      <c r="AC1012" s="101"/>
      <c r="AD1012" s="101"/>
      <c r="AE1012" s="101"/>
      <c r="AF1012" s="101"/>
      <c r="AG1012" s="101" t="s">
        <v>363</v>
      </c>
      <c r="AH1012" s="101"/>
      <c r="AI1012" s="101"/>
      <c r="AJ1012" s="101"/>
      <c r="AK1012" s="101"/>
      <c r="AL1012" s="101"/>
      <c r="AM1012" s="101"/>
      <c r="AN1012" s="101"/>
      <c r="AO1012" s="101"/>
      <c r="AP1012" s="101"/>
      <c r="AQ1012" s="101"/>
      <c r="AR1012" s="101"/>
      <c r="AS1012" s="101"/>
      <c r="AT1012" s="101"/>
      <c r="AU1012" s="101"/>
      <c r="AV1012" s="101"/>
      <c r="AW1012" s="101"/>
      <c r="AX1012" s="101"/>
      <c r="AY1012" s="101"/>
      <c r="AZ1012" s="101"/>
      <c r="BA1012" s="101"/>
      <c r="BB1012" s="101"/>
      <c r="BC1012" s="101"/>
      <c r="BD1012" s="101"/>
      <c r="BE1012" s="101"/>
      <c r="BF1012" s="101"/>
      <c r="BG1012" s="101"/>
      <c r="BH1012" s="101"/>
    </row>
    <row r="1013" spans="1:60" outlineLevel="1">
      <c r="A1013" s="104"/>
      <c r="B1013" s="105"/>
      <c r="C1013" s="138" t="s">
        <v>394</v>
      </c>
      <c r="D1013" s="107"/>
      <c r="E1013" s="108"/>
      <c r="F1013" s="106"/>
      <c r="G1013" s="106"/>
      <c r="H1013" s="106"/>
      <c r="I1013" s="106"/>
      <c r="J1013" s="106"/>
      <c r="K1013" s="106"/>
      <c r="L1013" s="106"/>
      <c r="M1013" s="106"/>
      <c r="N1013" s="106"/>
      <c r="O1013" s="106"/>
      <c r="P1013" s="106"/>
      <c r="Q1013" s="106"/>
      <c r="R1013" s="106"/>
      <c r="S1013" s="106"/>
      <c r="T1013" s="106"/>
      <c r="U1013" s="106"/>
      <c r="V1013" s="106"/>
      <c r="W1013" s="106"/>
      <c r="X1013" s="106"/>
      <c r="Y1013" s="101"/>
      <c r="Z1013" s="101"/>
      <c r="AA1013" s="101"/>
      <c r="AB1013" s="101"/>
      <c r="AC1013" s="101"/>
      <c r="AD1013" s="101"/>
      <c r="AE1013" s="101"/>
      <c r="AF1013" s="101"/>
      <c r="AG1013" s="101" t="s">
        <v>365</v>
      </c>
      <c r="AH1013" s="101">
        <v>0</v>
      </c>
      <c r="AI1013" s="101"/>
      <c r="AJ1013" s="101"/>
      <c r="AK1013" s="101"/>
      <c r="AL1013" s="101"/>
      <c r="AM1013" s="101"/>
      <c r="AN1013" s="101"/>
      <c r="AO1013" s="101"/>
      <c r="AP1013" s="101"/>
      <c r="AQ1013" s="101"/>
      <c r="AR1013" s="101"/>
      <c r="AS1013" s="101"/>
      <c r="AT1013" s="101"/>
      <c r="AU1013" s="101"/>
      <c r="AV1013" s="101"/>
      <c r="AW1013" s="101"/>
      <c r="AX1013" s="101"/>
      <c r="AY1013" s="101"/>
      <c r="AZ1013" s="101"/>
      <c r="BA1013" s="101"/>
      <c r="BB1013" s="101"/>
      <c r="BC1013" s="101"/>
      <c r="BD1013" s="101"/>
      <c r="BE1013" s="101"/>
      <c r="BF1013" s="101"/>
      <c r="BG1013" s="101"/>
      <c r="BH1013" s="101"/>
    </row>
    <row r="1014" spans="1:60" outlineLevel="1">
      <c r="A1014" s="104"/>
      <c r="B1014" s="105"/>
      <c r="C1014" s="138" t="s">
        <v>1124</v>
      </c>
      <c r="D1014" s="107"/>
      <c r="E1014" s="108">
        <v>7</v>
      </c>
      <c r="F1014" s="106"/>
      <c r="G1014" s="106"/>
      <c r="H1014" s="106"/>
      <c r="I1014" s="106"/>
      <c r="J1014" s="106"/>
      <c r="K1014" s="106"/>
      <c r="L1014" s="106"/>
      <c r="M1014" s="106"/>
      <c r="N1014" s="106"/>
      <c r="O1014" s="106"/>
      <c r="P1014" s="106"/>
      <c r="Q1014" s="106"/>
      <c r="R1014" s="106"/>
      <c r="S1014" s="106"/>
      <c r="T1014" s="106"/>
      <c r="U1014" s="106"/>
      <c r="V1014" s="106"/>
      <c r="W1014" s="106"/>
      <c r="X1014" s="106"/>
      <c r="Y1014" s="101"/>
      <c r="Z1014" s="101"/>
      <c r="AA1014" s="101"/>
      <c r="AB1014" s="101"/>
      <c r="AC1014" s="101"/>
      <c r="AD1014" s="101"/>
      <c r="AE1014" s="101"/>
      <c r="AF1014" s="101"/>
      <c r="AG1014" s="101" t="s">
        <v>365</v>
      </c>
      <c r="AH1014" s="101">
        <v>0</v>
      </c>
      <c r="AI1014" s="101"/>
      <c r="AJ1014" s="101"/>
      <c r="AK1014" s="101"/>
      <c r="AL1014" s="101"/>
      <c r="AM1014" s="101"/>
      <c r="AN1014" s="101"/>
      <c r="AO1014" s="101"/>
      <c r="AP1014" s="101"/>
      <c r="AQ1014" s="101"/>
      <c r="AR1014" s="101"/>
      <c r="AS1014" s="101"/>
      <c r="AT1014" s="101"/>
      <c r="AU1014" s="101"/>
      <c r="AV1014" s="101"/>
      <c r="AW1014" s="101"/>
      <c r="AX1014" s="101"/>
      <c r="AY1014" s="101"/>
      <c r="AZ1014" s="101"/>
      <c r="BA1014" s="101"/>
      <c r="BB1014" s="101"/>
      <c r="BC1014" s="101"/>
      <c r="BD1014" s="101"/>
      <c r="BE1014" s="101"/>
      <c r="BF1014" s="101"/>
      <c r="BG1014" s="101"/>
      <c r="BH1014" s="101"/>
    </row>
    <row r="1015" spans="1:60" outlineLevel="1">
      <c r="A1015" s="104"/>
      <c r="B1015" s="105"/>
      <c r="C1015" s="138" t="s">
        <v>1125</v>
      </c>
      <c r="D1015" s="107"/>
      <c r="E1015" s="108">
        <v>2</v>
      </c>
      <c r="F1015" s="106"/>
      <c r="G1015" s="106"/>
      <c r="H1015" s="106"/>
      <c r="I1015" s="106"/>
      <c r="J1015" s="106"/>
      <c r="K1015" s="106"/>
      <c r="L1015" s="106"/>
      <c r="M1015" s="106"/>
      <c r="N1015" s="106"/>
      <c r="O1015" s="106"/>
      <c r="P1015" s="106"/>
      <c r="Q1015" s="106"/>
      <c r="R1015" s="106"/>
      <c r="S1015" s="106"/>
      <c r="T1015" s="106"/>
      <c r="U1015" s="106"/>
      <c r="V1015" s="106"/>
      <c r="W1015" s="106"/>
      <c r="X1015" s="106"/>
      <c r="Y1015" s="101"/>
      <c r="Z1015" s="101"/>
      <c r="AA1015" s="101"/>
      <c r="AB1015" s="101"/>
      <c r="AC1015" s="101"/>
      <c r="AD1015" s="101"/>
      <c r="AE1015" s="101"/>
      <c r="AF1015" s="101"/>
      <c r="AG1015" s="101" t="s">
        <v>365</v>
      </c>
      <c r="AH1015" s="101">
        <v>0</v>
      </c>
      <c r="AI1015" s="101"/>
      <c r="AJ1015" s="101"/>
      <c r="AK1015" s="101"/>
      <c r="AL1015" s="101"/>
      <c r="AM1015" s="101"/>
      <c r="AN1015" s="101"/>
      <c r="AO1015" s="101"/>
      <c r="AP1015" s="101"/>
      <c r="AQ1015" s="101"/>
      <c r="AR1015" s="101"/>
      <c r="AS1015" s="101"/>
      <c r="AT1015" s="101"/>
      <c r="AU1015" s="101"/>
      <c r="AV1015" s="101"/>
      <c r="AW1015" s="101"/>
      <c r="AX1015" s="101"/>
      <c r="AY1015" s="101"/>
      <c r="AZ1015" s="101"/>
      <c r="BA1015" s="101"/>
      <c r="BB1015" s="101"/>
      <c r="BC1015" s="101"/>
      <c r="BD1015" s="101"/>
      <c r="BE1015" s="101"/>
      <c r="BF1015" s="101"/>
      <c r="BG1015" s="101"/>
      <c r="BH1015" s="101"/>
    </row>
    <row r="1016" spans="1:60">
      <c r="A1016" s="116" t="s">
        <v>355</v>
      </c>
      <c r="B1016" s="117" t="s">
        <v>178</v>
      </c>
      <c r="C1016" s="136" t="s">
        <v>179</v>
      </c>
      <c r="D1016" s="118"/>
      <c r="E1016" s="119"/>
      <c r="F1016" s="120"/>
      <c r="G1016" s="120">
        <f>SUMIF(AG1017:AG1019,"&lt;&gt;NOR",G1017:G1019)</f>
        <v>0</v>
      </c>
      <c r="H1016" s="120"/>
      <c r="I1016" s="120">
        <f>SUM(I1017:I1019)</f>
        <v>0</v>
      </c>
      <c r="J1016" s="120"/>
      <c r="K1016" s="120">
        <f>SUM(K1017:K1019)</f>
        <v>0</v>
      </c>
      <c r="L1016" s="120"/>
      <c r="M1016" s="120">
        <f>SUM(M1017:M1019)</f>
        <v>0</v>
      </c>
      <c r="N1016" s="120"/>
      <c r="O1016" s="120">
        <f>SUM(O1017:O1019)</f>
        <v>0</v>
      </c>
      <c r="P1016" s="120"/>
      <c r="Q1016" s="120">
        <f>SUM(Q1017:Q1019)</f>
        <v>0</v>
      </c>
      <c r="R1016" s="120"/>
      <c r="S1016" s="120"/>
      <c r="T1016" s="121"/>
      <c r="U1016" s="115"/>
      <c r="V1016" s="115">
        <f>SUM(V1017:V1019)</f>
        <v>0</v>
      </c>
      <c r="W1016" s="115"/>
      <c r="X1016" s="115"/>
      <c r="AG1016" t="s">
        <v>356</v>
      </c>
    </row>
    <row r="1017" spans="1:60" ht="33.75" outlineLevel="1">
      <c r="A1017" s="129">
        <v>97</v>
      </c>
      <c r="B1017" s="130" t="s">
        <v>1126</v>
      </c>
      <c r="C1017" s="140" t="s">
        <v>1127</v>
      </c>
      <c r="D1017" s="131" t="s">
        <v>1128</v>
      </c>
      <c r="E1017" s="132">
        <v>10</v>
      </c>
      <c r="F1017" s="133"/>
      <c r="G1017" s="134">
        <f>ROUND(E1017*F1017,2)</f>
        <v>0</v>
      </c>
      <c r="H1017" s="133"/>
      <c r="I1017" s="134">
        <f>ROUND(E1017*H1017,2)</f>
        <v>0</v>
      </c>
      <c r="J1017" s="133"/>
      <c r="K1017" s="134">
        <f>ROUND(E1017*J1017,2)</f>
        <v>0</v>
      </c>
      <c r="L1017" s="134">
        <v>21</v>
      </c>
      <c r="M1017" s="134">
        <f>G1017*(1+L1017/100)</f>
        <v>0</v>
      </c>
      <c r="N1017" s="134">
        <v>0</v>
      </c>
      <c r="O1017" s="134">
        <f>ROUND(E1017*N1017,2)</f>
        <v>0</v>
      </c>
      <c r="P1017" s="134">
        <v>0</v>
      </c>
      <c r="Q1017" s="134">
        <f>ROUND(E1017*P1017,2)</f>
        <v>0</v>
      </c>
      <c r="R1017" s="134"/>
      <c r="S1017" s="134" t="s">
        <v>392</v>
      </c>
      <c r="T1017" s="135" t="s">
        <v>393</v>
      </c>
      <c r="U1017" s="106">
        <v>0</v>
      </c>
      <c r="V1017" s="106">
        <f>ROUND(E1017*U1017,2)</f>
        <v>0</v>
      </c>
      <c r="W1017" s="106"/>
      <c r="X1017" s="106" t="s">
        <v>362</v>
      </c>
      <c r="Y1017" s="101"/>
      <c r="Z1017" s="101"/>
      <c r="AA1017" s="101"/>
      <c r="AB1017" s="101"/>
      <c r="AC1017" s="101"/>
      <c r="AD1017" s="101"/>
      <c r="AE1017" s="101"/>
      <c r="AF1017" s="101"/>
      <c r="AG1017" s="101" t="s">
        <v>550</v>
      </c>
      <c r="AH1017" s="101"/>
      <c r="AI1017" s="101"/>
      <c r="AJ1017" s="101"/>
      <c r="AK1017" s="101"/>
      <c r="AL1017" s="101"/>
      <c r="AM1017" s="101"/>
      <c r="AN1017" s="101"/>
      <c r="AO1017" s="101"/>
      <c r="AP1017" s="101"/>
      <c r="AQ1017" s="101"/>
      <c r="AR1017" s="101"/>
      <c r="AS1017" s="101"/>
      <c r="AT1017" s="101"/>
      <c r="AU1017" s="101"/>
      <c r="AV1017" s="101"/>
      <c r="AW1017" s="101"/>
      <c r="AX1017" s="101"/>
      <c r="AY1017" s="101"/>
      <c r="AZ1017" s="101"/>
      <c r="BA1017" s="101"/>
      <c r="BB1017" s="101"/>
      <c r="BC1017" s="101"/>
      <c r="BD1017" s="101"/>
      <c r="BE1017" s="101"/>
      <c r="BF1017" s="101"/>
      <c r="BG1017" s="101"/>
      <c r="BH1017" s="101"/>
    </row>
    <row r="1018" spans="1:60" ht="33.75" outlineLevel="1">
      <c r="A1018" s="129">
        <v>98</v>
      </c>
      <c r="B1018" s="130" t="s">
        <v>1129</v>
      </c>
      <c r="C1018" s="140" t="s">
        <v>1130</v>
      </c>
      <c r="D1018" s="131" t="s">
        <v>1128</v>
      </c>
      <c r="E1018" s="132">
        <v>1</v>
      </c>
      <c r="F1018" s="133"/>
      <c r="G1018" s="134">
        <f>ROUND(E1018*F1018,2)</f>
        <v>0</v>
      </c>
      <c r="H1018" s="133"/>
      <c r="I1018" s="134">
        <f>ROUND(E1018*H1018,2)</f>
        <v>0</v>
      </c>
      <c r="J1018" s="133"/>
      <c r="K1018" s="134">
        <f>ROUND(E1018*J1018,2)</f>
        <v>0</v>
      </c>
      <c r="L1018" s="134">
        <v>21</v>
      </c>
      <c r="M1018" s="134">
        <f>G1018*(1+L1018/100)</f>
        <v>0</v>
      </c>
      <c r="N1018" s="134">
        <v>0</v>
      </c>
      <c r="O1018" s="134">
        <f>ROUND(E1018*N1018,2)</f>
        <v>0</v>
      </c>
      <c r="P1018" s="134">
        <v>0</v>
      </c>
      <c r="Q1018" s="134">
        <f>ROUND(E1018*P1018,2)</f>
        <v>0</v>
      </c>
      <c r="R1018" s="134"/>
      <c r="S1018" s="134" t="s">
        <v>392</v>
      </c>
      <c r="T1018" s="135" t="s">
        <v>393</v>
      </c>
      <c r="U1018" s="106">
        <v>0</v>
      </c>
      <c r="V1018" s="106">
        <f>ROUND(E1018*U1018,2)</f>
        <v>0</v>
      </c>
      <c r="W1018" s="106"/>
      <c r="X1018" s="106" t="s">
        <v>362</v>
      </c>
      <c r="Y1018" s="101"/>
      <c r="Z1018" s="101"/>
      <c r="AA1018" s="101"/>
      <c r="AB1018" s="101"/>
      <c r="AC1018" s="101"/>
      <c r="AD1018" s="101"/>
      <c r="AE1018" s="101"/>
      <c r="AF1018" s="101"/>
      <c r="AG1018" s="101" t="s">
        <v>550</v>
      </c>
      <c r="AH1018" s="101"/>
      <c r="AI1018" s="101"/>
      <c r="AJ1018" s="101"/>
      <c r="AK1018" s="101"/>
      <c r="AL1018" s="101"/>
      <c r="AM1018" s="101"/>
      <c r="AN1018" s="101"/>
      <c r="AO1018" s="101"/>
      <c r="AP1018" s="101"/>
      <c r="AQ1018" s="101"/>
      <c r="AR1018" s="101"/>
      <c r="AS1018" s="101"/>
      <c r="AT1018" s="101"/>
      <c r="AU1018" s="101"/>
      <c r="AV1018" s="101"/>
      <c r="AW1018" s="101"/>
      <c r="AX1018" s="101"/>
      <c r="AY1018" s="101"/>
      <c r="AZ1018" s="101"/>
      <c r="BA1018" s="101"/>
      <c r="BB1018" s="101"/>
      <c r="BC1018" s="101"/>
      <c r="BD1018" s="101"/>
      <c r="BE1018" s="101"/>
      <c r="BF1018" s="101"/>
      <c r="BG1018" s="101"/>
      <c r="BH1018" s="101"/>
    </row>
    <row r="1019" spans="1:60" ht="33.75" outlineLevel="1">
      <c r="A1019" s="129">
        <v>99</v>
      </c>
      <c r="B1019" s="130" t="s">
        <v>1131</v>
      </c>
      <c r="C1019" s="140" t="s">
        <v>1132</v>
      </c>
      <c r="D1019" s="131" t="s">
        <v>1128</v>
      </c>
      <c r="E1019" s="132">
        <v>10</v>
      </c>
      <c r="F1019" s="133"/>
      <c r="G1019" s="134">
        <f>ROUND(E1019*F1019,2)</f>
        <v>0</v>
      </c>
      <c r="H1019" s="133"/>
      <c r="I1019" s="134">
        <f>ROUND(E1019*H1019,2)</f>
        <v>0</v>
      </c>
      <c r="J1019" s="133"/>
      <c r="K1019" s="134">
        <f>ROUND(E1019*J1019,2)</f>
        <v>0</v>
      </c>
      <c r="L1019" s="134">
        <v>21</v>
      </c>
      <c r="M1019" s="134">
        <f>G1019*(1+L1019/100)</f>
        <v>0</v>
      </c>
      <c r="N1019" s="134">
        <v>0</v>
      </c>
      <c r="O1019" s="134">
        <f>ROUND(E1019*N1019,2)</f>
        <v>0</v>
      </c>
      <c r="P1019" s="134">
        <v>0</v>
      </c>
      <c r="Q1019" s="134">
        <f>ROUND(E1019*P1019,2)</f>
        <v>0</v>
      </c>
      <c r="R1019" s="134"/>
      <c r="S1019" s="134" t="s">
        <v>392</v>
      </c>
      <c r="T1019" s="135" t="s">
        <v>393</v>
      </c>
      <c r="U1019" s="106">
        <v>0</v>
      </c>
      <c r="V1019" s="106">
        <f>ROUND(E1019*U1019,2)</f>
        <v>0</v>
      </c>
      <c r="W1019" s="106"/>
      <c r="X1019" s="106" t="s">
        <v>362</v>
      </c>
      <c r="Y1019" s="101"/>
      <c r="Z1019" s="101"/>
      <c r="AA1019" s="101"/>
      <c r="AB1019" s="101"/>
      <c r="AC1019" s="101"/>
      <c r="AD1019" s="101"/>
      <c r="AE1019" s="101"/>
      <c r="AF1019" s="101"/>
      <c r="AG1019" s="101" t="s">
        <v>550</v>
      </c>
      <c r="AH1019" s="101"/>
      <c r="AI1019" s="101"/>
      <c r="AJ1019" s="101"/>
      <c r="AK1019" s="101"/>
      <c r="AL1019" s="101"/>
      <c r="AM1019" s="101"/>
      <c r="AN1019" s="101"/>
      <c r="AO1019" s="101"/>
      <c r="AP1019" s="101"/>
      <c r="AQ1019" s="101"/>
      <c r="AR1019" s="101"/>
      <c r="AS1019" s="101"/>
      <c r="AT1019" s="101"/>
      <c r="AU1019" s="101"/>
      <c r="AV1019" s="101"/>
      <c r="AW1019" s="101"/>
      <c r="AX1019" s="101"/>
      <c r="AY1019" s="101"/>
      <c r="AZ1019" s="101"/>
      <c r="BA1019" s="101"/>
      <c r="BB1019" s="101"/>
      <c r="BC1019" s="101"/>
      <c r="BD1019" s="101"/>
      <c r="BE1019" s="101"/>
      <c r="BF1019" s="101"/>
      <c r="BG1019" s="101"/>
      <c r="BH1019" s="101"/>
    </row>
    <row r="1020" spans="1:60">
      <c r="A1020" s="116" t="s">
        <v>355</v>
      </c>
      <c r="B1020" s="117" t="s">
        <v>180</v>
      </c>
      <c r="C1020" s="136" t="s">
        <v>181</v>
      </c>
      <c r="D1020" s="118"/>
      <c r="E1020" s="119"/>
      <c r="F1020" s="120"/>
      <c r="G1020" s="120">
        <f>SUMIF(AG1021:AG1072,"&lt;&gt;NOR",G1021:G1072)</f>
        <v>0</v>
      </c>
      <c r="H1020" s="120"/>
      <c r="I1020" s="120">
        <f>SUM(I1021:I1072)</f>
        <v>0</v>
      </c>
      <c r="J1020" s="120"/>
      <c r="K1020" s="120">
        <f>SUM(K1021:K1072)</f>
        <v>0</v>
      </c>
      <c r="L1020" s="120"/>
      <c r="M1020" s="120">
        <f>SUM(M1021:M1072)</f>
        <v>0</v>
      </c>
      <c r="N1020" s="120"/>
      <c r="O1020" s="120">
        <f>SUM(O1021:O1072)</f>
        <v>0</v>
      </c>
      <c r="P1020" s="120"/>
      <c r="Q1020" s="120">
        <f>SUM(Q1021:Q1072)</f>
        <v>1.27</v>
      </c>
      <c r="R1020" s="120"/>
      <c r="S1020" s="120"/>
      <c r="T1020" s="121"/>
      <c r="U1020" s="115"/>
      <c r="V1020" s="115">
        <f>SUM(V1021:V1072)</f>
        <v>10.620000000000001</v>
      </c>
      <c r="W1020" s="115"/>
      <c r="X1020" s="115"/>
      <c r="AG1020" t="s">
        <v>356</v>
      </c>
    </row>
    <row r="1021" spans="1:60" outlineLevel="1">
      <c r="A1021" s="122">
        <v>100</v>
      </c>
      <c r="B1021" s="123" t="s">
        <v>1133</v>
      </c>
      <c r="C1021" s="137" t="s">
        <v>1134</v>
      </c>
      <c r="D1021" s="124" t="s">
        <v>359</v>
      </c>
      <c r="E1021" s="125">
        <v>14.875</v>
      </c>
      <c r="F1021" s="126"/>
      <c r="G1021" s="127">
        <f>ROUND(E1021*F1021,2)</f>
        <v>0</v>
      </c>
      <c r="H1021" s="126"/>
      <c r="I1021" s="127">
        <f>ROUND(E1021*H1021,2)</f>
        <v>0</v>
      </c>
      <c r="J1021" s="126"/>
      <c r="K1021" s="127">
        <f>ROUND(E1021*J1021,2)</f>
        <v>0</v>
      </c>
      <c r="L1021" s="127">
        <v>21</v>
      </c>
      <c r="M1021" s="127">
        <f>G1021*(1+L1021/100)</f>
        <v>0</v>
      </c>
      <c r="N1021" s="127">
        <v>0</v>
      </c>
      <c r="O1021" s="127">
        <f>ROUND(E1021*N1021,2)</f>
        <v>0</v>
      </c>
      <c r="P1021" s="127">
        <v>1.098E-2</v>
      </c>
      <c r="Q1021" s="127">
        <f>ROUND(E1021*P1021,2)</f>
        <v>0.16</v>
      </c>
      <c r="R1021" s="127"/>
      <c r="S1021" s="127" t="s">
        <v>360</v>
      </c>
      <c r="T1021" s="128" t="s">
        <v>361</v>
      </c>
      <c r="U1021" s="106">
        <v>0.37</v>
      </c>
      <c r="V1021" s="106">
        <f>ROUND(E1021*U1021,2)</f>
        <v>5.5</v>
      </c>
      <c r="W1021" s="106"/>
      <c r="X1021" s="106" t="s">
        <v>362</v>
      </c>
      <c r="Y1021" s="101"/>
      <c r="Z1021" s="101"/>
      <c r="AA1021" s="101"/>
      <c r="AB1021" s="101"/>
      <c r="AC1021" s="101"/>
      <c r="AD1021" s="101"/>
      <c r="AE1021" s="101"/>
      <c r="AF1021" s="101"/>
      <c r="AG1021" s="101" t="s">
        <v>363</v>
      </c>
      <c r="AH1021" s="101"/>
      <c r="AI1021" s="101"/>
      <c r="AJ1021" s="101"/>
      <c r="AK1021" s="101"/>
      <c r="AL1021" s="101"/>
      <c r="AM1021" s="101"/>
      <c r="AN1021" s="101"/>
      <c r="AO1021" s="101"/>
      <c r="AP1021" s="101"/>
      <c r="AQ1021" s="101"/>
      <c r="AR1021" s="101"/>
      <c r="AS1021" s="101"/>
      <c r="AT1021" s="101"/>
      <c r="AU1021" s="101"/>
      <c r="AV1021" s="101"/>
      <c r="AW1021" s="101"/>
      <c r="AX1021" s="101"/>
      <c r="AY1021" s="101"/>
      <c r="AZ1021" s="101"/>
      <c r="BA1021" s="101"/>
      <c r="BB1021" s="101"/>
      <c r="BC1021" s="101"/>
      <c r="BD1021" s="101"/>
      <c r="BE1021" s="101"/>
      <c r="BF1021" s="101"/>
      <c r="BG1021" s="101"/>
      <c r="BH1021" s="101"/>
    </row>
    <row r="1022" spans="1:60" outlineLevel="1">
      <c r="A1022" s="104"/>
      <c r="B1022" s="105"/>
      <c r="C1022" s="138" t="s">
        <v>394</v>
      </c>
      <c r="D1022" s="107"/>
      <c r="E1022" s="108"/>
      <c r="F1022" s="106"/>
      <c r="G1022" s="106"/>
      <c r="H1022" s="106"/>
      <c r="I1022" s="106"/>
      <c r="J1022" s="106"/>
      <c r="K1022" s="106"/>
      <c r="L1022" s="106"/>
      <c r="M1022" s="106"/>
      <c r="N1022" s="106"/>
      <c r="O1022" s="106"/>
      <c r="P1022" s="106"/>
      <c r="Q1022" s="106"/>
      <c r="R1022" s="106"/>
      <c r="S1022" s="106"/>
      <c r="T1022" s="106"/>
      <c r="U1022" s="106"/>
      <c r="V1022" s="106"/>
      <c r="W1022" s="106"/>
      <c r="X1022" s="106"/>
      <c r="Y1022" s="101"/>
      <c r="Z1022" s="101"/>
      <c r="AA1022" s="101"/>
      <c r="AB1022" s="101"/>
      <c r="AC1022" s="101"/>
      <c r="AD1022" s="101"/>
      <c r="AE1022" s="101"/>
      <c r="AF1022" s="101"/>
      <c r="AG1022" s="101" t="s">
        <v>365</v>
      </c>
      <c r="AH1022" s="101">
        <v>0</v>
      </c>
      <c r="AI1022" s="101"/>
      <c r="AJ1022" s="101"/>
      <c r="AK1022" s="101"/>
      <c r="AL1022" s="101"/>
      <c r="AM1022" s="101"/>
      <c r="AN1022" s="101"/>
      <c r="AO1022" s="101"/>
      <c r="AP1022" s="101"/>
      <c r="AQ1022" s="101"/>
      <c r="AR1022" s="101"/>
      <c r="AS1022" s="101"/>
      <c r="AT1022" s="101"/>
      <c r="AU1022" s="101"/>
      <c r="AV1022" s="101"/>
      <c r="AW1022" s="101"/>
      <c r="AX1022" s="101"/>
      <c r="AY1022" s="101"/>
      <c r="AZ1022" s="101"/>
      <c r="BA1022" s="101"/>
      <c r="BB1022" s="101"/>
      <c r="BC1022" s="101"/>
      <c r="BD1022" s="101"/>
      <c r="BE1022" s="101"/>
      <c r="BF1022" s="101"/>
      <c r="BG1022" s="101"/>
      <c r="BH1022" s="101"/>
    </row>
    <row r="1023" spans="1:60" outlineLevel="1">
      <c r="A1023" s="104"/>
      <c r="B1023" s="105"/>
      <c r="C1023" s="138" t="s">
        <v>1135</v>
      </c>
      <c r="D1023" s="107"/>
      <c r="E1023" s="108">
        <v>2.125</v>
      </c>
      <c r="F1023" s="106"/>
      <c r="G1023" s="106"/>
      <c r="H1023" s="106"/>
      <c r="I1023" s="106"/>
      <c r="J1023" s="106"/>
      <c r="K1023" s="106"/>
      <c r="L1023" s="106"/>
      <c r="M1023" s="106"/>
      <c r="N1023" s="106"/>
      <c r="O1023" s="106"/>
      <c r="P1023" s="106"/>
      <c r="Q1023" s="106"/>
      <c r="R1023" s="106"/>
      <c r="S1023" s="106"/>
      <c r="T1023" s="106"/>
      <c r="U1023" s="106"/>
      <c r="V1023" s="106"/>
      <c r="W1023" s="106"/>
      <c r="X1023" s="106"/>
      <c r="Y1023" s="101"/>
      <c r="Z1023" s="101"/>
      <c r="AA1023" s="101"/>
      <c r="AB1023" s="101"/>
      <c r="AC1023" s="101"/>
      <c r="AD1023" s="101"/>
      <c r="AE1023" s="101"/>
      <c r="AF1023" s="101"/>
      <c r="AG1023" s="101" t="s">
        <v>365</v>
      </c>
      <c r="AH1023" s="101">
        <v>0</v>
      </c>
      <c r="AI1023" s="101"/>
      <c r="AJ1023" s="101"/>
      <c r="AK1023" s="101"/>
      <c r="AL1023" s="101"/>
      <c r="AM1023" s="101"/>
      <c r="AN1023" s="101"/>
      <c r="AO1023" s="101"/>
      <c r="AP1023" s="101"/>
      <c r="AQ1023" s="101"/>
      <c r="AR1023" s="101"/>
      <c r="AS1023" s="101"/>
      <c r="AT1023" s="101"/>
      <c r="AU1023" s="101"/>
      <c r="AV1023" s="101"/>
      <c r="AW1023" s="101"/>
      <c r="AX1023" s="101"/>
      <c r="AY1023" s="101"/>
      <c r="AZ1023" s="101"/>
      <c r="BA1023" s="101"/>
      <c r="BB1023" s="101"/>
      <c r="BC1023" s="101"/>
      <c r="BD1023" s="101"/>
      <c r="BE1023" s="101"/>
      <c r="BF1023" s="101"/>
      <c r="BG1023" s="101"/>
      <c r="BH1023" s="101"/>
    </row>
    <row r="1024" spans="1:60" outlineLevel="1">
      <c r="A1024" s="104"/>
      <c r="B1024" s="105"/>
      <c r="C1024" s="138" t="s">
        <v>1136</v>
      </c>
      <c r="D1024" s="107"/>
      <c r="E1024" s="108">
        <v>2.125</v>
      </c>
      <c r="F1024" s="106"/>
      <c r="G1024" s="106"/>
      <c r="H1024" s="106"/>
      <c r="I1024" s="106"/>
      <c r="J1024" s="106"/>
      <c r="K1024" s="106"/>
      <c r="L1024" s="106"/>
      <c r="M1024" s="106"/>
      <c r="N1024" s="106"/>
      <c r="O1024" s="106"/>
      <c r="P1024" s="106"/>
      <c r="Q1024" s="106"/>
      <c r="R1024" s="106"/>
      <c r="S1024" s="106"/>
      <c r="T1024" s="106"/>
      <c r="U1024" s="106"/>
      <c r="V1024" s="106"/>
      <c r="W1024" s="106"/>
      <c r="X1024" s="106"/>
      <c r="Y1024" s="101"/>
      <c r="Z1024" s="101"/>
      <c r="AA1024" s="101"/>
      <c r="AB1024" s="101"/>
      <c r="AC1024" s="101"/>
      <c r="AD1024" s="101"/>
      <c r="AE1024" s="101"/>
      <c r="AF1024" s="101"/>
      <c r="AG1024" s="101" t="s">
        <v>365</v>
      </c>
      <c r="AH1024" s="101">
        <v>0</v>
      </c>
      <c r="AI1024" s="101"/>
      <c r="AJ1024" s="101"/>
      <c r="AK1024" s="101"/>
      <c r="AL1024" s="101"/>
      <c r="AM1024" s="101"/>
      <c r="AN1024" s="101"/>
      <c r="AO1024" s="101"/>
      <c r="AP1024" s="101"/>
      <c r="AQ1024" s="101"/>
      <c r="AR1024" s="101"/>
      <c r="AS1024" s="101"/>
      <c r="AT1024" s="101"/>
      <c r="AU1024" s="101"/>
      <c r="AV1024" s="101"/>
      <c r="AW1024" s="101"/>
      <c r="AX1024" s="101"/>
      <c r="AY1024" s="101"/>
      <c r="AZ1024" s="101"/>
      <c r="BA1024" s="101"/>
      <c r="BB1024" s="101"/>
      <c r="BC1024" s="101"/>
      <c r="BD1024" s="101"/>
      <c r="BE1024" s="101"/>
      <c r="BF1024" s="101"/>
      <c r="BG1024" s="101"/>
      <c r="BH1024" s="101"/>
    </row>
    <row r="1025" spans="1:60" outlineLevel="1">
      <c r="A1025" s="104"/>
      <c r="B1025" s="105"/>
      <c r="C1025" s="138" t="s">
        <v>1137</v>
      </c>
      <c r="D1025" s="107"/>
      <c r="E1025" s="108">
        <v>2.125</v>
      </c>
      <c r="F1025" s="106"/>
      <c r="G1025" s="106"/>
      <c r="H1025" s="106"/>
      <c r="I1025" s="106"/>
      <c r="J1025" s="106"/>
      <c r="K1025" s="106"/>
      <c r="L1025" s="106"/>
      <c r="M1025" s="106"/>
      <c r="N1025" s="106"/>
      <c r="O1025" s="106"/>
      <c r="P1025" s="106"/>
      <c r="Q1025" s="106"/>
      <c r="R1025" s="106"/>
      <c r="S1025" s="106"/>
      <c r="T1025" s="106"/>
      <c r="U1025" s="106"/>
      <c r="V1025" s="106"/>
      <c r="W1025" s="106"/>
      <c r="X1025" s="106"/>
      <c r="Y1025" s="101"/>
      <c r="Z1025" s="101"/>
      <c r="AA1025" s="101"/>
      <c r="AB1025" s="101"/>
      <c r="AC1025" s="101"/>
      <c r="AD1025" s="101"/>
      <c r="AE1025" s="101"/>
      <c r="AF1025" s="101"/>
      <c r="AG1025" s="101" t="s">
        <v>365</v>
      </c>
      <c r="AH1025" s="101">
        <v>0</v>
      </c>
      <c r="AI1025" s="101"/>
      <c r="AJ1025" s="101"/>
      <c r="AK1025" s="101"/>
      <c r="AL1025" s="101"/>
      <c r="AM1025" s="101"/>
      <c r="AN1025" s="101"/>
      <c r="AO1025" s="101"/>
      <c r="AP1025" s="101"/>
      <c r="AQ1025" s="101"/>
      <c r="AR1025" s="101"/>
      <c r="AS1025" s="101"/>
      <c r="AT1025" s="101"/>
      <c r="AU1025" s="101"/>
      <c r="AV1025" s="101"/>
      <c r="AW1025" s="101"/>
      <c r="AX1025" s="101"/>
      <c r="AY1025" s="101"/>
      <c r="AZ1025" s="101"/>
      <c r="BA1025" s="101"/>
      <c r="BB1025" s="101"/>
      <c r="BC1025" s="101"/>
      <c r="BD1025" s="101"/>
      <c r="BE1025" s="101"/>
      <c r="BF1025" s="101"/>
      <c r="BG1025" s="101"/>
      <c r="BH1025" s="101"/>
    </row>
    <row r="1026" spans="1:60" outlineLevel="1">
      <c r="A1026" s="104"/>
      <c r="B1026" s="105"/>
      <c r="C1026" s="138" t="s">
        <v>1138</v>
      </c>
      <c r="D1026" s="107"/>
      <c r="E1026" s="108">
        <v>2.125</v>
      </c>
      <c r="F1026" s="106"/>
      <c r="G1026" s="106"/>
      <c r="H1026" s="106"/>
      <c r="I1026" s="106"/>
      <c r="J1026" s="106"/>
      <c r="K1026" s="106"/>
      <c r="L1026" s="106"/>
      <c r="M1026" s="106"/>
      <c r="N1026" s="106"/>
      <c r="O1026" s="106"/>
      <c r="P1026" s="106"/>
      <c r="Q1026" s="106"/>
      <c r="R1026" s="106"/>
      <c r="S1026" s="106"/>
      <c r="T1026" s="106"/>
      <c r="U1026" s="106"/>
      <c r="V1026" s="106"/>
      <c r="W1026" s="106"/>
      <c r="X1026" s="106"/>
      <c r="Y1026" s="101"/>
      <c r="Z1026" s="101"/>
      <c r="AA1026" s="101"/>
      <c r="AB1026" s="101"/>
      <c r="AC1026" s="101"/>
      <c r="AD1026" s="101"/>
      <c r="AE1026" s="101"/>
      <c r="AF1026" s="101"/>
      <c r="AG1026" s="101" t="s">
        <v>365</v>
      </c>
      <c r="AH1026" s="101">
        <v>0</v>
      </c>
      <c r="AI1026" s="101"/>
      <c r="AJ1026" s="101"/>
      <c r="AK1026" s="101"/>
      <c r="AL1026" s="101"/>
      <c r="AM1026" s="101"/>
      <c r="AN1026" s="101"/>
      <c r="AO1026" s="101"/>
      <c r="AP1026" s="101"/>
      <c r="AQ1026" s="101"/>
      <c r="AR1026" s="101"/>
      <c r="AS1026" s="101"/>
      <c r="AT1026" s="101"/>
      <c r="AU1026" s="101"/>
      <c r="AV1026" s="101"/>
      <c r="AW1026" s="101"/>
      <c r="AX1026" s="101"/>
      <c r="AY1026" s="101"/>
      <c r="AZ1026" s="101"/>
      <c r="BA1026" s="101"/>
      <c r="BB1026" s="101"/>
      <c r="BC1026" s="101"/>
      <c r="BD1026" s="101"/>
      <c r="BE1026" s="101"/>
      <c r="BF1026" s="101"/>
      <c r="BG1026" s="101"/>
      <c r="BH1026" s="101"/>
    </row>
    <row r="1027" spans="1:60" outlineLevel="1">
      <c r="A1027" s="104"/>
      <c r="B1027" s="105"/>
      <c r="C1027" s="138" t="s">
        <v>1139</v>
      </c>
      <c r="D1027" s="107"/>
      <c r="E1027" s="108">
        <v>2.125</v>
      </c>
      <c r="F1027" s="106"/>
      <c r="G1027" s="106"/>
      <c r="H1027" s="106"/>
      <c r="I1027" s="106"/>
      <c r="J1027" s="106"/>
      <c r="K1027" s="106"/>
      <c r="L1027" s="106"/>
      <c r="M1027" s="106"/>
      <c r="N1027" s="106"/>
      <c r="O1027" s="106"/>
      <c r="P1027" s="106"/>
      <c r="Q1027" s="106"/>
      <c r="R1027" s="106"/>
      <c r="S1027" s="106"/>
      <c r="T1027" s="106"/>
      <c r="U1027" s="106"/>
      <c r="V1027" s="106"/>
      <c r="W1027" s="106"/>
      <c r="X1027" s="106"/>
      <c r="Y1027" s="101"/>
      <c r="Z1027" s="101"/>
      <c r="AA1027" s="101"/>
      <c r="AB1027" s="101"/>
      <c r="AC1027" s="101"/>
      <c r="AD1027" s="101"/>
      <c r="AE1027" s="101"/>
      <c r="AF1027" s="101"/>
      <c r="AG1027" s="101" t="s">
        <v>365</v>
      </c>
      <c r="AH1027" s="101">
        <v>0</v>
      </c>
      <c r="AI1027" s="101"/>
      <c r="AJ1027" s="101"/>
      <c r="AK1027" s="101"/>
      <c r="AL1027" s="101"/>
      <c r="AM1027" s="101"/>
      <c r="AN1027" s="101"/>
      <c r="AO1027" s="101"/>
      <c r="AP1027" s="101"/>
      <c r="AQ1027" s="101"/>
      <c r="AR1027" s="101"/>
      <c r="AS1027" s="101"/>
      <c r="AT1027" s="101"/>
      <c r="AU1027" s="101"/>
      <c r="AV1027" s="101"/>
      <c r="AW1027" s="101"/>
      <c r="AX1027" s="101"/>
      <c r="AY1027" s="101"/>
      <c r="AZ1027" s="101"/>
      <c r="BA1027" s="101"/>
      <c r="BB1027" s="101"/>
      <c r="BC1027" s="101"/>
      <c r="BD1027" s="101"/>
      <c r="BE1027" s="101"/>
      <c r="BF1027" s="101"/>
      <c r="BG1027" s="101"/>
      <c r="BH1027" s="101"/>
    </row>
    <row r="1028" spans="1:60" outlineLevel="1">
      <c r="A1028" s="104"/>
      <c r="B1028" s="105"/>
      <c r="C1028" s="138" t="s">
        <v>1140</v>
      </c>
      <c r="D1028" s="107"/>
      <c r="E1028" s="108">
        <v>2.125</v>
      </c>
      <c r="F1028" s="106"/>
      <c r="G1028" s="106"/>
      <c r="H1028" s="106"/>
      <c r="I1028" s="106"/>
      <c r="J1028" s="106"/>
      <c r="K1028" s="106"/>
      <c r="L1028" s="106"/>
      <c r="M1028" s="106"/>
      <c r="N1028" s="106"/>
      <c r="O1028" s="106"/>
      <c r="P1028" s="106"/>
      <c r="Q1028" s="106"/>
      <c r="R1028" s="106"/>
      <c r="S1028" s="106"/>
      <c r="T1028" s="106"/>
      <c r="U1028" s="106"/>
      <c r="V1028" s="106"/>
      <c r="W1028" s="106"/>
      <c r="X1028" s="106"/>
      <c r="Y1028" s="101"/>
      <c r="Z1028" s="101"/>
      <c r="AA1028" s="101"/>
      <c r="AB1028" s="101"/>
      <c r="AC1028" s="101"/>
      <c r="AD1028" s="101"/>
      <c r="AE1028" s="101"/>
      <c r="AF1028" s="101"/>
      <c r="AG1028" s="101" t="s">
        <v>365</v>
      </c>
      <c r="AH1028" s="101">
        <v>0</v>
      </c>
      <c r="AI1028" s="101"/>
      <c r="AJ1028" s="101"/>
      <c r="AK1028" s="101"/>
      <c r="AL1028" s="101"/>
      <c r="AM1028" s="101"/>
      <c r="AN1028" s="101"/>
      <c r="AO1028" s="101"/>
      <c r="AP1028" s="101"/>
      <c r="AQ1028" s="101"/>
      <c r="AR1028" s="101"/>
      <c r="AS1028" s="101"/>
      <c r="AT1028" s="101"/>
      <c r="AU1028" s="101"/>
      <c r="AV1028" s="101"/>
      <c r="AW1028" s="101"/>
      <c r="AX1028" s="101"/>
      <c r="AY1028" s="101"/>
      <c r="AZ1028" s="101"/>
      <c r="BA1028" s="101"/>
      <c r="BB1028" s="101"/>
      <c r="BC1028" s="101"/>
      <c r="BD1028" s="101"/>
      <c r="BE1028" s="101"/>
      <c r="BF1028" s="101"/>
      <c r="BG1028" s="101"/>
      <c r="BH1028" s="101"/>
    </row>
    <row r="1029" spans="1:60" outlineLevel="1">
      <c r="A1029" s="104"/>
      <c r="B1029" s="105"/>
      <c r="C1029" s="138" t="s">
        <v>1141</v>
      </c>
      <c r="D1029" s="107"/>
      <c r="E1029" s="108">
        <v>2.125</v>
      </c>
      <c r="F1029" s="106"/>
      <c r="G1029" s="106"/>
      <c r="H1029" s="106"/>
      <c r="I1029" s="106"/>
      <c r="J1029" s="106"/>
      <c r="K1029" s="106"/>
      <c r="L1029" s="106"/>
      <c r="M1029" s="106"/>
      <c r="N1029" s="106"/>
      <c r="O1029" s="106"/>
      <c r="P1029" s="106"/>
      <c r="Q1029" s="106"/>
      <c r="R1029" s="106"/>
      <c r="S1029" s="106"/>
      <c r="T1029" s="106"/>
      <c r="U1029" s="106"/>
      <c r="V1029" s="106"/>
      <c r="W1029" s="106"/>
      <c r="X1029" s="106"/>
      <c r="Y1029" s="101"/>
      <c r="Z1029" s="101"/>
      <c r="AA1029" s="101"/>
      <c r="AB1029" s="101"/>
      <c r="AC1029" s="101"/>
      <c r="AD1029" s="101"/>
      <c r="AE1029" s="101"/>
      <c r="AF1029" s="101"/>
      <c r="AG1029" s="101" t="s">
        <v>365</v>
      </c>
      <c r="AH1029" s="101">
        <v>0</v>
      </c>
      <c r="AI1029" s="101"/>
      <c r="AJ1029" s="101"/>
      <c r="AK1029" s="101"/>
      <c r="AL1029" s="101"/>
      <c r="AM1029" s="101"/>
      <c r="AN1029" s="101"/>
      <c r="AO1029" s="101"/>
      <c r="AP1029" s="101"/>
      <c r="AQ1029" s="101"/>
      <c r="AR1029" s="101"/>
      <c r="AS1029" s="101"/>
      <c r="AT1029" s="101"/>
      <c r="AU1029" s="101"/>
      <c r="AV1029" s="101"/>
      <c r="AW1029" s="101"/>
      <c r="AX1029" s="101"/>
      <c r="AY1029" s="101"/>
      <c r="AZ1029" s="101"/>
      <c r="BA1029" s="101"/>
      <c r="BB1029" s="101"/>
      <c r="BC1029" s="101"/>
      <c r="BD1029" s="101"/>
      <c r="BE1029" s="101"/>
      <c r="BF1029" s="101"/>
      <c r="BG1029" s="101"/>
      <c r="BH1029" s="101"/>
    </row>
    <row r="1030" spans="1:60" outlineLevel="1">
      <c r="A1030" s="129">
        <v>101</v>
      </c>
      <c r="B1030" s="130" t="s">
        <v>1142</v>
      </c>
      <c r="C1030" s="140" t="s">
        <v>1143</v>
      </c>
      <c r="D1030" s="131" t="s">
        <v>359</v>
      </c>
      <c r="E1030" s="132">
        <v>14.875</v>
      </c>
      <c r="F1030" s="133"/>
      <c r="G1030" s="134">
        <f>ROUND(E1030*F1030,2)</f>
        <v>0</v>
      </c>
      <c r="H1030" s="133"/>
      <c r="I1030" s="134">
        <f>ROUND(E1030*H1030,2)</f>
        <v>0</v>
      </c>
      <c r="J1030" s="133"/>
      <c r="K1030" s="134">
        <f>ROUND(E1030*J1030,2)</f>
        <v>0</v>
      </c>
      <c r="L1030" s="134">
        <v>21</v>
      </c>
      <c r="M1030" s="134">
        <f>G1030*(1+L1030/100)</f>
        <v>0</v>
      </c>
      <c r="N1030" s="134">
        <v>0</v>
      </c>
      <c r="O1030" s="134">
        <f>ROUND(E1030*N1030,2)</f>
        <v>0</v>
      </c>
      <c r="P1030" s="134">
        <v>8.0000000000000002E-3</v>
      </c>
      <c r="Q1030" s="134">
        <f>ROUND(E1030*P1030,2)</f>
        <v>0.12</v>
      </c>
      <c r="R1030" s="134"/>
      <c r="S1030" s="134" t="s">
        <v>360</v>
      </c>
      <c r="T1030" s="135" t="s">
        <v>361</v>
      </c>
      <c r="U1030" s="106">
        <v>6.6000000000000003E-2</v>
      </c>
      <c r="V1030" s="106">
        <f>ROUND(E1030*U1030,2)</f>
        <v>0.98</v>
      </c>
      <c r="W1030" s="106"/>
      <c r="X1030" s="106" t="s">
        <v>362</v>
      </c>
      <c r="Y1030" s="101"/>
      <c r="Z1030" s="101"/>
      <c r="AA1030" s="101"/>
      <c r="AB1030" s="101"/>
      <c r="AC1030" s="101"/>
      <c r="AD1030" s="101"/>
      <c r="AE1030" s="101"/>
      <c r="AF1030" s="101"/>
      <c r="AG1030" s="101" t="s">
        <v>363</v>
      </c>
      <c r="AH1030" s="101"/>
      <c r="AI1030" s="101"/>
      <c r="AJ1030" s="101"/>
      <c r="AK1030" s="101"/>
      <c r="AL1030" s="101"/>
      <c r="AM1030" s="101"/>
      <c r="AN1030" s="101"/>
      <c r="AO1030" s="101"/>
      <c r="AP1030" s="101"/>
      <c r="AQ1030" s="101"/>
      <c r="AR1030" s="101"/>
      <c r="AS1030" s="101"/>
      <c r="AT1030" s="101"/>
      <c r="AU1030" s="101"/>
      <c r="AV1030" s="101"/>
      <c r="AW1030" s="101"/>
      <c r="AX1030" s="101"/>
      <c r="AY1030" s="101"/>
      <c r="AZ1030" s="101"/>
      <c r="BA1030" s="101"/>
      <c r="BB1030" s="101"/>
      <c r="BC1030" s="101"/>
      <c r="BD1030" s="101"/>
      <c r="BE1030" s="101"/>
      <c r="BF1030" s="101"/>
      <c r="BG1030" s="101"/>
      <c r="BH1030" s="101"/>
    </row>
    <row r="1031" spans="1:60" outlineLevel="1">
      <c r="A1031" s="122">
        <v>102</v>
      </c>
      <c r="B1031" s="123" t="s">
        <v>1144</v>
      </c>
      <c r="C1031" s="137" t="s">
        <v>1145</v>
      </c>
      <c r="D1031" s="124" t="s">
        <v>534</v>
      </c>
      <c r="E1031" s="125">
        <v>9</v>
      </c>
      <c r="F1031" s="126"/>
      <c r="G1031" s="127">
        <f>ROUND(E1031*F1031,2)</f>
        <v>0</v>
      </c>
      <c r="H1031" s="126"/>
      <c r="I1031" s="127">
        <f>ROUND(E1031*H1031,2)</f>
        <v>0</v>
      </c>
      <c r="J1031" s="126"/>
      <c r="K1031" s="127">
        <f>ROUND(E1031*J1031,2)</f>
        <v>0</v>
      </c>
      <c r="L1031" s="127">
        <v>21</v>
      </c>
      <c r="M1031" s="127">
        <f>G1031*(1+L1031/100)</f>
        <v>0</v>
      </c>
      <c r="N1031" s="127">
        <v>0</v>
      </c>
      <c r="O1031" s="127">
        <f>ROUND(E1031*N1031,2)</f>
        <v>0</v>
      </c>
      <c r="P1031" s="127">
        <v>0.1104</v>
      </c>
      <c r="Q1031" s="127">
        <f>ROUND(E1031*P1031,2)</f>
        <v>0.99</v>
      </c>
      <c r="R1031" s="127"/>
      <c r="S1031" s="127" t="s">
        <v>392</v>
      </c>
      <c r="T1031" s="128" t="s">
        <v>361</v>
      </c>
      <c r="U1031" s="106">
        <v>0.46</v>
      </c>
      <c r="V1031" s="106">
        <f>ROUND(E1031*U1031,2)</f>
        <v>4.1399999999999997</v>
      </c>
      <c r="W1031" s="106"/>
      <c r="X1031" s="106" t="s">
        <v>362</v>
      </c>
      <c r="Y1031" s="101"/>
      <c r="Z1031" s="101"/>
      <c r="AA1031" s="101"/>
      <c r="AB1031" s="101"/>
      <c r="AC1031" s="101"/>
      <c r="AD1031" s="101"/>
      <c r="AE1031" s="101"/>
      <c r="AF1031" s="101"/>
      <c r="AG1031" s="101" t="s">
        <v>363</v>
      </c>
      <c r="AH1031" s="101"/>
      <c r="AI1031" s="101"/>
      <c r="AJ1031" s="101"/>
      <c r="AK1031" s="101"/>
      <c r="AL1031" s="101"/>
      <c r="AM1031" s="101"/>
      <c r="AN1031" s="101"/>
      <c r="AO1031" s="101"/>
      <c r="AP1031" s="101"/>
      <c r="AQ1031" s="101"/>
      <c r="AR1031" s="101"/>
      <c r="AS1031" s="101"/>
      <c r="AT1031" s="101"/>
      <c r="AU1031" s="101"/>
      <c r="AV1031" s="101"/>
      <c r="AW1031" s="101"/>
      <c r="AX1031" s="101"/>
      <c r="AY1031" s="101"/>
      <c r="AZ1031" s="101"/>
      <c r="BA1031" s="101"/>
      <c r="BB1031" s="101"/>
      <c r="BC1031" s="101"/>
      <c r="BD1031" s="101"/>
      <c r="BE1031" s="101"/>
      <c r="BF1031" s="101"/>
      <c r="BG1031" s="101"/>
      <c r="BH1031" s="101"/>
    </row>
    <row r="1032" spans="1:60" outlineLevel="1">
      <c r="A1032" s="104"/>
      <c r="B1032" s="105"/>
      <c r="C1032" s="138" t="s">
        <v>394</v>
      </c>
      <c r="D1032" s="107"/>
      <c r="E1032" s="108"/>
      <c r="F1032" s="106"/>
      <c r="G1032" s="106"/>
      <c r="H1032" s="106"/>
      <c r="I1032" s="106"/>
      <c r="J1032" s="106"/>
      <c r="K1032" s="106"/>
      <c r="L1032" s="106"/>
      <c r="M1032" s="106"/>
      <c r="N1032" s="106"/>
      <c r="O1032" s="106"/>
      <c r="P1032" s="106"/>
      <c r="Q1032" s="106"/>
      <c r="R1032" s="106"/>
      <c r="S1032" s="106"/>
      <c r="T1032" s="106"/>
      <c r="U1032" s="106"/>
      <c r="V1032" s="106"/>
      <c r="W1032" s="106"/>
      <c r="X1032" s="106"/>
      <c r="Y1032" s="101"/>
      <c r="Z1032" s="101"/>
      <c r="AA1032" s="101"/>
      <c r="AB1032" s="101"/>
      <c r="AC1032" s="101"/>
      <c r="AD1032" s="101"/>
      <c r="AE1032" s="101"/>
      <c r="AF1032" s="101"/>
      <c r="AG1032" s="101" t="s">
        <v>365</v>
      </c>
      <c r="AH1032" s="101">
        <v>0</v>
      </c>
      <c r="AI1032" s="101"/>
      <c r="AJ1032" s="101"/>
      <c r="AK1032" s="101"/>
      <c r="AL1032" s="101"/>
      <c r="AM1032" s="101"/>
      <c r="AN1032" s="101"/>
      <c r="AO1032" s="101"/>
      <c r="AP1032" s="101"/>
      <c r="AQ1032" s="101"/>
      <c r="AR1032" s="101"/>
      <c r="AS1032" s="101"/>
      <c r="AT1032" s="101"/>
      <c r="AU1032" s="101"/>
      <c r="AV1032" s="101"/>
      <c r="AW1032" s="101"/>
      <c r="AX1032" s="101"/>
      <c r="AY1032" s="101"/>
      <c r="AZ1032" s="101"/>
      <c r="BA1032" s="101"/>
      <c r="BB1032" s="101"/>
      <c r="BC1032" s="101"/>
      <c r="BD1032" s="101"/>
      <c r="BE1032" s="101"/>
      <c r="BF1032" s="101"/>
      <c r="BG1032" s="101"/>
      <c r="BH1032" s="101"/>
    </row>
    <row r="1033" spans="1:60" outlineLevel="1">
      <c r="A1033" s="104"/>
      <c r="B1033" s="105"/>
      <c r="C1033" s="138" t="s">
        <v>1146</v>
      </c>
      <c r="D1033" s="107"/>
      <c r="E1033" s="108">
        <v>9</v>
      </c>
      <c r="F1033" s="106"/>
      <c r="G1033" s="106"/>
      <c r="H1033" s="106"/>
      <c r="I1033" s="106"/>
      <c r="J1033" s="106"/>
      <c r="K1033" s="106"/>
      <c r="L1033" s="106"/>
      <c r="M1033" s="106"/>
      <c r="N1033" s="106"/>
      <c r="O1033" s="106"/>
      <c r="P1033" s="106"/>
      <c r="Q1033" s="106"/>
      <c r="R1033" s="106"/>
      <c r="S1033" s="106"/>
      <c r="T1033" s="106"/>
      <c r="U1033" s="106"/>
      <c r="V1033" s="106"/>
      <c r="W1033" s="106"/>
      <c r="X1033" s="106"/>
      <c r="Y1033" s="101"/>
      <c r="Z1033" s="101"/>
      <c r="AA1033" s="101"/>
      <c r="AB1033" s="101"/>
      <c r="AC1033" s="101"/>
      <c r="AD1033" s="101"/>
      <c r="AE1033" s="101"/>
      <c r="AF1033" s="101"/>
      <c r="AG1033" s="101" t="s">
        <v>365</v>
      </c>
      <c r="AH1033" s="101">
        <v>0</v>
      </c>
      <c r="AI1033" s="101"/>
      <c r="AJ1033" s="101"/>
      <c r="AK1033" s="101"/>
      <c r="AL1033" s="101"/>
      <c r="AM1033" s="101"/>
      <c r="AN1033" s="101"/>
      <c r="AO1033" s="101"/>
      <c r="AP1033" s="101"/>
      <c r="AQ1033" s="101"/>
      <c r="AR1033" s="101"/>
      <c r="AS1033" s="101"/>
      <c r="AT1033" s="101"/>
      <c r="AU1033" s="101"/>
      <c r="AV1033" s="101"/>
      <c r="AW1033" s="101"/>
      <c r="AX1033" s="101"/>
      <c r="AY1033" s="101"/>
      <c r="AZ1033" s="101"/>
      <c r="BA1033" s="101"/>
      <c r="BB1033" s="101"/>
      <c r="BC1033" s="101"/>
      <c r="BD1033" s="101"/>
      <c r="BE1033" s="101"/>
      <c r="BF1033" s="101"/>
      <c r="BG1033" s="101"/>
      <c r="BH1033" s="101"/>
    </row>
    <row r="1034" spans="1:60" ht="45" outlineLevel="1">
      <c r="A1034" s="129">
        <v>103</v>
      </c>
      <c r="B1034" s="130" t="s">
        <v>1147</v>
      </c>
      <c r="C1034" s="140" t="s">
        <v>1148</v>
      </c>
      <c r="D1034" s="131" t="s">
        <v>1128</v>
      </c>
      <c r="E1034" s="132">
        <v>36</v>
      </c>
      <c r="F1034" s="133"/>
      <c r="G1034" s="134">
        <f t="shared" ref="G1034:G1072" si="7">ROUND(E1034*F1034,2)</f>
        <v>0</v>
      </c>
      <c r="H1034" s="133"/>
      <c r="I1034" s="134">
        <f t="shared" ref="I1034:I1072" si="8">ROUND(E1034*H1034,2)</f>
        <v>0</v>
      </c>
      <c r="J1034" s="133"/>
      <c r="K1034" s="134">
        <f t="shared" ref="K1034:K1072" si="9">ROUND(E1034*J1034,2)</f>
        <v>0</v>
      </c>
      <c r="L1034" s="134">
        <v>21</v>
      </c>
      <c r="M1034" s="134">
        <f t="shared" ref="M1034:M1072" si="10">G1034*(1+L1034/100)</f>
        <v>0</v>
      </c>
      <c r="N1034" s="134">
        <v>0</v>
      </c>
      <c r="O1034" s="134">
        <f t="shared" ref="O1034:O1072" si="11">ROUND(E1034*N1034,2)</f>
        <v>0</v>
      </c>
      <c r="P1034" s="134">
        <v>0</v>
      </c>
      <c r="Q1034" s="134">
        <f t="shared" ref="Q1034:Q1072" si="12">ROUND(E1034*P1034,2)</f>
        <v>0</v>
      </c>
      <c r="R1034" s="134"/>
      <c r="S1034" s="134" t="s">
        <v>392</v>
      </c>
      <c r="T1034" s="135" t="s">
        <v>393</v>
      </c>
      <c r="U1034" s="106">
        <v>0</v>
      </c>
      <c r="V1034" s="106">
        <f t="shared" ref="V1034:V1072" si="13">ROUND(E1034*U1034,2)</f>
        <v>0</v>
      </c>
      <c r="W1034" s="106"/>
      <c r="X1034" s="106" t="s">
        <v>362</v>
      </c>
      <c r="Y1034" s="101"/>
      <c r="Z1034" s="101"/>
      <c r="AA1034" s="101"/>
      <c r="AB1034" s="101"/>
      <c r="AC1034" s="101"/>
      <c r="AD1034" s="101"/>
      <c r="AE1034" s="101"/>
      <c r="AF1034" s="101"/>
      <c r="AG1034" s="101" t="s">
        <v>550</v>
      </c>
      <c r="AH1034" s="101"/>
      <c r="AI1034" s="101"/>
      <c r="AJ1034" s="101"/>
      <c r="AK1034" s="101"/>
      <c r="AL1034" s="101"/>
      <c r="AM1034" s="101"/>
      <c r="AN1034" s="101"/>
      <c r="AO1034" s="101"/>
      <c r="AP1034" s="101"/>
      <c r="AQ1034" s="101"/>
      <c r="AR1034" s="101"/>
      <c r="AS1034" s="101"/>
      <c r="AT1034" s="101"/>
      <c r="AU1034" s="101"/>
      <c r="AV1034" s="101"/>
      <c r="AW1034" s="101"/>
      <c r="AX1034" s="101"/>
      <c r="AY1034" s="101"/>
      <c r="AZ1034" s="101"/>
      <c r="BA1034" s="101"/>
      <c r="BB1034" s="101"/>
      <c r="BC1034" s="101"/>
      <c r="BD1034" s="101"/>
      <c r="BE1034" s="101"/>
      <c r="BF1034" s="101"/>
      <c r="BG1034" s="101"/>
      <c r="BH1034" s="101"/>
    </row>
    <row r="1035" spans="1:60" ht="45" outlineLevel="1">
      <c r="A1035" s="129">
        <v>104</v>
      </c>
      <c r="B1035" s="130" t="s">
        <v>1149</v>
      </c>
      <c r="C1035" s="140" t="s">
        <v>1150</v>
      </c>
      <c r="D1035" s="131" t="s">
        <v>525</v>
      </c>
      <c r="E1035" s="132">
        <v>68</v>
      </c>
      <c r="F1035" s="133"/>
      <c r="G1035" s="134">
        <f t="shared" si="7"/>
        <v>0</v>
      </c>
      <c r="H1035" s="133"/>
      <c r="I1035" s="134">
        <f t="shared" si="8"/>
        <v>0</v>
      </c>
      <c r="J1035" s="133"/>
      <c r="K1035" s="134">
        <f t="shared" si="9"/>
        <v>0</v>
      </c>
      <c r="L1035" s="134">
        <v>21</v>
      </c>
      <c r="M1035" s="134">
        <f t="shared" si="10"/>
        <v>0</v>
      </c>
      <c r="N1035" s="134">
        <v>0</v>
      </c>
      <c r="O1035" s="134">
        <f t="shared" si="11"/>
        <v>0</v>
      </c>
      <c r="P1035" s="134">
        <v>0</v>
      </c>
      <c r="Q1035" s="134">
        <f t="shared" si="12"/>
        <v>0</v>
      </c>
      <c r="R1035" s="134"/>
      <c r="S1035" s="134" t="s">
        <v>392</v>
      </c>
      <c r="T1035" s="135" t="s">
        <v>393</v>
      </c>
      <c r="U1035" s="106">
        <v>0</v>
      </c>
      <c r="V1035" s="106">
        <f t="shared" si="13"/>
        <v>0</v>
      </c>
      <c r="W1035" s="106"/>
      <c r="X1035" s="106" t="s">
        <v>362</v>
      </c>
      <c r="Y1035" s="101"/>
      <c r="Z1035" s="101"/>
      <c r="AA1035" s="101"/>
      <c r="AB1035" s="101"/>
      <c r="AC1035" s="101"/>
      <c r="AD1035" s="101"/>
      <c r="AE1035" s="101"/>
      <c r="AF1035" s="101"/>
      <c r="AG1035" s="101" t="s">
        <v>550</v>
      </c>
      <c r="AH1035" s="101"/>
      <c r="AI1035" s="101"/>
      <c r="AJ1035" s="101"/>
      <c r="AK1035" s="101"/>
      <c r="AL1035" s="101"/>
      <c r="AM1035" s="101"/>
      <c r="AN1035" s="101"/>
      <c r="AO1035" s="101"/>
      <c r="AP1035" s="101"/>
      <c r="AQ1035" s="101"/>
      <c r="AR1035" s="101"/>
      <c r="AS1035" s="101"/>
      <c r="AT1035" s="101"/>
      <c r="AU1035" s="101"/>
      <c r="AV1035" s="101"/>
      <c r="AW1035" s="101"/>
      <c r="AX1035" s="101"/>
      <c r="AY1035" s="101"/>
      <c r="AZ1035" s="101"/>
      <c r="BA1035" s="101"/>
      <c r="BB1035" s="101"/>
      <c r="BC1035" s="101"/>
      <c r="BD1035" s="101"/>
      <c r="BE1035" s="101"/>
      <c r="BF1035" s="101"/>
      <c r="BG1035" s="101"/>
      <c r="BH1035" s="101"/>
    </row>
    <row r="1036" spans="1:60" ht="45" outlineLevel="1">
      <c r="A1036" s="129">
        <v>105</v>
      </c>
      <c r="B1036" s="130" t="s">
        <v>1151</v>
      </c>
      <c r="C1036" s="140" t="s">
        <v>1152</v>
      </c>
      <c r="D1036" s="131" t="s">
        <v>525</v>
      </c>
      <c r="E1036" s="132">
        <v>68</v>
      </c>
      <c r="F1036" s="133"/>
      <c r="G1036" s="134">
        <f t="shared" si="7"/>
        <v>0</v>
      </c>
      <c r="H1036" s="133"/>
      <c r="I1036" s="134">
        <f t="shared" si="8"/>
        <v>0</v>
      </c>
      <c r="J1036" s="133"/>
      <c r="K1036" s="134">
        <f t="shared" si="9"/>
        <v>0</v>
      </c>
      <c r="L1036" s="134">
        <v>21</v>
      </c>
      <c r="M1036" s="134">
        <f t="shared" si="10"/>
        <v>0</v>
      </c>
      <c r="N1036" s="134">
        <v>0</v>
      </c>
      <c r="O1036" s="134">
        <f t="shared" si="11"/>
        <v>0</v>
      </c>
      <c r="P1036" s="134">
        <v>0</v>
      </c>
      <c r="Q1036" s="134">
        <f t="shared" si="12"/>
        <v>0</v>
      </c>
      <c r="R1036" s="134"/>
      <c r="S1036" s="134" t="s">
        <v>392</v>
      </c>
      <c r="T1036" s="135" t="s">
        <v>393</v>
      </c>
      <c r="U1036" s="106">
        <v>0</v>
      </c>
      <c r="V1036" s="106">
        <f t="shared" si="13"/>
        <v>0</v>
      </c>
      <c r="W1036" s="106"/>
      <c r="X1036" s="106" t="s">
        <v>362</v>
      </c>
      <c r="Y1036" s="101"/>
      <c r="Z1036" s="101"/>
      <c r="AA1036" s="101"/>
      <c r="AB1036" s="101"/>
      <c r="AC1036" s="101"/>
      <c r="AD1036" s="101"/>
      <c r="AE1036" s="101"/>
      <c r="AF1036" s="101"/>
      <c r="AG1036" s="101" t="s">
        <v>550</v>
      </c>
      <c r="AH1036" s="101"/>
      <c r="AI1036" s="101"/>
      <c r="AJ1036" s="101"/>
      <c r="AK1036" s="101"/>
      <c r="AL1036" s="101"/>
      <c r="AM1036" s="101"/>
      <c r="AN1036" s="101"/>
      <c r="AO1036" s="101"/>
      <c r="AP1036" s="101"/>
      <c r="AQ1036" s="101"/>
      <c r="AR1036" s="101"/>
      <c r="AS1036" s="101"/>
      <c r="AT1036" s="101"/>
      <c r="AU1036" s="101"/>
      <c r="AV1036" s="101"/>
      <c r="AW1036" s="101"/>
      <c r="AX1036" s="101"/>
      <c r="AY1036" s="101"/>
      <c r="AZ1036" s="101"/>
      <c r="BA1036" s="101"/>
      <c r="BB1036" s="101"/>
      <c r="BC1036" s="101"/>
      <c r="BD1036" s="101"/>
      <c r="BE1036" s="101"/>
      <c r="BF1036" s="101"/>
      <c r="BG1036" s="101"/>
      <c r="BH1036" s="101"/>
    </row>
    <row r="1037" spans="1:60" ht="45" outlineLevel="1">
      <c r="A1037" s="129">
        <v>106</v>
      </c>
      <c r="B1037" s="130" t="s">
        <v>1153</v>
      </c>
      <c r="C1037" s="140" t="s">
        <v>1154</v>
      </c>
      <c r="D1037" s="131" t="s">
        <v>1128</v>
      </c>
      <c r="E1037" s="132">
        <v>3</v>
      </c>
      <c r="F1037" s="133"/>
      <c r="G1037" s="134">
        <f t="shared" si="7"/>
        <v>0</v>
      </c>
      <c r="H1037" s="133"/>
      <c r="I1037" s="134">
        <f t="shared" si="8"/>
        <v>0</v>
      </c>
      <c r="J1037" s="133"/>
      <c r="K1037" s="134">
        <f t="shared" si="9"/>
        <v>0</v>
      </c>
      <c r="L1037" s="134">
        <v>21</v>
      </c>
      <c r="M1037" s="134">
        <f t="shared" si="10"/>
        <v>0</v>
      </c>
      <c r="N1037" s="134">
        <v>0</v>
      </c>
      <c r="O1037" s="134">
        <f t="shared" si="11"/>
        <v>0</v>
      </c>
      <c r="P1037" s="134">
        <v>0</v>
      </c>
      <c r="Q1037" s="134">
        <f t="shared" si="12"/>
        <v>0</v>
      </c>
      <c r="R1037" s="134"/>
      <c r="S1037" s="134" t="s">
        <v>392</v>
      </c>
      <c r="T1037" s="135" t="s">
        <v>393</v>
      </c>
      <c r="U1037" s="106">
        <v>0</v>
      </c>
      <c r="V1037" s="106">
        <f t="shared" si="13"/>
        <v>0</v>
      </c>
      <c r="W1037" s="106"/>
      <c r="X1037" s="106" t="s">
        <v>362</v>
      </c>
      <c r="Y1037" s="101"/>
      <c r="Z1037" s="101"/>
      <c r="AA1037" s="101"/>
      <c r="AB1037" s="101"/>
      <c r="AC1037" s="101"/>
      <c r="AD1037" s="101"/>
      <c r="AE1037" s="101"/>
      <c r="AF1037" s="101"/>
      <c r="AG1037" s="101" t="s">
        <v>550</v>
      </c>
      <c r="AH1037" s="101"/>
      <c r="AI1037" s="101"/>
      <c r="AJ1037" s="101"/>
      <c r="AK1037" s="101"/>
      <c r="AL1037" s="101"/>
      <c r="AM1037" s="101"/>
      <c r="AN1037" s="101"/>
      <c r="AO1037" s="101"/>
      <c r="AP1037" s="101"/>
      <c r="AQ1037" s="101"/>
      <c r="AR1037" s="101"/>
      <c r="AS1037" s="101"/>
      <c r="AT1037" s="101"/>
      <c r="AU1037" s="101"/>
      <c r="AV1037" s="101"/>
      <c r="AW1037" s="101"/>
      <c r="AX1037" s="101"/>
      <c r="AY1037" s="101"/>
      <c r="AZ1037" s="101"/>
      <c r="BA1037" s="101"/>
      <c r="BB1037" s="101"/>
      <c r="BC1037" s="101"/>
      <c r="BD1037" s="101"/>
      <c r="BE1037" s="101"/>
      <c r="BF1037" s="101"/>
      <c r="BG1037" s="101"/>
      <c r="BH1037" s="101"/>
    </row>
    <row r="1038" spans="1:60" ht="45" outlineLevel="1">
      <c r="A1038" s="129">
        <v>107</v>
      </c>
      <c r="B1038" s="130" t="s">
        <v>1155</v>
      </c>
      <c r="C1038" s="140" t="s">
        <v>1156</v>
      </c>
      <c r="D1038" s="131" t="s">
        <v>1128</v>
      </c>
      <c r="E1038" s="132">
        <v>5</v>
      </c>
      <c r="F1038" s="133"/>
      <c r="G1038" s="134">
        <f t="shared" si="7"/>
        <v>0</v>
      </c>
      <c r="H1038" s="133"/>
      <c r="I1038" s="134">
        <f t="shared" si="8"/>
        <v>0</v>
      </c>
      <c r="J1038" s="133"/>
      <c r="K1038" s="134">
        <f t="shared" si="9"/>
        <v>0</v>
      </c>
      <c r="L1038" s="134">
        <v>21</v>
      </c>
      <c r="M1038" s="134">
        <f t="shared" si="10"/>
        <v>0</v>
      </c>
      <c r="N1038" s="134">
        <v>0</v>
      </c>
      <c r="O1038" s="134">
        <f t="shared" si="11"/>
        <v>0</v>
      </c>
      <c r="P1038" s="134">
        <v>0</v>
      </c>
      <c r="Q1038" s="134">
        <f t="shared" si="12"/>
        <v>0</v>
      </c>
      <c r="R1038" s="134"/>
      <c r="S1038" s="134" t="s">
        <v>392</v>
      </c>
      <c r="T1038" s="135" t="s">
        <v>393</v>
      </c>
      <c r="U1038" s="106">
        <v>0</v>
      </c>
      <c r="V1038" s="106">
        <f t="shared" si="13"/>
        <v>0</v>
      </c>
      <c r="W1038" s="106"/>
      <c r="X1038" s="106" t="s">
        <v>362</v>
      </c>
      <c r="Y1038" s="101"/>
      <c r="Z1038" s="101"/>
      <c r="AA1038" s="101"/>
      <c r="AB1038" s="101"/>
      <c r="AC1038" s="101"/>
      <c r="AD1038" s="101"/>
      <c r="AE1038" s="101"/>
      <c r="AF1038" s="101"/>
      <c r="AG1038" s="101" t="s">
        <v>550</v>
      </c>
      <c r="AH1038" s="101"/>
      <c r="AI1038" s="101"/>
      <c r="AJ1038" s="101"/>
      <c r="AK1038" s="101"/>
      <c r="AL1038" s="101"/>
      <c r="AM1038" s="101"/>
      <c r="AN1038" s="101"/>
      <c r="AO1038" s="101"/>
      <c r="AP1038" s="101"/>
      <c r="AQ1038" s="101"/>
      <c r="AR1038" s="101"/>
      <c r="AS1038" s="101"/>
      <c r="AT1038" s="101"/>
      <c r="AU1038" s="101"/>
      <c r="AV1038" s="101"/>
      <c r="AW1038" s="101"/>
      <c r="AX1038" s="101"/>
      <c r="AY1038" s="101"/>
      <c r="AZ1038" s="101"/>
      <c r="BA1038" s="101"/>
      <c r="BB1038" s="101"/>
      <c r="BC1038" s="101"/>
      <c r="BD1038" s="101"/>
      <c r="BE1038" s="101"/>
      <c r="BF1038" s="101"/>
      <c r="BG1038" s="101"/>
      <c r="BH1038" s="101"/>
    </row>
    <row r="1039" spans="1:60" ht="45" outlineLevel="1">
      <c r="A1039" s="129">
        <v>108</v>
      </c>
      <c r="B1039" s="130" t="s">
        <v>1157</v>
      </c>
      <c r="C1039" s="140" t="s">
        <v>1158</v>
      </c>
      <c r="D1039" s="131" t="s">
        <v>1128</v>
      </c>
      <c r="E1039" s="132">
        <v>1</v>
      </c>
      <c r="F1039" s="133"/>
      <c r="G1039" s="134">
        <f t="shared" si="7"/>
        <v>0</v>
      </c>
      <c r="H1039" s="133"/>
      <c r="I1039" s="134">
        <f t="shared" si="8"/>
        <v>0</v>
      </c>
      <c r="J1039" s="133"/>
      <c r="K1039" s="134">
        <f t="shared" si="9"/>
        <v>0</v>
      </c>
      <c r="L1039" s="134">
        <v>21</v>
      </c>
      <c r="M1039" s="134">
        <f t="shared" si="10"/>
        <v>0</v>
      </c>
      <c r="N1039" s="134">
        <v>0</v>
      </c>
      <c r="O1039" s="134">
        <f t="shared" si="11"/>
        <v>0</v>
      </c>
      <c r="P1039" s="134">
        <v>0</v>
      </c>
      <c r="Q1039" s="134">
        <f t="shared" si="12"/>
        <v>0</v>
      </c>
      <c r="R1039" s="134"/>
      <c r="S1039" s="134" t="s">
        <v>392</v>
      </c>
      <c r="T1039" s="135" t="s">
        <v>393</v>
      </c>
      <c r="U1039" s="106">
        <v>0</v>
      </c>
      <c r="V1039" s="106">
        <f t="shared" si="13"/>
        <v>0</v>
      </c>
      <c r="W1039" s="106"/>
      <c r="X1039" s="106" t="s">
        <v>362</v>
      </c>
      <c r="Y1039" s="101"/>
      <c r="Z1039" s="101"/>
      <c r="AA1039" s="101"/>
      <c r="AB1039" s="101"/>
      <c r="AC1039" s="101"/>
      <c r="AD1039" s="101"/>
      <c r="AE1039" s="101"/>
      <c r="AF1039" s="101"/>
      <c r="AG1039" s="101" t="s">
        <v>550</v>
      </c>
      <c r="AH1039" s="101"/>
      <c r="AI1039" s="101"/>
      <c r="AJ1039" s="101"/>
      <c r="AK1039" s="101"/>
      <c r="AL1039" s="101"/>
      <c r="AM1039" s="101"/>
      <c r="AN1039" s="101"/>
      <c r="AO1039" s="101"/>
      <c r="AP1039" s="101"/>
      <c r="AQ1039" s="101"/>
      <c r="AR1039" s="101"/>
      <c r="AS1039" s="101"/>
      <c r="AT1039" s="101"/>
      <c r="AU1039" s="101"/>
      <c r="AV1039" s="101"/>
      <c r="AW1039" s="101"/>
      <c r="AX1039" s="101"/>
      <c r="AY1039" s="101"/>
      <c r="AZ1039" s="101"/>
      <c r="BA1039" s="101"/>
      <c r="BB1039" s="101"/>
      <c r="BC1039" s="101"/>
      <c r="BD1039" s="101"/>
      <c r="BE1039" s="101"/>
      <c r="BF1039" s="101"/>
      <c r="BG1039" s="101"/>
      <c r="BH1039" s="101"/>
    </row>
    <row r="1040" spans="1:60" ht="45" outlineLevel="1">
      <c r="A1040" s="129">
        <v>109</v>
      </c>
      <c r="B1040" s="130" t="s">
        <v>1159</v>
      </c>
      <c r="C1040" s="140" t="s">
        <v>1160</v>
      </c>
      <c r="D1040" s="131" t="s">
        <v>1128</v>
      </c>
      <c r="E1040" s="132">
        <v>11</v>
      </c>
      <c r="F1040" s="133"/>
      <c r="G1040" s="134">
        <f t="shared" si="7"/>
        <v>0</v>
      </c>
      <c r="H1040" s="133"/>
      <c r="I1040" s="134">
        <f t="shared" si="8"/>
        <v>0</v>
      </c>
      <c r="J1040" s="133"/>
      <c r="K1040" s="134">
        <f t="shared" si="9"/>
        <v>0</v>
      </c>
      <c r="L1040" s="134">
        <v>21</v>
      </c>
      <c r="M1040" s="134">
        <f t="shared" si="10"/>
        <v>0</v>
      </c>
      <c r="N1040" s="134">
        <v>0</v>
      </c>
      <c r="O1040" s="134">
        <f t="shared" si="11"/>
        <v>0</v>
      </c>
      <c r="P1040" s="134">
        <v>0</v>
      </c>
      <c r="Q1040" s="134">
        <f t="shared" si="12"/>
        <v>0</v>
      </c>
      <c r="R1040" s="134"/>
      <c r="S1040" s="134" t="s">
        <v>392</v>
      </c>
      <c r="T1040" s="135" t="s">
        <v>393</v>
      </c>
      <c r="U1040" s="106">
        <v>0</v>
      </c>
      <c r="V1040" s="106">
        <f t="shared" si="13"/>
        <v>0</v>
      </c>
      <c r="W1040" s="106"/>
      <c r="X1040" s="106" t="s">
        <v>362</v>
      </c>
      <c r="Y1040" s="101"/>
      <c r="Z1040" s="101"/>
      <c r="AA1040" s="101"/>
      <c r="AB1040" s="101"/>
      <c r="AC1040" s="101"/>
      <c r="AD1040" s="101"/>
      <c r="AE1040" s="101"/>
      <c r="AF1040" s="101"/>
      <c r="AG1040" s="101" t="s">
        <v>550</v>
      </c>
      <c r="AH1040" s="101"/>
      <c r="AI1040" s="101"/>
      <c r="AJ1040" s="101"/>
      <c r="AK1040" s="101"/>
      <c r="AL1040" s="101"/>
      <c r="AM1040" s="101"/>
      <c r="AN1040" s="101"/>
      <c r="AO1040" s="101"/>
      <c r="AP1040" s="101"/>
      <c r="AQ1040" s="101"/>
      <c r="AR1040" s="101"/>
      <c r="AS1040" s="101"/>
      <c r="AT1040" s="101"/>
      <c r="AU1040" s="101"/>
      <c r="AV1040" s="101"/>
      <c r="AW1040" s="101"/>
      <c r="AX1040" s="101"/>
      <c r="AY1040" s="101"/>
      <c r="AZ1040" s="101"/>
      <c r="BA1040" s="101"/>
      <c r="BB1040" s="101"/>
      <c r="BC1040" s="101"/>
      <c r="BD1040" s="101"/>
      <c r="BE1040" s="101"/>
      <c r="BF1040" s="101"/>
      <c r="BG1040" s="101"/>
      <c r="BH1040" s="101"/>
    </row>
    <row r="1041" spans="1:60" ht="45" outlineLevel="1">
      <c r="A1041" s="129">
        <v>110</v>
      </c>
      <c r="B1041" s="130" t="s">
        <v>1161</v>
      </c>
      <c r="C1041" s="140" t="s">
        <v>1162</v>
      </c>
      <c r="D1041" s="131" t="s">
        <v>1128</v>
      </c>
      <c r="E1041" s="132">
        <v>1</v>
      </c>
      <c r="F1041" s="133"/>
      <c r="G1041" s="134">
        <f t="shared" si="7"/>
        <v>0</v>
      </c>
      <c r="H1041" s="133"/>
      <c r="I1041" s="134">
        <f t="shared" si="8"/>
        <v>0</v>
      </c>
      <c r="J1041" s="133"/>
      <c r="K1041" s="134">
        <f t="shared" si="9"/>
        <v>0</v>
      </c>
      <c r="L1041" s="134">
        <v>21</v>
      </c>
      <c r="M1041" s="134">
        <f t="shared" si="10"/>
        <v>0</v>
      </c>
      <c r="N1041" s="134">
        <v>0</v>
      </c>
      <c r="O1041" s="134">
        <f t="shared" si="11"/>
        <v>0</v>
      </c>
      <c r="P1041" s="134">
        <v>0</v>
      </c>
      <c r="Q1041" s="134">
        <f t="shared" si="12"/>
        <v>0</v>
      </c>
      <c r="R1041" s="134"/>
      <c r="S1041" s="134" t="s">
        <v>392</v>
      </c>
      <c r="T1041" s="135" t="s">
        <v>393</v>
      </c>
      <c r="U1041" s="106">
        <v>0</v>
      </c>
      <c r="V1041" s="106">
        <f t="shared" si="13"/>
        <v>0</v>
      </c>
      <c r="W1041" s="106"/>
      <c r="X1041" s="106" t="s">
        <v>362</v>
      </c>
      <c r="Y1041" s="101"/>
      <c r="Z1041" s="101"/>
      <c r="AA1041" s="101"/>
      <c r="AB1041" s="101"/>
      <c r="AC1041" s="101"/>
      <c r="AD1041" s="101"/>
      <c r="AE1041" s="101"/>
      <c r="AF1041" s="101"/>
      <c r="AG1041" s="101" t="s">
        <v>550</v>
      </c>
      <c r="AH1041" s="101"/>
      <c r="AI1041" s="101"/>
      <c r="AJ1041" s="101"/>
      <c r="AK1041" s="101"/>
      <c r="AL1041" s="101"/>
      <c r="AM1041" s="101"/>
      <c r="AN1041" s="101"/>
      <c r="AO1041" s="101"/>
      <c r="AP1041" s="101"/>
      <c r="AQ1041" s="101"/>
      <c r="AR1041" s="101"/>
      <c r="AS1041" s="101"/>
      <c r="AT1041" s="101"/>
      <c r="AU1041" s="101"/>
      <c r="AV1041" s="101"/>
      <c r="AW1041" s="101"/>
      <c r="AX1041" s="101"/>
      <c r="AY1041" s="101"/>
      <c r="AZ1041" s="101"/>
      <c r="BA1041" s="101"/>
      <c r="BB1041" s="101"/>
      <c r="BC1041" s="101"/>
      <c r="BD1041" s="101"/>
      <c r="BE1041" s="101"/>
      <c r="BF1041" s="101"/>
      <c r="BG1041" s="101"/>
      <c r="BH1041" s="101"/>
    </row>
    <row r="1042" spans="1:60" ht="45" outlineLevel="1">
      <c r="A1042" s="129">
        <v>111</v>
      </c>
      <c r="B1042" s="130" t="s">
        <v>1163</v>
      </c>
      <c r="C1042" s="140" t="s">
        <v>1164</v>
      </c>
      <c r="D1042" s="131" t="s">
        <v>1128</v>
      </c>
      <c r="E1042" s="132">
        <v>1</v>
      </c>
      <c r="F1042" s="133"/>
      <c r="G1042" s="134">
        <f t="shared" si="7"/>
        <v>0</v>
      </c>
      <c r="H1042" s="133"/>
      <c r="I1042" s="134">
        <f t="shared" si="8"/>
        <v>0</v>
      </c>
      <c r="J1042" s="133"/>
      <c r="K1042" s="134">
        <f t="shared" si="9"/>
        <v>0</v>
      </c>
      <c r="L1042" s="134">
        <v>21</v>
      </c>
      <c r="M1042" s="134">
        <f t="shared" si="10"/>
        <v>0</v>
      </c>
      <c r="N1042" s="134">
        <v>0</v>
      </c>
      <c r="O1042" s="134">
        <f t="shared" si="11"/>
        <v>0</v>
      </c>
      <c r="P1042" s="134">
        <v>0</v>
      </c>
      <c r="Q1042" s="134">
        <f t="shared" si="12"/>
        <v>0</v>
      </c>
      <c r="R1042" s="134"/>
      <c r="S1042" s="134" t="s">
        <v>392</v>
      </c>
      <c r="T1042" s="135" t="s">
        <v>393</v>
      </c>
      <c r="U1042" s="106">
        <v>0</v>
      </c>
      <c r="V1042" s="106">
        <f t="shared" si="13"/>
        <v>0</v>
      </c>
      <c r="W1042" s="106"/>
      <c r="X1042" s="106" t="s">
        <v>362</v>
      </c>
      <c r="Y1042" s="101"/>
      <c r="Z1042" s="101"/>
      <c r="AA1042" s="101"/>
      <c r="AB1042" s="101"/>
      <c r="AC1042" s="101"/>
      <c r="AD1042" s="101"/>
      <c r="AE1042" s="101"/>
      <c r="AF1042" s="101"/>
      <c r="AG1042" s="101" t="s">
        <v>550</v>
      </c>
      <c r="AH1042" s="101"/>
      <c r="AI1042" s="101"/>
      <c r="AJ1042" s="101"/>
      <c r="AK1042" s="101"/>
      <c r="AL1042" s="101"/>
      <c r="AM1042" s="101"/>
      <c r="AN1042" s="101"/>
      <c r="AO1042" s="101"/>
      <c r="AP1042" s="101"/>
      <c r="AQ1042" s="101"/>
      <c r="AR1042" s="101"/>
      <c r="AS1042" s="101"/>
      <c r="AT1042" s="101"/>
      <c r="AU1042" s="101"/>
      <c r="AV1042" s="101"/>
      <c r="AW1042" s="101"/>
      <c r="AX1042" s="101"/>
      <c r="AY1042" s="101"/>
      <c r="AZ1042" s="101"/>
      <c r="BA1042" s="101"/>
      <c r="BB1042" s="101"/>
      <c r="BC1042" s="101"/>
      <c r="BD1042" s="101"/>
      <c r="BE1042" s="101"/>
      <c r="BF1042" s="101"/>
      <c r="BG1042" s="101"/>
      <c r="BH1042" s="101"/>
    </row>
    <row r="1043" spans="1:60" ht="45" outlineLevel="1">
      <c r="A1043" s="129">
        <v>112</v>
      </c>
      <c r="B1043" s="130" t="s">
        <v>1165</v>
      </c>
      <c r="C1043" s="140" t="s">
        <v>1166</v>
      </c>
      <c r="D1043" s="131" t="s">
        <v>1128</v>
      </c>
      <c r="E1043" s="132">
        <v>1</v>
      </c>
      <c r="F1043" s="133"/>
      <c r="G1043" s="134">
        <f t="shared" si="7"/>
        <v>0</v>
      </c>
      <c r="H1043" s="133"/>
      <c r="I1043" s="134">
        <f t="shared" si="8"/>
        <v>0</v>
      </c>
      <c r="J1043" s="133"/>
      <c r="K1043" s="134">
        <f t="shared" si="9"/>
        <v>0</v>
      </c>
      <c r="L1043" s="134">
        <v>21</v>
      </c>
      <c r="M1043" s="134">
        <f t="shared" si="10"/>
        <v>0</v>
      </c>
      <c r="N1043" s="134">
        <v>0</v>
      </c>
      <c r="O1043" s="134">
        <f t="shared" si="11"/>
        <v>0</v>
      </c>
      <c r="P1043" s="134">
        <v>0</v>
      </c>
      <c r="Q1043" s="134">
        <f t="shared" si="12"/>
        <v>0</v>
      </c>
      <c r="R1043" s="134"/>
      <c r="S1043" s="134" t="s">
        <v>392</v>
      </c>
      <c r="T1043" s="135" t="s">
        <v>393</v>
      </c>
      <c r="U1043" s="106">
        <v>0</v>
      </c>
      <c r="V1043" s="106">
        <f t="shared" si="13"/>
        <v>0</v>
      </c>
      <c r="W1043" s="106"/>
      <c r="X1043" s="106" t="s">
        <v>362</v>
      </c>
      <c r="Y1043" s="101"/>
      <c r="Z1043" s="101"/>
      <c r="AA1043" s="101"/>
      <c r="AB1043" s="101"/>
      <c r="AC1043" s="101"/>
      <c r="AD1043" s="101"/>
      <c r="AE1043" s="101"/>
      <c r="AF1043" s="101"/>
      <c r="AG1043" s="101" t="s">
        <v>550</v>
      </c>
      <c r="AH1043" s="101"/>
      <c r="AI1043" s="101"/>
      <c r="AJ1043" s="101"/>
      <c r="AK1043" s="101"/>
      <c r="AL1043" s="101"/>
      <c r="AM1043" s="101"/>
      <c r="AN1043" s="101"/>
      <c r="AO1043" s="101"/>
      <c r="AP1043" s="101"/>
      <c r="AQ1043" s="101"/>
      <c r="AR1043" s="101"/>
      <c r="AS1043" s="101"/>
      <c r="AT1043" s="101"/>
      <c r="AU1043" s="101"/>
      <c r="AV1043" s="101"/>
      <c r="AW1043" s="101"/>
      <c r="AX1043" s="101"/>
      <c r="AY1043" s="101"/>
      <c r="AZ1043" s="101"/>
      <c r="BA1043" s="101"/>
      <c r="BB1043" s="101"/>
      <c r="BC1043" s="101"/>
      <c r="BD1043" s="101"/>
      <c r="BE1043" s="101"/>
      <c r="BF1043" s="101"/>
      <c r="BG1043" s="101"/>
      <c r="BH1043" s="101"/>
    </row>
    <row r="1044" spans="1:60" ht="45" outlineLevel="1">
      <c r="A1044" s="129">
        <v>113</v>
      </c>
      <c r="B1044" s="130" t="s">
        <v>1167</v>
      </c>
      <c r="C1044" s="140" t="s">
        <v>1168</v>
      </c>
      <c r="D1044" s="131" t="s">
        <v>1128</v>
      </c>
      <c r="E1044" s="132">
        <v>1</v>
      </c>
      <c r="F1044" s="133"/>
      <c r="G1044" s="134">
        <f t="shared" si="7"/>
        <v>0</v>
      </c>
      <c r="H1044" s="133"/>
      <c r="I1044" s="134">
        <f t="shared" si="8"/>
        <v>0</v>
      </c>
      <c r="J1044" s="133"/>
      <c r="K1044" s="134">
        <f t="shared" si="9"/>
        <v>0</v>
      </c>
      <c r="L1044" s="134">
        <v>21</v>
      </c>
      <c r="M1044" s="134">
        <f t="shared" si="10"/>
        <v>0</v>
      </c>
      <c r="N1044" s="134">
        <v>0</v>
      </c>
      <c r="O1044" s="134">
        <f t="shared" si="11"/>
        <v>0</v>
      </c>
      <c r="P1044" s="134">
        <v>0</v>
      </c>
      <c r="Q1044" s="134">
        <f t="shared" si="12"/>
        <v>0</v>
      </c>
      <c r="R1044" s="134"/>
      <c r="S1044" s="134" t="s">
        <v>392</v>
      </c>
      <c r="T1044" s="135" t="s">
        <v>393</v>
      </c>
      <c r="U1044" s="106">
        <v>0</v>
      </c>
      <c r="V1044" s="106">
        <f t="shared" si="13"/>
        <v>0</v>
      </c>
      <c r="W1044" s="106"/>
      <c r="X1044" s="106" t="s">
        <v>362</v>
      </c>
      <c r="Y1044" s="101"/>
      <c r="Z1044" s="101"/>
      <c r="AA1044" s="101"/>
      <c r="AB1044" s="101"/>
      <c r="AC1044" s="101"/>
      <c r="AD1044" s="101"/>
      <c r="AE1044" s="101"/>
      <c r="AF1044" s="101"/>
      <c r="AG1044" s="101" t="s">
        <v>550</v>
      </c>
      <c r="AH1044" s="101"/>
      <c r="AI1044" s="101"/>
      <c r="AJ1044" s="101"/>
      <c r="AK1044" s="101"/>
      <c r="AL1044" s="101"/>
      <c r="AM1044" s="101"/>
      <c r="AN1044" s="101"/>
      <c r="AO1044" s="101"/>
      <c r="AP1044" s="101"/>
      <c r="AQ1044" s="101"/>
      <c r="AR1044" s="101"/>
      <c r="AS1044" s="101"/>
      <c r="AT1044" s="101"/>
      <c r="AU1044" s="101"/>
      <c r="AV1044" s="101"/>
      <c r="AW1044" s="101"/>
      <c r="AX1044" s="101"/>
      <c r="AY1044" s="101"/>
      <c r="AZ1044" s="101"/>
      <c r="BA1044" s="101"/>
      <c r="BB1044" s="101"/>
      <c r="BC1044" s="101"/>
      <c r="BD1044" s="101"/>
      <c r="BE1044" s="101"/>
      <c r="BF1044" s="101"/>
      <c r="BG1044" s="101"/>
      <c r="BH1044" s="101"/>
    </row>
    <row r="1045" spans="1:60" ht="45" outlineLevel="1">
      <c r="A1045" s="129">
        <v>114</v>
      </c>
      <c r="B1045" s="130" t="s">
        <v>1169</v>
      </c>
      <c r="C1045" s="140" t="s">
        <v>1170</v>
      </c>
      <c r="D1045" s="131" t="s">
        <v>1128</v>
      </c>
      <c r="E1045" s="132">
        <v>2</v>
      </c>
      <c r="F1045" s="133"/>
      <c r="G1045" s="134">
        <f t="shared" si="7"/>
        <v>0</v>
      </c>
      <c r="H1045" s="133"/>
      <c r="I1045" s="134">
        <f t="shared" si="8"/>
        <v>0</v>
      </c>
      <c r="J1045" s="133"/>
      <c r="K1045" s="134">
        <f t="shared" si="9"/>
        <v>0</v>
      </c>
      <c r="L1045" s="134">
        <v>21</v>
      </c>
      <c r="M1045" s="134">
        <f t="shared" si="10"/>
        <v>0</v>
      </c>
      <c r="N1045" s="134">
        <v>0</v>
      </c>
      <c r="O1045" s="134">
        <f t="shared" si="11"/>
        <v>0</v>
      </c>
      <c r="P1045" s="134">
        <v>0</v>
      </c>
      <c r="Q1045" s="134">
        <f t="shared" si="12"/>
        <v>0</v>
      </c>
      <c r="R1045" s="134"/>
      <c r="S1045" s="134" t="s">
        <v>392</v>
      </c>
      <c r="T1045" s="135" t="s">
        <v>393</v>
      </c>
      <c r="U1045" s="106">
        <v>0</v>
      </c>
      <c r="V1045" s="106">
        <f t="shared" si="13"/>
        <v>0</v>
      </c>
      <c r="W1045" s="106"/>
      <c r="X1045" s="106" t="s">
        <v>362</v>
      </c>
      <c r="Y1045" s="101"/>
      <c r="Z1045" s="101"/>
      <c r="AA1045" s="101"/>
      <c r="AB1045" s="101"/>
      <c r="AC1045" s="101"/>
      <c r="AD1045" s="101"/>
      <c r="AE1045" s="101"/>
      <c r="AF1045" s="101"/>
      <c r="AG1045" s="101" t="s">
        <v>550</v>
      </c>
      <c r="AH1045" s="101"/>
      <c r="AI1045" s="101"/>
      <c r="AJ1045" s="101"/>
      <c r="AK1045" s="101"/>
      <c r="AL1045" s="101"/>
      <c r="AM1045" s="101"/>
      <c r="AN1045" s="101"/>
      <c r="AO1045" s="101"/>
      <c r="AP1045" s="101"/>
      <c r="AQ1045" s="101"/>
      <c r="AR1045" s="101"/>
      <c r="AS1045" s="101"/>
      <c r="AT1045" s="101"/>
      <c r="AU1045" s="101"/>
      <c r="AV1045" s="101"/>
      <c r="AW1045" s="101"/>
      <c r="AX1045" s="101"/>
      <c r="AY1045" s="101"/>
      <c r="AZ1045" s="101"/>
      <c r="BA1045" s="101"/>
      <c r="BB1045" s="101"/>
      <c r="BC1045" s="101"/>
      <c r="BD1045" s="101"/>
      <c r="BE1045" s="101"/>
      <c r="BF1045" s="101"/>
      <c r="BG1045" s="101"/>
      <c r="BH1045" s="101"/>
    </row>
    <row r="1046" spans="1:60" ht="45" outlineLevel="1">
      <c r="A1046" s="129">
        <v>115</v>
      </c>
      <c r="B1046" s="130" t="s">
        <v>1171</v>
      </c>
      <c r="C1046" s="140" t="s">
        <v>1172</v>
      </c>
      <c r="D1046" s="131" t="s">
        <v>1128</v>
      </c>
      <c r="E1046" s="132">
        <v>1</v>
      </c>
      <c r="F1046" s="133"/>
      <c r="G1046" s="134">
        <f t="shared" si="7"/>
        <v>0</v>
      </c>
      <c r="H1046" s="133"/>
      <c r="I1046" s="134">
        <f t="shared" si="8"/>
        <v>0</v>
      </c>
      <c r="J1046" s="133"/>
      <c r="K1046" s="134">
        <f t="shared" si="9"/>
        <v>0</v>
      </c>
      <c r="L1046" s="134">
        <v>21</v>
      </c>
      <c r="M1046" s="134">
        <f t="shared" si="10"/>
        <v>0</v>
      </c>
      <c r="N1046" s="134">
        <v>0</v>
      </c>
      <c r="O1046" s="134">
        <f t="shared" si="11"/>
        <v>0</v>
      </c>
      <c r="P1046" s="134">
        <v>0</v>
      </c>
      <c r="Q1046" s="134">
        <f t="shared" si="12"/>
        <v>0</v>
      </c>
      <c r="R1046" s="134"/>
      <c r="S1046" s="134" t="s">
        <v>392</v>
      </c>
      <c r="T1046" s="135" t="s">
        <v>393</v>
      </c>
      <c r="U1046" s="106">
        <v>0</v>
      </c>
      <c r="V1046" s="106">
        <f t="shared" si="13"/>
        <v>0</v>
      </c>
      <c r="W1046" s="106"/>
      <c r="X1046" s="106" t="s">
        <v>362</v>
      </c>
      <c r="Y1046" s="101"/>
      <c r="Z1046" s="101"/>
      <c r="AA1046" s="101"/>
      <c r="AB1046" s="101"/>
      <c r="AC1046" s="101"/>
      <c r="AD1046" s="101"/>
      <c r="AE1046" s="101"/>
      <c r="AF1046" s="101"/>
      <c r="AG1046" s="101" t="s">
        <v>550</v>
      </c>
      <c r="AH1046" s="101"/>
      <c r="AI1046" s="101"/>
      <c r="AJ1046" s="101"/>
      <c r="AK1046" s="101"/>
      <c r="AL1046" s="101"/>
      <c r="AM1046" s="101"/>
      <c r="AN1046" s="101"/>
      <c r="AO1046" s="101"/>
      <c r="AP1046" s="101"/>
      <c r="AQ1046" s="101"/>
      <c r="AR1046" s="101"/>
      <c r="AS1046" s="101"/>
      <c r="AT1046" s="101"/>
      <c r="AU1046" s="101"/>
      <c r="AV1046" s="101"/>
      <c r="AW1046" s="101"/>
      <c r="AX1046" s="101"/>
      <c r="AY1046" s="101"/>
      <c r="AZ1046" s="101"/>
      <c r="BA1046" s="101"/>
      <c r="BB1046" s="101"/>
      <c r="BC1046" s="101"/>
      <c r="BD1046" s="101"/>
      <c r="BE1046" s="101"/>
      <c r="BF1046" s="101"/>
      <c r="BG1046" s="101"/>
      <c r="BH1046" s="101"/>
    </row>
    <row r="1047" spans="1:60" ht="45" outlineLevel="1">
      <c r="A1047" s="129">
        <v>116</v>
      </c>
      <c r="B1047" s="130" t="s">
        <v>1173</v>
      </c>
      <c r="C1047" s="140" t="s">
        <v>1174</v>
      </c>
      <c r="D1047" s="131" t="s">
        <v>1128</v>
      </c>
      <c r="E1047" s="132">
        <v>7</v>
      </c>
      <c r="F1047" s="133"/>
      <c r="G1047" s="134">
        <f t="shared" si="7"/>
        <v>0</v>
      </c>
      <c r="H1047" s="133"/>
      <c r="I1047" s="134">
        <f t="shared" si="8"/>
        <v>0</v>
      </c>
      <c r="J1047" s="133"/>
      <c r="K1047" s="134">
        <f t="shared" si="9"/>
        <v>0</v>
      </c>
      <c r="L1047" s="134">
        <v>21</v>
      </c>
      <c r="M1047" s="134">
        <f t="shared" si="10"/>
        <v>0</v>
      </c>
      <c r="N1047" s="134">
        <v>0</v>
      </c>
      <c r="O1047" s="134">
        <f t="shared" si="11"/>
        <v>0</v>
      </c>
      <c r="P1047" s="134">
        <v>0</v>
      </c>
      <c r="Q1047" s="134">
        <f t="shared" si="12"/>
        <v>0</v>
      </c>
      <c r="R1047" s="134"/>
      <c r="S1047" s="134" t="s">
        <v>392</v>
      </c>
      <c r="T1047" s="135" t="s">
        <v>393</v>
      </c>
      <c r="U1047" s="106">
        <v>0</v>
      </c>
      <c r="V1047" s="106">
        <f t="shared" si="13"/>
        <v>0</v>
      </c>
      <c r="W1047" s="106"/>
      <c r="X1047" s="106" t="s">
        <v>362</v>
      </c>
      <c r="Y1047" s="101"/>
      <c r="Z1047" s="101"/>
      <c r="AA1047" s="101"/>
      <c r="AB1047" s="101"/>
      <c r="AC1047" s="101"/>
      <c r="AD1047" s="101"/>
      <c r="AE1047" s="101"/>
      <c r="AF1047" s="101"/>
      <c r="AG1047" s="101" t="s">
        <v>550</v>
      </c>
      <c r="AH1047" s="101"/>
      <c r="AI1047" s="101"/>
      <c r="AJ1047" s="101"/>
      <c r="AK1047" s="101"/>
      <c r="AL1047" s="101"/>
      <c r="AM1047" s="101"/>
      <c r="AN1047" s="101"/>
      <c r="AO1047" s="101"/>
      <c r="AP1047" s="101"/>
      <c r="AQ1047" s="101"/>
      <c r="AR1047" s="101"/>
      <c r="AS1047" s="101"/>
      <c r="AT1047" s="101"/>
      <c r="AU1047" s="101"/>
      <c r="AV1047" s="101"/>
      <c r="AW1047" s="101"/>
      <c r="AX1047" s="101"/>
      <c r="AY1047" s="101"/>
      <c r="AZ1047" s="101"/>
      <c r="BA1047" s="101"/>
      <c r="BB1047" s="101"/>
      <c r="BC1047" s="101"/>
      <c r="BD1047" s="101"/>
      <c r="BE1047" s="101"/>
      <c r="BF1047" s="101"/>
      <c r="BG1047" s="101"/>
      <c r="BH1047" s="101"/>
    </row>
    <row r="1048" spans="1:60" ht="45" outlineLevel="1">
      <c r="A1048" s="129">
        <v>117</v>
      </c>
      <c r="B1048" s="130" t="s">
        <v>1175</v>
      </c>
      <c r="C1048" s="140" t="s">
        <v>1176</v>
      </c>
      <c r="D1048" s="131" t="s">
        <v>1128</v>
      </c>
      <c r="E1048" s="132">
        <v>1</v>
      </c>
      <c r="F1048" s="133"/>
      <c r="G1048" s="134">
        <f t="shared" si="7"/>
        <v>0</v>
      </c>
      <c r="H1048" s="133"/>
      <c r="I1048" s="134">
        <f t="shared" si="8"/>
        <v>0</v>
      </c>
      <c r="J1048" s="133"/>
      <c r="K1048" s="134">
        <f t="shared" si="9"/>
        <v>0</v>
      </c>
      <c r="L1048" s="134">
        <v>21</v>
      </c>
      <c r="M1048" s="134">
        <f t="shared" si="10"/>
        <v>0</v>
      </c>
      <c r="N1048" s="134">
        <v>0</v>
      </c>
      <c r="O1048" s="134">
        <f t="shared" si="11"/>
        <v>0</v>
      </c>
      <c r="P1048" s="134">
        <v>0</v>
      </c>
      <c r="Q1048" s="134">
        <f t="shared" si="12"/>
        <v>0</v>
      </c>
      <c r="R1048" s="134"/>
      <c r="S1048" s="134" t="s">
        <v>392</v>
      </c>
      <c r="T1048" s="135" t="s">
        <v>393</v>
      </c>
      <c r="U1048" s="106">
        <v>0</v>
      </c>
      <c r="V1048" s="106">
        <f t="shared" si="13"/>
        <v>0</v>
      </c>
      <c r="W1048" s="106"/>
      <c r="X1048" s="106" t="s">
        <v>362</v>
      </c>
      <c r="Y1048" s="101"/>
      <c r="Z1048" s="101"/>
      <c r="AA1048" s="101"/>
      <c r="AB1048" s="101"/>
      <c r="AC1048" s="101"/>
      <c r="AD1048" s="101"/>
      <c r="AE1048" s="101"/>
      <c r="AF1048" s="101"/>
      <c r="AG1048" s="101" t="s">
        <v>550</v>
      </c>
      <c r="AH1048" s="101"/>
      <c r="AI1048" s="101"/>
      <c r="AJ1048" s="101"/>
      <c r="AK1048" s="101"/>
      <c r="AL1048" s="101"/>
      <c r="AM1048" s="101"/>
      <c r="AN1048" s="101"/>
      <c r="AO1048" s="101"/>
      <c r="AP1048" s="101"/>
      <c r="AQ1048" s="101"/>
      <c r="AR1048" s="101"/>
      <c r="AS1048" s="101"/>
      <c r="AT1048" s="101"/>
      <c r="AU1048" s="101"/>
      <c r="AV1048" s="101"/>
      <c r="AW1048" s="101"/>
      <c r="AX1048" s="101"/>
      <c r="AY1048" s="101"/>
      <c r="AZ1048" s="101"/>
      <c r="BA1048" s="101"/>
      <c r="BB1048" s="101"/>
      <c r="BC1048" s="101"/>
      <c r="BD1048" s="101"/>
      <c r="BE1048" s="101"/>
      <c r="BF1048" s="101"/>
      <c r="BG1048" s="101"/>
      <c r="BH1048" s="101"/>
    </row>
    <row r="1049" spans="1:60" ht="33.75" outlineLevel="1">
      <c r="A1049" s="129">
        <v>118</v>
      </c>
      <c r="B1049" s="130" t="s">
        <v>1177</v>
      </c>
      <c r="C1049" s="140" t="s">
        <v>1178</v>
      </c>
      <c r="D1049" s="131" t="s">
        <v>525</v>
      </c>
      <c r="E1049" s="132">
        <v>29</v>
      </c>
      <c r="F1049" s="133"/>
      <c r="G1049" s="134">
        <f t="shared" si="7"/>
        <v>0</v>
      </c>
      <c r="H1049" s="133"/>
      <c r="I1049" s="134">
        <f t="shared" si="8"/>
        <v>0</v>
      </c>
      <c r="J1049" s="133"/>
      <c r="K1049" s="134">
        <f t="shared" si="9"/>
        <v>0</v>
      </c>
      <c r="L1049" s="134">
        <v>21</v>
      </c>
      <c r="M1049" s="134">
        <f t="shared" si="10"/>
        <v>0</v>
      </c>
      <c r="N1049" s="134">
        <v>0</v>
      </c>
      <c r="O1049" s="134">
        <f t="shared" si="11"/>
        <v>0</v>
      </c>
      <c r="P1049" s="134">
        <v>0</v>
      </c>
      <c r="Q1049" s="134">
        <f t="shared" si="12"/>
        <v>0</v>
      </c>
      <c r="R1049" s="134"/>
      <c r="S1049" s="134" t="s">
        <v>392</v>
      </c>
      <c r="T1049" s="135" t="s">
        <v>393</v>
      </c>
      <c r="U1049" s="106">
        <v>0</v>
      </c>
      <c r="V1049" s="106">
        <f t="shared" si="13"/>
        <v>0</v>
      </c>
      <c r="W1049" s="106"/>
      <c r="X1049" s="106" t="s">
        <v>362</v>
      </c>
      <c r="Y1049" s="101"/>
      <c r="Z1049" s="101"/>
      <c r="AA1049" s="101"/>
      <c r="AB1049" s="101"/>
      <c r="AC1049" s="101"/>
      <c r="AD1049" s="101"/>
      <c r="AE1049" s="101"/>
      <c r="AF1049" s="101"/>
      <c r="AG1049" s="101" t="s">
        <v>550</v>
      </c>
      <c r="AH1049" s="101"/>
      <c r="AI1049" s="101"/>
      <c r="AJ1049" s="101"/>
      <c r="AK1049" s="101"/>
      <c r="AL1049" s="101"/>
      <c r="AM1049" s="101"/>
      <c r="AN1049" s="101"/>
      <c r="AO1049" s="101"/>
      <c r="AP1049" s="101"/>
      <c r="AQ1049" s="101"/>
      <c r="AR1049" s="101"/>
      <c r="AS1049" s="101"/>
      <c r="AT1049" s="101"/>
      <c r="AU1049" s="101"/>
      <c r="AV1049" s="101"/>
      <c r="AW1049" s="101"/>
      <c r="AX1049" s="101"/>
      <c r="AY1049" s="101"/>
      <c r="AZ1049" s="101"/>
      <c r="BA1049" s="101"/>
      <c r="BB1049" s="101"/>
      <c r="BC1049" s="101"/>
      <c r="BD1049" s="101"/>
      <c r="BE1049" s="101"/>
      <c r="BF1049" s="101"/>
      <c r="BG1049" s="101"/>
      <c r="BH1049" s="101"/>
    </row>
    <row r="1050" spans="1:60" ht="33.75" outlineLevel="1">
      <c r="A1050" s="129">
        <v>119</v>
      </c>
      <c r="B1050" s="130" t="s">
        <v>1179</v>
      </c>
      <c r="C1050" s="140" t="s">
        <v>1180</v>
      </c>
      <c r="D1050" s="131" t="s">
        <v>1128</v>
      </c>
      <c r="E1050" s="132">
        <v>12</v>
      </c>
      <c r="F1050" s="133"/>
      <c r="G1050" s="134">
        <f t="shared" si="7"/>
        <v>0</v>
      </c>
      <c r="H1050" s="133"/>
      <c r="I1050" s="134">
        <f t="shared" si="8"/>
        <v>0</v>
      </c>
      <c r="J1050" s="133"/>
      <c r="K1050" s="134">
        <f t="shared" si="9"/>
        <v>0</v>
      </c>
      <c r="L1050" s="134">
        <v>21</v>
      </c>
      <c r="M1050" s="134">
        <f t="shared" si="10"/>
        <v>0</v>
      </c>
      <c r="N1050" s="134">
        <v>0</v>
      </c>
      <c r="O1050" s="134">
        <f t="shared" si="11"/>
        <v>0</v>
      </c>
      <c r="P1050" s="134">
        <v>0</v>
      </c>
      <c r="Q1050" s="134">
        <f t="shared" si="12"/>
        <v>0</v>
      </c>
      <c r="R1050" s="134"/>
      <c r="S1050" s="134" t="s">
        <v>392</v>
      </c>
      <c r="T1050" s="135" t="s">
        <v>393</v>
      </c>
      <c r="U1050" s="106">
        <v>0</v>
      </c>
      <c r="V1050" s="106">
        <f t="shared" si="13"/>
        <v>0</v>
      </c>
      <c r="W1050" s="106"/>
      <c r="X1050" s="106" t="s">
        <v>362</v>
      </c>
      <c r="Y1050" s="101"/>
      <c r="Z1050" s="101"/>
      <c r="AA1050" s="101"/>
      <c r="AB1050" s="101"/>
      <c r="AC1050" s="101"/>
      <c r="AD1050" s="101"/>
      <c r="AE1050" s="101"/>
      <c r="AF1050" s="101"/>
      <c r="AG1050" s="101" t="s">
        <v>550</v>
      </c>
      <c r="AH1050" s="101"/>
      <c r="AI1050" s="101"/>
      <c r="AJ1050" s="101"/>
      <c r="AK1050" s="101"/>
      <c r="AL1050" s="101"/>
      <c r="AM1050" s="101"/>
      <c r="AN1050" s="101"/>
      <c r="AO1050" s="101"/>
      <c r="AP1050" s="101"/>
      <c r="AQ1050" s="101"/>
      <c r="AR1050" s="101"/>
      <c r="AS1050" s="101"/>
      <c r="AT1050" s="101"/>
      <c r="AU1050" s="101"/>
      <c r="AV1050" s="101"/>
      <c r="AW1050" s="101"/>
      <c r="AX1050" s="101"/>
      <c r="AY1050" s="101"/>
      <c r="AZ1050" s="101"/>
      <c r="BA1050" s="101"/>
      <c r="BB1050" s="101"/>
      <c r="BC1050" s="101"/>
      <c r="BD1050" s="101"/>
      <c r="BE1050" s="101"/>
      <c r="BF1050" s="101"/>
      <c r="BG1050" s="101"/>
      <c r="BH1050" s="101"/>
    </row>
    <row r="1051" spans="1:60" ht="45" outlineLevel="1">
      <c r="A1051" s="129">
        <v>120</v>
      </c>
      <c r="B1051" s="130" t="s">
        <v>1181</v>
      </c>
      <c r="C1051" s="140" t="s">
        <v>1182</v>
      </c>
      <c r="D1051" s="131" t="s">
        <v>1128</v>
      </c>
      <c r="E1051" s="132">
        <v>1</v>
      </c>
      <c r="F1051" s="133"/>
      <c r="G1051" s="134">
        <f t="shared" si="7"/>
        <v>0</v>
      </c>
      <c r="H1051" s="133"/>
      <c r="I1051" s="134">
        <f t="shared" si="8"/>
        <v>0</v>
      </c>
      <c r="J1051" s="133"/>
      <c r="K1051" s="134">
        <f t="shared" si="9"/>
        <v>0</v>
      </c>
      <c r="L1051" s="134">
        <v>21</v>
      </c>
      <c r="M1051" s="134">
        <f t="shared" si="10"/>
        <v>0</v>
      </c>
      <c r="N1051" s="134">
        <v>0</v>
      </c>
      <c r="O1051" s="134">
        <f t="shared" si="11"/>
        <v>0</v>
      </c>
      <c r="P1051" s="134">
        <v>0</v>
      </c>
      <c r="Q1051" s="134">
        <f t="shared" si="12"/>
        <v>0</v>
      </c>
      <c r="R1051" s="134"/>
      <c r="S1051" s="134" t="s">
        <v>392</v>
      </c>
      <c r="T1051" s="135" t="s">
        <v>393</v>
      </c>
      <c r="U1051" s="106">
        <v>0</v>
      </c>
      <c r="V1051" s="106">
        <f t="shared" si="13"/>
        <v>0</v>
      </c>
      <c r="W1051" s="106"/>
      <c r="X1051" s="106" t="s">
        <v>362</v>
      </c>
      <c r="Y1051" s="101"/>
      <c r="Z1051" s="101"/>
      <c r="AA1051" s="101"/>
      <c r="AB1051" s="101"/>
      <c r="AC1051" s="101"/>
      <c r="AD1051" s="101"/>
      <c r="AE1051" s="101"/>
      <c r="AF1051" s="101"/>
      <c r="AG1051" s="101" t="s">
        <v>550</v>
      </c>
      <c r="AH1051" s="101"/>
      <c r="AI1051" s="101"/>
      <c r="AJ1051" s="101"/>
      <c r="AK1051" s="101"/>
      <c r="AL1051" s="101"/>
      <c r="AM1051" s="101"/>
      <c r="AN1051" s="101"/>
      <c r="AO1051" s="101"/>
      <c r="AP1051" s="101"/>
      <c r="AQ1051" s="101"/>
      <c r="AR1051" s="101"/>
      <c r="AS1051" s="101"/>
      <c r="AT1051" s="101"/>
      <c r="AU1051" s="101"/>
      <c r="AV1051" s="101"/>
      <c r="AW1051" s="101"/>
      <c r="AX1051" s="101"/>
      <c r="AY1051" s="101"/>
      <c r="AZ1051" s="101"/>
      <c r="BA1051" s="101"/>
      <c r="BB1051" s="101"/>
      <c r="BC1051" s="101"/>
      <c r="BD1051" s="101"/>
      <c r="BE1051" s="101"/>
      <c r="BF1051" s="101"/>
      <c r="BG1051" s="101"/>
      <c r="BH1051" s="101"/>
    </row>
    <row r="1052" spans="1:60" ht="45" outlineLevel="1">
      <c r="A1052" s="129">
        <v>121</v>
      </c>
      <c r="B1052" s="130" t="s">
        <v>1183</v>
      </c>
      <c r="C1052" s="140" t="s">
        <v>1184</v>
      </c>
      <c r="D1052" s="131" t="s">
        <v>1128</v>
      </c>
      <c r="E1052" s="132">
        <v>1</v>
      </c>
      <c r="F1052" s="133"/>
      <c r="G1052" s="134">
        <f t="shared" si="7"/>
        <v>0</v>
      </c>
      <c r="H1052" s="133"/>
      <c r="I1052" s="134">
        <f t="shared" si="8"/>
        <v>0</v>
      </c>
      <c r="J1052" s="133"/>
      <c r="K1052" s="134">
        <f t="shared" si="9"/>
        <v>0</v>
      </c>
      <c r="L1052" s="134">
        <v>21</v>
      </c>
      <c r="M1052" s="134">
        <f t="shared" si="10"/>
        <v>0</v>
      </c>
      <c r="N1052" s="134">
        <v>0</v>
      </c>
      <c r="O1052" s="134">
        <f t="shared" si="11"/>
        <v>0</v>
      </c>
      <c r="P1052" s="134">
        <v>0</v>
      </c>
      <c r="Q1052" s="134">
        <f t="shared" si="12"/>
        <v>0</v>
      </c>
      <c r="R1052" s="134"/>
      <c r="S1052" s="134" t="s">
        <v>392</v>
      </c>
      <c r="T1052" s="135" t="s">
        <v>393</v>
      </c>
      <c r="U1052" s="106">
        <v>0</v>
      </c>
      <c r="V1052" s="106">
        <f t="shared" si="13"/>
        <v>0</v>
      </c>
      <c r="W1052" s="106"/>
      <c r="X1052" s="106" t="s">
        <v>362</v>
      </c>
      <c r="Y1052" s="101"/>
      <c r="Z1052" s="101"/>
      <c r="AA1052" s="101"/>
      <c r="AB1052" s="101"/>
      <c r="AC1052" s="101"/>
      <c r="AD1052" s="101"/>
      <c r="AE1052" s="101"/>
      <c r="AF1052" s="101"/>
      <c r="AG1052" s="101" t="s">
        <v>550</v>
      </c>
      <c r="AH1052" s="101"/>
      <c r="AI1052" s="101"/>
      <c r="AJ1052" s="101"/>
      <c r="AK1052" s="101"/>
      <c r="AL1052" s="101"/>
      <c r="AM1052" s="101"/>
      <c r="AN1052" s="101"/>
      <c r="AO1052" s="101"/>
      <c r="AP1052" s="101"/>
      <c r="AQ1052" s="101"/>
      <c r="AR1052" s="101"/>
      <c r="AS1052" s="101"/>
      <c r="AT1052" s="101"/>
      <c r="AU1052" s="101"/>
      <c r="AV1052" s="101"/>
      <c r="AW1052" s="101"/>
      <c r="AX1052" s="101"/>
      <c r="AY1052" s="101"/>
      <c r="AZ1052" s="101"/>
      <c r="BA1052" s="101"/>
      <c r="BB1052" s="101"/>
      <c r="BC1052" s="101"/>
      <c r="BD1052" s="101"/>
      <c r="BE1052" s="101"/>
      <c r="BF1052" s="101"/>
      <c r="BG1052" s="101"/>
      <c r="BH1052" s="101"/>
    </row>
    <row r="1053" spans="1:60" ht="45" outlineLevel="1">
      <c r="A1053" s="129">
        <v>122</v>
      </c>
      <c r="B1053" s="130" t="s">
        <v>1185</v>
      </c>
      <c r="C1053" s="140" t="s">
        <v>1186</v>
      </c>
      <c r="D1053" s="131" t="s">
        <v>1128</v>
      </c>
      <c r="E1053" s="132">
        <v>3</v>
      </c>
      <c r="F1053" s="133"/>
      <c r="G1053" s="134">
        <f t="shared" si="7"/>
        <v>0</v>
      </c>
      <c r="H1053" s="133"/>
      <c r="I1053" s="134">
        <f t="shared" si="8"/>
        <v>0</v>
      </c>
      <c r="J1053" s="133"/>
      <c r="K1053" s="134">
        <f t="shared" si="9"/>
        <v>0</v>
      </c>
      <c r="L1053" s="134">
        <v>21</v>
      </c>
      <c r="M1053" s="134">
        <f t="shared" si="10"/>
        <v>0</v>
      </c>
      <c r="N1053" s="134">
        <v>0</v>
      </c>
      <c r="O1053" s="134">
        <f t="shared" si="11"/>
        <v>0</v>
      </c>
      <c r="P1053" s="134">
        <v>0</v>
      </c>
      <c r="Q1053" s="134">
        <f t="shared" si="12"/>
        <v>0</v>
      </c>
      <c r="R1053" s="134"/>
      <c r="S1053" s="134" t="s">
        <v>392</v>
      </c>
      <c r="T1053" s="135" t="s">
        <v>393</v>
      </c>
      <c r="U1053" s="106">
        <v>0</v>
      </c>
      <c r="V1053" s="106">
        <f t="shared" si="13"/>
        <v>0</v>
      </c>
      <c r="W1053" s="106"/>
      <c r="X1053" s="106" t="s">
        <v>362</v>
      </c>
      <c r="Y1053" s="101"/>
      <c r="Z1053" s="101"/>
      <c r="AA1053" s="101"/>
      <c r="AB1053" s="101"/>
      <c r="AC1053" s="101"/>
      <c r="AD1053" s="101"/>
      <c r="AE1053" s="101"/>
      <c r="AF1053" s="101"/>
      <c r="AG1053" s="101" t="s">
        <v>550</v>
      </c>
      <c r="AH1053" s="101"/>
      <c r="AI1053" s="101"/>
      <c r="AJ1053" s="101"/>
      <c r="AK1053" s="101"/>
      <c r="AL1053" s="101"/>
      <c r="AM1053" s="101"/>
      <c r="AN1053" s="101"/>
      <c r="AO1053" s="101"/>
      <c r="AP1053" s="101"/>
      <c r="AQ1053" s="101"/>
      <c r="AR1053" s="101"/>
      <c r="AS1053" s="101"/>
      <c r="AT1053" s="101"/>
      <c r="AU1053" s="101"/>
      <c r="AV1053" s="101"/>
      <c r="AW1053" s="101"/>
      <c r="AX1053" s="101"/>
      <c r="AY1053" s="101"/>
      <c r="AZ1053" s="101"/>
      <c r="BA1053" s="101"/>
      <c r="BB1053" s="101"/>
      <c r="BC1053" s="101"/>
      <c r="BD1053" s="101"/>
      <c r="BE1053" s="101"/>
      <c r="BF1053" s="101"/>
      <c r="BG1053" s="101"/>
      <c r="BH1053" s="101"/>
    </row>
    <row r="1054" spans="1:60" ht="45" outlineLevel="1">
      <c r="A1054" s="129">
        <v>123</v>
      </c>
      <c r="B1054" s="130" t="s">
        <v>1187</v>
      </c>
      <c r="C1054" s="140" t="s">
        <v>1188</v>
      </c>
      <c r="D1054" s="131" t="s">
        <v>1128</v>
      </c>
      <c r="E1054" s="132">
        <v>1</v>
      </c>
      <c r="F1054" s="133"/>
      <c r="G1054" s="134">
        <f t="shared" si="7"/>
        <v>0</v>
      </c>
      <c r="H1054" s="133"/>
      <c r="I1054" s="134">
        <f t="shared" si="8"/>
        <v>0</v>
      </c>
      <c r="J1054" s="133"/>
      <c r="K1054" s="134">
        <f t="shared" si="9"/>
        <v>0</v>
      </c>
      <c r="L1054" s="134">
        <v>21</v>
      </c>
      <c r="M1054" s="134">
        <f t="shared" si="10"/>
        <v>0</v>
      </c>
      <c r="N1054" s="134">
        <v>0</v>
      </c>
      <c r="O1054" s="134">
        <f t="shared" si="11"/>
        <v>0</v>
      </c>
      <c r="P1054" s="134">
        <v>0</v>
      </c>
      <c r="Q1054" s="134">
        <f t="shared" si="12"/>
        <v>0</v>
      </c>
      <c r="R1054" s="134"/>
      <c r="S1054" s="134" t="s">
        <v>392</v>
      </c>
      <c r="T1054" s="135" t="s">
        <v>393</v>
      </c>
      <c r="U1054" s="106">
        <v>0</v>
      </c>
      <c r="V1054" s="106">
        <f t="shared" si="13"/>
        <v>0</v>
      </c>
      <c r="W1054" s="106"/>
      <c r="X1054" s="106" t="s">
        <v>362</v>
      </c>
      <c r="Y1054" s="101"/>
      <c r="Z1054" s="101"/>
      <c r="AA1054" s="101"/>
      <c r="AB1054" s="101"/>
      <c r="AC1054" s="101"/>
      <c r="AD1054" s="101"/>
      <c r="AE1054" s="101"/>
      <c r="AF1054" s="101"/>
      <c r="AG1054" s="101" t="s">
        <v>550</v>
      </c>
      <c r="AH1054" s="101"/>
      <c r="AI1054" s="101"/>
      <c r="AJ1054" s="101"/>
      <c r="AK1054" s="101"/>
      <c r="AL1054" s="101"/>
      <c r="AM1054" s="101"/>
      <c r="AN1054" s="101"/>
      <c r="AO1054" s="101"/>
      <c r="AP1054" s="101"/>
      <c r="AQ1054" s="101"/>
      <c r="AR1054" s="101"/>
      <c r="AS1054" s="101"/>
      <c r="AT1054" s="101"/>
      <c r="AU1054" s="101"/>
      <c r="AV1054" s="101"/>
      <c r="AW1054" s="101"/>
      <c r="AX1054" s="101"/>
      <c r="AY1054" s="101"/>
      <c r="AZ1054" s="101"/>
      <c r="BA1054" s="101"/>
      <c r="BB1054" s="101"/>
      <c r="BC1054" s="101"/>
      <c r="BD1054" s="101"/>
      <c r="BE1054" s="101"/>
      <c r="BF1054" s="101"/>
      <c r="BG1054" s="101"/>
      <c r="BH1054" s="101"/>
    </row>
    <row r="1055" spans="1:60" ht="45" outlineLevel="1">
      <c r="A1055" s="129">
        <v>124</v>
      </c>
      <c r="B1055" s="130" t="s">
        <v>1189</v>
      </c>
      <c r="C1055" s="140" t="s">
        <v>1190</v>
      </c>
      <c r="D1055" s="131" t="s">
        <v>1128</v>
      </c>
      <c r="E1055" s="132">
        <v>1</v>
      </c>
      <c r="F1055" s="133"/>
      <c r="G1055" s="134">
        <f t="shared" si="7"/>
        <v>0</v>
      </c>
      <c r="H1055" s="133"/>
      <c r="I1055" s="134">
        <f t="shared" si="8"/>
        <v>0</v>
      </c>
      <c r="J1055" s="133"/>
      <c r="K1055" s="134">
        <f t="shared" si="9"/>
        <v>0</v>
      </c>
      <c r="L1055" s="134">
        <v>21</v>
      </c>
      <c r="M1055" s="134">
        <f t="shared" si="10"/>
        <v>0</v>
      </c>
      <c r="N1055" s="134">
        <v>0</v>
      </c>
      <c r="O1055" s="134">
        <f t="shared" si="11"/>
        <v>0</v>
      </c>
      <c r="P1055" s="134">
        <v>0</v>
      </c>
      <c r="Q1055" s="134">
        <f t="shared" si="12"/>
        <v>0</v>
      </c>
      <c r="R1055" s="134"/>
      <c r="S1055" s="134" t="s">
        <v>392</v>
      </c>
      <c r="T1055" s="135" t="s">
        <v>393</v>
      </c>
      <c r="U1055" s="106">
        <v>0</v>
      </c>
      <c r="V1055" s="106">
        <f t="shared" si="13"/>
        <v>0</v>
      </c>
      <c r="W1055" s="106"/>
      <c r="X1055" s="106" t="s">
        <v>362</v>
      </c>
      <c r="Y1055" s="101"/>
      <c r="Z1055" s="101"/>
      <c r="AA1055" s="101"/>
      <c r="AB1055" s="101"/>
      <c r="AC1055" s="101"/>
      <c r="AD1055" s="101"/>
      <c r="AE1055" s="101"/>
      <c r="AF1055" s="101"/>
      <c r="AG1055" s="101" t="s">
        <v>550</v>
      </c>
      <c r="AH1055" s="101"/>
      <c r="AI1055" s="101"/>
      <c r="AJ1055" s="101"/>
      <c r="AK1055" s="101"/>
      <c r="AL1055" s="101"/>
      <c r="AM1055" s="101"/>
      <c r="AN1055" s="101"/>
      <c r="AO1055" s="101"/>
      <c r="AP1055" s="101"/>
      <c r="AQ1055" s="101"/>
      <c r="AR1055" s="101"/>
      <c r="AS1055" s="101"/>
      <c r="AT1055" s="101"/>
      <c r="AU1055" s="101"/>
      <c r="AV1055" s="101"/>
      <c r="AW1055" s="101"/>
      <c r="AX1055" s="101"/>
      <c r="AY1055" s="101"/>
      <c r="AZ1055" s="101"/>
      <c r="BA1055" s="101"/>
      <c r="BB1055" s="101"/>
      <c r="BC1055" s="101"/>
      <c r="BD1055" s="101"/>
      <c r="BE1055" s="101"/>
      <c r="BF1055" s="101"/>
      <c r="BG1055" s="101"/>
      <c r="BH1055" s="101"/>
    </row>
    <row r="1056" spans="1:60" ht="45" outlineLevel="1">
      <c r="A1056" s="129">
        <v>125</v>
      </c>
      <c r="B1056" s="130" t="s">
        <v>1191</v>
      </c>
      <c r="C1056" s="140" t="s">
        <v>1192</v>
      </c>
      <c r="D1056" s="131" t="s">
        <v>1128</v>
      </c>
      <c r="E1056" s="132">
        <v>1</v>
      </c>
      <c r="F1056" s="133"/>
      <c r="G1056" s="134">
        <f t="shared" si="7"/>
        <v>0</v>
      </c>
      <c r="H1056" s="133"/>
      <c r="I1056" s="134">
        <f t="shared" si="8"/>
        <v>0</v>
      </c>
      <c r="J1056" s="133"/>
      <c r="K1056" s="134">
        <f t="shared" si="9"/>
        <v>0</v>
      </c>
      <c r="L1056" s="134">
        <v>21</v>
      </c>
      <c r="M1056" s="134">
        <f t="shared" si="10"/>
        <v>0</v>
      </c>
      <c r="N1056" s="134">
        <v>0</v>
      </c>
      <c r="O1056" s="134">
        <f t="shared" si="11"/>
        <v>0</v>
      </c>
      <c r="P1056" s="134">
        <v>0</v>
      </c>
      <c r="Q1056" s="134">
        <f t="shared" si="12"/>
        <v>0</v>
      </c>
      <c r="R1056" s="134"/>
      <c r="S1056" s="134" t="s">
        <v>392</v>
      </c>
      <c r="T1056" s="135" t="s">
        <v>393</v>
      </c>
      <c r="U1056" s="106">
        <v>0</v>
      </c>
      <c r="V1056" s="106">
        <f t="shared" si="13"/>
        <v>0</v>
      </c>
      <c r="W1056" s="106"/>
      <c r="X1056" s="106" t="s">
        <v>362</v>
      </c>
      <c r="Y1056" s="101"/>
      <c r="Z1056" s="101"/>
      <c r="AA1056" s="101"/>
      <c r="AB1056" s="101"/>
      <c r="AC1056" s="101"/>
      <c r="AD1056" s="101"/>
      <c r="AE1056" s="101"/>
      <c r="AF1056" s="101"/>
      <c r="AG1056" s="101" t="s">
        <v>550</v>
      </c>
      <c r="AH1056" s="101"/>
      <c r="AI1056" s="101"/>
      <c r="AJ1056" s="101"/>
      <c r="AK1056" s="101"/>
      <c r="AL1056" s="101"/>
      <c r="AM1056" s="101"/>
      <c r="AN1056" s="101"/>
      <c r="AO1056" s="101"/>
      <c r="AP1056" s="101"/>
      <c r="AQ1056" s="101"/>
      <c r="AR1056" s="101"/>
      <c r="AS1056" s="101"/>
      <c r="AT1056" s="101"/>
      <c r="AU1056" s="101"/>
      <c r="AV1056" s="101"/>
      <c r="AW1056" s="101"/>
      <c r="AX1056" s="101"/>
      <c r="AY1056" s="101"/>
      <c r="AZ1056" s="101"/>
      <c r="BA1056" s="101"/>
      <c r="BB1056" s="101"/>
      <c r="BC1056" s="101"/>
      <c r="BD1056" s="101"/>
      <c r="BE1056" s="101"/>
      <c r="BF1056" s="101"/>
      <c r="BG1056" s="101"/>
      <c r="BH1056" s="101"/>
    </row>
    <row r="1057" spans="1:60" ht="45" outlineLevel="1">
      <c r="A1057" s="129">
        <v>126</v>
      </c>
      <c r="B1057" s="130" t="s">
        <v>1193</v>
      </c>
      <c r="C1057" s="140" t="s">
        <v>1194</v>
      </c>
      <c r="D1057" s="131" t="s">
        <v>1128</v>
      </c>
      <c r="E1057" s="132">
        <v>6</v>
      </c>
      <c r="F1057" s="133"/>
      <c r="G1057" s="134">
        <f t="shared" si="7"/>
        <v>0</v>
      </c>
      <c r="H1057" s="133"/>
      <c r="I1057" s="134">
        <f t="shared" si="8"/>
        <v>0</v>
      </c>
      <c r="J1057" s="133"/>
      <c r="K1057" s="134">
        <f t="shared" si="9"/>
        <v>0</v>
      </c>
      <c r="L1057" s="134">
        <v>21</v>
      </c>
      <c r="M1057" s="134">
        <f t="shared" si="10"/>
        <v>0</v>
      </c>
      <c r="N1057" s="134">
        <v>0</v>
      </c>
      <c r="O1057" s="134">
        <f t="shared" si="11"/>
        <v>0</v>
      </c>
      <c r="P1057" s="134">
        <v>0</v>
      </c>
      <c r="Q1057" s="134">
        <f t="shared" si="12"/>
        <v>0</v>
      </c>
      <c r="R1057" s="134"/>
      <c r="S1057" s="134" t="s">
        <v>392</v>
      </c>
      <c r="T1057" s="135" t="s">
        <v>393</v>
      </c>
      <c r="U1057" s="106">
        <v>0</v>
      </c>
      <c r="V1057" s="106">
        <f t="shared" si="13"/>
        <v>0</v>
      </c>
      <c r="W1057" s="106"/>
      <c r="X1057" s="106" t="s">
        <v>362</v>
      </c>
      <c r="Y1057" s="101"/>
      <c r="Z1057" s="101"/>
      <c r="AA1057" s="101"/>
      <c r="AB1057" s="101"/>
      <c r="AC1057" s="101"/>
      <c r="AD1057" s="101"/>
      <c r="AE1057" s="101"/>
      <c r="AF1057" s="101"/>
      <c r="AG1057" s="101" t="s">
        <v>550</v>
      </c>
      <c r="AH1057" s="101"/>
      <c r="AI1057" s="101"/>
      <c r="AJ1057" s="101"/>
      <c r="AK1057" s="101"/>
      <c r="AL1057" s="101"/>
      <c r="AM1057" s="101"/>
      <c r="AN1057" s="101"/>
      <c r="AO1057" s="101"/>
      <c r="AP1057" s="101"/>
      <c r="AQ1057" s="101"/>
      <c r="AR1057" s="101"/>
      <c r="AS1057" s="101"/>
      <c r="AT1057" s="101"/>
      <c r="AU1057" s="101"/>
      <c r="AV1057" s="101"/>
      <c r="AW1057" s="101"/>
      <c r="AX1057" s="101"/>
      <c r="AY1057" s="101"/>
      <c r="AZ1057" s="101"/>
      <c r="BA1057" s="101"/>
      <c r="BB1057" s="101"/>
      <c r="BC1057" s="101"/>
      <c r="BD1057" s="101"/>
      <c r="BE1057" s="101"/>
      <c r="BF1057" s="101"/>
      <c r="BG1057" s="101"/>
      <c r="BH1057" s="101"/>
    </row>
    <row r="1058" spans="1:60" ht="45" outlineLevel="1">
      <c r="A1058" s="129">
        <v>127</v>
      </c>
      <c r="B1058" s="130" t="s">
        <v>1195</v>
      </c>
      <c r="C1058" s="140" t="s">
        <v>1196</v>
      </c>
      <c r="D1058" s="131" t="s">
        <v>1128</v>
      </c>
      <c r="E1058" s="132">
        <v>1</v>
      </c>
      <c r="F1058" s="133"/>
      <c r="G1058" s="134">
        <f t="shared" si="7"/>
        <v>0</v>
      </c>
      <c r="H1058" s="133"/>
      <c r="I1058" s="134">
        <f t="shared" si="8"/>
        <v>0</v>
      </c>
      <c r="J1058" s="133"/>
      <c r="K1058" s="134">
        <f t="shared" si="9"/>
        <v>0</v>
      </c>
      <c r="L1058" s="134">
        <v>21</v>
      </c>
      <c r="M1058" s="134">
        <f t="shared" si="10"/>
        <v>0</v>
      </c>
      <c r="N1058" s="134">
        <v>0</v>
      </c>
      <c r="O1058" s="134">
        <f t="shared" si="11"/>
        <v>0</v>
      </c>
      <c r="P1058" s="134">
        <v>0</v>
      </c>
      <c r="Q1058" s="134">
        <f t="shared" si="12"/>
        <v>0</v>
      </c>
      <c r="R1058" s="134"/>
      <c r="S1058" s="134" t="s">
        <v>392</v>
      </c>
      <c r="T1058" s="135" t="s">
        <v>393</v>
      </c>
      <c r="U1058" s="106">
        <v>0</v>
      </c>
      <c r="V1058" s="106">
        <f t="shared" si="13"/>
        <v>0</v>
      </c>
      <c r="W1058" s="106"/>
      <c r="X1058" s="106" t="s">
        <v>362</v>
      </c>
      <c r="Y1058" s="101"/>
      <c r="Z1058" s="101"/>
      <c r="AA1058" s="101"/>
      <c r="AB1058" s="101"/>
      <c r="AC1058" s="101"/>
      <c r="AD1058" s="101"/>
      <c r="AE1058" s="101"/>
      <c r="AF1058" s="101"/>
      <c r="AG1058" s="101" t="s">
        <v>550</v>
      </c>
      <c r="AH1058" s="101"/>
      <c r="AI1058" s="101"/>
      <c r="AJ1058" s="101"/>
      <c r="AK1058" s="101"/>
      <c r="AL1058" s="101"/>
      <c r="AM1058" s="101"/>
      <c r="AN1058" s="101"/>
      <c r="AO1058" s="101"/>
      <c r="AP1058" s="101"/>
      <c r="AQ1058" s="101"/>
      <c r="AR1058" s="101"/>
      <c r="AS1058" s="101"/>
      <c r="AT1058" s="101"/>
      <c r="AU1058" s="101"/>
      <c r="AV1058" s="101"/>
      <c r="AW1058" s="101"/>
      <c r="AX1058" s="101"/>
      <c r="AY1058" s="101"/>
      <c r="AZ1058" s="101"/>
      <c r="BA1058" s="101"/>
      <c r="BB1058" s="101"/>
      <c r="BC1058" s="101"/>
      <c r="BD1058" s="101"/>
      <c r="BE1058" s="101"/>
      <c r="BF1058" s="101"/>
      <c r="BG1058" s="101"/>
      <c r="BH1058" s="101"/>
    </row>
    <row r="1059" spans="1:60" ht="45" outlineLevel="1">
      <c r="A1059" s="129">
        <v>128</v>
      </c>
      <c r="B1059" s="130" t="s">
        <v>1197</v>
      </c>
      <c r="C1059" s="140" t="s">
        <v>1198</v>
      </c>
      <c r="D1059" s="131" t="s">
        <v>1128</v>
      </c>
      <c r="E1059" s="132">
        <v>1</v>
      </c>
      <c r="F1059" s="133"/>
      <c r="G1059" s="134">
        <f t="shared" si="7"/>
        <v>0</v>
      </c>
      <c r="H1059" s="133"/>
      <c r="I1059" s="134">
        <f t="shared" si="8"/>
        <v>0</v>
      </c>
      <c r="J1059" s="133"/>
      <c r="K1059" s="134">
        <f t="shared" si="9"/>
        <v>0</v>
      </c>
      <c r="L1059" s="134">
        <v>21</v>
      </c>
      <c r="M1059" s="134">
        <f t="shared" si="10"/>
        <v>0</v>
      </c>
      <c r="N1059" s="134">
        <v>0</v>
      </c>
      <c r="O1059" s="134">
        <f t="shared" si="11"/>
        <v>0</v>
      </c>
      <c r="P1059" s="134">
        <v>0</v>
      </c>
      <c r="Q1059" s="134">
        <f t="shared" si="12"/>
        <v>0</v>
      </c>
      <c r="R1059" s="134"/>
      <c r="S1059" s="134" t="s">
        <v>392</v>
      </c>
      <c r="T1059" s="135" t="s">
        <v>393</v>
      </c>
      <c r="U1059" s="106">
        <v>0</v>
      </c>
      <c r="V1059" s="106">
        <f t="shared" si="13"/>
        <v>0</v>
      </c>
      <c r="W1059" s="106"/>
      <c r="X1059" s="106" t="s">
        <v>362</v>
      </c>
      <c r="Y1059" s="101"/>
      <c r="Z1059" s="101"/>
      <c r="AA1059" s="101"/>
      <c r="AB1059" s="101"/>
      <c r="AC1059" s="101"/>
      <c r="AD1059" s="101"/>
      <c r="AE1059" s="101"/>
      <c r="AF1059" s="101"/>
      <c r="AG1059" s="101" t="s">
        <v>550</v>
      </c>
      <c r="AH1059" s="101"/>
      <c r="AI1059" s="101"/>
      <c r="AJ1059" s="101"/>
      <c r="AK1059" s="101"/>
      <c r="AL1059" s="101"/>
      <c r="AM1059" s="101"/>
      <c r="AN1059" s="101"/>
      <c r="AO1059" s="101"/>
      <c r="AP1059" s="101"/>
      <c r="AQ1059" s="101"/>
      <c r="AR1059" s="101"/>
      <c r="AS1059" s="101"/>
      <c r="AT1059" s="101"/>
      <c r="AU1059" s="101"/>
      <c r="AV1059" s="101"/>
      <c r="AW1059" s="101"/>
      <c r="AX1059" s="101"/>
      <c r="AY1059" s="101"/>
      <c r="AZ1059" s="101"/>
      <c r="BA1059" s="101"/>
      <c r="BB1059" s="101"/>
      <c r="BC1059" s="101"/>
      <c r="BD1059" s="101"/>
      <c r="BE1059" s="101"/>
      <c r="BF1059" s="101"/>
      <c r="BG1059" s="101"/>
      <c r="BH1059" s="101"/>
    </row>
    <row r="1060" spans="1:60" ht="45" outlineLevel="1">
      <c r="A1060" s="129">
        <v>129</v>
      </c>
      <c r="B1060" s="130" t="s">
        <v>1199</v>
      </c>
      <c r="C1060" s="140" t="s">
        <v>1200</v>
      </c>
      <c r="D1060" s="131" t="s">
        <v>1128</v>
      </c>
      <c r="E1060" s="132">
        <v>1</v>
      </c>
      <c r="F1060" s="133"/>
      <c r="G1060" s="134">
        <f t="shared" si="7"/>
        <v>0</v>
      </c>
      <c r="H1060" s="133"/>
      <c r="I1060" s="134">
        <f t="shared" si="8"/>
        <v>0</v>
      </c>
      <c r="J1060" s="133"/>
      <c r="K1060" s="134">
        <f t="shared" si="9"/>
        <v>0</v>
      </c>
      <c r="L1060" s="134">
        <v>21</v>
      </c>
      <c r="M1060" s="134">
        <f t="shared" si="10"/>
        <v>0</v>
      </c>
      <c r="N1060" s="134">
        <v>0</v>
      </c>
      <c r="O1060" s="134">
        <f t="shared" si="11"/>
        <v>0</v>
      </c>
      <c r="P1060" s="134">
        <v>0</v>
      </c>
      <c r="Q1060" s="134">
        <f t="shared" si="12"/>
        <v>0</v>
      </c>
      <c r="R1060" s="134"/>
      <c r="S1060" s="134" t="s">
        <v>392</v>
      </c>
      <c r="T1060" s="135" t="s">
        <v>393</v>
      </c>
      <c r="U1060" s="106">
        <v>0</v>
      </c>
      <c r="V1060" s="106">
        <f t="shared" si="13"/>
        <v>0</v>
      </c>
      <c r="W1060" s="106"/>
      <c r="X1060" s="106" t="s">
        <v>362</v>
      </c>
      <c r="Y1060" s="101"/>
      <c r="Z1060" s="101"/>
      <c r="AA1060" s="101"/>
      <c r="AB1060" s="101"/>
      <c r="AC1060" s="101"/>
      <c r="AD1060" s="101"/>
      <c r="AE1060" s="101"/>
      <c r="AF1060" s="101"/>
      <c r="AG1060" s="101" t="s">
        <v>550</v>
      </c>
      <c r="AH1060" s="101"/>
      <c r="AI1060" s="101"/>
      <c r="AJ1060" s="101"/>
      <c r="AK1060" s="101"/>
      <c r="AL1060" s="101"/>
      <c r="AM1060" s="101"/>
      <c r="AN1060" s="101"/>
      <c r="AO1060" s="101"/>
      <c r="AP1060" s="101"/>
      <c r="AQ1060" s="101"/>
      <c r="AR1060" s="101"/>
      <c r="AS1060" s="101"/>
      <c r="AT1060" s="101"/>
      <c r="AU1060" s="101"/>
      <c r="AV1060" s="101"/>
      <c r="AW1060" s="101"/>
      <c r="AX1060" s="101"/>
      <c r="AY1060" s="101"/>
      <c r="AZ1060" s="101"/>
      <c r="BA1060" s="101"/>
      <c r="BB1060" s="101"/>
      <c r="BC1060" s="101"/>
      <c r="BD1060" s="101"/>
      <c r="BE1060" s="101"/>
      <c r="BF1060" s="101"/>
      <c r="BG1060" s="101"/>
      <c r="BH1060" s="101"/>
    </row>
    <row r="1061" spans="1:60" ht="45" outlineLevel="1">
      <c r="A1061" s="129">
        <v>130</v>
      </c>
      <c r="B1061" s="130" t="s">
        <v>1201</v>
      </c>
      <c r="C1061" s="140" t="s">
        <v>1202</v>
      </c>
      <c r="D1061" s="131" t="s">
        <v>1128</v>
      </c>
      <c r="E1061" s="132">
        <v>2</v>
      </c>
      <c r="F1061" s="133"/>
      <c r="G1061" s="134">
        <f t="shared" si="7"/>
        <v>0</v>
      </c>
      <c r="H1061" s="133"/>
      <c r="I1061" s="134">
        <f t="shared" si="8"/>
        <v>0</v>
      </c>
      <c r="J1061" s="133"/>
      <c r="K1061" s="134">
        <f t="shared" si="9"/>
        <v>0</v>
      </c>
      <c r="L1061" s="134">
        <v>21</v>
      </c>
      <c r="M1061" s="134">
        <f t="shared" si="10"/>
        <v>0</v>
      </c>
      <c r="N1061" s="134">
        <v>0</v>
      </c>
      <c r="O1061" s="134">
        <f t="shared" si="11"/>
        <v>0</v>
      </c>
      <c r="P1061" s="134">
        <v>0</v>
      </c>
      <c r="Q1061" s="134">
        <f t="shared" si="12"/>
        <v>0</v>
      </c>
      <c r="R1061" s="134"/>
      <c r="S1061" s="134" t="s">
        <v>392</v>
      </c>
      <c r="T1061" s="135" t="s">
        <v>393</v>
      </c>
      <c r="U1061" s="106">
        <v>0</v>
      </c>
      <c r="V1061" s="106">
        <f t="shared" si="13"/>
        <v>0</v>
      </c>
      <c r="W1061" s="106"/>
      <c r="X1061" s="106" t="s">
        <v>362</v>
      </c>
      <c r="Y1061" s="101"/>
      <c r="Z1061" s="101"/>
      <c r="AA1061" s="101"/>
      <c r="AB1061" s="101"/>
      <c r="AC1061" s="101"/>
      <c r="AD1061" s="101"/>
      <c r="AE1061" s="101"/>
      <c r="AF1061" s="101"/>
      <c r="AG1061" s="101" t="s">
        <v>550</v>
      </c>
      <c r="AH1061" s="101"/>
      <c r="AI1061" s="101"/>
      <c r="AJ1061" s="101"/>
      <c r="AK1061" s="101"/>
      <c r="AL1061" s="101"/>
      <c r="AM1061" s="101"/>
      <c r="AN1061" s="101"/>
      <c r="AO1061" s="101"/>
      <c r="AP1061" s="101"/>
      <c r="AQ1061" s="101"/>
      <c r="AR1061" s="101"/>
      <c r="AS1061" s="101"/>
      <c r="AT1061" s="101"/>
      <c r="AU1061" s="101"/>
      <c r="AV1061" s="101"/>
      <c r="AW1061" s="101"/>
      <c r="AX1061" s="101"/>
      <c r="AY1061" s="101"/>
      <c r="AZ1061" s="101"/>
      <c r="BA1061" s="101"/>
      <c r="BB1061" s="101"/>
      <c r="BC1061" s="101"/>
      <c r="BD1061" s="101"/>
      <c r="BE1061" s="101"/>
      <c r="BF1061" s="101"/>
      <c r="BG1061" s="101"/>
      <c r="BH1061" s="101"/>
    </row>
    <row r="1062" spans="1:60" ht="45" outlineLevel="1">
      <c r="A1062" s="129">
        <v>131</v>
      </c>
      <c r="B1062" s="130" t="s">
        <v>1203</v>
      </c>
      <c r="C1062" s="140" t="s">
        <v>1204</v>
      </c>
      <c r="D1062" s="131" t="s">
        <v>1128</v>
      </c>
      <c r="E1062" s="132">
        <v>1</v>
      </c>
      <c r="F1062" s="133"/>
      <c r="G1062" s="134">
        <f t="shared" si="7"/>
        <v>0</v>
      </c>
      <c r="H1062" s="133"/>
      <c r="I1062" s="134">
        <f t="shared" si="8"/>
        <v>0</v>
      </c>
      <c r="J1062" s="133"/>
      <c r="K1062" s="134">
        <f t="shared" si="9"/>
        <v>0</v>
      </c>
      <c r="L1062" s="134">
        <v>21</v>
      </c>
      <c r="M1062" s="134">
        <f t="shared" si="10"/>
        <v>0</v>
      </c>
      <c r="N1062" s="134">
        <v>0</v>
      </c>
      <c r="O1062" s="134">
        <f t="shared" si="11"/>
        <v>0</v>
      </c>
      <c r="P1062" s="134">
        <v>0</v>
      </c>
      <c r="Q1062" s="134">
        <f t="shared" si="12"/>
        <v>0</v>
      </c>
      <c r="R1062" s="134"/>
      <c r="S1062" s="134" t="s">
        <v>392</v>
      </c>
      <c r="T1062" s="135" t="s">
        <v>393</v>
      </c>
      <c r="U1062" s="106">
        <v>0</v>
      </c>
      <c r="V1062" s="106">
        <f t="shared" si="13"/>
        <v>0</v>
      </c>
      <c r="W1062" s="106"/>
      <c r="X1062" s="106" t="s">
        <v>362</v>
      </c>
      <c r="Y1062" s="101"/>
      <c r="Z1062" s="101"/>
      <c r="AA1062" s="101"/>
      <c r="AB1062" s="101"/>
      <c r="AC1062" s="101"/>
      <c r="AD1062" s="101"/>
      <c r="AE1062" s="101"/>
      <c r="AF1062" s="101"/>
      <c r="AG1062" s="101" t="s">
        <v>550</v>
      </c>
      <c r="AH1062" s="101"/>
      <c r="AI1062" s="101"/>
      <c r="AJ1062" s="101"/>
      <c r="AK1062" s="101"/>
      <c r="AL1062" s="101"/>
      <c r="AM1062" s="101"/>
      <c r="AN1062" s="101"/>
      <c r="AO1062" s="101"/>
      <c r="AP1062" s="101"/>
      <c r="AQ1062" s="101"/>
      <c r="AR1062" s="101"/>
      <c r="AS1062" s="101"/>
      <c r="AT1062" s="101"/>
      <c r="AU1062" s="101"/>
      <c r="AV1062" s="101"/>
      <c r="AW1062" s="101"/>
      <c r="AX1062" s="101"/>
      <c r="AY1062" s="101"/>
      <c r="AZ1062" s="101"/>
      <c r="BA1062" s="101"/>
      <c r="BB1062" s="101"/>
      <c r="BC1062" s="101"/>
      <c r="BD1062" s="101"/>
      <c r="BE1062" s="101"/>
      <c r="BF1062" s="101"/>
      <c r="BG1062" s="101"/>
      <c r="BH1062" s="101"/>
    </row>
    <row r="1063" spans="1:60" ht="45" outlineLevel="1">
      <c r="A1063" s="129">
        <v>132</v>
      </c>
      <c r="B1063" s="130" t="s">
        <v>1205</v>
      </c>
      <c r="C1063" s="140" t="s">
        <v>1206</v>
      </c>
      <c r="D1063" s="131" t="s">
        <v>1128</v>
      </c>
      <c r="E1063" s="132">
        <v>1</v>
      </c>
      <c r="F1063" s="133"/>
      <c r="G1063" s="134">
        <f t="shared" si="7"/>
        <v>0</v>
      </c>
      <c r="H1063" s="133"/>
      <c r="I1063" s="134">
        <f t="shared" si="8"/>
        <v>0</v>
      </c>
      <c r="J1063" s="133"/>
      <c r="K1063" s="134">
        <f t="shared" si="9"/>
        <v>0</v>
      </c>
      <c r="L1063" s="134">
        <v>21</v>
      </c>
      <c r="M1063" s="134">
        <f t="shared" si="10"/>
        <v>0</v>
      </c>
      <c r="N1063" s="134">
        <v>0</v>
      </c>
      <c r="O1063" s="134">
        <f t="shared" si="11"/>
        <v>0</v>
      </c>
      <c r="P1063" s="134">
        <v>0</v>
      </c>
      <c r="Q1063" s="134">
        <f t="shared" si="12"/>
        <v>0</v>
      </c>
      <c r="R1063" s="134"/>
      <c r="S1063" s="134" t="s">
        <v>392</v>
      </c>
      <c r="T1063" s="135" t="s">
        <v>393</v>
      </c>
      <c r="U1063" s="106">
        <v>0</v>
      </c>
      <c r="V1063" s="106">
        <f t="shared" si="13"/>
        <v>0</v>
      </c>
      <c r="W1063" s="106"/>
      <c r="X1063" s="106" t="s">
        <v>362</v>
      </c>
      <c r="Y1063" s="101"/>
      <c r="Z1063" s="101"/>
      <c r="AA1063" s="101"/>
      <c r="AB1063" s="101"/>
      <c r="AC1063" s="101"/>
      <c r="AD1063" s="101"/>
      <c r="AE1063" s="101"/>
      <c r="AF1063" s="101"/>
      <c r="AG1063" s="101" t="s">
        <v>550</v>
      </c>
      <c r="AH1063" s="101"/>
      <c r="AI1063" s="101"/>
      <c r="AJ1063" s="101"/>
      <c r="AK1063" s="101"/>
      <c r="AL1063" s="101"/>
      <c r="AM1063" s="101"/>
      <c r="AN1063" s="101"/>
      <c r="AO1063" s="101"/>
      <c r="AP1063" s="101"/>
      <c r="AQ1063" s="101"/>
      <c r="AR1063" s="101"/>
      <c r="AS1063" s="101"/>
      <c r="AT1063" s="101"/>
      <c r="AU1063" s="101"/>
      <c r="AV1063" s="101"/>
      <c r="AW1063" s="101"/>
      <c r="AX1063" s="101"/>
      <c r="AY1063" s="101"/>
      <c r="AZ1063" s="101"/>
      <c r="BA1063" s="101"/>
      <c r="BB1063" s="101"/>
      <c r="BC1063" s="101"/>
      <c r="BD1063" s="101"/>
      <c r="BE1063" s="101"/>
      <c r="BF1063" s="101"/>
      <c r="BG1063" s="101"/>
      <c r="BH1063" s="101"/>
    </row>
    <row r="1064" spans="1:60" ht="45" outlineLevel="1">
      <c r="A1064" s="129">
        <v>133</v>
      </c>
      <c r="B1064" s="130" t="s">
        <v>1207</v>
      </c>
      <c r="C1064" s="140" t="s">
        <v>1208</v>
      </c>
      <c r="D1064" s="131" t="s">
        <v>1128</v>
      </c>
      <c r="E1064" s="132">
        <v>1</v>
      </c>
      <c r="F1064" s="133"/>
      <c r="G1064" s="134">
        <f t="shared" si="7"/>
        <v>0</v>
      </c>
      <c r="H1064" s="133"/>
      <c r="I1064" s="134">
        <f t="shared" si="8"/>
        <v>0</v>
      </c>
      <c r="J1064" s="133"/>
      <c r="K1064" s="134">
        <f t="shared" si="9"/>
        <v>0</v>
      </c>
      <c r="L1064" s="134">
        <v>21</v>
      </c>
      <c r="M1064" s="134">
        <f t="shared" si="10"/>
        <v>0</v>
      </c>
      <c r="N1064" s="134">
        <v>0</v>
      </c>
      <c r="O1064" s="134">
        <f t="shared" si="11"/>
        <v>0</v>
      </c>
      <c r="P1064" s="134">
        <v>0</v>
      </c>
      <c r="Q1064" s="134">
        <f t="shared" si="12"/>
        <v>0</v>
      </c>
      <c r="R1064" s="134"/>
      <c r="S1064" s="134" t="s">
        <v>392</v>
      </c>
      <c r="T1064" s="135" t="s">
        <v>393</v>
      </c>
      <c r="U1064" s="106">
        <v>0</v>
      </c>
      <c r="V1064" s="106">
        <f t="shared" si="13"/>
        <v>0</v>
      </c>
      <c r="W1064" s="106"/>
      <c r="X1064" s="106" t="s">
        <v>362</v>
      </c>
      <c r="Y1064" s="101"/>
      <c r="Z1064" s="101"/>
      <c r="AA1064" s="101"/>
      <c r="AB1064" s="101"/>
      <c r="AC1064" s="101"/>
      <c r="AD1064" s="101"/>
      <c r="AE1064" s="101"/>
      <c r="AF1064" s="101"/>
      <c r="AG1064" s="101" t="s">
        <v>550</v>
      </c>
      <c r="AH1064" s="101"/>
      <c r="AI1064" s="101"/>
      <c r="AJ1064" s="101"/>
      <c r="AK1064" s="101"/>
      <c r="AL1064" s="101"/>
      <c r="AM1064" s="101"/>
      <c r="AN1064" s="101"/>
      <c r="AO1064" s="101"/>
      <c r="AP1064" s="101"/>
      <c r="AQ1064" s="101"/>
      <c r="AR1064" s="101"/>
      <c r="AS1064" s="101"/>
      <c r="AT1064" s="101"/>
      <c r="AU1064" s="101"/>
      <c r="AV1064" s="101"/>
      <c r="AW1064" s="101"/>
      <c r="AX1064" s="101"/>
      <c r="AY1064" s="101"/>
      <c r="AZ1064" s="101"/>
      <c r="BA1064" s="101"/>
      <c r="BB1064" s="101"/>
      <c r="BC1064" s="101"/>
      <c r="BD1064" s="101"/>
      <c r="BE1064" s="101"/>
      <c r="BF1064" s="101"/>
      <c r="BG1064" s="101"/>
      <c r="BH1064" s="101"/>
    </row>
    <row r="1065" spans="1:60" ht="33.75" outlineLevel="1">
      <c r="A1065" s="129">
        <v>134</v>
      </c>
      <c r="B1065" s="130" t="s">
        <v>1209</v>
      </c>
      <c r="C1065" s="140" t="s">
        <v>1210</v>
      </c>
      <c r="D1065" s="131" t="s">
        <v>1128</v>
      </c>
      <c r="E1065" s="132">
        <v>1</v>
      </c>
      <c r="F1065" s="133"/>
      <c r="G1065" s="134">
        <f t="shared" si="7"/>
        <v>0</v>
      </c>
      <c r="H1065" s="133"/>
      <c r="I1065" s="134">
        <f t="shared" si="8"/>
        <v>0</v>
      </c>
      <c r="J1065" s="133"/>
      <c r="K1065" s="134">
        <f t="shared" si="9"/>
        <v>0</v>
      </c>
      <c r="L1065" s="134">
        <v>21</v>
      </c>
      <c r="M1065" s="134">
        <f t="shared" si="10"/>
        <v>0</v>
      </c>
      <c r="N1065" s="134">
        <v>0</v>
      </c>
      <c r="O1065" s="134">
        <f t="shared" si="11"/>
        <v>0</v>
      </c>
      <c r="P1065" s="134">
        <v>0</v>
      </c>
      <c r="Q1065" s="134">
        <f t="shared" si="12"/>
        <v>0</v>
      </c>
      <c r="R1065" s="134"/>
      <c r="S1065" s="134" t="s">
        <v>392</v>
      </c>
      <c r="T1065" s="135" t="s">
        <v>393</v>
      </c>
      <c r="U1065" s="106">
        <v>0</v>
      </c>
      <c r="V1065" s="106">
        <f t="shared" si="13"/>
        <v>0</v>
      </c>
      <c r="W1065" s="106"/>
      <c r="X1065" s="106" t="s">
        <v>362</v>
      </c>
      <c r="Y1065" s="101"/>
      <c r="Z1065" s="101"/>
      <c r="AA1065" s="101"/>
      <c r="AB1065" s="101"/>
      <c r="AC1065" s="101"/>
      <c r="AD1065" s="101"/>
      <c r="AE1065" s="101"/>
      <c r="AF1065" s="101"/>
      <c r="AG1065" s="101" t="s">
        <v>550</v>
      </c>
      <c r="AH1065" s="101"/>
      <c r="AI1065" s="101"/>
      <c r="AJ1065" s="101"/>
      <c r="AK1065" s="101"/>
      <c r="AL1065" s="101"/>
      <c r="AM1065" s="101"/>
      <c r="AN1065" s="101"/>
      <c r="AO1065" s="101"/>
      <c r="AP1065" s="101"/>
      <c r="AQ1065" s="101"/>
      <c r="AR1065" s="101"/>
      <c r="AS1065" s="101"/>
      <c r="AT1065" s="101"/>
      <c r="AU1065" s="101"/>
      <c r="AV1065" s="101"/>
      <c r="AW1065" s="101"/>
      <c r="AX1065" s="101"/>
      <c r="AY1065" s="101"/>
      <c r="AZ1065" s="101"/>
      <c r="BA1065" s="101"/>
      <c r="BB1065" s="101"/>
      <c r="BC1065" s="101"/>
      <c r="BD1065" s="101"/>
      <c r="BE1065" s="101"/>
      <c r="BF1065" s="101"/>
      <c r="BG1065" s="101"/>
      <c r="BH1065" s="101"/>
    </row>
    <row r="1066" spans="1:60" ht="56.25" outlineLevel="1">
      <c r="A1066" s="129">
        <v>135</v>
      </c>
      <c r="B1066" s="130" t="s">
        <v>1211</v>
      </c>
      <c r="C1066" s="140" t="s">
        <v>1212</v>
      </c>
      <c r="D1066" s="131" t="s">
        <v>1128</v>
      </c>
      <c r="E1066" s="132">
        <v>2</v>
      </c>
      <c r="F1066" s="133"/>
      <c r="G1066" s="134">
        <f t="shared" si="7"/>
        <v>0</v>
      </c>
      <c r="H1066" s="133"/>
      <c r="I1066" s="134">
        <f t="shared" si="8"/>
        <v>0</v>
      </c>
      <c r="J1066" s="133"/>
      <c r="K1066" s="134">
        <f t="shared" si="9"/>
        <v>0</v>
      </c>
      <c r="L1066" s="134">
        <v>21</v>
      </c>
      <c r="M1066" s="134">
        <f t="shared" si="10"/>
        <v>0</v>
      </c>
      <c r="N1066" s="134">
        <v>0</v>
      </c>
      <c r="O1066" s="134">
        <f t="shared" si="11"/>
        <v>0</v>
      </c>
      <c r="P1066" s="134">
        <v>0</v>
      </c>
      <c r="Q1066" s="134">
        <f t="shared" si="12"/>
        <v>0</v>
      </c>
      <c r="R1066" s="134"/>
      <c r="S1066" s="134" t="s">
        <v>392</v>
      </c>
      <c r="T1066" s="135" t="s">
        <v>393</v>
      </c>
      <c r="U1066" s="106">
        <v>0</v>
      </c>
      <c r="V1066" s="106">
        <f t="shared" si="13"/>
        <v>0</v>
      </c>
      <c r="W1066" s="106"/>
      <c r="X1066" s="106" t="s">
        <v>362</v>
      </c>
      <c r="Y1066" s="101"/>
      <c r="Z1066" s="101"/>
      <c r="AA1066" s="101"/>
      <c r="AB1066" s="101"/>
      <c r="AC1066" s="101"/>
      <c r="AD1066" s="101"/>
      <c r="AE1066" s="101"/>
      <c r="AF1066" s="101"/>
      <c r="AG1066" s="101" t="s">
        <v>550</v>
      </c>
      <c r="AH1066" s="101"/>
      <c r="AI1066" s="101"/>
      <c r="AJ1066" s="101"/>
      <c r="AK1066" s="101"/>
      <c r="AL1066" s="101"/>
      <c r="AM1066" s="101"/>
      <c r="AN1066" s="101"/>
      <c r="AO1066" s="101"/>
      <c r="AP1066" s="101"/>
      <c r="AQ1066" s="101"/>
      <c r="AR1066" s="101"/>
      <c r="AS1066" s="101"/>
      <c r="AT1066" s="101"/>
      <c r="AU1066" s="101"/>
      <c r="AV1066" s="101"/>
      <c r="AW1066" s="101"/>
      <c r="AX1066" s="101"/>
      <c r="AY1066" s="101"/>
      <c r="AZ1066" s="101"/>
      <c r="BA1066" s="101"/>
      <c r="BB1066" s="101"/>
      <c r="BC1066" s="101"/>
      <c r="BD1066" s="101"/>
      <c r="BE1066" s="101"/>
      <c r="BF1066" s="101"/>
      <c r="BG1066" s="101"/>
      <c r="BH1066" s="101"/>
    </row>
    <row r="1067" spans="1:60" ht="56.25" outlineLevel="1">
      <c r="A1067" s="129">
        <v>136</v>
      </c>
      <c r="B1067" s="130" t="s">
        <v>1213</v>
      </c>
      <c r="C1067" s="140" t="s">
        <v>1214</v>
      </c>
      <c r="D1067" s="131" t="s">
        <v>1128</v>
      </c>
      <c r="E1067" s="132">
        <v>1</v>
      </c>
      <c r="F1067" s="133"/>
      <c r="G1067" s="134">
        <f t="shared" si="7"/>
        <v>0</v>
      </c>
      <c r="H1067" s="133"/>
      <c r="I1067" s="134">
        <f t="shared" si="8"/>
        <v>0</v>
      </c>
      <c r="J1067" s="133"/>
      <c r="K1067" s="134">
        <f t="shared" si="9"/>
        <v>0</v>
      </c>
      <c r="L1067" s="134">
        <v>21</v>
      </c>
      <c r="M1067" s="134">
        <f t="shared" si="10"/>
        <v>0</v>
      </c>
      <c r="N1067" s="134">
        <v>0</v>
      </c>
      <c r="O1067" s="134">
        <f t="shared" si="11"/>
        <v>0</v>
      </c>
      <c r="P1067" s="134">
        <v>0</v>
      </c>
      <c r="Q1067" s="134">
        <f t="shared" si="12"/>
        <v>0</v>
      </c>
      <c r="R1067" s="134"/>
      <c r="S1067" s="134" t="s">
        <v>392</v>
      </c>
      <c r="T1067" s="135" t="s">
        <v>393</v>
      </c>
      <c r="U1067" s="106">
        <v>0</v>
      </c>
      <c r="V1067" s="106">
        <f t="shared" si="13"/>
        <v>0</v>
      </c>
      <c r="W1067" s="106"/>
      <c r="X1067" s="106" t="s">
        <v>362</v>
      </c>
      <c r="Y1067" s="101"/>
      <c r="Z1067" s="101"/>
      <c r="AA1067" s="101"/>
      <c r="AB1067" s="101"/>
      <c r="AC1067" s="101"/>
      <c r="AD1067" s="101"/>
      <c r="AE1067" s="101"/>
      <c r="AF1067" s="101"/>
      <c r="AG1067" s="101" t="s">
        <v>550</v>
      </c>
      <c r="AH1067" s="101"/>
      <c r="AI1067" s="101"/>
      <c r="AJ1067" s="101"/>
      <c r="AK1067" s="101"/>
      <c r="AL1067" s="101"/>
      <c r="AM1067" s="101"/>
      <c r="AN1067" s="101"/>
      <c r="AO1067" s="101"/>
      <c r="AP1067" s="101"/>
      <c r="AQ1067" s="101"/>
      <c r="AR1067" s="101"/>
      <c r="AS1067" s="101"/>
      <c r="AT1067" s="101"/>
      <c r="AU1067" s="101"/>
      <c r="AV1067" s="101"/>
      <c r="AW1067" s="101"/>
      <c r="AX1067" s="101"/>
      <c r="AY1067" s="101"/>
      <c r="AZ1067" s="101"/>
      <c r="BA1067" s="101"/>
      <c r="BB1067" s="101"/>
      <c r="BC1067" s="101"/>
      <c r="BD1067" s="101"/>
      <c r="BE1067" s="101"/>
      <c r="BF1067" s="101"/>
      <c r="BG1067" s="101"/>
      <c r="BH1067" s="101"/>
    </row>
    <row r="1068" spans="1:60" ht="56.25" outlineLevel="1">
      <c r="A1068" s="129">
        <v>137</v>
      </c>
      <c r="B1068" s="130" t="s">
        <v>1215</v>
      </c>
      <c r="C1068" s="140" t="s">
        <v>1216</v>
      </c>
      <c r="D1068" s="131" t="s">
        <v>1128</v>
      </c>
      <c r="E1068" s="132">
        <v>3</v>
      </c>
      <c r="F1068" s="133"/>
      <c r="G1068" s="134">
        <f t="shared" si="7"/>
        <v>0</v>
      </c>
      <c r="H1068" s="133"/>
      <c r="I1068" s="134">
        <f t="shared" si="8"/>
        <v>0</v>
      </c>
      <c r="J1068" s="133"/>
      <c r="K1068" s="134">
        <f t="shared" si="9"/>
        <v>0</v>
      </c>
      <c r="L1068" s="134">
        <v>21</v>
      </c>
      <c r="M1068" s="134">
        <f t="shared" si="10"/>
        <v>0</v>
      </c>
      <c r="N1068" s="134">
        <v>0</v>
      </c>
      <c r="O1068" s="134">
        <f t="shared" si="11"/>
        <v>0</v>
      </c>
      <c r="P1068" s="134">
        <v>0</v>
      </c>
      <c r="Q1068" s="134">
        <f t="shared" si="12"/>
        <v>0</v>
      </c>
      <c r="R1068" s="134"/>
      <c r="S1068" s="134" t="s">
        <v>392</v>
      </c>
      <c r="T1068" s="135" t="s">
        <v>393</v>
      </c>
      <c r="U1068" s="106">
        <v>0</v>
      </c>
      <c r="V1068" s="106">
        <f t="shared" si="13"/>
        <v>0</v>
      </c>
      <c r="W1068" s="106"/>
      <c r="X1068" s="106" t="s">
        <v>362</v>
      </c>
      <c r="Y1068" s="101"/>
      <c r="Z1068" s="101"/>
      <c r="AA1068" s="101"/>
      <c r="AB1068" s="101"/>
      <c r="AC1068" s="101"/>
      <c r="AD1068" s="101"/>
      <c r="AE1068" s="101"/>
      <c r="AF1068" s="101"/>
      <c r="AG1068" s="101" t="s">
        <v>550</v>
      </c>
      <c r="AH1068" s="101"/>
      <c r="AI1068" s="101"/>
      <c r="AJ1068" s="101"/>
      <c r="AK1068" s="101"/>
      <c r="AL1068" s="101"/>
      <c r="AM1068" s="101"/>
      <c r="AN1068" s="101"/>
      <c r="AO1068" s="101"/>
      <c r="AP1068" s="101"/>
      <c r="AQ1068" s="101"/>
      <c r="AR1068" s="101"/>
      <c r="AS1068" s="101"/>
      <c r="AT1068" s="101"/>
      <c r="AU1068" s="101"/>
      <c r="AV1068" s="101"/>
      <c r="AW1068" s="101"/>
      <c r="AX1068" s="101"/>
      <c r="AY1068" s="101"/>
      <c r="AZ1068" s="101"/>
      <c r="BA1068" s="101"/>
      <c r="BB1068" s="101"/>
      <c r="BC1068" s="101"/>
      <c r="BD1068" s="101"/>
      <c r="BE1068" s="101"/>
      <c r="BF1068" s="101"/>
      <c r="BG1068" s="101"/>
      <c r="BH1068" s="101"/>
    </row>
    <row r="1069" spans="1:60" ht="45" outlineLevel="1">
      <c r="A1069" s="129">
        <v>138</v>
      </c>
      <c r="B1069" s="130" t="s">
        <v>1217</v>
      </c>
      <c r="C1069" s="140" t="s">
        <v>1218</v>
      </c>
      <c r="D1069" s="131" t="s">
        <v>1128</v>
      </c>
      <c r="E1069" s="132">
        <v>1</v>
      </c>
      <c r="F1069" s="133"/>
      <c r="G1069" s="134">
        <f t="shared" si="7"/>
        <v>0</v>
      </c>
      <c r="H1069" s="133"/>
      <c r="I1069" s="134">
        <f t="shared" si="8"/>
        <v>0</v>
      </c>
      <c r="J1069" s="133"/>
      <c r="K1069" s="134">
        <f t="shared" si="9"/>
        <v>0</v>
      </c>
      <c r="L1069" s="134">
        <v>21</v>
      </c>
      <c r="M1069" s="134">
        <f t="shared" si="10"/>
        <v>0</v>
      </c>
      <c r="N1069" s="134">
        <v>0</v>
      </c>
      <c r="O1069" s="134">
        <f t="shared" si="11"/>
        <v>0</v>
      </c>
      <c r="P1069" s="134">
        <v>0</v>
      </c>
      <c r="Q1069" s="134">
        <f t="shared" si="12"/>
        <v>0</v>
      </c>
      <c r="R1069" s="134"/>
      <c r="S1069" s="134" t="s">
        <v>392</v>
      </c>
      <c r="T1069" s="135" t="s">
        <v>393</v>
      </c>
      <c r="U1069" s="106">
        <v>0</v>
      </c>
      <c r="V1069" s="106">
        <f t="shared" si="13"/>
        <v>0</v>
      </c>
      <c r="W1069" s="106"/>
      <c r="X1069" s="106" t="s">
        <v>362</v>
      </c>
      <c r="Y1069" s="101"/>
      <c r="Z1069" s="101"/>
      <c r="AA1069" s="101"/>
      <c r="AB1069" s="101"/>
      <c r="AC1069" s="101"/>
      <c r="AD1069" s="101"/>
      <c r="AE1069" s="101"/>
      <c r="AF1069" s="101"/>
      <c r="AG1069" s="101" t="s">
        <v>550</v>
      </c>
      <c r="AH1069" s="101"/>
      <c r="AI1069" s="101"/>
      <c r="AJ1069" s="101"/>
      <c r="AK1069" s="101"/>
      <c r="AL1069" s="101"/>
      <c r="AM1069" s="101"/>
      <c r="AN1069" s="101"/>
      <c r="AO1069" s="101"/>
      <c r="AP1069" s="101"/>
      <c r="AQ1069" s="101"/>
      <c r="AR1069" s="101"/>
      <c r="AS1069" s="101"/>
      <c r="AT1069" s="101"/>
      <c r="AU1069" s="101"/>
      <c r="AV1069" s="101"/>
      <c r="AW1069" s="101"/>
      <c r="AX1069" s="101"/>
      <c r="AY1069" s="101"/>
      <c r="AZ1069" s="101"/>
      <c r="BA1069" s="101"/>
      <c r="BB1069" s="101"/>
      <c r="BC1069" s="101"/>
      <c r="BD1069" s="101"/>
      <c r="BE1069" s="101"/>
      <c r="BF1069" s="101"/>
      <c r="BG1069" s="101"/>
      <c r="BH1069" s="101"/>
    </row>
    <row r="1070" spans="1:60" ht="45" outlineLevel="1">
      <c r="A1070" s="129">
        <v>139</v>
      </c>
      <c r="B1070" s="130" t="s">
        <v>1219</v>
      </c>
      <c r="C1070" s="140" t="s">
        <v>1220</v>
      </c>
      <c r="D1070" s="131" t="s">
        <v>1128</v>
      </c>
      <c r="E1070" s="132">
        <v>1</v>
      </c>
      <c r="F1070" s="133"/>
      <c r="G1070" s="134">
        <f t="shared" si="7"/>
        <v>0</v>
      </c>
      <c r="H1070" s="133"/>
      <c r="I1070" s="134">
        <f t="shared" si="8"/>
        <v>0</v>
      </c>
      <c r="J1070" s="133"/>
      <c r="K1070" s="134">
        <f t="shared" si="9"/>
        <v>0</v>
      </c>
      <c r="L1070" s="134">
        <v>21</v>
      </c>
      <c r="M1070" s="134">
        <f t="shared" si="10"/>
        <v>0</v>
      </c>
      <c r="N1070" s="134">
        <v>0</v>
      </c>
      <c r="O1070" s="134">
        <f t="shared" si="11"/>
        <v>0</v>
      </c>
      <c r="P1070" s="134">
        <v>0</v>
      </c>
      <c r="Q1070" s="134">
        <f t="shared" si="12"/>
        <v>0</v>
      </c>
      <c r="R1070" s="134"/>
      <c r="S1070" s="134" t="s">
        <v>392</v>
      </c>
      <c r="T1070" s="135" t="s">
        <v>393</v>
      </c>
      <c r="U1070" s="106">
        <v>0</v>
      </c>
      <c r="V1070" s="106">
        <f t="shared" si="13"/>
        <v>0</v>
      </c>
      <c r="W1070" s="106"/>
      <c r="X1070" s="106" t="s">
        <v>362</v>
      </c>
      <c r="Y1070" s="101"/>
      <c r="Z1070" s="101"/>
      <c r="AA1070" s="101"/>
      <c r="AB1070" s="101"/>
      <c r="AC1070" s="101"/>
      <c r="AD1070" s="101"/>
      <c r="AE1070" s="101"/>
      <c r="AF1070" s="101"/>
      <c r="AG1070" s="101" t="s">
        <v>550</v>
      </c>
      <c r="AH1070" s="101"/>
      <c r="AI1070" s="101"/>
      <c r="AJ1070" s="101"/>
      <c r="AK1070" s="101"/>
      <c r="AL1070" s="101"/>
      <c r="AM1070" s="101"/>
      <c r="AN1070" s="101"/>
      <c r="AO1070" s="101"/>
      <c r="AP1070" s="101"/>
      <c r="AQ1070" s="101"/>
      <c r="AR1070" s="101"/>
      <c r="AS1070" s="101"/>
      <c r="AT1070" s="101"/>
      <c r="AU1070" s="101"/>
      <c r="AV1070" s="101"/>
      <c r="AW1070" s="101"/>
      <c r="AX1070" s="101"/>
      <c r="AY1070" s="101"/>
      <c r="AZ1070" s="101"/>
      <c r="BA1070" s="101"/>
      <c r="BB1070" s="101"/>
      <c r="BC1070" s="101"/>
      <c r="BD1070" s="101"/>
      <c r="BE1070" s="101"/>
      <c r="BF1070" s="101"/>
      <c r="BG1070" s="101"/>
      <c r="BH1070" s="101"/>
    </row>
    <row r="1071" spans="1:60" ht="33.75" outlineLevel="1">
      <c r="A1071" s="129">
        <v>140</v>
      </c>
      <c r="B1071" s="130" t="s">
        <v>1221</v>
      </c>
      <c r="C1071" s="140" t="s">
        <v>1222</v>
      </c>
      <c r="D1071" s="131" t="s">
        <v>1128</v>
      </c>
      <c r="E1071" s="132">
        <v>1</v>
      </c>
      <c r="F1071" s="133"/>
      <c r="G1071" s="134">
        <f t="shared" si="7"/>
        <v>0</v>
      </c>
      <c r="H1071" s="133"/>
      <c r="I1071" s="134">
        <f t="shared" si="8"/>
        <v>0</v>
      </c>
      <c r="J1071" s="133"/>
      <c r="K1071" s="134">
        <f t="shared" si="9"/>
        <v>0</v>
      </c>
      <c r="L1071" s="134">
        <v>21</v>
      </c>
      <c r="M1071" s="134">
        <f t="shared" si="10"/>
        <v>0</v>
      </c>
      <c r="N1071" s="134">
        <v>0</v>
      </c>
      <c r="O1071" s="134">
        <f t="shared" si="11"/>
        <v>0</v>
      </c>
      <c r="P1071" s="134">
        <v>0</v>
      </c>
      <c r="Q1071" s="134">
        <f t="shared" si="12"/>
        <v>0</v>
      </c>
      <c r="R1071" s="134"/>
      <c r="S1071" s="134" t="s">
        <v>392</v>
      </c>
      <c r="T1071" s="135" t="s">
        <v>393</v>
      </c>
      <c r="U1071" s="106">
        <v>0</v>
      </c>
      <c r="V1071" s="106">
        <f t="shared" si="13"/>
        <v>0</v>
      </c>
      <c r="W1071" s="106"/>
      <c r="X1071" s="106" t="s">
        <v>362</v>
      </c>
      <c r="Y1071" s="101"/>
      <c r="Z1071" s="101"/>
      <c r="AA1071" s="101"/>
      <c r="AB1071" s="101"/>
      <c r="AC1071" s="101"/>
      <c r="AD1071" s="101"/>
      <c r="AE1071" s="101"/>
      <c r="AF1071" s="101"/>
      <c r="AG1071" s="101" t="s">
        <v>550</v>
      </c>
      <c r="AH1071" s="101"/>
      <c r="AI1071" s="101"/>
      <c r="AJ1071" s="101"/>
      <c r="AK1071" s="101"/>
      <c r="AL1071" s="101"/>
      <c r="AM1071" s="101"/>
      <c r="AN1071" s="101"/>
      <c r="AO1071" s="101"/>
      <c r="AP1071" s="101"/>
      <c r="AQ1071" s="101"/>
      <c r="AR1071" s="101"/>
      <c r="AS1071" s="101"/>
      <c r="AT1071" s="101"/>
      <c r="AU1071" s="101"/>
      <c r="AV1071" s="101"/>
      <c r="AW1071" s="101"/>
      <c r="AX1071" s="101"/>
      <c r="AY1071" s="101"/>
      <c r="AZ1071" s="101"/>
      <c r="BA1071" s="101"/>
      <c r="BB1071" s="101"/>
      <c r="BC1071" s="101"/>
      <c r="BD1071" s="101"/>
      <c r="BE1071" s="101"/>
      <c r="BF1071" s="101"/>
      <c r="BG1071" s="101"/>
      <c r="BH1071" s="101"/>
    </row>
    <row r="1072" spans="1:60" ht="22.5" outlineLevel="1">
      <c r="A1072" s="129">
        <v>141</v>
      </c>
      <c r="B1072" s="130" t="s">
        <v>1223</v>
      </c>
      <c r="C1072" s="140" t="s">
        <v>1224</v>
      </c>
      <c r="D1072" s="131" t="s">
        <v>1128</v>
      </c>
      <c r="E1072" s="132">
        <v>1</v>
      </c>
      <c r="F1072" s="133"/>
      <c r="G1072" s="134">
        <f t="shared" si="7"/>
        <v>0</v>
      </c>
      <c r="H1072" s="133"/>
      <c r="I1072" s="134">
        <f t="shared" si="8"/>
        <v>0</v>
      </c>
      <c r="J1072" s="133"/>
      <c r="K1072" s="134">
        <f t="shared" si="9"/>
        <v>0</v>
      </c>
      <c r="L1072" s="134">
        <v>21</v>
      </c>
      <c r="M1072" s="134">
        <f t="shared" si="10"/>
        <v>0</v>
      </c>
      <c r="N1072" s="134">
        <v>0</v>
      </c>
      <c r="O1072" s="134">
        <f t="shared" si="11"/>
        <v>0</v>
      </c>
      <c r="P1072" s="134">
        <v>0</v>
      </c>
      <c r="Q1072" s="134">
        <f t="shared" si="12"/>
        <v>0</v>
      </c>
      <c r="R1072" s="134"/>
      <c r="S1072" s="134" t="s">
        <v>392</v>
      </c>
      <c r="T1072" s="135" t="s">
        <v>393</v>
      </c>
      <c r="U1072" s="106">
        <v>0</v>
      </c>
      <c r="V1072" s="106">
        <f t="shared" si="13"/>
        <v>0</v>
      </c>
      <c r="W1072" s="106"/>
      <c r="X1072" s="106" t="s">
        <v>362</v>
      </c>
      <c r="Y1072" s="101"/>
      <c r="Z1072" s="101"/>
      <c r="AA1072" s="101"/>
      <c r="AB1072" s="101"/>
      <c r="AC1072" s="101"/>
      <c r="AD1072" s="101"/>
      <c r="AE1072" s="101"/>
      <c r="AF1072" s="101"/>
      <c r="AG1072" s="101" t="s">
        <v>550</v>
      </c>
      <c r="AH1072" s="101"/>
      <c r="AI1072" s="101"/>
      <c r="AJ1072" s="101"/>
      <c r="AK1072" s="101"/>
      <c r="AL1072" s="101"/>
      <c r="AM1072" s="101"/>
      <c r="AN1072" s="101"/>
      <c r="AO1072" s="101"/>
      <c r="AP1072" s="101"/>
      <c r="AQ1072" s="101"/>
      <c r="AR1072" s="101"/>
      <c r="AS1072" s="101"/>
      <c r="AT1072" s="101"/>
      <c r="AU1072" s="101"/>
      <c r="AV1072" s="101"/>
      <c r="AW1072" s="101"/>
      <c r="AX1072" s="101"/>
      <c r="AY1072" s="101"/>
      <c r="AZ1072" s="101"/>
      <c r="BA1072" s="101"/>
      <c r="BB1072" s="101"/>
      <c r="BC1072" s="101"/>
      <c r="BD1072" s="101"/>
      <c r="BE1072" s="101"/>
      <c r="BF1072" s="101"/>
      <c r="BG1072" s="101"/>
      <c r="BH1072" s="101"/>
    </row>
    <row r="1073" spans="1:60">
      <c r="A1073" s="116" t="s">
        <v>355</v>
      </c>
      <c r="B1073" s="117" t="s">
        <v>182</v>
      </c>
      <c r="C1073" s="136" t="s">
        <v>183</v>
      </c>
      <c r="D1073" s="118"/>
      <c r="E1073" s="119"/>
      <c r="F1073" s="120"/>
      <c r="G1073" s="120">
        <f>SUMIF(AG1074:AG1281,"&lt;&gt;NOR",G1074:G1281)</f>
        <v>0</v>
      </c>
      <c r="H1073" s="120"/>
      <c r="I1073" s="120">
        <f>SUM(I1074:I1281)</f>
        <v>0</v>
      </c>
      <c r="J1073" s="120"/>
      <c r="K1073" s="120">
        <f>SUM(K1074:K1281)</f>
        <v>0</v>
      </c>
      <c r="L1073" s="120"/>
      <c r="M1073" s="120">
        <f>SUM(M1074:M1281)</f>
        <v>0</v>
      </c>
      <c r="N1073" s="120"/>
      <c r="O1073" s="120">
        <f>SUM(O1074:O1281)</f>
        <v>4.28</v>
      </c>
      <c r="P1073" s="120"/>
      <c r="Q1073" s="120">
        <f>SUM(Q1074:Q1281)</f>
        <v>4.3499999999999996</v>
      </c>
      <c r="R1073" s="120"/>
      <c r="S1073" s="120"/>
      <c r="T1073" s="121"/>
      <c r="U1073" s="115"/>
      <c r="V1073" s="115">
        <f>SUM(V1074:V1281)</f>
        <v>733.05</v>
      </c>
      <c r="W1073" s="115"/>
      <c r="X1073" s="115"/>
      <c r="AG1073" t="s">
        <v>356</v>
      </c>
    </row>
    <row r="1074" spans="1:60" ht="22.5" outlineLevel="1">
      <c r="A1074" s="122">
        <v>142</v>
      </c>
      <c r="B1074" s="123" t="s">
        <v>1225</v>
      </c>
      <c r="C1074" s="137" t="s">
        <v>1226</v>
      </c>
      <c r="D1074" s="124" t="s">
        <v>359</v>
      </c>
      <c r="E1074" s="125">
        <v>543.88199999999995</v>
      </c>
      <c r="F1074" s="126"/>
      <c r="G1074" s="127">
        <f>ROUND(E1074*F1074,2)</f>
        <v>0</v>
      </c>
      <c r="H1074" s="126"/>
      <c r="I1074" s="127">
        <f>ROUND(E1074*H1074,2)</f>
        <v>0</v>
      </c>
      <c r="J1074" s="126"/>
      <c r="K1074" s="127">
        <f>ROUND(E1074*J1074,2)</f>
        <v>0</v>
      </c>
      <c r="L1074" s="127">
        <v>21</v>
      </c>
      <c r="M1074" s="127">
        <f>G1074*(1+L1074/100)</f>
        <v>0</v>
      </c>
      <c r="N1074" s="127">
        <v>0</v>
      </c>
      <c r="O1074" s="127">
        <f>ROUND(E1074*N1074,2)</f>
        <v>0</v>
      </c>
      <c r="P1074" s="127">
        <v>8.0000000000000002E-3</v>
      </c>
      <c r="Q1074" s="127">
        <f>ROUND(E1074*P1074,2)</f>
        <v>4.3499999999999996</v>
      </c>
      <c r="R1074" s="127"/>
      <c r="S1074" s="127" t="s">
        <v>392</v>
      </c>
      <c r="T1074" s="128" t="s">
        <v>393</v>
      </c>
      <c r="U1074" s="106">
        <v>0.41</v>
      </c>
      <c r="V1074" s="106">
        <f>ROUND(E1074*U1074,2)</f>
        <v>222.99</v>
      </c>
      <c r="W1074" s="106"/>
      <c r="X1074" s="106" t="s">
        <v>362</v>
      </c>
      <c r="Y1074" s="101"/>
      <c r="Z1074" s="101"/>
      <c r="AA1074" s="101"/>
      <c r="AB1074" s="101"/>
      <c r="AC1074" s="101"/>
      <c r="AD1074" s="101"/>
      <c r="AE1074" s="101"/>
      <c r="AF1074" s="101"/>
      <c r="AG1074" s="101" t="s">
        <v>363</v>
      </c>
      <c r="AH1074" s="101"/>
      <c r="AI1074" s="101"/>
      <c r="AJ1074" s="101"/>
      <c r="AK1074" s="101"/>
      <c r="AL1074" s="101"/>
      <c r="AM1074" s="101"/>
      <c r="AN1074" s="101"/>
      <c r="AO1074" s="101"/>
      <c r="AP1074" s="101"/>
      <c r="AQ1074" s="101"/>
      <c r="AR1074" s="101"/>
      <c r="AS1074" s="101"/>
      <c r="AT1074" s="101"/>
      <c r="AU1074" s="101"/>
      <c r="AV1074" s="101"/>
      <c r="AW1074" s="101"/>
      <c r="AX1074" s="101"/>
      <c r="AY1074" s="101"/>
      <c r="AZ1074" s="101"/>
      <c r="BA1074" s="101"/>
      <c r="BB1074" s="101"/>
      <c r="BC1074" s="101"/>
      <c r="BD1074" s="101"/>
      <c r="BE1074" s="101"/>
      <c r="BF1074" s="101"/>
      <c r="BG1074" s="101"/>
      <c r="BH1074" s="101"/>
    </row>
    <row r="1075" spans="1:60" outlineLevel="1">
      <c r="A1075" s="104"/>
      <c r="B1075" s="105"/>
      <c r="C1075" s="138" t="s">
        <v>394</v>
      </c>
      <c r="D1075" s="107"/>
      <c r="E1075" s="108"/>
      <c r="F1075" s="106"/>
      <c r="G1075" s="106"/>
      <c r="H1075" s="106"/>
      <c r="I1075" s="106"/>
      <c r="J1075" s="106"/>
      <c r="K1075" s="106"/>
      <c r="L1075" s="106"/>
      <c r="M1075" s="106"/>
      <c r="N1075" s="106"/>
      <c r="O1075" s="106"/>
      <c r="P1075" s="106"/>
      <c r="Q1075" s="106"/>
      <c r="R1075" s="106"/>
      <c r="S1075" s="106"/>
      <c r="T1075" s="106"/>
      <c r="U1075" s="106"/>
      <c r="V1075" s="106"/>
      <c r="W1075" s="106"/>
      <c r="X1075" s="106"/>
      <c r="Y1075" s="101"/>
      <c r="Z1075" s="101"/>
      <c r="AA1075" s="101"/>
      <c r="AB1075" s="101"/>
      <c r="AC1075" s="101"/>
      <c r="AD1075" s="101"/>
      <c r="AE1075" s="101"/>
      <c r="AF1075" s="101"/>
      <c r="AG1075" s="101" t="s">
        <v>365</v>
      </c>
      <c r="AH1075" s="101">
        <v>0</v>
      </c>
      <c r="AI1075" s="101"/>
      <c r="AJ1075" s="101"/>
      <c r="AK1075" s="101"/>
      <c r="AL1075" s="101"/>
      <c r="AM1075" s="101"/>
      <c r="AN1075" s="101"/>
      <c r="AO1075" s="101"/>
      <c r="AP1075" s="101"/>
      <c r="AQ1075" s="101"/>
      <c r="AR1075" s="101"/>
      <c r="AS1075" s="101"/>
      <c r="AT1075" s="101"/>
      <c r="AU1075" s="101"/>
      <c r="AV1075" s="101"/>
      <c r="AW1075" s="101"/>
      <c r="AX1075" s="101"/>
      <c r="AY1075" s="101"/>
      <c r="AZ1075" s="101"/>
      <c r="BA1075" s="101"/>
      <c r="BB1075" s="101"/>
      <c r="BC1075" s="101"/>
      <c r="BD1075" s="101"/>
      <c r="BE1075" s="101"/>
      <c r="BF1075" s="101"/>
      <c r="BG1075" s="101"/>
      <c r="BH1075" s="101"/>
    </row>
    <row r="1076" spans="1:60" ht="33.75" outlineLevel="1">
      <c r="A1076" s="104"/>
      <c r="B1076" s="105"/>
      <c r="C1076" s="138" t="s">
        <v>1227</v>
      </c>
      <c r="D1076" s="107"/>
      <c r="E1076" s="108"/>
      <c r="F1076" s="106"/>
      <c r="G1076" s="106"/>
      <c r="H1076" s="106"/>
      <c r="I1076" s="106"/>
      <c r="J1076" s="106"/>
      <c r="K1076" s="106"/>
      <c r="L1076" s="106"/>
      <c r="M1076" s="106"/>
      <c r="N1076" s="106"/>
      <c r="O1076" s="106"/>
      <c r="P1076" s="106"/>
      <c r="Q1076" s="106"/>
      <c r="R1076" s="106"/>
      <c r="S1076" s="106"/>
      <c r="T1076" s="106"/>
      <c r="U1076" s="106"/>
      <c r="V1076" s="106"/>
      <c r="W1076" s="106"/>
      <c r="X1076" s="106"/>
      <c r="Y1076" s="101"/>
      <c r="Z1076" s="101"/>
      <c r="AA1076" s="101"/>
      <c r="AB1076" s="101"/>
      <c r="AC1076" s="101"/>
      <c r="AD1076" s="101"/>
      <c r="AE1076" s="101"/>
      <c r="AF1076" s="101"/>
      <c r="AG1076" s="101" t="s">
        <v>365</v>
      </c>
      <c r="AH1076" s="101">
        <v>0</v>
      </c>
      <c r="AI1076" s="101"/>
      <c r="AJ1076" s="101"/>
      <c r="AK1076" s="101"/>
      <c r="AL1076" s="101"/>
      <c r="AM1076" s="101"/>
      <c r="AN1076" s="101"/>
      <c r="AO1076" s="101"/>
      <c r="AP1076" s="101"/>
      <c r="AQ1076" s="101"/>
      <c r="AR1076" s="101"/>
      <c r="AS1076" s="101"/>
      <c r="AT1076" s="101"/>
      <c r="AU1076" s="101"/>
      <c r="AV1076" s="101"/>
      <c r="AW1076" s="101"/>
      <c r="AX1076" s="101"/>
      <c r="AY1076" s="101"/>
      <c r="AZ1076" s="101"/>
      <c r="BA1076" s="101"/>
      <c r="BB1076" s="101"/>
      <c r="BC1076" s="101"/>
      <c r="BD1076" s="101"/>
      <c r="BE1076" s="101"/>
      <c r="BF1076" s="101"/>
      <c r="BG1076" s="101"/>
      <c r="BH1076" s="101"/>
    </row>
    <row r="1077" spans="1:60" outlineLevel="1">
      <c r="A1077" s="104"/>
      <c r="B1077" s="105"/>
      <c r="C1077" s="138" t="s">
        <v>1228</v>
      </c>
      <c r="D1077" s="107"/>
      <c r="E1077" s="108"/>
      <c r="F1077" s="106"/>
      <c r="G1077" s="106"/>
      <c r="H1077" s="106"/>
      <c r="I1077" s="106"/>
      <c r="J1077" s="106"/>
      <c r="K1077" s="106"/>
      <c r="L1077" s="106"/>
      <c r="M1077" s="106"/>
      <c r="N1077" s="106"/>
      <c r="O1077" s="106"/>
      <c r="P1077" s="106"/>
      <c r="Q1077" s="106"/>
      <c r="R1077" s="106"/>
      <c r="S1077" s="106"/>
      <c r="T1077" s="106"/>
      <c r="U1077" s="106"/>
      <c r="V1077" s="106"/>
      <c r="W1077" s="106"/>
      <c r="X1077" s="106"/>
      <c r="Y1077" s="101"/>
      <c r="Z1077" s="101"/>
      <c r="AA1077" s="101"/>
      <c r="AB1077" s="101"/>
      <c r="AC1077" s="101"/>
      <c r="AD1077" s="101"/>
      <c r="AE1077" s="101"/>
      <c r="AF1077" s="101"/>
      <c r="AG1077" s="101" t="s">
        <v>365</v>
      </c>
      <c r="AH1077" s="101">
        <v>0</v>
      </c>
      <c r="AI1077" s="101"/>
      <c r="AJ1077" s="101"/>
      <c r="AK1077" s="101"/>
      <c r="AL1077" s="101"/>
      <c r="AM1077" s="101"/>
      <c r="AN1077" s="101"/>
      <c r="AO1077" s="101"/>
      <c r="AP1077" s="101"/>
      <c r="AQ1077" s="101"/>
      <c r="AR1077" s="101"/>
      <c r="AS1077" s="101"/>
      <c r="AT1077" s="101"/>
      <c r="AU1077" s="101"/>
      <c r="AV1077" s="101"/>
      <c r="AW1077" s="101"/>
      <c r="AX1077" s="101"/>
      <c r="AY1077" s="101"/>
      <c r="AZ1077" s="101"/>
      <c r="BA1077" s="101"/>
      <c r="BB1077" s="101"/>
      <c r="BC1077" s="101"/>
      <c r="BD1077" s="101"/>
      <c r="BE1077" s="101"/>
      <c r="BF1077" s="101"/>
      <c r="BG1077" s="101"/>
      <c r="BH1077" s="101"/>
    </row>
    <row r="1078" spans="1:60" outlineLevel="1">
      <c r="A1078" s="104"/>
      <c r="B1078" s="105"/>
      <c r="C1078" s="138" t="s">
        <v>829</v>
      </c>
      <c r="D1078" s="107"/>
      <c r="E1078" s="108">
        <v>19.7</v>
      </c>
      <c r="F1078" s="106"/>
      <c r="G1078" s="106"/>
      <c r="H1078" s="106"/>
      <c r="I1078" s="106"/>
      <c r="J1078" s="106"/>
      <c r="K1078" s="106"/>
      <c r="L1078" s="106"/>
      <c r="M1078" s="106"/>
      <c r="N1078" s="106"/>
      <c r="O1078" s="106"/>
      <c r="P1078" s="106"/>
      <c r="Q1078" s="106"/>
      <c r="R1078" s="106"/>
      <c r="S1078" s="106"/>
      <c r="T1078" s="106"/>
      <c r="U1078" s="106"/>
      <c r="V1078" s="106"/>
      <c r="W1078" s="106"/>
      <c r="X1078" s="106"/>
      <c r="Y1078" s="101"/>
      <c r="Z1078" s="101"/>
      <c r="AA1078" s="101"/>
      <c r="AB1078" s="101"/>
      <c r="AC1078" s="101"/>
      <c r="AD1078" s="101"/>
      <c r="AE1078" s="101"/>
      <c r="AF1078" s="101"/>
      <c r="AG1078" s="101" t="s">
        <v>365</v>
      </c>
      <c r="AH1078" s="101">
        <v>0</v>
      </c>
      <c r="AI1078" s="101"/>
      <c r="AJ1078" s="101"/>
      <c r="AK1078" s="101"/>
      <c r="AL1078" s="101"/>
      <c r="AM1078" s="101"/>
      <c r="AN1078" s="101"/>
      <c r="AO1078" s="101"/>
      <c r="AP1078" s="101"/>
      <c r="AQ1078" s="101"/>
      <c r="AR1078" s="101"/>
      <c r="AS1078" s="101"/>
      <c r="AT1078" s="101"/>
      <c r="AU1078" s="101"/>
      <c r="AV1078" s="101"/>
      <c r="AW1078" s="101"/>
      <c r="AX1078" s="101"/>
      <c r="AY1078" s="101"/>
      <c r="AZ1078" s="101"/>
      <c r="BA1078" s="101"/>
      <c r="BB1078" s="101"/>
      <c r="BC1078" s="101"/>
      <c r="BD1078" s="101"/>
      <c r="BE1078" s="101"/>
      <c r="BF1078" s="101"/>
      <c r="BG1078" s="101"/>
      <c r="BH1078" s="101"/>
    </row>
    <row r="1079" spans="1:60" outlineLevel="1">
      <c r="A1079" s="104"/>
      <c r="B1079" s="105"/>
      <c r="C1079" s="138" t="s">
        <v>829</v>
      </c>
      <c r="D1079" s="107"/>
      <c r="E1079" s="108">
        <v>19.7</v>
      </c>
      <c r="F1079" s="106"/>
      <c r="G1079" s="106"/>
      <c r="H1079" s="106"/>
      <c r="I1079" s="106"/>
      <c r="J1079" s="106"/>
      <c r="K1079" s="106"/>
      <c r="L1079" s="106"/>
      <c r="M1079" s="106"/>
      <c r="N1079" s="106"/>
      <c r="O1079" s="106"/>
      <c r="P1079" s="106"/>
      <c r="Q1079" s="106"/>
      <c r="R1079" s="106"/>
      <c r="S1079" s="106"/>
      <c r="T1079" s="106"/>
      <c r="U1079" s="106"/>
      <c r="V1079" s="106"/>
      <c r="W1079" s="106"/>
      <c r="X1079" s="106"/>
      <c r="Y1079" s="101"/>
      <c r="Z1079" s="101"/>
      <c r="AA1079" s="101"/>
      <c r="AB1079" s="101"/>
      <c r="AC1079" s="101"/>
      <c r="AD1079" s="101"/>
      <c r="AE1079" s="101"/>
      <c r="AF1079" s="101"/>
      <c r="AG1079" s="101" t="s">
        <v>365</v>
      </c>
      <c r="AH1079" s="101">
        <v>0</v>
      </c>
      <c r="AI1079" s="101"/>
      <c r="AJ1079" s="101"/>
      <c r="AK1079" s="101"/>
      <c r="AL1079" s="101"/>
      <c r="AM1079" s="101"/>
      <c r="AN1079" s="101"/>
      <c r="AO1079" s="101"/>
      <c r="AP1079" s="101"/>
      <c r="AQ1079" s="101"/>
      <c r="AR1079" s="101"/>
      <c r="AS1079" s="101"/>
      <c r="AT1079" s="101"/>
      <c r="AU1079" s="101"/>
      <c r="AV1079" s="101"/>
      <c r="AW1079" s="101"/>
      <c r="AX1079" s="101"/>
      <c r="AY1079" s="101"/>
      <c r="AZ1079" s="101"/>
      <c r="BA1079" s="101"/>
      <c r="BB1079" s="101"/>
      <c r="BC1079" s="101"/>
      <c r="BD1079" s="101"/>
      <c r="BE1079" s="101"/>
      <c r="BF1079" s="101"/>
      <c r="BG1079" s="101"/>
      <c r="BH1079" s="101"/>
    </row>
    <row r="1080" spans="1:60" outlineLevel="1">
      <c r="A1080" s="104"/>
      <c r="B1080" s="105"/>
      <c r="C1080" s="138" t="s">
        <v>817</v>
      </c>
      <c r="D1080" s="107"/>
      <c r="E1080" s="108">
        <v>19.7</v>
      </c>
      <c r="F1080" s="106"/>
      <c r="G1080" s="106"/>
      <c r="H1080" s="106"/>
      <c r="I1080" s="106"/>
      <c r="J1080" s="106"/>
      <c r="K1080" s="106"/>
      <c r="L1080" s="106"/>
      <c r="M1080" s="106"/>
      <c r="N1080" s="106"/>
      <c r="O1080" s="106"/>
      <c r="P1080" s="106"/>
      <c r="Q1080" s="106"/>
      <c r="R1080" s="106"/>
      <c r="S1080" s="106"/>
      <c r="T1080" s="106"/>
      <c r="U1080" s="106"/>
      <c r="V1080" s="106"/>
      <c r="W1080" s="106"/>
      <c r="X1080" s="106"/>
      <c r="Y1080" s="101"/>
      <c r="Z1080" s="101"/>
      <c r="AA1080" s="101"/>
      <c r="AB1080" s="101"/>
      <c r="AC1080" s="101"/>
      <c r="AD1080" s="101"/>
      <c r="AE1080" s="101"/>
      <c r="AF1080" s="101"/>
      <c r="AG1080" s="101" t="s">
        <v>365</v>
      </c>
      <c r="AH1080" s="101">
        <v>0</v>
      </c>
      <c r="AI1080" s="101"/>
      <c r="AJ1080" s="101"/>
      <c r="AK1080" s="101"/>
      <c r="AL1080" s="101"/>
      <c r="AM1080" s="101"/>
      <c r="AN1080" s="101"/>
      <c r="AO1080" s="101"/>
      <c r="AP1080" s="101"/>
      <c r="AQ1080" s="101"/>
      <c r="AR1080" s="101"/>
      <c r="AS1080" s="101"/>
      <c r="AT1080" s="101"/>
      <c r="AU1080" s="101"/>
      <c r="AV1080" s="101"/>
      <c r="AW1080" s="101"/>
      <c r="AX1080" s="101"/>
      <c r="AY1080" s="101"/>
      <c r="AZ1080" s="101"/>
      <c r="BA1080" s="101"/>
      <c r="BB1080" s="101"/>
      <c r="BC1080" s="101"/>
      <c r="BD1080" s="101"/>
      <c r="BE1080" s="101"/>
      <c r="BF1080" s="101"/>
      <c r="BG1080" s="101"/>
      <c r="BH1080" s="101"/>
    </row>
    <row r="1081" spans="1:60" outlineLevel="1">
      <c r="A1081" s="104"/>
      <c r="B1081" s="105"/>
      <c r="C1081" s="138" t="s">
        <v>818</v>
      </c>
      <c r="D1081" s="107"/>
      <c r="E1081" s="108">
        <v>19.8</v>
      </c>
      <c r="F1081" s="106"/>
      <c r="G1081" s="106"/>
      <c r="H1081" s="106"/>
      <c r="I1081" s="106"/>
      <c r="J1081" s="106"/>
      <c r="K1081" s="106"/>
      <c r="L1081" s="106"/>
      <c r="M1081" s="106"/>
      <c r="N1081" s="106"/>
      <c r="O1081" s="106"/>
      <c r="P1081" s="106"/>
      <c r="Q1081" s="106"/>
      <c r="R1081" s="106"/>
      <c r="S1081" s="106"/>
      <c r="T1081" s="106"/>
      <c r="U1081" s="106"/>
      <c r="V1081" s="106"/>
      <c r="W1081" s="106"/>
      <c r="X1081" s="106"/>
      <c r="Y1081" s="101"/>
      <c r="Z1081" s="101"/>
      <c r="AA1081" s="101"/>
      <c r="AB1081" s="101"/>
      <c r="AC1081" s="101"/>
      <c r="AD1081" s="101"/>
      <c r="AE1081" s="101"/>
      <c r="AF1081" s="101"/>
      <c r="AG1081" s="101" t="s">
        <v>365</v>
      </c>
      <c r="AH1081" s="101">
        <v>0</v>
      </c>
      <c r="AI1081" s="101"/>
      <c r="AJ1081" s="101"/>
      <c r="AK1081" s="101"/>
      <c r="AL1081" s="101"/>
      <c r="AM1081" s="101"/>
      <c r="AN1081" s="101"/>
      <c r="AO1081" s="101"/>
      <c r="AP1081" s="101"/>
      <c r="AQ1081" s="101"/>
      <c r="AR1081" s="101"/>
      <c r="AS1081" s="101"/>
      <c r="AT1081" s="101"/>
      <c r="AU1081" s="101"/>
      <c r="AV1081" s="101"/>
      <c r="AW1081" s="101"/>
      <c r="AX1081" s="101"/>
      <c r="AY1081" s="101"/>
      <c r="AZ1081" s="101"/>
      <c r="BA1081" s="101"/>
      <c r="BB1081" s="101"/>
      <c r="BC1081" s="101"/>
      <c r="BD1081" s="101"/>
      <c r="BE1081" s="101"/>
      <c r="BF1081" s="101"/>
      <c r="BG1081" s="101"/>
      <c r="BH1081" s="101"/>
    </row>
    <row r="1082" spans="1:60" outlineLevel="1">
      <c r="A1082" s="104"/>
      <c r="B1082" s="105"/>
      <c r="C1082" s="138" t="s">
        <v>819</v>
      </c>
      <c r="D1082" s="107"/>
      <c r="E1082" s="108">
        <v>19.7</v>
      </c>
      <c r="F1082" s="106"/>
      <c r="G1082" s="106"/>
      <c r="H1082" s="106"/>
      <c r="I1082" s="106"/>
      <c r="J1082" s="106"/>
      <c r="K1082" s="106"/>
      <c r="L1082" s="106"/>
      <c r="M1082" s="106"/>
      <c r="N1082" s="106"/>
      <c r="O1082" s="106"/>
      <c r="P1082" s="106"/>
      <c r="Q1082" s="106"/>
      <c r="R1082" s="106"/>
      <c r="S1082" s="106"/>
      <c r="T1082" s="106"/>
      <c r="U1082" s="106"/>
      <c r="V1082" s="106"/>
      <c r="W1082" s="106"/>
      <c r="X1082" s="106"/>
      <c r="Y1082" s="101"/>
      <c r="Z1082" s="101"/>
      <c r="AA1082" s="101"/>
      <c r="AB1082" s="101"/>
      <c r="AC1082" s="101"/>
      <c r="AD1082" s="101"/>
      <c r="AE1082" s="101"/>
      <c r="AF1082" s="101"/>
      <c r="AG1082" s="101" t="s">
        <v>365</v>
      </c>
      <c r="AH1082" s="101">
        <v>0</v>
      </c>
      <c r="AI1082" s="101"/>
      <c r="AJ1082" s="101"/>
      <c r="AK1082" s="101"/>
      <c r="AL1082" s="101"/>
      <c r="AM1082" s="101"/>
      <c r="AN1082" s="101"/>
      <c r="AO1082" s="101"/>
      <c r="AP1082" s="101"/>
      <c r="AQ1082" s="101"/>
      <c r="AR1082" s="101"/>
      <c r="AS1082" s="101"/>
      <c r="AT1082" s="101"/>
      <c r="AU1082" s="101"/>
      <c r="AV1082" s="101"/>
      <c r="AW1082" s="101"/>
      <c r="AX1082" s="101"/>
      <c r="AY1082" s="101"/>
      <c r="AZ1082" s="101"/>
      <c r="BA1082" s="101"/>
      <c r="BB1082" s="101"/>
      <c r="BC1082" s="101"/>
      <c r="BD1082" s="101"/>
      <c r="BE1082" s="101"/>
      <c r="BF1082" s="101"/>
      <c r="BG1082" s="101"/>
      <c r="BH1082" s="101"/>
    </row>
    <row r="1083" spans="1:60" outlineLevel="1">
      <c r="A1083" s="104"/>
      <c r="B1083" s="105"/>
      <c r="C1083" s="138" t="s">
        <v>820</v>
      </c>
      <c r="D1083" s="107"/>
      <c r="E1083" s="108">
        <v>19.7</v>
      </c>
      <c r="F1083" s="106"/>
      <c r="G1083" s="106"/>
      <c r="H1083" s="106"/>
      <c r="I1083" s="106"/>
      <c r="J1083" s="106"/>
      <c r="K1083" s="106"/>
      <c r="L1083" s="106"/>
      <c r="M1083" s="106"/>
      <c r="N1083" s="106"/>
      <c r="O1083" s="106"/>
      <c r="P1083" s="106"/>
      <c r="Q1083" s="106"/>
      <c r="R1083" s="106"/>
      <c r="S1083" s="106"/>
      <c r="T1083" s="106"/>
      <c r="U1083" s="106"/>
      <c r="V1083" s="106"/>
      <c r="W1083" s="106"/>
      <c r="X1083" s="106"/>
      <c r="Y1083" s="101"/>
      <c r="Z1083" s="101"/>
      <c r="AA1083" s="101"/>
      <c r="AB1083" s="101"/>
      <c r="AC1083" s="101"/>
      <c r="AD1083" s="101"/>
      <c r="AE1083" s="101"/>
      <c r="AF1083" s="101"/>
      <c r="AG1083" s="101" t="s">
        <v>365</v>
      </c>
      <c r="AH1083" s="101">
        <v>0</v>
      </c>
      <c r="AI1083" s="101"/>
      <c r="AJ1083" s="101"/>
      <c r="AK1083" s="101"/>
      <c r="AL1083" s="101"/>
      <c r="AM1083" s="101"/>
      <c r="AN1083" s="101"/>
      <c r="AO1083" s="101"/>
      <c r="AP1083" s="101"/>
      <c r="AQ1083" s="101"/>
      <c r="AR1083" s="101"/>
      <c r="AS1083" s="101"/>
      <c r="AT1083" s="101"/>
      <c r="AU1083" s="101"/>
      <c r="AV1083" s="101"/>
      <c r="AW1083" s="101"/>
      <c r="AX1083" s="101"/>
      <c r="AY1083" s="101"/>
      <c r="AZ1083" s="101"/>
      <c r="BA1083" s="101"/>
      <c r="BB1083" s="101"/>
      <c r="BC1083" s="101"/>
      <c r="BD1083" s="101"/>
      <c r="BE1083" s="101"/>
      <c r="BF1083" s="101"/>
      <c r="BG1083" s="101"/>
      <c r="BH1083" s="101"/>
    </row>
    <row r="1084" spans="1:60" outlineLevel="1">
      <c r="A1084" s="104"/>
      <c r="B1084" s="105"/>
      <c r="C1084" s="138" t="s">
        <v>821</v>
      </c>
      <c r="D1084" s="107"/>
      <c r="E1084" s="108">
        <v>19.7</v>
      </c>
      <c r="F1084" s="106"/>
      <c r="G1084" s="106"/>
      <c r="H1084" s="106"/>
      <c r="I1084" s="106"/>
      <c r="J1084" s="106"/>
      <c r="K1084" s="106"/>
      <c r="L1084" s="106"/>
      <c r="M1084" s="106"/>
      <c r="N1084" s="106"/>
      <c r="O1084" s="106"/>
      <c r="P1084" s="106"/>
      <c r="Q1084" s="106"/>
      <c r="R1084" s="106"/>
      <c r="S1084" s="106"/>
      <c r="T1084" s="106"/>
      <c r="U1084" s="106"/>
      <c r="V1084" s="106"/>
      <c r="W1084" s="106"/>
      <c r="X1084" s="106"/>
      <c r="Y1084" s="101"/>
      <c r="Z1084" s="101"/>
      <c r="AA1084" s="101"/>
      <c r="AB1084" s="101"/>
      <c r="AC1084" s="101"/>
      <c r="AD1084" s="101"/>
      <c r="AE1084" s="101"/>
      <c r="AF1084" s="101"/>
      <c r="AG1084" s="101" t="s">
        <v>365</v>
      </c>
      <c r="AH1084" s="101">
        <v>0</v>
      </c>
      <c r="AI1084" s="101"/>
      <c r="AJ1084" s="101"/>
      <c r="AK1084" s="101"/>
      <c r="AL1084" s="101"/>
      <c r="AM1084" s="101"/>
      <c r="AN1084" s="101"/>
      <c r="AO1084" s="101"/>
      <c r="AP1084" s="101"/>
      <c r="AQ1084" s="101"/>
      <c r="AR1084" s="101"/>
      <c r="AS1084" s="101"/>
      <c r="AT1084" s="101"/>
      <c r="AU1084" s="101"/>
      <c r="AV1084" s="101"/>
      <c r="AW1084" s="101"/>
      <c r="AX1084" s="101"/>
      <c r="AY1084" s="101"/>
      <c r="AZ1084" s="101"/>
      <c r="BA1084" s="101"/>
      <c r="BB1084" s="101"/>
      <c r="BC1084" s="101"/>
      <c r="BD1084" s="101"/>
      <c r="BE1084" s="101"/>
      <c r="BF1084" s="101"/>
      <c r="BG1084" s="101"/>
      <c r="BH1084" s="101"/>
    </row>
    <row r="1085" spans="1:60" outlineLevel="1">
      <c r="A1085" s="104"/>
      <c r="B1085" s="105"/>
      <c r="C1085" s="138" t="s">
        <v>822</v>
      </c>
      <c r="D1085" s="107"/>
      <c r="E1085" s="108">
        <v>19.7</v>
      </c>
      <c r="F1085" s="106"/>
      <c r="G1085" s="106"/>
      <c r="H1085" s="106"/>
      <c r="I1085" s="106"/>
      <c r="J1085" s="106"/>
      <c r="K1085" s="106"/>
      <c r="L1085" s="106"/>
      <c r="M1085" s="106"/>
      <c r="N1085" s="106"/>
      <c r="O1085" s="106"/>
      <c r="P1085" s="106"/>
      <c r="Q1085" s="106"/>
      <c r="R1085" s="106"/>
      <c r="S1085" s="106"/>
      <c r="T1085" s="106"/>
      <c r="U1085" s="106"/>
      <c r="V1085" s="106"/>
      <c r="W1085" s="106"/>
      <c r="X1085" s="106"/>
      <c r="Y1085" s="101"/>
      <c r="Z1085" s="101"/>
      <c r="AA1085" s="101"/>
      <c r="AB1085" s="101"/>
      <c r="AC1085" s="101"/>
      <c r="AD1085" s="101"/>
      <c r="AE1085" s="101"/>
      <c r="AF1085" s="101"/>
      <c r="AG1085" s="101" t="s">
        <v>365</v>
      </c>
      <c r="AH1085" s="101">
        <v>0</v>
      </c>
      <c r="AI1085" s="101"/>
      <c r="AJ1085" s="101"/>
      <c r="AK1085" s="101"/>
      <c r="AL1085" s="101"/>
      <c r="AM1085" s="101"/>
      <c r="AN1085" s="101"/>
      <c r="AO1085" s="101"/>
      <c r="AP1085" s="101"/>
      <c r="AQ1085" s="101"/>
      <c r="AR1085" s="101"/>
      <c r="AS1085" s="101"/>
      <c r="AT1085" s="101"/>
      <c r="AU1085" s="101"/>
      <c r="AV1085" s="101"/>
      <c r="AW1085" s="101"/>
      <c r="AX1085" s="101"/>
      <c r="AY1085" s="101"/>
      <c r="AZ1085" s="101"/>
      <c r="BA1085" s="101"/>
      <c r="BB1085" s="101"/>
      <c r="BC1085" s="101"/>
      <c r="BD1085" s="101"/>
      <c r="BE1085" s="101"/>
      <c r="BF1085" s="101"/>
      <c r="BG1085" s="101"/>
      <c r="BH1085" s="101"/>
    </row>
    <row r="1086" spans="1:60" outlineLevel="1">
      <c r="A1086" s="104"/>
      <c r="B1086" s="105"/>
      <c r="C1086" s="138" t="s">
        <v>823</v>
      </c>
      <c r="D1086" s="107"/>
      <c r="E1086" s="108">
        <v>19.7</v>
      </c>
      <c r="F1086" s="106"/>
      <c r="G1086" s="106"/>
      <c r="H1086" s="106"/>
      <c r="I1086" s="106"/>
      <c r="J1086" s="106"/>
      <c r="K1086" s="106"/>
      <c r="L1086" s="106"/>
      <c r="M1086" s="106"/>
      <c r="N1086" s="106"/>
      <c r="O1086" s="106"/>
      <c r="P1086" s="106"/>
      <c r="Q1086" s="106"/>
      <c r="R1086" s="106"/>
      <c r="S1086" s="106"/>
      <c r="T1086" s="106"/>
      <c r="U1086" s="106"/>
      <c r="V1086" s="106"/>
      <c r="W1086" s="106"/>
      <c r="X1086" s="106"/>
      <c r="Y1086" s="101"/>
      <c r="Z1086" s="101"/>
      <c r="AA1086" s="101"/>
      <c r="AB1086" s="101"/>
      <c r="AC1086" s="101"/>
      <c r="AD1086" s="101"/>
      <c r="AE1086" s="101"/>
      <c r="AF1086" s="101"/>
      <c r="AG1086" s="101" t="s">
        <v>365</v>
      </c>
      <c r="AH1086" s="101">
        <v>0</v>
      </c>
      <c r="AI1086" s="101"/>
      <c r="AJ1086" s="101"/>
      <c r="AK1086" s="101"/>
      <c r="AL1086" s="101"/>
      <c r="AM1086" s="101"/>
      <c r="AN1086" s="101"/>
      <c r="AO1086" s="101"/>
      <c r="AP1086" s="101"/>
      <c r="AQ1086" s="101"/>
      <c r="AR1086" s="101"/>
      <c r="AS1086" s="101"/>
      <c r="AT1086" s="101"/>
      <c r="AU1086" s="101"/>
      <c r="AV1086" s="101"/>
      <c r="AW1086" s="101"/>
      <c r="AX1086" s="101"/>
      <c r="AY1086" s="101"/>
      <c r="AZ1086" s="101"/>
      <c r="BA1086" s="101"/>
      <c r="BB1086" s="101"/>
      <c r="BC1086" s="101"/>
      <c r="BD1086" s="101"/>
      <c r="BE1086" s="101"/>
      <c r="BF1086" s="101"/>
      <c r="BG1086" s="101"/>
      <c r="BH1086" s="101"/>
    </row>
    <row r="1087" spans="1:60" outlineLevel="1">
      <c r="A1087" s="104"/>
      <c r="B1087" s="105"/>
      <c r="C1087" s="138" t="s">
        <v>824</v>
      </c>
      <c r="D1087" s="107"/>
      <c r="E1087" s="108">
        <v>19.7</v>
      </c>
      <c r="F1087" s="106"/>
      <c r="G1087" s="106"/>
      <c r="H1087" s="106"/>
      <c r="I1087" s="106"/>
      <c r="J1087" s="106"/>
      <c r="K1087" s="106"/>
      <c r="L1087" s="106"/>
      <c r="M1087" s="106"/>
      <c r="N1087" s="106"/>
      <c r="O1087" s="106"/>
      <c r="P1087" s="106"/>
      <c r="Q1087" s="106"/>
      <c r="R1087" s="106"/>
      <c r="S1087" s="106"/>
      <c r="T1087" s="106"/>
      <c r="U1087" s="106"/>
      <c r="V1087" s="106"/>
      <c r="W1087" s="106"/>
      <c r="X1087" s="106"/>
      <c r="Y1087" s="101"/>
      <c r="Z1087" s="101"/>
      <c r="AA1087" s="101"/>
      <c r="AB1087" s="101"/>
      <c r="AC1087" s="101"/>
      <c r="AD1087" s="101"/>
      <c r="AE1087" s="101"/>
      <c r="AF1087" s="101"/>
      <c r="AG1087" s="101" t="s">
        <v>365</v>
      </c>
      <c r="AH1087" s="101">
        <v>0</v>
      </c>
      <c r="AI1087" s="101"/>
      <c r="AJ1087" s="101"/>
      <c r="AK1087" s="101"/>
      <c r="AL1087" s="101"/>
      <c r="AM1087" s="101"/>
      <c r="AN1087" s="101"/>
      <c r="AO1087" s="101"/>
      <c r="AP1087" s="101"/>
      <c r="AQ1087" s="101"/>
      <c r="AR1087" s="101"/>
      <c r="AS1087" s="101"/>
      <c r="AT1087" s="101"/>
      <c r="AU1087" s="101"/>
      <c r="AV1087" s="101"/>
      <c r="AW1087" s="101"/>
      <c r="AX1087" s="101"/>
      <c r="AY1087" s="101"/>
      <c r="AZ1087" s="101"/>
      <c r="BA1087" s="101"/>
      <c r="BB1087" s="101"/>
      <c r="BC1087" s="101"/>
      <c r="BD1087" s="101"/>
      <c r="BE1087" s="101"/>
      <c r="BF1087" s="101"/>
      <c r="BG1087" s="101"/>
      <c r="BH1087" s="101"/>
    </row>
    <row r="1088" spans="1:60" outlineLevel="1">
      <c r="A1088" s="104"/>
      <c r="B1088" s="105"/>
      <c r="C1088" s="138" t="s">
        <v>825</v>
      </c>
      <c r="D1088" s="107"/>
      <c r="E1088" s="108">
        <v>12.1</v>
      </c>
      <c r="F1088" s="106"/>
      <c r="G1088" s="106"/>
      <c r="H1088" s="106"/>
      <c r="I1088" s="106"/>
      <c r="J1088" s="106"/>
      <c r="K1088" s="106"/>
      <c r="L1088" s="106"/>
      <c r="M1088" s="106"/>
      <c r="N1088" s="106"/>
      <c r="O1088" s="106"/>
      <c r="P1088" s="106"/>
      <c r="Q1088" s="106"/>
      <c r="R1088" s="106"/>
      <c r="S1088" s="106"/>
      <c r="T1088" s="106"/>
      <c r="U1088" s="106"/>
      <c r="V1088" s="106"/>
      <c r="W1088" s="106"/>
      <c r="X1088" s="106"/>
      <c r="Y1088" s="101"/>
      <c r="Z1088" s="101"/>
      <c r="AA1088" s="101"/>
      <c r="AB1088" s="101"/>
      <c r="AC1088" s="101"/>
      <c r="AD1088" s="101"/>
      <c r="AE1088" s="101"/>
      <c r="AF1088" s="101"/>
      <c r="AG1088" s="101" t="s">
        <v>365</v>
      </c>
      <c r="AH1088" s="101">
        <v>0</v>
      </c>
      <c r="AI1088" s="101"/>
      <c r="AJ1088" s="101"/>
      <c r="AK1088" s="101"/>
      <c r="AL1088" s="101"/>
      <c r="AM1088" s="101"/>
      <c r="AN1088" s="101"/>
      <c r="AO1088" s="101"/>
      <c r="AP1088" s="101"/>
      <c r="AQ1088" s="101"/>
      <c r="AR1088" s="101"/>
      <c r="AS1088" s="101"/>
      <c r="AT1088" s="101"/>
      <c r="AU1088" s="101"/>
      <c r="AV1088" s="101"/>
      <c r="AW1088" s="101"/>
      <c r="AX1088" s="101"/>
      <c r="AY1088" s="101"/>
      <c r="AZ1088" s="101"/>
      <c r="BA1088" s="101"/>
      <c r="BB1088" s="101"/>
      <c r="BC1088" s="101"/>
      <c r="BD1088" s="101"/>
      <c r="BE1088" s="101"/>
      <c r="BF1088" s="101"/>
      <c r="BG1088" s="101"/>
      <c r="BH1088" s="101"/>
    </row>
    <row r="1089" spans="1:60" outlineLevel="1">
      <c r="A1089" s="104"/>
      <c r="B1089" s="105"/>
      <c r="C1089" s="138" t="s">
        <v>826</v>
      </c>
      <c r="D1089" s="107"/>
      <c r="E1089" s="108">
        <v>147</v>
      </c>
      <c r="F1089" s="106"/>
      <c r="G1089" s="106"/>
      <c r="H1089" s="106"/>
      <c r="I1089" s="106"/>
      <c r="J1089" s="106"/>
      <c r="K1089" s="106"/>
      <c r="L1089" s="106"/>
      <c r="M1089" s="106"/>
      <c r="N1089" s="106"/>
      <c r="O1089" s="106"/>
      <c r="P1089" s="106"/>
      <c r="Q1089" s="106"/>
      <c r="R1089" s="106"/>
      <c r="S1089" s="106"/>
      <c r="T1089" s="106"/>
      <c r="U1089" s="106"/>
      <c r="V1089" s="106"/>
      <c r="W1089" s="106"/>
      <c r="X1089" s="106"/>
      <c r="Y1089" s="101"/>
      <c r="Z1089" s="101"/>
      <c r="AA1089" s="101"/>
      <c r="AB1089" s="101"/>
      <c r="AC1089" s="101"/>
      <c r="AD1089" s="101"/>
      <c r="AE1089" s="101"/>
      <c r="AF1089" s="101"/>
      <c r="AG1089" s="101" t="s">
        <v>365</v>
      </c>
      <c r="AH1089" s="101">
        <v>0</v>
      </c>
      <c r="AI1089" s="101"/>
      <c r="AJ1089" s="101"/>
      <c r="AK1089" s="101"/>
      <c r="AL1089" s="101"/>
      <c r="AM1089" s="101"/>
      <c r="AN1089" s="101"/>
      <c r="AO1089" s="101"/>
      <c r="AP1089" s="101"/>
      <c r="AQ1089" s="101"/>
      <c r="AR1089" s="101"/>
      <c r="AS1089" s="101"/>
      <c r="AT1089" s="101"/>
      <c r="AU1089" s="101"/>
      <c r="AV1089" s="101"/>
      <c r="AW1089" s="101"/>
      <c r="AX1089" s="101"/>
      <c r="AY1089" s="101"/>
      <c r="AZ1089" s="101"/>
      <c r="BA1089" s="101"/>
      <c r="BB1089" s="101"/>
      <c r="BC1089" s="101"/>
      <c r="BD1089" s="101"/>
      <c r="BE1089" s="101"/>
      <c r="BF1089" s="101"/>
      <c r="BG1089" s="101"/>
      <c r="BH1089" s="101"/>
    </row>
    <row r="1090" spans="1:60" outlineLevel="1">
      <c r="A1090" s="104"/>
      <c r="B1090" s="105"/>
      <c r="C1090" s="138" t="s">
        <v>827</v>
      </c>
      <c r="D1090" s="107"/>
      <c r="E1090" s="108">
        <v>17</v>
      </c>
      <c r="F1090" s="106"/>
      <c r="G1090" s="106"/>
      <c r="H1090" s="106"/>
      <c r="I1090" s="106"/>
      <c r="J1090" s="106"/>
      <c r="K1090" s="106"/>
      <c r="L1090" s="106"/>
      <c r="M1090" s="106"/>
      <c r="N1090" s="106"/>
      <c r="O1090" s="106"/>
      <c r="P1090" s="106"/>
      <c r="Q1090" s="106"/>
      <c r="R1090" s="106"/>
      <c r="S1090" s="106"/>
      <c r="T1090" s="106"/>
      <c r="U1090" s="106"/>
      <c r="V1090" s="106"/>
      <c r="W1090" s="106"/>
      <c r="X1090" s="106"/>
      <c r="Y1090" s="101"/>
      <c r="Z1090" s="101"/>
      <c r="AA1090" s="101"/>
      <c r="AB1090" s="101"/>
      <c r="AC1090" s="101"/>
      <c r="AD1090" s="101"/>
      <c r="AE1090" s="101"/>
      <c r="AF1090" s="101"/>
      <c r="AG1090" s="101" t="s">
        <v>365</v>
      </c>
      <c r="AH1090" s="101">
        <v>0</v>
      </c>
      <c r="AI1090" s="101"/>
      <c r="AJ1090" s="101"/>
      <c r="AK1090" s="101"/>
      <c r="AL1090" s="101"/>
      <c r="AM1090" s="101"/>
      <c r="AN1090" s="101"/>
      <c r="AO1090" s="101"/>
      <c r="AP1090" s="101"/>
      <c r="AQ1090" s="101"/>
      <c r="AR1090" s="101"/>
      <c r="AS1090" s="101"/>
      <c r="AT1090" s="101"/>
      <c r="AU1090" s="101"/>
      <c r="AV1090" s="101"/>
      <c r="AW1090" s="101"/>
      <c r="AX1090" s="101"/>
      <c r="AY1090" s="101"/>
      <c r="AZ1090" s="101"/>
      <c r="BA1090" s="101"/>
      <c r="BB1090" s="101"/>
      <c r="BC1090" s="101"/>
      <c r="BD1090" s="101"/>
      <c r="BE1090" s="101"/>
      <c r="BF1090" s="101"/>
      <c r="BG1090" s="101"/>
      <c r="BH1090" s="101"/>
    </row>
    <row r="1091" spans="1:60" outlineLevel="1">
      <c r="A1091" s="104"/>
      <c r="B1091" s="105"/>
      <c r="C1091" s="138" t="s">
        <v>1229</v>
      </c>
      <c r="D1091" s="107"/>
      <c r="E1091" s="108">
        <v>49.875</v>
      </c>
      <c r="F1091" s="106"/>
      <c r="G1091" s="106"/>
      <c r="H1091" s="106"/>
      <c r="I1091" s="106"/>
      <c r="J1091" s="106"/>
      <c r="K1091" s="106"/>
      <c r="L1091" s="106"/>
      <c r="M1091" s="106"/>
      <c r="N1091" s="106"/>
      <c r="O1091" s="106"/>
      <c r="P1091" s="106"/>
      <c r="Q1091" s="106"/>
      <c r="R1091" s="106"/>
      <c r="S1091" s="106"/>
      <c r="T1091" s="106"/>
      <c r="U1091" s="106"/>
      <c r="V1091" s="106"/>
      <c r="W1091" s="106"/>
      <c r="X1091" s="106"/>
      <c r="Y1091" s="101"/>
      <c r="Z1091" s="101"/>
      <c r="AA1091" s="101"/>
      <c r="AB1091" s="101"/>
      <c r="AC1091" s="101"/>
      <c r="AD1091" s="101"/>
      <c r="AE1091" s="101"/>
      <c r="AF1091" s="101"/>
      <c r="AG1091" s="101" t="s">
        <v>365</v>
      </c>
      <c r="AH1091" s="101">
        <v>0</v>
      </c>
      <c r="AI1091" s="101"/>
      <c r="AJ1091" s="101"/>
      <c r="AK1091" s="101"/>
      <c r="AL1091" s="101"/>
      <c r="AM1091" s="101"/>
      <c r="AN1091" s="101"/>
      <c r="AO1091" s="101"/>
      <c r="AP1091" s="101"/>
      <c r="AQ1091" s="101"/>
      <c r="AR1091" s="101"/>
      <c r="AS1091" s="101"/>
      <c r="AT1091" s="101"/>
      <c r="AU1091" s="101"/>
      <c r="AV1091" s="101"/>
      <c r="AW1091" s="101"/>
      <c r="AX1091" s="101"/>
      <c r="AY1091" s="101"/>
      <c r="AZ1091" s="101"/>
      <c r="BA1091" s="101"/>
      <c r="BB1091" s="101"/>
      <c r="BC1091" s="101"/>
      <c r="BD1091" s="101"/>
      <c r="BE1091" s="101"/>
      <c r="BF1091" s="101"/>
      <c r="BG1091" s="101"/>
      <c r="BH1091" s="101"/>
    </row>
    <row r="1092" spans="1:60" outlineLevel="1">
      <c r="A1092" s="104"/>
      <c r="B1092" s="105"/>
      <c r="C1092" s="138" t="s">
        <v>1230</v>
      </c>
      <c r="D1092" s="107"/>
      <c r="E1092" s="108">
        <v>4.2607499999999998</v>
      </c>
      <c r="F1092" s="106"/>
      <c r="G1092" s="106"/>
      <c r="H1092" s="106"/>
      <c r="I1092" s="106"/>
      <c r="J1092" s="106"/>
      <c r="K1092" s="106"/>
      <c r="L1092" s="106"/>
      <c r="M1092" s="106"/>
      <c r="N1092" s="106"/>
      <c r="O1092" s="106"/>
      <c r="P1092" s="106"/>
      <c r="Q1092" s="106"/>
      <c r="R1092" s="106"/>
      <c r="S1092" s="106"/>
      <c r="T1092" s="106"/>
      <c r="U1092" s="106"/>
      <c r="V1092" s="106"/>
      <c r="W1092" s="106"/>
      <c r="X1092" s="106"/>
      <c r="Y1092" s="101"/>
      <c r="Z1092" s="101"/>
      <c r="AA1092" s="101"/>
      <c r="AB1092" s="101"/>
      <c r="AC1092" s="101"/>
      <c r="AD1092" s="101"/>
      <c r="AE1092" s="101"/>
      <c r="AF1092" s="101"/>
      <c r="AG1092" s="101" t="s">
        <v>365</v>
      </c>
      <c r="AH1092" s="101">
        <v>0</v>
      </c>
      <c r="AI1092" s="101"/>
      <c r="AJ1092" s="101"/>
      <c r="AK1092" s="101"/>
      <c r="AL1092" s="101"/>
      <c r="AM1092" s="101"/>
      <c r="AN1092" s="101"/>
      <c r="AO1092" s="101"/>
      <c r="AP1092" s="101"/>
      <c r="AQ1092" s="101"/>
      <c r="AR1092" s="101"/>
      <c r="AS1092" s="101"/>
      <c r="AT1092" s="101"/>
      <c r="AU1092" s="101"/>
      <c r="AV1092" s="101"/>
      <c r="AW1092" s="101"/>
      <c r="AX1092" s="101"/>
      <c r="AY1092" s="101"/>
      <c r="AZ1092" s="101"/>
      <c r="BA1092" s="101"/>
      <c r="BB1092" s="101"/>
      <c r="BC1092" s="101"/>
      <c r="BD1092" s="101"/>
      <c r="BE1092" s="101"/>
      <c r="BF1092" s="101"/>
      <c r="BG1092" s="101"/>
      <c r="BH1092" s="101"/>
    </row>
    <row r="1093" spans="1:60" outlineLevel="1">
      <c r="A1093" s="104"/>
      <c r="B1093" s="105"/>
      <c r="C1093" s="138" t="s">
        <v>833</v>
      </c>
      <c r="D1093" s="107"/>
      <c r="E1093" s="108">
        <v>13.5</v>
      </c>
      <c r="F1093" s="106"/>
      <c r="G1093" s="106"/>
      <c r="H1093" s="106"/>
      <c r="I1093" s="106"/>
      <c r="J1093" s="106"/>
      <c r="K1093" s="106"/>
      <c r="L1093" s="106"/>
      <c r="M1093" s="106"/>
      <c r="N1093" s="106"/>
      <c r="O1093" s="106"/>
      <c r="P1093" s="106"/>
      <c r="Q1093" s="106"/>
      <c r="R1093" s="106"/>
      <c r="S1093" s="106"/>
      <c r="T1093" s="106"/>
      <c r="U1093" s="106"/>
      <c r="V1093" s="106"/>
      <c r="W1093" s="106"/>
      <c r="X1093" s="106"/>
      <c r="Y1093" s="101"/>
      <c r="Z1093" s="101"/>
      <c r="AA1093" s="101"/>
      <c r="AB1093" s="101"/>
      <c r="AC1093" s="101"/>
      <c r="AD1093" s="101"/>
      <c r="AE1093" s="101"/>
      <c r="AF1093" s="101"/>
      <c r="AG1093" s="101" t="s">
        <v>365</v>
      </c>
      <c r="AH1093" s="101">
        <v>0</v>
      </c>
      <c r="AI1093" s="101"/>
      <c r="AJ1093" s="101"/>
      <c r="AK1093" s="101"/>
      <c r="AL1093" s="101"/>
      <c r="AM1093" s="101"/>
      <c r="AN1093" s="101"/>
      <c r="AO1093" s="101"/>
      <c r="AP1093" s="101"/>
      <c r="AQ1093" s="101"/>
      <c r="AR1093" s="101"/>
      <c r="AS1093" s="101"/>
      <c r="AT1093" s="101"/>
      <c r="AU1093" s="101"/>
      <c r="AV1093" s="101"/>
      <c r="AW1093" s="101"/>
      <c r="AX1093" s="101"/>
      <c r="AY1093" s="101"/>
      <c r="AZ1093" s="101"/>
      <c r="BA1093" s="101"/>
      <c r="BB1093" s="101"/>
      <c r="BC1093" s="101"/>
      <c r="BD1093" s="101"/>
      <c r="BE1093" s="101"/>
      <c r="BF1093" s="101"/>
      <c r="BG1093" s="101"/>
      <c r="BH1093" s="101"/>
    </row>
    <row r="1094" spans="1:60" outlineLevel="1">
      <c r="A1094" s="104"/>
      <c r="B1094" s="105"/>
      <c r="C1094" s="138" t="s">
        <v>834</v>
      </c>
      <c r="D1094" s="107"/>
      <c r="E1094" s="108">
        <v>2.0775000000000001</v>
      </c>
      <c r="F1094" s="106"/>
      <c r="G1094" s="106"/>
      <c r="H1094" s="106"/>
      <c r="I1094" s="106"/>
      <c r="J1094" s="106"/>
      <c r="K1094" s="106"/>
      <c r="L1094" s="106"/>
      <c r="M1094" s="106"/>
      <c r="N1094" s="106"/>
      <c r="O1094" s="106"/>
      <c r="P1094" s="106"/>
      <c r="Q1094" s="106"/>
      <c r="R1094" s="106"/>
      <c r="S1094" s="106"/>
      <c r="T1094" s="106"/>
      <c r="U1094" s="106"/>
      <c r="V1094" s="106"/>
      <c r="W1094" s="106"/>
      <c r="X1094" s="106"/>
      <c r="Y1094" s="101"/>
      <c r="Z1094" s="101"/>
      <c r="AA1094" s="101"/>
      <c r="AB1094" s="101"/>
      <c r="AC1094" s="101"/>
      <c r="AD1094" s="101"/>
      <c r="AE1094" s="101"/>
      <c r="AF1094" s="101"/>
      <c r="AG1094" s="101" t="s">
        <v>365</v>
      </c>
      <c r="AH1094" s="101">
        <v>0</v>
      </c>
      <c r="AI1094" s="101"/>
      <c r="AJ1094" s="101"/>
      <c r="AK1094" s="101"/>
      <c r="AL1094" s="101"/>
      <c r="AM1094" s="101"/>
      <c r="AN1094" s="101"/>
      <c r="AO1094" s="101"/>
      <c r="AP1094" s="101"/>
      <c r="AQ1094" s="101"/>
      <c r="AR1094" s="101"/>
      <c r="AS1094" s="101"/>
      <c r="AT1094" s="101"/>
      <c r="AU1094" s="101"/>
      <c r="AV1094" s="101"/>
      <c r="AW1094" s="101"/>
      <c r="AX1094" s="101"/>
      <c r="AY1094" s="101"/>
      <c r="AZ1094" s="101"/>
      <c r="BA1094" s="101"/>
      <c r="BB1094" s="101"/>
      <c r="BC1094" s="101"/>
      <c r="BD1094" s="101"/>
      <c r="BE1094" s="101"/>
      <c r="BF1094" s="101"/>
      <c r="BG1094" s="101"/>
      <c r="BH1094" s="101"/>
    </row>
    <row r="1095" spans="1:60" outlineLevel="1">
      <c r="A1095" s="104"/>
      <c r="B1095" s="105"/>
      <c r="C1095" s="138" t="s">
        <v>835</v>
      </c>
      <c r="D1095" s="107"/>
      <c r="E1095" s="108">
        <v>2.16</v>
      </c>
      <c r="F1095" s="106"/>
      <c r="G1095" s="106"/>
      <c r="H1095" s="106"/>
      <c r="I1095" s="106"/>
      <c r="J1095" s="106"/>
      <c r="K1095" s="106"/>
      <c r="L1095" s="106"/>
      <c r="M1095" s="106"/>
      <c r="N1095" s="106"/>
      <c r="O1095" s="106"/>
      <c r="P1095" s="106"/>
      <c r="Q1095" s="106"/>
      <c r="R1095" s="106"/>
      <c r="S1095" s="106"/>
      <c r="T1095" s="106"/>
      <c r="U1095" s="106"/>
      <c r="V1095" s="106"/>
      <c r="W1095" s="106"/>
      <c r="X1095" s="106"/>
      <c r="Y1095" s="101"/>
      <c r="Z1095" s="101"/>
      <c r="AA1095" s="101"/>
      <c r="AB1095" s="101"/>
      <c r="AC1095" s="101"/>
      <c r="AD1095" s="101"/>
      <c r="AE1095" s="101"/>
      <c r="AF1095" s="101"/>
      <c r="AG1095" s="101" t="s">
        <v>365</v>
      </c>
      <c r="AH1095" s="101">
        <v>0</v>
      </c>
      <c r="AI1095" s="101"/>
      <c r="AJ1095" s="101"/>
      <c r="AK1095" s="101"/>
      <c r="AL1095" s="101"/>
      <c r="AM1095" s="101"/>
      <c r="AN1095" s="101"/>
      <c r="AO1095" s="101"/>
      <c r="AP1095" s="101"/>
      <c r="AQ1095" s="101"/>
      <c r="AR1095" s="101"/>
      <c r="AS1095" s="101"/>
      <c r="AT1095" s="101"/>
      <c r="AU1095" s="101"/>
      <c r="AV1095" s="101"/>
      <c r="AW1095" s="101"/>
      <c r="AX1095" s="101"/>
      <c r="AY1095" s="101"/>
      <c r="AZ1095" s="101"/>
      <c r="BA1095" s="101"/>
      <c r="BB1095" s="101"/>
      <c r="BC1095" s="101"/>
      <c r="BD1095" s="101"/>
      <c r="BE1095" s="101"/>
      <c r="BF1095" s="101"/>
      <c r="BG1095" s="101"/>
      <c r="BH1095" s="101"/>
    </row>
    <row r="1096" spans="1:60" outlineLevel="1">
      <c r="A1096" s="104"/>
      <c r="B1096" s="105"/>
      <c r="C1096" s="138" t="s">
        <v>836</v>
      </c>
      <c r="D1096" s="107"/>
      <c r="E1096" s="108">
        <v>1.1327499999999999</v>
      </c>
      <c r="F1096" s="106"/>
      <c r="G1096" s="106"/>
      <c r="H1096" s="106"/>
      <c r="I1096" s="106"/>
      <c r="J1096" s="106"/>
      <c r="K1096" s="106"/>
      <c r="L1096" s="106"/>
      <c r="M1096" s="106"/>
      <c r="N1096" s="106"/>
      <c r="O1096" s="106"/>
      <c r="P1096" s="106"/>
      <c r="Q1096" s="106"/>
      <c r="R1096" s="106"/>
      <c r="S1096" s="106"/>
      <c r="T1096" s="106"/>
      <c r="U1096" s="106"/>
      <c r="V1096" s="106"/>
      <c r="W1096" s="106"/>
      <c r="X1096" s="106"/>
      <c r="Y1096" s="101"/>
      <c r="Z1096" s="101"/>
      <c r="AA1096" s="101"/>
      <c r="AB1096" s="101"/>
      <c r="AC1096" s="101"/>
      <c r="AD1096" s="101"/>
      <c r="AE1096" s="101"/>
      <c r="AF1096" s="101"/>
      <c r="AG1096" s="101" t="s">
        <v>365</v>
      </c>
      <c r="AH1096" s="101">
        <v>0</v>
      </c>
      <c r="AI1096" s="101"/>
      <c r="AJ1096" s="101"/>
      <c r="AK1096" s="101"/>
      <c r="AL1096" s="101"/>
      <c r="AM1096" s="101"/>
      <c r="AN1096" s="101"/>
      <c r="AO1096" s="101"/>
      <c r="AP1096" s="101"/>
      <c r="AQ1096" s="101"/>
      <c r="AR1096" s="101"/>
      <c r="AS1096" s="101"/>
      <c r="AT1096" s="101"/>
      <c r="AU1096" s="101"/>
      <c r="AV1096" s="101"/>
      <c r="AW1096" s="101"/>
      <c r="AX1096" s="101"/>
      <c r="AY1096" s="101"/>
      <c r="AZ1096" s="101"/>
      <c r="BA1096" s="101"/>
      <c r="BB1096" s="101"/>
      <c r="BC1096" s="101"/>
      <c r="BD1096" s="101"/>
      <c r="BE1096" s="101"/>
      <c r="BF1096" s="101"/>
      <c r="BG1096" s="101"/>
      <c r="BH1096" s="101"/>
    </row>
    <row r="1097" spans="1:60" outlineLevel="1">
      <c r="A1097" s="104"/>
      <c r="B1097" s="105"/>
      <c r="C1097" s="138" t="s">
        <v>837</v>
      </c>
      <c r="D1097" s="107"/>
      <c r="E1097" s="108">
        <v>15.345000000000001</v>
      </c>
      <c r="F1097" s="106"/>
      <c r="G1097" s="106"/>
      <c r="H1097" s="106"/>
      <c r="I1097" s="106"/>
      <c r="J1097" s="106"/>
      <c r="K1097" s="106"/>
      <c r="L1097" s="106"/>
      <c r="M1097" s="106"/>
      <c r="N1097" s="106"/>
      <c r="O1097" s="106"/>
      <c r="P1097" s="106"/>
      <c r="Q1097" s="106"/>
      <c r="R1097" s="106"/>
      <c r="S1097" s="106"/>
      <c r="T1097" s="106"/>
      <c r="U1097" s="106"/>
      <c r="V1097" s="106"/>
      <c r="W1097" s="106"/>
      <c r="X1097" s="106"/>
      <c r="Y1097" s="101"/>
      <c r="Z1097" s="101"/>
      <c r="AA1097" s="101"/>
      <c r="AB1097" s="101"/>
      <c r="AC1097" s="101"/>
      <c r="AD1097" s="101"/>
      <c r="AE1097" s="101"/>
      <c r="AF1097" s="101"/>
      <c r="AG1097" s="101" t="s">
        <v>365</v>
      </c>
      <c r="AH1097" s="101">
        <v>0</v>
      </c>
      <c r="AI1097" s="101"/>
      <c r="AJ1097" s="101"/>
      <c r="AK1097" s="101"/>
      <c r="AL1097" s="101"/>
      <c r="AM1097" s="101"/>
      <c r="AN1097" s="101"/>
      <c r="AO1097" s="101"/>
      <c r="AP1097" s="101"/>
      <c r="AQ1097" s="101"/>
      <c r="AR1097" s="101"/>
      <c r="AS1097" s="101"/>
      <c r="AT1097" s="101"/>
      <c r="AU1097" s="101"/>
      <c r="AV1097" s="101"/>
      <c r="AW1097" s="101"/>
      <c r="AX1097" s="101"/>
      <c r="AY1097" s="101"/>
      <c r="AZ1097" s="101"/>
      <c r="BA1097" s="101"/>
      <c r="BB1097" s="101"/>
      <c r="BC1097" s="101"/>
      <c r="BD1097" s="101"/>
      <c r="BE1097" s="101"/>
      <c r="BF1097" s="101"/>
      <c r="BG1097" s="101"/>
      <c r="BH1097" s="101"/>
    </row>
    <row r="1098" spans="1:60" outlineLevel="1">
      <c r="A1098" s="104"/>
      <c r="B1098" s="105"/>
      <c r="C1098" s="138" t="s">
        <v>838</v>
      </c>
      <c r="D1098" s="107"/>
      <c r="E1098" s="108">
        <v>2.8214999999999999</v>
      </c>
      <c r="F1098" s="106"/>
      <c r="G1098" s="106"/>
      <c r="H1098" s="106"/>
      <c r="I1098" s="106"/>
      <c r="J1098" s="106"/>
      <c r="K1098" s="106"/>
      <c r="L1098" s="106"/>
      <c r="M1098" s="106"/>
      <c r="N1098" s="106"/>
      <c r="O1098" s="106"/>
      <c r="P1098" s="106"/>
      <c r="Q1098" s="106"/>
      <c r="R1098" s="106"/>
      <c r="S1098" s="106"/>
      <c r="T1098" s="106"/>
      <c r="U1098" s="106"/>
      <c r="V1098" s="106"/>
      <c r="W1098" s="106"/>
      <c r="X1098" s="106"/>
      <c r="Y1098" s="101"/>
      <c r="Z1098" s="101"/>
      <c r="AA1098" s="101"/>
      <c r="AB1098" s="101"/>
      <c r="AC1098" s="101"/>
      <c r="AD1098" s="101"/>
      <c r="AE1098" s="101"/>
      <c r="AF1098" s="101"/>
      <c r="AG1098" s="101" t="s">
        <v>365</v>
      </c>
      <c r="AH1098" s="101">
        <v>0</v>
      </c>
      <c r="AI1098" s="101"/>
      <c r="AJ1098" s="101"/>
      <c r="AK1098" s="101"/>
      <c r="AL1098" s="101"/>
      <c r="AM1098" s="101"/>
      <c r="AN1098" s="101"/>
      <c r="AO1098" s="101"/>
      <c r="AP1098" s="101"/>
      <c r="AQ1098" s="101"/>
      <c r="AR1098" s="101"/>
      <c r="AS1098" s="101"/>
      <c r="AT1098" s="101"/>
      <c r="AU1098" s="101"/>
      <c r="AV1098" s="101"/>
      <c r="AW1098" s="101"/>
      <c r="AX1098" s="101"/>
      <c r="AY1098" s="101"/>
      <c r="AZ1098" s="101"/>
      <c r="BA1098" s="101"/>
      <c r="BB1098" s="101"/>
      <c r="BC1098" s="101"/>
      <c r="BD1098" s="101"/>
      <c r="BE1098" s="101"/>
      <c r="BF1098" s="101"/>
      <c r="BG1098" s="101"/>
      <c r="BH1098" s="101"/>
    </row>
    <row r="1099" spans="1:60" outlineLevel="1">
      <c r="A1099" s="104"/>
      <c r="B1099" s="105"/>
      <c r="C1099" s="138" t="s">
        <v>839</v>
      </c>
      <c r="D1099" s="107"/>
      <c r="E1099" s="108">
        <v>10.54</v>
      </c>
      <c r="F1099" s="106"/>
      <c r="G1099" s="106"/>
      <c r="H1099" s="106"/>
      <c r="I1099" s="106"/>
      <c r="J1099" s="106"/>
      <c r="K1099" s="106"/>
      <c r="L1099" s="106"/>
      <c r="M1099" s="106"/>
      <c r="N1099" s="106"/>
      <c r="O1099" s="106"/>
      <c r="P1099" s="106"/>
      <c r="Q1099" s="106"/>
      <c r="R1099" s="106"/>
      <c r="S1099" s="106"/>
      <c r="T1099" s="106"/>
      <c r="U1099" s="106"/>
      <c r="V1099" s="106"/>
      <c r="W1099" s="106"/>
      <c r="X1099" s="106"/>
      <c r="Y1099" s="101"/>
      <c r="Z1099" s="101"/>
      <c r="AA1099" s="101"/>
      <c r="AB1099" s="101"/>
      <c r="AC1099" s="101"/>
      <c r="AD1099" s="101"/>
      <c r="AE1099" s="101"/>
      <c r="AF1099" s="101"/>
      <c r="AG1099" s="101" t="s">
        <v>365</v>
      </c>
      <c r="AH1099" s="101">
        <v>0</v>
      </c>
      <c r="AI1099" s="101"/>
      <c r="AJ1099" s="101"/>
      <c r="AK1099" s="101"/>
      <c r="AL1099" s="101"/>
      <c r="AM1099" s="101"/>
      <c r="AN1099" s="101"/>
      <c r="AO1099" s="101"/>
      <c r="AP1099" s="101"/>
      <c r="AQ1099" s="101"/>
      <c r="AR1099" s="101"/>
      <c r="AS1099" s="101"/>
      <c r="AT1099" s="101"/>
      <c r="AU1099" s="101"/>
      <c r="AV1099" s="101"/>
      <c r="AW1099" s="101"/>
      <c r="AX1099" s="101"/>
      <c r="AY1099" s="101"/>
      <c r="AZ1099" s="101"/>
      <c r="BA1099" s="101"/>
      <c r="BB1099" s="101"/>
      <c r="BC1099" s="101"/>
      <c r="BD1099" s="101"/>
      <c r="BE1099" s="101"/>
      <c r="BF1099" s="101"/>
      <c r="BG1099" s="101"/>
      <c r="BH1099" s="101"/>
    </row>
    <row r="1100" spans="1:60" outlineLevel="1">
      <c r="A1100" s="104"/>
      <c r="B1100" s="105"/>
      <c r="C1100" s="138" t="s">
        <v>840</v>
      </c>
      <c r="D1100" s="107"/>
      <c r="E1100" s="108">
        <v>1.6675</v>
      </c>
      <c r="F1100" s="106"/>
      <c r="G1100" s="106"/>
      <c r="H1100" s="106"/>
      <c r="I1100" s="106"/>
      <c r="J1100" s="106"/>
      <c r="K1100" s="106"/>
      <c r="L1100" s="106"/>
      <c r="M1100" s="106"/>
      <c r="N1100" s="106"/>
      <c r="O1100" s="106"/>
      <c r="P1100" s="106"/>
      <c r="Q1100" s="106"/>
      <c r="R1100" s="106"/>
      <c r="S1100" s="106"/>
      <c r="T1100" s="106"/>
      <c r="U1100" s="106"/>
      <c r="V1100" s="106"/>
      <c r="W1100" s="106"/>
      <c r="X1100" s="106"/>
      <c r="Y1100" s="101"/>
      <c r="Z1100" s="101"/>
      <c r="AA1100" s="101"/>
      <c r="AB1100" s="101"/>
      <c r="AC1100" s="101"/>
      <c r="AD1100" s="101"/>
      <c r="AE1100" s="101"/>
      <c r="AF1100" s="101"/>
      <c r="AG1100" s="101" t="s">
        <v>365</v>
      </c>
      <c r="AH1100" s="101">
        <v>0</v>
      </c>
      <c r="AI1100" s="101"/>
      <c r="AJ1100" s="101"/>
      <c r="AK1100" s="101"/>
      <c r="AL1100" s="101"/>
      <c r="AM1100" s="101"/>
      <c r="AN1100" s="101"/>
      <c r="AO1100" s="101"/>
      <c r="AP1100" s="101"/>
      <c r="AQ1100" s="101"/>
      <c r="AR1100" s="101"/>
      <c r="AS1100" s="101"/>
      <c r="AT1100" s="101"/>
      <c r="AU1100" s="101"/>
      <c r="AV1100" s="101"/>
      <c r="AW1100" s="101"/>
      <c r="AX1100" s="101"/>
      <c r="AY1100" s="101"/>
      <c r="AZ1100" s="101"/>
      <c r="BA1100" s="101"/>
      <c r="BB1100" s="101"/>
      <c r="BC1100" s="101"/>
      <c r="BD1100" s="101"/>
      <c r="BE1100" s="101"/>
      <c r="BF1100" s="101"/>
      <c r="BG1100" s="101"/>
      <c r="BH1100" s="101"/>
    </row>
    <row r="1101" spans="1:60" outlineLevel="1">
      <c r="A1101" s="104"/>
      <c r="B1101" s="105"/>
      <c r="C1101" s="138" t="s">
        <v>841</v>
      </c>
      <c r="D1101" s="107"/>
      <c r="E1101" s="108">
        <v>3.702</v>
      </c>
      <c r="F1101" s="106"/>
      <c r="G1101" s="106"/>
      <c r="H1101" s="106"/>
      <c r="I1101" s="106"/>
      <c r="J1101" s="106"/>
      <c r="K1101" s="106"/>
      <c r="L1101" s="106"/>
      <c r="M1101" s="106"/>
      <c r="N1101" s="106"/>
      <c r="O1101" s="106"/>
      <c r="P1101" s="106"/>
      <c r="Q1101" s="106"/>
      <c r="R1101" s="106"/>
      <c r="S1101" s="106"/>
      <c r="T1101" s="106"/>
      <c r="U1101" s="106"/>
      <c r="V1101" s="106"/>
      <c r="W1101" s="106"/>
      <c r="X1101" s="106"/>
      <c r="Y1101" s="101"/>
      <c r="Z1101" s="101"/>
      <c r="AA1101" s="101"/>
      <c r="AB1101" s="101"/>
      <c r="AC1101" s="101"/>
      <c r="AD1101" s="101"/>
      <c r="AE1101" s="101"/>
      <c r="AF1101" s="101"/>
      <c r="AG1101" s="101" t="s">
        <v>365</v>
      </c>
      <c r="AH1101" s="101">
        <v>0</v>
      </c>
      <c r="AI1101" s="101"/>
      <c r="AJ1101" s="101"/>
      <c r="AK1101" s="101"/>
      <c r="AL1101" s="101"/>
      <c r="AM1101" s="101"/>
      <c r="AN1101" s="101"/>
      <c r="AO1101" s="101"/>
      <c r="AP1101" s="101"/>
      <c r="AQ1101" s="101"/>
      <c r="AR1101" s="101"/>
      <c r="AS1101" s="101"/>
      <c r="AT1101" s="101"/>
      <c r="AU1101" s="101"/>
      <c r="AV1101" s="101"/>
      <c r="AW1101" s="101"/>
      <c r="AX1101" s="101"/>
      <c r="AY1101" s="101"/>
      <c r="AZ1101" s="101"/>
      <c r="BA1101" s="101"/>
      <c r="BB1101" s="101"/>
      <c r="BC1101" s="101"/>
      <c r="BD1101" s="101"/>
      <c r="BE1101" s="101"/>
      <c r="BF1101" s="101"/>
      <c r="BG1101" s="101"/>
      <c r="BH1101" s="101"/>
    </row>
    <row r="1102" spans="1:60" outlineLevel="1">
      <c r="A1102" s="104"/>
      <c r="B1102" s="105"/>
      <c r="C1102" s="138" t="s">
        <v>1231</v>
      </c>
      <c r="D1102" s="107"/>
      <c r="E1102" s="108">
        <v>14.7</v>
      </c>
      <c r="F1102" s="106"/>
      <c r="G1102" s="106"/>
      <c r="H1102" s="106"/>
      <c r="I1102" s="106"/>
      <c r="J1102" s="106"/>
      <c r="K1102" s="106"/>
      <c r="L1102" s="106"/>
      <c r="M1102" s="106"/>
      <c r="N1102" s="106"/>
      <c r="O1102" s="106"/>
      <c r="P1102" s="106"/>
      <c r="Q1102" s="106"/>
      <c r="R1102" s="106"/>
      <c r="S1102" s="106"/>
      <c r="T1102" s="106"/>
      <c r="U1102" s="106"/>
      <c r="V1102" s="106"/>
      <c r="W1102" s="106"/>
      <c r="X1102" s="106"/>
      <c r="Y1102" s="101"/>
      <c r="Z1102" s="101"/>
      <c r="AA1102" s="101"/>
      <c r="AB1102" s="101"/>
      <c r="AC1102" s="101"/>
      <c r="AD1102" s="101"/>
      <c r="AE1102" s="101"/>
      <c r="AF1102" s="101"/>
      <c r="AG1102" s="101" t="s">
        <v>365</v>
      </c>
      <c r="AH1102" s="101">
        <v>0</v>
      </c>
      <c r="AI1102" s="101"/>
      <c r="AJ1102" s="101"/>
      <c r="AK1102" s="101"/>
      <c r="AL1102" s="101"/>
      <c r="AM1102" s="101"/>
      <c r="AN1102" s="101"/>
      <c r="AO1102" s="101"/>
      <c r="AP1102" s="101"/>
      <c r="AQ1102" s="101"/>
      <c r="AR1102" s="101"/>
      <c r="AS1102" s="101"/>
      <c r="AT1102" s="101"/>
      <c r="AU1102" s="101"/>
      <c r="AV1102" s="101"/>
      <c r="AW1102" s="101"/>
      <c r="AX1102" s="101"/>
      <c r="AY1102" s="101"/>
      <c r="AZ1102" s="101"/>
      <c r="BA1102" s="101"/>
      <c r="BB1102" s="101"/>
      <c r="BC1102" s="101"/>
      <c r="BD1102" s="101"/>
      <c r="BE1102" s="101"/>
      <c r="BF1102" s="101"/>
      <c r="BG1102" s="101"/>
      <c r="BH1102" s="101"/>
    </row>
    <row r="1103" spans="1:60" outlineLevel="1">
      <c r="A1103" s="104"/>
      <c r="B1103" s="105"/>
      <c r="C1103" s="138" t="s">
        <v>843</v>
      </c>
      <c r="D1103" s="107"/>
      <c r="E1103" s="108">
        <v>19.600000000000001</v>
      </c>
      <c r="F1103" s="106"/>
      <c r="G1103" s="106"/>
      <c r="H1103" s="106"/>
      <c r="I1103" s="106"/>
      <c r="J1103" s="106"/>
      <c r="K1103" s="106"/>
      <c r="L1103" s="106"/>
      <c r="M1103" s="106"/>
      <c r="N1103" s="106"/>
      <c r="O1103" s="106"/>
      <c r="P1103" s="106"/>
      <c r="Q1103" s="106"/>
      <c r="R1103" s="106"/>
      <c r="S1103" s="106"/>
      <c r="T1103" s="106"/>
      <c r="U1103" s="106"/>
      <c r="V1103" s="106"/>
      <c r="W1103" s="106"/>
      <c r="X1103" s="106"/>
      <c r="Y1103" s="101"/>
      <c r="Z1103" s="101"/>
      <c r="AA1103" s="101"/>
      <c r="AB1103" s="101"/>
      <c r="AC1103" s="101"/>
      <c r="AD1103" s="101"/>
      <c r="AE1103" s="101"/>
      <c r="AF1103" s="101"/>
      <c r="AG1103" s="101" t="s">
        <v>365</v>
      </c>
      <c r="AH1103" s="101">
        <v>0</v>
      </c>
      <c r="AI1103" s="101"/>
      <c r="AJ1103" s="101"/>
      <c r="AK1103" s="101"/>
      <c r="AL1103" s="101"/>
      <c r="AM1103" s="101"/>
      <c r="AN1103" s="101"/>
      <c r="AO1103" s="101"/>
      <c r="AP1103" s="101"/>
      <c r="AQ1103" s="101"/>
      <c r="AR1103" s="101"/>
      <c r="AS1103" s="101"/>
      <c r="AT1103" s="101"/>
      <c r="AU1103" s="101"/>
      <c r="AV1103" s="101"/>
      <c r="AW1103" s="101"/>
      <c r="AX1103" s="101"/>
      <c r="AY1103" s="101"/>
      <c r="AZ1103" s="101"/>
      <c r="BA1103" s="101"/>
      <c r="BB1103" s="101"/>
      <c r="BC1103" s="101"/>
      <c r="BD1103" s="101"/>
      <c r="BE1103" s="101"/>
      <c r="BF1103" s="101"/>
      <c r="BG1103" s="101"/>
      <c r="BH1103" s="101"/>
    </row>
    <row r="1104" spans="1:60" outlineLevel="1">
      <c r="A1104" s="104"/>
      <c r="B1104" s="105"/>
      <c r="C1104" s="138" t="s">
        <v>1232</v>
      </c>
      <c r="D1104" s="107"/>
      <c r="E1104" s="108">
        <v>29.3</v>
      </c>
      <c r="F1104" s="106"/>
      <c r="G1104" s="106"/>
      <c r="H1104" s="106"/>
      <c r="I1104" s="106"/>
      <c r="J1104" s="106"/>
      <c r="K1104" s="106"/>
      <c r="L1104" s="106"/>
      <c r="M1104" s="106"/>
      <c r="N1104" s="106"/>
      <c r="O1104" s="106"/>
      <c r="P1104" s="106"/>
      <c r="Q1104" s="106"/>
      <c r="R1104" s="106"/>
      <c r="S1104" s="106"/>
      <c r="T1104" s="106"/>
      <c r="U1104" s="106"/>
      <c r="V1104" s="106"/>
      <c r="W1104" s="106"/>
      <c r="X1104" s="106"/>
      <c r="Y1104" s="101"/>
      <c r="Z1104" s="101"/>
      <c r="AA1104" s="101"/>
      <c r="AB1104" s="101"/>
      <c r="AC1104" s="101"/>
      <c r="AD1104" s="101"/>
      <c r="AE1104" s="101"/>
      <c r="AF1104" s="101"/>
      <c r="AG1104" s="101" t="s">
        <v>365</v>
      </c>
      <c r="AH1104" s="101">
        <v>0</v>
      </c>
      <c r="AI1104" s="101"/>
      <c r="AJ1104" s="101"/>
      <c r="AK1104" s="101"/>
      <c r="AL1104" s="101"/>
      <c r="AM1104" s="101"/>
      <c r="AN1104" s="101"/>
      <c r="AO1104" s="101"/>
      <c r="AP1104" s="101"/>
      <c r="AQ1104" s="101"/>
      <c r="AR1104" s="101"/>
      <c r="AS1104" s="101"/>
      <c r="AT1104" s="101"/>
      <c r="AU1104" s="101"/>
      <c r="AV1104" s="101"/>
      <c r="AW1104" s="101"/>
      <c r="AX1104" s="101"/>
      <c r="AY1104" s="101"/>
      <c r="AZ1104" s="101"/>
      <c r="BA1104" s="101"/>
      <c r="BB1104" s="101"/>
      <c r="BC1104" s="101"/>
      <c r="BD1104" s="101"/>
      <c r="BE1104" s="101"/>
      <c r="BF1104" s="101"/>
      <c r="BG1104" s="101"/>
      <c r="BH1104" s="101"/>
    </row>
    <row r="1105" spans="1:60" ht="45" outlineLevel="1">
      <c r="A1105" s="129">
        <v>143</v>
      </c>
      <c r="B1105" s="130" t="s">
        <v>1233</v>
      </c>
      <c r="C1105" s="140" t="s">
        <v>1234</v>
      </c>
      <c r="D1105" s="131" t="s">
        <v>1128</v>
      </c>
      <c r="E1105" s="132">
        <v>1</v>
      </c>
      <c r="F1105" s="133"/>
      <c r="G1105" s="134">
        <f t="shared" ref="G1105:G1149" si="14">ROUND(E1105*F1105,2)</f>
        <v>0</v>
      </c>
      <c r="H1105" s="133"/>
      <c r="I1105" s="134">
        <f t="shared" ref="I1105:I1149" si="15">ROUND(E1105*H1105,2)</f>
        <v>0</v>
      </c>
      <c r="J1105" s="133"/>
      <c r="K1105" s="134">
        <f t="shared" ref="K1105:K1149" si="16">ROUND(E1105*J1105,2)</f>
        <v>0</v>
      </c>
      <c r="L1105" s="134">
        <v>21</v>
      </c>
      <c r="M1105" s="134">
        <f t="shared" ref="M1105:M1149" si="17">G1105*(1+L1105/100)</f>
        <v>0</v>
      </c>
      <c r="N1105" s="134">
        <v>0</v>
      </c>
      <c r="O1105" s="134">
        <f t="shared" ref="O1105:O1149" si="18">ROUND(E1105*N1105,2)</f>
        <v>0</v>
      </c>
      <c r="P1105" s="134">
        <v>0</v>
      </c>
      <c r="Q1105" s="134">
        <f t="shared" ref="Q1105:Q1149" si="19">ROUND(E1105*P1105,2)</f>
        <v>0</v>
      </c>
      <c r="R1105" s="134"/>
      <c r="S1105" s="134" t="s">
        <v>392</v>
      </c>
      <c r="T1105" s="135" t="s">
        <v>393</v>
      </c>
      <c r="U1105" s="106">
        <v>0</v>
      </c>
      <c r="V1105" s="106">
        <f t="shared" ref="V1105:V1149" si="20">ROUND(E1105*U1105,2)</f>
        <v>0</v>
      </c>
      <c r="W1105" s="106"/>
      <c r="X1105" s="106" t="s">
        <v>362</v>
      </c>
      <c r="Y1105" s="101"/>
      <c r="Z1105" s="101"/>
      <c r="AA1105" s="101"/>
      <c r="AB1105" s="101"/>
      <c r="AC1105" s="101"/>
      <c r="AD1105" s="101"/>
      <c r="AE1105" s="101"/>
      <c r="AF1105" s="101"/>
      <c r="AG1105" s="101" t="s">
        <v>550</v>
      </c>
      <c r="AH1105" s="101"/>
      <c r="AI1105" s="101"/>
      <c r="AJ1105" s="101"/>
      <c r="AK1105" s="101"/>
      <c r="AL1105" s="101"/>
      <c r="AM1105" s="101"/>
      <c r="AN1105" s="101"/>
      <c r="AO1105" s="101"/>
      <c r="AP1105" s="101"/>
      <c r="AQ1105" s="101"/>
      <c r="AR1105" s="101"/>
      <c r="AS1105" s="101"/>
      <c r="AT1105" s="101"/>
      <c r="AU1105" s="101"/>
      <c r="AV1105" s="101"/>
      <c r="AW1105" s="101"/>
      <c r="AX1105" s="101"/>
      <c r="AY1105" s="101"/>
      <c r="AZ1105" s="101"/>
      <c r="BA1105" s="101"/>
      <c r="BB1105" s="101"/>
      <c r="BC1105" s="101"/>
      <c r="BD1105" s="101"/>
      <c r="BE1105" s="101"/>
      <c r="BF1105" s="101"/>
      <c r="BG1105" s="101"/>
      <c r="BH1105" s="101"/>
    </row>
    <row r="1106" spans="1:60" ht="45" outlineLevel="1">
      <c r="A1106" s="129">
        <v>144</v>
      </c>
      <c r="B1106" s="130" t="s">
        <v>1235</v>
      </c>
      <c r="C1106" s="140" t="s">
        <v>1236</v>
      </c>
      <c r="D1106" s="131" t="s">
        <v>1128</v>
      </c>
      <c r="E1106" s="132">
        <v>7</v>
      </c>
      <c r="F1106" s="133"/>
      <c r="G1106" s="134">
        <f t="shared" si="14"/>
        <v>0</v>
      </c>
      <c r="H1106" s="133"/>
      <c r="I1106" s="134">
        <f t="shared" si="15"/>
        <v>0</v>
      </c>
      <c r="J1106" s="133"/>
      <c r="K1106" s="134">
        <f t="shared" si="16"/>
        <v>0</v>
      </c>
      <c r="L1106" s="134">
        <v>21</v>
      </c>
      <c r="M1106" s="134">
        <f t="shared" si="17"/>
        <v>0</v>
      </c>
      <c r="N1106" s="134">
        <v>0</v>
      </c>
      <c r="O1106" s="134">
        <f t="shared" si="18"/>
        <v>0</v>
      </c>
      <c r="P1106" s="134">
        <v>0</v>
      </c>
      <c r="Q1106" s="134">
        <f t="shared" si="19"/>
        <v>0</v>
      </c>
      <c r="R1106" s="134"/>
      <c r="S1106" s="134" t="s">
        <v>392</v>
      </c>
      <c r="T1106" s="135" t="s">
        <v>393</v>
      </c>
      <c r="U1106" s="106">
        <v>0</v>
      </c>
      <c r="V1106" s="106">
        <f t="shared" si="20"/>
        <v>0</v>
      </c>
      <c r="W1106" s="106"/>
      <c r="X1106" s="106" t="s">
        <v>362</v>
      </c>
      <c r="Y1106" s="101"/>
      <c r="Z1106" s="101"/>
      <c r="AA1106" s="101"/>
      <c r="AB1106" s="101"/>
      <c r="AC1106" s="101"/>
      <c r="AD1106" s="101"/>
      <c r="AE1106" s="101"/>
      <c r="AF1106" s="101"/>
      <c r="AG1106" s="101" t="s">
        <v>550</v>
      </c>
      <c r="AH1106" s="101"/>
      <c r="AI1106" s="101"/>
      <c r="AJ1106" s="101"/>
      <c r="AK1106" s="101"/>
      <c r="AL1106" s="101"/>
      <c r="AM1106" s="101"/>
      <c r="AN1106" s="101"/>
      <c r="AO1106" s="101"/>
      <c r="AP1106" s="101"/>
      <c r="AQ1106" s="101"/>
      <c r="AR1106" s="101"/>
      <c r="AS1106" s="101"/>
      <c r="AT1106" s="101"/>
      <c r="AU1106" s="101"/>
      <c r="AV1106" s="101"/>
      <c r="AW1106" s="101"/>
      <c r="AX1106" s="101"/>
      <c r="AY1106" s="101"/>
      <c r="AZ1106" s="101"/>
      <c r="BA1106" s="101"/>
      <c r="BB1106" s="101"/>
      <c r="BC1106" s="101"/>
      <c r="BD1106" s="101"/>
      <c r="BE1106" s="101"/>
      <c r="BF1106" s="101"/>
      <c r="BG1106" s="101"/>
      <c r="BH1106" s="101"/>
    </row>
    <row r="1107" spans="1:60" ht="45" outlineLevel="1">
      <c r="A1107" s="129">
        <v>145</v>
      </c>
      <c r="B1107" s="130" t="s">
        <v>1237</v>
      </c>
      <c r="C1107" s="140" t="s">
        <v>1238</v>
      </c>
      <c r="D1107" s="131" t="s">
        <v>1128</v>
      </c>
      <c r="E1107" s="132">
        <v>1</v>
      </c>
      <c r="F1107" s="133"/>
      <c r="G1107" s="134">
        <f t="shared" si="14"/>
        <v>0</v>
      </c>
      <c r="H1107" s="133"/>
      <c r="I1107" s="134">
        <f t="shared" si="15"/>
        <v>0</v>
      </c>
      <c r="J1107" s="133"/>
      <c r="K1107" s="134">
        <f t="shared" si="16"/>
        <v>0</v>
      </c>
      <c r="L1107" s="134">
        <v>21</v>
      </c>
      <c r="M1107" s="134">
        <f t="shared" si="17"/>
        <v>0</v>
      </c>
      <c r="N1107" s="134">
        <v>0</v>
      </c>
      <c r="O1107" s="134">
        <f t="shared" si="18"/>
        <v>0</v>
      </c>
      <c r="P1107" s="134">
        <v>0</v>
      </c>
      <c r="Q1107" s="134">
        <f t="shared" si="19"/>
        <v>0</v>
      </c>
      <c r="R1107" s="134"/>
      <c r="S1107" s="134" t="s">
        <v>392</v>
      </c>
      <c r="T1107" s="135" t="s">
        <v>393</v>
      </c>
      <c r="U1107" s="106">
        <v>0</v>
      </c>
      <c r="V1107" s="106">
        <f t="shared" si="20"/>
        <v>0</v>
      </c>
      <c r="W1107" s="106"/>
      <c r="X1107" s="106" t="s">
        <v>362</v>
      </c>
      <c r="Y1107" s="101"/>
      <c r="Z1107" s="101"/>
      <c r="AA1107" s="101"/>
      <c r="AB1107" s="101"/>
      <c r="AC1107" s="101"/>
      <c r="AD1107" s="101"/>
      <c r="AE1107" s="101"/>
      <c r="AF1107" s="101"/>
      <c r="AG1107" s="101" t="s">
        <v>550</v>
      </c>
      <c r="AH1107" s="101"/>
      <c r="AI1107" s="101"/>
      <c r="AJ1107" s="101"/>
      <c r="AK1107" s="101"/>
      <c r="AL1107" s="101"/>
      <c r="AM1107" s="101"/>
      <c r="AN1107" s="101"/>
      <c r="AO1107" s="101"/>
      <c r="AP1107" s="101"/>
      <c r="AQ1107" s="101"/>
      <c r="AR1107" s="101"/>
      <c r="AS1107" s="101"/>
      <c r="AT1107" s="101"/>
      <c r="AU1107" s="101"/>
      <c r="AV1107" s="101"/>
      <c r="AW1107" s="101"/>
      <c r="AX1107" s="101"/>
      <c r="AY1107" s="101"/>
      <c r="AZ1107" s="101"/>
      <c r="BA1107" s="101"/>
      <c r="BB1107" s="101"/>
      <c r="BC1107" s="101"/>
      <c r="BD1107" s="101"/>
      <c r="BE1107" s="101"/>
      <c r="BF1107" s="101"/>
      <c r="BG1107" s="101"/>
      <c r="BH1107" s="101"/>
    </row>
    <row r="1108" spans="1:60" ht="45" outlineLevel="1">
      <c r="A1108" s="129">
        <v>146</v>
      </c>
      <c r="B1108" s="130" t="s">
        <v>1239</v>
      </c>
      <c r="C1108" s="140" t="s">
        <v>1240</v>
      </c>
      <c r="D1108" s="131" t="s">
        <v>1128</v>
      </c>
      <c r="E1108" s="132">
        <v>2</v>
      </c>
      <c r="F1108" s="133"/>
      <c r="G1108" s="134">
        <f t="shared" si="14"/>
        <v>0</v>
      </c>
      <c r="H1108" s="133"/>
      <c r="I1108" s="134">
        <f t="shared" si="15"/>
        <v>0</v>
      </c>
      <c r="J1108" s="133"/>
      <c r="K1108" s="134">
        <f t="shared" si="16"/>
        <v>0</v>
      </c>
      <c r="L1108" s="134">
        <v>21</v>
      </c>
      <c r="M1108" s="134">
        <f t="shared" si="17"/>
        <v>0</v>
      </c>
      <c r="N1108" s="134">
        <v>0</v>
      </c>
      <c r="O1108" s="134">
        <f t="shared" si="18"/>
        <v>0</v>
      </c>
      <c r="P1108" s="134">
        <v>0</v>
      </c>
      <c r="Q1108" s="134">
        <f t="shared" si="19"/>
        <v>0</v>
      </c>
      <c r="R1108" s="134"/>
      <c r="S1108" s="134" t="s">
        <v>392</v>
      </c>
      <c r="T1108" s="135" t="s">
        <v>393</v>
      </c>
      <c r="U1108" s="106">
        <v>0</v>
      </c>
      <c r="V1108" s="106">
        <f t="shared" si="20"/>
        <v>0</v>
      </c>
      <c r="W1108" s="106"/>
      <c r="X1108" s="106" t="s">
        <v>362</v>
      </c>
      <c r="Y1108" s="101"/>
      <c r="Z1108" s="101"/>
      <c r="AA1108" s="101"/>
      <c r="AB1108" s="101"/>
      <c r="AC1108" s="101"/>
      <c r="AD1108" s="101"/>
      <c r="AE1108" s="101"/>
      <c r="AF1108" s="101"/>
      <c r="AG1108" s="101" t="s">
        <v>550</v>
      </c>
      <c r="AH1108" s="101"/>
      <c r="AI1108" s="101"/>
      <c r="AJ1108" s="101"/>
      <c r="AK1108" s="101"/>
      <c r="AL1108" s="101"/>
      <c r="AM1108" s="101"/>
      <c r="AN1108" s="101"/>
      <c r="AO1108" s="101"/>
      <c r="AP1108" s="101"/>
      <c r="AQ1108" s="101"/>
      <c r="AR1108" s="101"/>
      <c r="AS1108" s="101"/>
      <c r="AT1108" s="101"/>
      <c r="AU1108" s="101"/>
      <c r="AV1108" s="101"/>
      <c r="AW1108" s="101"/>
      <c r="AX1108" s="101"/>
      <c r="AY1108" s="101"/>
      <c r="AZ1108" s="101"/>
      <c r="BA1108" s="101"/>
      <c r="BB1108" s="101"/>
      <c r="BC1108" s="101"/>
      <c r="BD1108" s="101"/>
      <c r="BE1108" s="101"/>
      <c r="BF1108" s="101"/>
      <c r="BG1108" s="101"/>
      <c r="BH1108" s="101"/>
    </row>
    <row r="1109" spans="1:60" ht="45" outlineLevel="1">
      <c r="A1109" s="129">
        <v>147</v>
      </c>
      <c r="B1109" s="130" t="s">
        <v>1241</v>
      </c>
      <c r="C1109" s="140" t="s">
        <v>1242</v>
      </c>
      <c r="D1109" s="131" t="s">
        <v>1128</v>
      </c>
      <c r="E1109" s="132">
        <v>1</v>
      </c>
      <c r="F1109" s="133"/>
      <c r="G1109" s="134">
        <f t="shared" si="14"/>
        <v>0</v>
      </c>
      <c r="H1109" s="133"/>
      <c r="I1109" s="134">
        <f t="shared" si="15"/>
        <v>0</v>
      </c>
      <c r="J1109" s="133"/>
      <c r="K1109" s="134">
        <f t="shared" si="16"/>
        <v>0</v>
      </c>
      <c r="L1109" s="134">
        <v>21</v>
      </c>
      <c r="M1109" s="134">
        <f t="shared" si="17"/>
        <v>0</v>
      </c>
      <c r="N1109" s="134">
        <v>0</v>
      </c>
      <c r="O1109" s="134">
        <f t="shared" si="18"/>
        <v>0</v>
      </c>
      <c r="P1109" s="134">
        <v>0</v>
      </c>
      <c r="Q1109" s="134">
        <f t="shared" si="19"/>
        <v>0</v>
      </c>
      <c r="R1109" s="134"/>
      <c r="S1109" s="134" t="s">
        <v>392</v>
      </c>
      <c r="T1109" s="135" t="s">
        <v>393</v>
      </c>
      <c r="U1109" s="106">
        <v>0</v>
      </c>
      <c r="V1109" s="106">
        <f t="shared" si="20"/>
        <v>0</v>
      </c>
      <c r="W1109" s="106"/>
      <c r="X1109" s="106" t="s">
        <v>362</v>
      </c>
      <c r="Y1109" s="101"/>
      <c r="Z1109" s="101"/>
      <c r="AA1109" s="101"/>
      <c r="AB1109" s="101"/>
      <c r="AC1109" s="101"/>
      <c r="AD1109" s="101"/>
      <c r="AE1109" s="101"/>
      <c r="AF1109" s="101"/>
      <c r="AG1109" s="101" t="s">
        <v>550</v>
      </c>
      <c r="AH1109" s="101"/>
      <c r="AI1109" s="101"/>
      <c r="AJ1109" s="101"/>
      <c r="AK1109" s="101"/>
      <c r="AL1109" s="101"/>
      <c r="AM1109" s="101"/>
      <c r="AN1109" s="101"/>
      <c r="AO1109" s="101"/>
      <c r="AP1109" s="101"/>
      <c r="AQ1109" s="101"/>
      <c r="AR1109" s="101"/>
      <c r="AS1109" s="101"/>
      <c r="AT1109" s="101"/>
      <c r="AU1109" s="101"/>
      <c r="AV1109" s="101"/>
      <c r="AW1109" s="101"/>
      <c r="AX1109" s="101"/>
      <c r="AY1109" s="101"/>
      <c r="AZ1109" s="101"/>
      <c r="BA1109" s="101"/>
      <c r="BB1109" s="101"/>
      <c r="BC1109" s="101"/>
      <c r="BD1109" s="101"/>
      <c r="BE1109" s="101"/>
      <c r="BF1109" s="101"/>
      <c r="BG1109" s="101"/>
      <c r="BH1109" s="101"/>
    </row>
    <row r="1110" spans="1:60" ht="45" outlineLevel="1">
      <c r="A1110" s="129">
        <v>148</v>
      </c>
      <c r="B1110" s="130" t="s">
        <v>1243</v>
      </c>
      <c r="C1110" s="140" t="s">
        <v>1244</v>
      </c>
      <c r="D1110" s="131" t="s">
        <v>1128</v>
      </c>
      <c r="E1110" s="132">
        <v>10</v>
      </c>
      <c r="F1110" s="133"/>
      <c r="G1110" s="134">
        <f t="shared" si="14"/>
        <v>0</v>
      </c>
      <c r="H1110" s="133"/>
      <c r="I1110" s="134">
        <f t="shared" si="15"/>
        <v>0</v>
      </c>
      <c r="J1110" s="133"/>
      <c r="K1110" s="134">
        <f t="shared" si="16"/>
        <v>0</v>
      </c>
      <c r="L1110" s="134">
        <v>21</v>
      </c>
      <c r="M1110" s="134">
        <f t="shared" si="17"/>
        <v>0</v>
      </c>
      <c r="N1110" s="134">
        <v>0</v>
      </c>
      <c r="O1110" s="134">
        <f t="shared" si="18"/>
        <v>0</v>
      </c>
      <c r="P1110" s="134">
        <v>0</v>
      </c>
      <c r="Q1110" s="134">
        <f t="shared" si="19"/>
        <v>0</v>
      </c>
      <c r="R1110" s="134"/>
      <c r="S1110" s="134" t="s">
        <v>392</v>
      </c>
      <c r="T1110" s="135" t="s">
        <v>393</v>
      </c>
      <c r="U1110" s="106">
        <v>0</v>
      </c>
      <c r="V1110" s="106">
        <f t="shared" si="20"/>
        <v>0</v>
      </c>
      <c r="W1110" s="106"/>
      <c r="X1110" s="106" t="s">
        <v>362</v>
      </c>
      <c r="Y1110" s="101"/>
      <c r="Z1110" s="101"/>
      <c r="AA1110" s="101"/>
      <c r="AB1110" s="101"/>
      <c r="AC1110" s="101"/>
      <c r="AD1110" s="101"/>
      <c r="AE1110" s="101"/>
      <c r="AF1110" s="101"/>
      <c r="AG1110" s="101" t="s">
        <v>550</v>
      </c>
      <c r="AH1110" s="101"/>
      <c r="AI1110" s="101"/>
      <c r="AJ1110" s="101"/>
      <c r="AK1110" s="101"/>
      <c r="AL1110" s="101"/>
      <c r="AM1110" s="101"/>
      <c r="AN1110" s="101"/>
      <c r="AO1110" s="101"/>
      <c r="AP1110" s="101"/>
      <c r="AQ1110" s="101"/>
      <c r="AR1110" s="101"/>
      <c r="AS1110" s="101"/>
      <c r="AT1110" s="101"/>
      <c r="AU1110" s="101"/>
      <c r="AV1110" s="101"/>
      <c r="AW1110" s="101"/>
      <c r="AX1110" s="101"/>
      <c r="AY1110" s="101"/>
      <c r="AZ1110" s="101"/>
      <c r="BA1110" s="101"/>
      <c r="BB1110" s="101"/>
      <c r="BC1110" s="101"/>
      <c r="BD1110" s="101"/>
      <c r="BE1110" s="101"/>
      <c r="BF1110" s="101"/>
      <c r="BG1110" s="101"/>
      <c r="BH1110" s="101"/>
    </row>
    <row r="1111" spans="1:60" ht="45" outlineLevel="1">
      <c r="A1111" s="129">
        <v>149</v>
      </c>
      <c r="B1111" s="130" t="s">
        <v>1245</v>
      </c>
      <c r="C1111" s="140" t="s">
        <v>1246</v>
      </c>
      <c r="D1111" s="131" t="s">
        <v>1128</v>
      </c>
      <c r="E1111" s="132">
        <v>1</v>
      </c>
      <c r="F1111" s="133"/>
      <c r="G1111" s="134">
        <f t="shared" si="14"/>
        <v>0</v>
      </c>
      <c r="H1111" s="133"/>
      <c r="I1111" s="134">
        <f t="shared" si="15"/>
        <v>0</v>
      </c>
      <c r="J1111" s="133"/>
      <c r="K1111" s="134">
        <f t="shared" si="16"/>
        <v>0</v>
      </c>
      <c r="L1111" s="134">
        <v>21</v>
      </c>
      <c r="M1111" s="134">
        <f t="shared" si="17"/>
        <v>0</v>
      </c>
      <c r="N1111" s="134">
        <v>0</v>
      </c>
      <c r="O1111" s="134">
        <f t="shared" si="18"/>
        <v>0</v>
      </c>
      <c r="P1111" s="134">
        <v>0</v>
      </c>
      <c r="Q1111" s="134">
        <f t="shared" si="19"/>
        <v>0</v>
      </c>
      <c r="R1111" s="134"/>
      <c r="S1111" s="134" t="s">
        <v>392</v>
      </c>
      <c r="T1111" s="135" t="s">
        <v>393</v>
      </c>
      <c r="U1111" s="106">
        <v>0</v>
      </c>
      <c r="V1111" s="106">
        <f t="shared" si="20"/>
        <v>0</v>
      </c>
      <c r="W1111" s="106"/>
      <c r="X1111" s="106" t="s">
        <v>362</v>
      </c>
      <c r="Y1111" s="101"/>
      <c r="Z1111" s="101"/>
      <c r="AA1111" s="101"/>
      <c r="AB1111" s="101"/>
      <c r="AC1111" s="101"/>
      <c r="AD1111" s="101"/>
      <c r="AE1111" s="101"/>
      <c r="AF1111" s="101"/>
      <c r="AG1111" s="101" t="s">
        <v>550</v>
      </c>
      <c r="AH1111" s="101"/>
      <c r="AI1111" s="101"/>
      <c r="AJ1111" s="101"/>
      <c r="AK1111" s="101"/>
      <c r="AL1111" s="101"/>
      <c r="AM1111" s="101"/>
      <c r="AN1111" s="101"/>
      <c r="AO1111" s="101"/>
      <c r="AP1111" s="101"/>
      <c r="AQ1111" s="101"/>
      <c r="AR1111" s="101"/>
      <c r="AS1111" s="101"/>
      <c r="AT1111" s="101"/>
      <c r="AU1111" s="101"/>
      <c r="AV1111" s="101"/>
      <c r="AW1111" s="101"/>
      <c r="AX1111" s="101"/>
      <c r="AY1111" s="101"/>
      <c r="AZ1111" s="101"/>
      <c r="BA1111" s="101"/>
      <c r="BB1111" s="101"/>
      <c r="BC1111" s="101"/>
      <c r="BD1111" s="101"/>
      <c r="BE1111" s="101"/>
      <c r="BF1111" s="101"/>
      <c r="BG1111" s="101"/>
      <c r="BH1111" s="101"/>
    </row>
    <row r="1112" spans="1:60" ht="45" outlineLevel="1">
      <c r="A1112" s="129">
        <v>150</v>
      </c>
      <c r="B1112" s="130" t="s">
        <v>1247</v>
      </c>
      <c r="C1112" s="140" t="s">
        <v>1248</v>
      </c>
      <c r="D1112" s="131" t="s">
        <v>1128</v>
      </c>
      <c r="E1112" s="132">
        <v>1</v>
      </c>
      <c r="F1112" s="133"/>
      <c r="G1112" s="134">
        <f t="shared" si="14"/>
        <v>0</v>
      </c>
      <c r="H1112" s="133"/>
      <c r="I1112" s="134">
        <f t="shared" si="15"/>
        <v>0</v>
      </c>
      <c r="J1112" s="133"/>
      <c r="K1112" s="134">
        <f t="shared" si="16"/>
        <v>0</v>
      </c>
      <c r="L1112" s="134">
        <v>21</v>
      </c>
      <c r="M1112" s="134">
        <f t="shared" si="17"/>
        <v>0</v>
      </c>
      <c r="N1112" s="134">
        <v>0</v>
      </c>
      <c r="O1112" s="134">
        <f t="shared" si="18"/>
        <v>0</v>
      </c>
      <c r="P1112" s="134">
        <v>0</v>
      </c>
      <c r="Q1112" s="134">
        <f t="shared" si="19"/>
        <v>0</v>
      </c>
      <c r="R1112" s="134"/>
      <c r="S1112" s="134" t="s">
        <v>392</v>
      </c>
      <c r="T1112" s="135" t="s">
        <v>393</v>
      </c>
      <c r="U1112" s="106">
        <v>0</v>
      </c>
      <c r="V1112" s="106">
        <f t="shared" si="20"/>
        <v>0</v>
      </c>
      <c r="W1112" s="106"/>
      <c r="X1112" s="106" t="s">
        <v>362</v>
      </c>
      <c r="Y1112" s="101"/>
      <c r="Z1112" s="101"/>
      <c r="AA1112" s="101"/>
      <c r="AB1112" s="101"/>
      <c r="AC1112" s="101"/>
      <c r="AD1112" s="101"/>
      <c r="AE1112" s="101"/>
      <c r="AF1112" s="101"/>
      <c r="AG1112" s="101" t="s">
        <v>550</v>
      </c>
      <c r="AH1112" s="101"/>
      <c r="AI1112" s="101"/>
      <c r="AJ1112" s="101"/>
      <c r="AK1112" s="101"/>
      <c r="AL1112" s="101"/>
      <c r="AM1112" s="101"/>
      <c r="AN1112" s="101"/>
      <c r="AO1112" s="101"/>
      <c r="AP1112" s="101"/>
      <c r="AQ1112" s="101"/>
      <c r="AR1112" s="101"/>
      <c r="AS1112" s="101"/>
      <c r="AT1112" s="101"/>
      <c r="AU1112" s="101"/>
      <c r="AV1112" s="101"/>
      <c r="AW1112" s="101"/>
      <c r="AX1112" s="101"/>
      <c r="AY1112" s="101"/>
      <c r="AZ1112" s="101"/>
      <c r="BA1112" s="101"/>
      <c r="BB1112" s="101"/>
      <c r="BC1112" s="101"/>
      <c r="BD1112" s="101"/>
      <c r="BE1112" s="101"/>
      <c r="BF1112" s="101"/>
      <c r="BG1112" s="101"/>
      <c r="BH1112" s="101"/>
    </row>
    <row r="1113" spans="1:60" ht="33.75" outlineLevel="1">
      <c r="A1113" s="129">
        <v>151</v>
      </c>
      <c r="B1113" s="130" t="s">
        <v>1249</v>
      </c>
      <c r="C1113" s="140" t="s">
        <v>1250</v>
      </c>
      <c r="D1113" s="131" t="s">
        <v>1128</v>
      </c>
      <c r="E1113" s="132">
        <v>1</v>
      </c>
      <c r="F1113" s="133"/>
      <c r="G1113" s="134">
        <f t="shared" si="14"/>
        <v>0</v>
      </c>
      <c r="H1113" s="133"/>
      <c r="I1113" s="134">
        <f t="shared" si="15"/>
        <v>0</v>
      </c>
      <c r="J1113" s="133"/>
      <c r="K1113" s="134">
        <f t="shared" si="16"/>
        <v>0</v>
      </c>
      <c r="L1113" s="134">
        <v>21</v>
      </c>
      <c r="M1113" s="134">
        <f t="shared" si="17"/>
        <v>0</v>
      </c>
      <c r="N1113" s="134">
        <v>0</v>
      </c>
      <c r="O1113" s="134">
        <f t="shared" si="18"/>
        <v>0</v>
      </c>
      <c r="P1113" s="134">
        <v>0</v>
      </c>
      <c r="Q1113" s="134">
        <f t="shared" si="19"/>
        <v>0</v>
      </c>
      <c r="R1113" s="134"/>
      <c r="S1113" s="134" t="s">
        <v>392</v>
      </c>
      <c r="T1113" s="135" t="s">
        <v>393</v>
      </c>
      <c r="U1113" s="106">
        <v>0</v>
      </c>
      <c r="V1113" s="106">
        <f t="shared" si="20"/>
        <v>0</v>
      </c>
      <c r="W1113" s="106"/>
      <c r="X1113" s="106" t="s">
        <v>362</v>
      </c>
      <c r="Y1113" s="101"/>
      <c r="Z1113" s="101"/>
      <c r="AA1113" s="101"/>
      <c r="AB1113" s="101"/>
      <c r="AC1113" s="101"/>
      <c r="AD1113" s="101"/>
      <c r="AE1113" s="101"/>
      <c r="AF1113" s="101"/>
      <c r="AG1113" s="101" t="s">
        <v>550</v>
      </c>
      <c r="AH1113" s="101"/>
      <c r="AI1113" s="101"/>
      <c r="AJ1113" s="101"/>
      <c r="AK1113" s="101"/>
      <c r="AL1113" s="101"/>
      <c r="AM1113" s="101"/>
      <c r="AN1113" s="101"/>
      <c r="AO1113" s="101"/>
      <c r="AP1113" s="101"/>
      <c r="AQ1113" s="101"/>
      <c r="AR1113" s="101"/>
      <c r="AS1113" s="101"/>
      <c r="AT1113" s="101"/>
      <c r="AU1113" s="101"/>
      <c r="AV1113" s="101"/>
      <c r="AW1113" s="101"/>
      <c r="AX1113" s="101"/>
      <c r="AY1113" s="101"/>
      <c r="AZ1113" s="101"/>
      <c r="BA1113" s="101"/>
      <c r="BB1113" s="101"/>
      <c r="BC1113" s="101"/>
      <c r="BD1113" s="101"/>
      <c r="BE1113" s="101"/>
      <c r="BF1113" s="101"/>
      <c r="BG1113" s="101"/>
      <c r="BH1113" s="101"/>
    </row>
    <row r="1114" spans="1:60" ht="33.75" outlineLevel="1">
      <c r="A1114" s="129">
        <v>152</v>
      </c>
      <c r="B1114" s="130" t="s">
        <v>1251</v>
      </c>
      <c r="C1114" s="140" t="s">
        <v>1252</v>
      </c>
      <c r="D1114" s="131" t="s">
        <v>1128</v>
      </c>
      <c r="E1114" s="132">
        <v>2</v>
      </c>
      <c r="F1114" s="133"/>
      <c r="G1114" s="134">
        <f t="shared" si="14"/>
        <v>0</v>
      </c>
      <c r="H1114" s="133"/>
      <c r="I1114" s="134">
        <f t="shared" si="15"/>
        <v>0</v>
      </c>
      <c r="J1114" s="133"/>
      <c r="K1114" s="134">
        <f t="shared" si="16"/>
        <v>0</v>
      </c>
      <c r="L1114" s="134">
        <v>21</v>
      </c>
      <c r="M1114" s="134">
        <f t="shared" si="17"/>
        <v>0</v>
      </c>
      <c r="N1114" s="134">
        <v>0</v>
      </c>
      <c r="O1114" s="134">
        <f t="shared" si="18"/>
        <v>0</v>
      </c>
      <c r="P1114" s="134">
        <v>0</v>
      </c>
      <c r="Q1114" s="134">
        <f t="shared" si="19"/>
        <v>0</v>
      </c>
      <c r="R1114" s="134"/>
      <c r="S1114" s="134" t="s">
        <v>392</v>
      </c>
      <c r="T1114" s="135" t="s">
        <v>393</v>
      </c>
      <c r="U1114" s="106">
        <v>0</v>
      </c>
      <c r="V1114" s="106">
        <f t="shared" si="20"/>
        <v>0</v>
      </c>
      <c r="W1114" s="106"/>
      <c r="X1114" s="106" t="s">
        <v>362</v>
      </c>
      <c r="Y1114" s="101"/>
      <c r="Z1114" s="101"/>
      <c r="AA1114" s="101"/>
      <c r="AB1114" s="101"/>
      <c r="AC1114" s="101"/>
      <c r="AD1114" s="101"/>
      <c r="AE1114" s="101"/>
      <c r="AF1114" s="101"/>
      <c r="AG1114" s="101" t="s">
        <v>550</v>
      </c>
      <c r="AH1114" s="101"/>
      <c r="AI1114" s="101"/>
      <c r="AJ1114" s="101"/>
      <c r="AK1114" s="101"/>
      <c r="AL1114" s="101"/>
      <c r="AM1114" s="101"/>
      <c r="AN1114" s="101"/>
      <c r="AO1114" s="101"/>
      <c r="AP1114" s="101"/>
      <c r="AQ1114" s="101"/>
      <c r="AR1114" s="101"/>
      <c r="AS1114" s="101"/>
      <c r="AT1114" s="101"/>
      <c r="AU1114" s="101"/>
      <c r="AV1114" s="101"/>
      <c r="AW1114" s="101"/>
      <c r="AX1114" s="101"/>
      <c r="AY1114" s="101"/>
      <c r="AZ1114" s="101"/>
      <c r="BA1114" s="101"/>
      <c r="BB1114" s="101"/>
      <c r="BC1114" s="101"/>
      <c r="BD1114" s="101"/>
      <c r="BE1114" s="101"/>
      <c r="BF1114" s="101"/>
      <c r="BG1114" s="101"/>
      <c r="BH1114" s="101"/>
    </row>
    <row r="1115" spans="1:60" ht="45" outlineLevel="1">
      <c r="A1115" s="129">
        <v>153</v>
      </c>
      <c r="B1115" s="130" t="s">
        <v>1253</v>
      </c>
      <c r="C1115" s="140" t="s">
        <v>1254</v>
      </c>
      <c r="D1115" s="131" t="s">
        <v>1128</v>
      </c>
      <c r="E1115" s="132">
        <v>1</v>
      </c>
      <c r="F1115" s="133"/>
      <c r="G1115" s="134">
        <f t="shared" si="14"/>
        <v>0</v>
      </c>
      <c r="H1115" s="133"/>
      <c r="I1115" s="134">
        <f t="shared" si="15"/>
        <v>0</v>
      </c>
      <c r="J1115" s="133"/>
      <c r="K1115" s="134">
        <f t="shared" si="16"/>
        <v>0</v>
      </c>
      <c r="L1115" s="134">
        <v>21</v>
      </c>
      <c r="M1115" s="134">
        <f t="shared" si="17"/>
        <v>0</v>
      </c>
      <c r="N1115" s="134">
        <v>0</v>
      </c>
      <c r="O1115" s="134">
        <f t="shared" si="18"/>
        <v>0</v>
      </c>
      <c r="P1115" s="134">
        <v>0</v>
      </c>
      <c r="Q1115" s="134">
        <f t="shared" si="19"/>
        <v>0</v>
      </c>
      <c r="R1115" s="134"/>
      <c r="S1115" s="134" t="s">
        <v>392</v>
      </c>
      <c r="T1115" s="135" t="s">
        <v>393</v>
      </c>
      <c r="U1115" s="106">
        <v>0</v>
      </c>
      <c r="V1115" s="106">
        <f t="shared" si="20"/>
        <v>0</v>
      </c>
      <c r="W1115" s="106"/>
      <c r="X1115" s="106" t="s">
        <v>362</v>
      </c>
      <c r="Y1115" s="101"/>
      <c r="Z1115" s="101"/>
      <c r="AA1115" s="101"/>
      <c r="AB1115" s="101"/>
      <c r="AC1115" s="101"/>
      <c r="AD1115" s="101"/>
      <c r="AE1115" s="101"/>
      <c r="AF1115" s="101"/>
      <c r="AG1115" s="101" t="s">
        <v>550</v>
      </c>
      <c r="AH1115" s="101"/>
      <c r="AI1115" s="101"/>
      <c r="AJ1115" s="101"/>
      <c r="AK1115" s="101"/>
      <c r="AL1115" s="101"/>
      <c r="AM1115" s="101"/>
      <c r="AN1115" s="101"/>
      <c r="AO1115" s="101"/>
      <c r="AP1115" s="101"/>
      <c r="AQ1115" s="101"/>
      <c r="AR1115" s="101"/>
      <c r="AS1115" s="101"/>
      <c r="AT1115" s="101"/>
      <c r="AU1115" s="101"/>
      <c r="AV1115" s="101"/>
      <c r="AW1115" s="101"/>
      <c r="AX1115" s="101"/>
      <c r="AY1115" s="101"/>
      <c r="AZ1115" s="101"/>
      <c r="BA1115" s="101"/>
      <c r="BB1115" s="101"/>
      <c r="BC1115" s="101"/>
      <c r="BD1115" s="101"/>
      <c r="BE1115" s="101"/>
      <c r="BF1115" s="101"/>
      <c r="BG1115" s="101"/>
      <c r="BH1115" s="101"/>
    </row>
    <row r="1116" spans="1:60" ht="45" outlineLevel="1">
      <c r="A1116" s="129">
        <v>154</v>
      </c>
      <c r="B1116" s="130" t="s">
        <v>1255</v>
      </c>
      <c r="C1116" s="140" t="s">
        <v>1256</v>
      </c>
      <c r="D1116" s="131" t="s">
        <v>1128</v>
      </c>
      <c r="E1116" s="132">
        <v>1</v>
      </c>
      <c r="F1116" s="133"/>
      <c r="G1116" s="134">
        <f t="shared" si="14"/>
        <v>0</v>
      </c>
      <c r="H1116" s="133"/>
      <c r="I1116" s="134">
        <f t="shared" si="15"/>
        <v>0</v>
      </c>
      <c r="J1116" s="133"/>
      <c r="K1116" s="134">
        <f t="shared" si="16"/>
        <v>0</v>
      </c>
      <c r="L1116" s="134">
        <v>21</v>
      </c>
      <c r="M1116" s="134">
        <f t="shared" si="17"/>
        <v>0</v>
      </c>
      <c r="N1116" s="134">
        <v>0</v>
      </c>
      <c r="O1116" s="134">
        <f t="shared" si="18"/>
        <v>0</v>
      </c>
      <c r="P1116" s="134">
        <v>0</v>
      </c>
      <c r="Q1116" s="134">
        <f t="shared" si="19"/>
        <v>0</v>
      </c>
      <c r="R1116" s="134"/>
      <c r="S1116" s="134" t="s">
        <v>392</v>
      </c>
      <c r="T1116" s="135" t="s">
        <v>393</v>
      </c>
      <c r="U1116" s="106">
        <v>0</v>
      </c>
      <c r="V1116" s="106">
        <f t="shared" si="20"/>
        <v>0</v>
      </c>
      <c r="W1116" s="106"/>
      <c r="X1116" s="106" t="s">
        <v>362</v>
      </c>
      <c r="Y1116" s="101"/>
      <c r="Z1116" s="101"/>
      <c r="AA1116" s="101"/>
      <c r="AB1116" s="101"/>
      <c r="AC1116" s="101"/>
      <c r="AD1116" s="101"/>
      <c r="AE1116" s="101"/>
      <c r="AF1116" s="101"/>
      <c r="AG1116" s="101" t="s">
        <v>550</v>
      </c>
      <c r="AH1116" s="101"/>
      <c r="AI1116" s="101"/>
      <c r="AJ1116" s="101"/>
      <c r="AK1116" s="101"/>
      <c r="AL1116" s="101"/>
      <c r="AM1116" s="101"/>
      <c r="AN1116" s="101"/>
      <c r="AO1116" s="101"/>
      <c r="AP1116" s="101"/>
      <c r="AQ1116" s="101"/>
      <c r="AR1116" s="101"/>
      <c r="AS1116" s="101"/>
      <c r="AT1116" s="101"/>
      <c r="AU1116" s="101"/>
      <c r="AV1116" s="101"/>
      <c r="AW1116" s="101"/>
      <c r="AX1116" s="101"/>
      <c r="AY1116" s="101"/>
      <c r="AZ1116" s="101"/>
      <c r="BA1116" s="101"/>
      <c r="BB1116" s="101"/>
      <c r="BC1116" s="101"/>
      <c r="BD1116" s="101"/>
      <c r="BE1116" s="101"/>
      <c r="BF1116" s="101"/>
      <c r="BG1116" s="101"/>
      <c r="BH1116" s="101"/>
    </row>
    <row r="1117" spans="1:60" ht="45" outlineLevel="1">
      <c r="A1117" s="129">
        <v>155</v>
      </c>
      <c r="B1117" s="130" t="s">
        <v>1257</v>
      </c>
      <c r="C1117" s="140" t="s">
        <v>1258</v>
      </c>
      <c r="D1117" s="131" t="s">
        <v>1128</v>
      </c>
      <c r="E1117" s="132">
        <v>2</v>
      </c>
      <c r="F1117" s="133"/>
      <c r="G1117" s="134">
        <f t="shared" si="14"/>
        <v>0</v>
      </c>
      <c r="H1117" s="133"/>
      <c r="I1117" s="134">
        <f t="shared" si="15"/>
        <v>0</v>
      </c>
      <c r="J1117" s="133"/>
      <c r="K1117" s="134">
        <f t="shared" si="16"/>
        <v>0</v>
      </c>
      <c r="L1117" s="134">
        <v>21</v>
      </c>
      <c r="M1117" s="134">
        <f t="shared" si="17"/>
        <v>0</v>
      </c>
      <c r="N1117" s="134">
        <v>0</v>
      </c>
      <c r="O1117" s="134">
        <f t="shared" si="18"/>
        <v>0</v>
      </c>
      <c r="P1117" s="134">
        <v>0</v>
      </c>
      <c r="Q1117" s="134">
        <f t="shared" si="19"/>
        <v>0</v>
      </c>
      <c r="R1117" s="134"/>
      <c r="S1117" s="134" t="s">
        <v>392</v>
      </c>
      <c r="T1117" s="135" t="s">
        <v>393</v>
      </c>
      <c r="U1117" s="106">
        <v>0</v>
      </c>
      <c r="V1117" s="106">
        <f t="shared" si="20"/>
        <v>0</v>
      </c>
      <c r="W1117" s="106"/>
      <c r="X1117" s="106" t="s">
        <v>362</v>
      </c>
      <c r="Y1117" s="101"/>
      <c r="Z1117" s="101"/>
      <c r="AA1117" s="101"/>
      <c r="AB1117" s="101"/>
      <c r="AC1117" s="101"/>
      <c r="AD1117" s="101"/>
      <c r="AE1117" s="101"/>
      <c r="AF1117" s="101"/>
      <c r="AG1117" s="101" t="s">
        <v>550</v>
      </c>
      <c r="AH1117" s="101"/>
      <c r="AI1117" s="101"/>
      <c r="AJ1117" s="101"/>
      <c r="AK1117" s="101"/>
      <c r="AL1117" s="101"/>
      <c r="AM1117" s="101"/>
      <c r="AN1117" s="101"/>
      <c r="AO1117" s="101"/>
      <c r="AP1117" s="101"/>
      <c r="AQ1117" s="101"/>
      <c r="AR1117" s="101"/>
      <c r="AS1117" s="101"/>
      <c r="AT1117" s="101"/>
      <c r="AU1117" s="101"/>
      <c r="AV1117" s="101"/>
      <c r="AW1117" s="101"/>
      <c r="AX1117" s="101"/>
      <c r="AY1117" s="101"/>
      <c r="AZ1117" s="101"/>
      <c r="BA1117" s="101"/>
      <c r="BB1117" s="101"/>
      <c r="BC1117" s="101"/>
      <c r="BD1117" s="101"/>
      <c r="BE1117" s="101"/>
      <c r="BF1117" s="101"/>
      <c r="BG1117" s="101"/>
      <c r="BH1117" s="101"/>
    </row>
    <row r="1118" spans="1:60" ht="45" outlineLevel="1">
      <c r="A1118" s="129">
        <v>156</v>
      </c>
      <c r="B1118" s="130" t="s">
        <v>1259</v>
      </c>
      <c r="C1118" s="140" t="s">
        <v>1260</v>
      </c>
      <c r="D1118" s="131" t="s">
        <v>1128</v>
      </c>
      <c r="E1118" s="132">
        <v>8</v>
      </c>
      <c r="F1118" s="133"/>
      <c r="G1118" s="134">
        <f t="shared" si="14"/>
        <v>0</v>
      </c>
      <c r="H1118" s="133"/>
      <c r="I1118" s="134">
        <f t="shared" si="15"/>
        <v>0</v>
      </c>
      <c r="J1118" s="133"/>
      <c r="K1118" s="134">
        <f t="shared" si="16"/>
        <v>0</v>
      </c>
      <c r="L1118" s="134">
        <v>21</v>
      </c>
      <c r="M1118" s="134">
        <f t="shared" si="17"/>
        <v>0</v>
      </c>
      <c r="N1118" s="134">
        <v>0</v>
      </c>
      <c r="O1118" s="134">
        <f t="shared" si="18"/>
        <v>0</v>
      </c>
      <c r="P1118" s="134">
        <v>0</v>
      </c>
      <c r="Q1118" s="134">
        <f t="shared" si="19"/>
        <v>0</v>
      </c>
      <c r="R1118" s="134"/>
      <c r="S1118" s="134" t="s">
        <v>392</v>
      </c>
      <c r="T1118" s="135" t="s">
        <v>393</v>
      </c>
      <c r="U1118" s="106">
        <v>0</v>
      </c>
      <c r="V1118" s="106">
        <f t="shared" si="20"/>
        <v>0</v>
      </c>
      <c r="W1118" s="106"/>
      <c r="X1118" s="106" t="s">
        <v>362</v>
      </c>
      <c r="Y1118" s="101"/>
      <c r="Z1118" s="101"/>
      <c r="AA1118" s="101"/>
      <c r="AB1118" s="101"/>
      <c r="AC1118" s="101"/>
      <c r="AD1118" s="101"/>
      <c r="AE1118" s="101"/>
      <c r="AF1118" s="101"/>
      <c r="AG1118" s="101" t="s">
        <v>550</v>
      </c>
      <c r="AH1118" s="101"/>
      <c r="AI1118" s="101"/>
      <c r="AJ1118" s="101"/>
      <c r="AK1118" s="101"/>
      <c r="AL1118" s="101"/>
      <c r="AM1118" s="101"/>
      <c r="AN1118" s="101"/>
      <c r="AO1118" s="101"/>
      <c r="AP1118" s="101"/>
      <c r="AQ1118" s="101"/>
      <c r="AR1118" s="101"/>
      <c r="AS1118" s="101"/>
      <c r="AT1118" s="101"/>
      <c r="AU1118" s="101"/>
      <c r="AV1118" s="101"/>
      <c r="AW1118" s="101"/>
      <c r="AX1118" s="101"/>
      <c r="AY1118" s="101"/>
      <c r="AZ1118" s="101"/>
      <c r="BA1118" s="101"/>
      <c r="BB1118" s="101"/>
      <c r="BC1118" s="101"/>
      <c r="BD1118" s="101"/>
      <c r="BE1118" s="101"/>
      <c r="BF1118" s="101"/>
      <c r="BG1118" s="101"/>
      <c r="BH1118" s="101"/>
    </row>
    <row r="1119" spans="1:60" ht="45" outlineLevel="1">
      <c r="A1119" s="129">
        <v>157</v>
      </c>
      <c r="B1119" s="130" t="s">
        <v>1261</v>
      </c>
      <c r="C1119" s="140" t="s">
        <v>1262</v>
      </c>
      <c r="D1119" s="131" t="s">
        <v>1128</v>
      </c>
      <c r="E1119" s="132">
        <v>8</v>
      </c>
      <c r="F1119" s="133"/>
      <c r="G1119" s="134">
        <f t="shared" si="14"/>
        <v>0</v>
      </c>
      <c r="H1119" s="133"/>
      <c r="I1119" s="134">
        <f t="shared" si="15"/>
        <v>0</v>
      </c>
      <c r="J1119" s="133"/>
      <c r="K1119" s="134">
        <f t="shared" si="16"/>
        <v>0</v>
      </c>
      <c r="L1119" s="134">
        <v>21</v>
      </c>
      <c r="M1119" s="134">
        <f t="shared" si="17"/>
        <v>0</v>
      </c>
      <c r="N1119" s="134">
        <v>0</v>
      </c>
      <c r="O1119" s="134">
        <f t="shared" si="18"/>
        <v>0</v>
      </c>
      <c r="P1119" s="134">
        <v>0</v>
      </c>
      <c r="Q1119" s="134">
        <f t="shared" si="19"/>
        <v>0</v>
      </c>
      <c r="R1119" s="134"/>
      <c r="S1119" s="134" t="s">
        <v>392</v>
      </c>
      <c r="T1119" s="135" t="s">
        <v>393</v>
      </c>
      <c r="U1119" s="106">
        <v>0</v>
      </c>
      <c r="V1119" s="106">
        <f t="shared" si="20"/>
        <v>0</v>
      </c>
      <c r="W1119" s="106"/>
      <c r="X1119" s="106" t="s">
        <v>362</v>
      </c>
      <c r="Y1119" s="101"/>
      <c r="Z1119" s="101"/>
      <c r="AA1119" s="101"/>
      <c r="AB1119" s="101"/>
      <c r="AC1119" s="101"/>
      <c r="AD1119" s="101"/>
      <c r="AE1119" s="101"/>
      <c r="AF1119" s="101"/>
      <c r="AG1119" s="101" t="s">
        <v>550</v>
      </c>
      <c r="AH1119" s="101"/>
      <c r="AI1119" s="101"/>
      <c r="AJ1119" s="101"/>
      <c r="AK1119" s="101"/>
      <c r="AL1119" s="101"/>
      <c r="AM1119" s="101"/>
      <c r="AN1119" s="101"/>
      <c r="AO1119" s="101"/>
      <c r="AP1119" s="101"/>
      <c r="AQ1119" s="101"/>
      <c r="AR1119" s="101"/>
      <c r="AS1119" s="101"/>
      <c r="AT1119" s="101"/>
      <c r="AU1119" s="101"/>
      <c r="AV1119" s="101"/>
      <c r="AW1119" s="101"/>
      <c r="AX1119" s="101"/>
      <c r="AY1119" s="101"/>
      <c r="AZ1119" s="101"/>
      <c r="BA1119" s="101"/>
      <c r="BB1119" s="101"/>
      <c r="BC1119" s="101"/>
      <c r="BD1119" s="101"/>
      <c r="BE1119" s="101"/>
      <c r="BF1119" s="101"/>
      <c r="BG1119" s="101"/>
      <c r="BH1119" s="101"/>
    </row>
    <row r="1120" spans="1:60" ht="45" outlineLevel="1">
      <c r="A1120" s="129">
        <v>158</v>
      </c>
      <c r="B1120" s="130" t="s">
        <v>1263</v>
      </c>
      <c r="C1120" s="140" t="s">
        <v>1264</v>
      </c>
      <c r="D1120" s="131" t="s">
        <v>1128</v>
      </c>
      <c r="E1120" s="132">
        <v>8</v>
      </c>
      <c r="F1120" s="133"/>
      <c r="G1120" s="134">
        <f t="shared" si="14"/>
        <v>0</v>
      </c>
      <c r="H1120" s="133"/>
      <c r="I1120" s="134">
        <f t="shared" si="15"/>
        <v>0</v>
      </c>
      <c r="J1120" s="133"/>
      <c r="K1120" s="134">
        <f t="shared" si="16"/>
        <v>0</v>
      </c>
      <c r="L1120" s="134">
        <v>21</v>
      </c>
      <c r="M1120" s="134">
        <f t="shared" si="17"/>
        <v>0</v>
      </c>
      <c r="N1120" s="134">
        <v>0</v>
      </c>
      <c r="O1120" s="134">
        <f t="shared" si="18"/>
        <v>0</v>
      </c>
      <c r="P1120" s="134">
        <v>0</v>
      </c>
      <c r="Q1120" s="134">
        <f t="shared" si="19"/>
        <v>0</v>
      </c>
      <c r="R1120" s="134"/>
      <c r="S1120" s="134" t="s">
        <v>392</v>
      </c>
      <c r="T1120" s="135" t="s">
        <v>393</v>
      </c>
      <c r="U1120" s="106">
        <v>0</v>
      </c>
      <c r="V1120" s="106">
        <f t="shared" si="20"/>
        <v>0</v>
      </c>
      <c r="W1120" s="106"/>
      <c r="X1120" s="106" t="s">
        <v>362</v>
      </c>
      <c r="Y1120" s="101"/>
      <c r="Z1120" s="101"/>
      <c r="AA1120" s="101"/>
      <c r="AB1120" s="101"/>
      <c r="AC1120" s="101"/>
      <c r="AD1120" s="101"/>
      <c r="AE1120" s="101"/>
      <c r="AF1120" s="101"/>
      <c r="AG1120" s="101" t="s">
        <v>550</v>
      </c>
      <c r="AH1120" s="101"/>
      <c r="AI1120" s="101"/>
      <c r="AJ1120" s="101"/>
      <c r="AK1120" s="101"/>
      <c r="AL1120" s="101"/>
      <c r="AM1120" s="101"/>
      <c r="AN1120" s="101"/>
      <c r="AO1120" s="101"/>
      <c r="AP1120" s="101"/>
      <c r="AQ1120" s="101"/>
      <c r="AR1120" s="101"/>
      <c r="AS1120" s="101"/>
      <c r="AT1120" s="101"/>
      <c r="AU1120" s="101"/>
      <c r="AV1120" s="101"/>
      <c r="AW1120" s="101"/>
      <c r="AX1120" s="101"/>
      <c r="AY1120" s="101"/>
      <c r="AZ1120" s="101"/>
      <c r="BA1120" s="101"/>
      <c r="BB1120" s="101"/>
      <c r="BC1120" s="101"/>
      <c r="BD1120" s="101"/>
      <c r="BE1120" s="101"/>
      <c r="BF1120" s="101"/>
      <c r="BG1120" s="101"/>
      <c r="BH1120" s="101"/>
    </row>
    <row r="1121" spans="1:60" ht="45" outlineLevel="1">
      <c r="A1121" s="129">
        <v>159</v>
      </c>
      <c r="B1121" s="130" t="s">
        <v>1265</v>
      </c>
      <c r="C1121" s="140" t="s">
        <v>1266</v>
      </c>
      <c r="D1121" s="131" t="s">
        <v>1128</v>
      </c>
      <c r="E1121" s="132">
        <v>1</v>
      </c>
      <c r="F1121" s="133"/>
      <c r="G1121" s="134">
        <f t="shared" si="14"/>
        <v>0</v>
      </c>
      <c r="H1121" s="133"/>
      <c r="I1121" s="134">
        <f t="shared" si="15"/>
        <v>0</v>
      </c>
      <c r="J1121" s="133"/>
      <c r="K1121" s="134">
        <f t="shared" si="16"/>
        <v>0</v>
      </c>
      <c r="L1121" s="134">
        <v>21</v>
      </c>
      <c r="M1121" s="134">
        <f t="shared" si="17"/>
        <v>0</v>
      </c>
      <c r="N1121" s="134">
        <v>0</v>
      </c>
      <c r="O1121" s="134">
        <f t="shared" si="18"/>
        <v>0</v>
      </c>
      <c r="P1121" s="134">
        <v>0</v>
      </c>
      <c r="Q1121" s="134">
        <f t="shared" si="19"/>
        <v>0</v>
      </c>
      <c r="R1121" s="134"/>
      <c r="S1121" s="134" t="s">
        <v>392</v>
      </c>
      <c r="T1121" s="135" t="s">
        <v>393</v>
      </c>
      <c r="U1121" s="106">
        <v>0</v>
      </c>
      <c r="V1121" s="106">
        <f t="shared" si="20"/>
        <v>0</v>
      </c>
      <c r="W1121" s="106"/>
      <c r="X1121" s="106" t="s">
        <v>362</v>
      </c>
      <c r="Y1121" s="101"/>
      <c r="Z1121" s="101"/>
      <c r="AA1121" s="101"/>
      <c r="AB1121" s="101"/>
      <c r="AC1121" s="101"/>
      <c r="AD1121" s="101"/>
      <c r="AE1121" s="101"/>
      <c r="AF1121" s="101"/>
      <c r="AG1121" s="101" t="s">
        <v>550</v>
      </c>
      <c r="AH1121" s="101"/>
      <c r="AI1121" s="101"/>
      <c r="AJ1121" s="101"/>
      <c r="AK1121" s="101"/>
      <c r="AL1121" s="101"/>
      <c r="AM1121" s="101"/>
      <c r="AN1121" s="101"/>
      <c r="AO1121" s="101"/>
      <c r="AP1121" s="101"/>
      <c r="AQ1121" s="101"/>
      <c r="AR1121" s="101"/>
      <c r="AS1121" s="101"/>
      <c r="AT1121" s="101"/>
      <c r="AU1121" s="101"/>
      <c r="AV1121" s="101"/>
      <c r="AW1121" s="101"/>
      <c r="AX1121" s="101"/>
      <c r="AY1121" s="101"/>
      <c r="AZ1121" s="101"/>
      <c r="BA1121" s="101"/>
      <c r="BB1121" s="101"/>
      <c r="BC1121" s="101"/>
      <c r="BD1121" s="101"/>
      <c r="BE1121" s="101"/>
      <c r="BF1121" s="101"/>
      <c r="BG1121" s="101"/>
      <c r="BH1121" s="101"/>
    </row>
    <row r="1122" spans="1:60" ht="45" outlineLevel="1">
      <c r="A1122" s="129">
        <v>160</v>
      </c>
      <c r="B1122" s="130" t="s">
        <v>1267</v>
      </c>
      <c r="C1122" s="140" t="s">
        <v>1268</v>
      </c>
      <c r="D1122" s="131" t="s">
        <v>1128</v>
      </c>
      <c r="E1122" s="132">
        <v>1</v>
      </c>
      <c r="F1122" s="133"/>
      <c r="G1122" s="134">
        <f t="shared" si="14"/>
        <v>0</v>
      </c>
      <c r="H1122" s="133"/>
      <c r="I1122" s="134">
        <f t="shared" si="15"/>
        <v>0</v>
      </c>
      <c r="J1122" s="133"/>
      <c r="K1122" s="134">
        <f t="shared" si="16"/>
        <v>0</v>
      </c>
      <c r="L1122" s="134">
        <v>21</v>
      </c>
      <c r="M1122" s="134">
        <f t="shared" si="17"/>
        <v>0</v>
      </c>
      <c r="N1122" s="134">
        <v>0</v>
      </c>
      <c r="O1122" s="134">
        <f t="shared" si="18"/>
        <v>0</v>
      </c>
      <c r="P1122" s="134">
        <v>0</v>
      </c>
      <c r="Q1122" s="134">
        <f t="shared" si="19"/>
        <v>0</v>
      </c>
      <c r="R1122" s="134"/>
      <c r="S1122" s="134" t="s">
        <v>392</v>
      </c>
      <c r="T1122" s="135" t="s">
        <v>393</v>
      </c>
      <c r="U1122" s="106">
        <v>0</v>
      </c>
      <c r="V1122" s="106">
        <f t="shared" si="20"/>
        <v>0</v>
      </c>
      <c r="W1122" s="106"/>
      <c r="X1122" s="106" t="s">
        <v>362</v>
      </c>
      <c r="Y1122" s="101"/>
      <c r="Z1122" s="101"/>
      <c r="AA1122" s="101"/>
      <c r="AB1122" s="101"/>
      <c r="AC1122" s="101"/>
      <c r="AD1122" s="101"/>
      <c r="AE1122" s="101"/>
      <c r="AF1122" s="101"/>
      <c r="AG1122" s="101" t="s">
        <v>550</v>
      </c>
      <c r="AH1122" s="101"/>
      <c r="AI1122" s="101"/>
      <c r="AJ1122" s="101"/>
      <c r="AK1122" s="101"/>
      <c r="AL1122" s="101"/>
      <c r="AM1122" s="101"/>
      <c r="AN1122" s="101"/>
      <c r="AO1122" s="101"/>
      <c r="AP1122" s="101"/>
      <c r="AQ1122" s="101"/>
      <c r="AR1122" s="101"/>
      <c r="AS1122" s="101"/>
      <c r="AT1122" s="101"/>
      <c r="AU1122" s="101"/>
      <c r="AV1122" s="101"/>
      <c r="AW1122" s="101"/>
      <c r="AX1122" s="101"/>
      <c r="AY1122" s="101"/>
      <c r="AZ1122" s="101"/>
      <c r="BA1122" s="101"/>
      <c r="BB1122" s="101"/>
      <c r="BC1122" s="101"/>
      <c r="BD1122" s="101"/>
      <c r="BE1122" s="101"/>
      <c r="BF1122" s="101"/>
      <c r="BG1122" s="101"/>
      <c r="BH1122" s="101"/>
    </row>
    <row r="1123" spans="1:60" ht="45" outlineLevel="1">
      <c r="A1123" s="129">
        <v>161</v>
      </c>
      <c r="B1123" s="130" t="s">
        <v>1269</v>
      </c>
      <c r="C1123" s="140" t="s">
        <v>1270</v>
      </c>
      <c r="D1123" s="131" t="s">
        <v>1128</v>
      </c>
      <c r="E1123" s="132">
        <v>7</v>
      </c>
      <c r="F1123" s="133"/>
      <c r="G1123" s="134">
        <f t="shared" si="14"/>
        <v>0</v>
      </c>
      <c r="H1123" s="133"/>
      <c r="I1123" s="134">
        <f t="shared" si="15"/>
        <v>0</v>
      </c>
      <c r="J1123" s="133"/>
      <c r="K1123" s="134">
        <f t="shared" si="16"/>
        <v>0</v>
      </c>
      <c r="L1123" s="134">
        <v>21</v>
      </c>
      <c r="M1123" s="134">
        <f t="shared" si="17"/>
        <v>0</v>
      </c>
      <c r="N1123" s="134">
        <v>0</v>
      </c>
      <c r="O1123" s="134">
        <f t="shared" si="18"/>
        <v>0</v>
      </c>
      <c r="P1123" s="134">
        <v>0</v>
      </c>
      <c r="Q1123" s="134">
        <f t="shared" si="19"/>
        <v>0</v>
      </c>
      <c r="R1123" s="134"/>
      <c r="S1123" s="134" t="s">
        <v>392</v>
      </c>
      <c r="T1123" s="135" t="s">
        <v>393</v>
      </c>
      <c r="U1123" s="106">
        <v>0</v>
      </c>
      <c r="V1123" s="106">
        <f t="shared" si="20"/>
        <v>0</v>
      </c>
      <c r="W1123" s="106"/>
      <c r="X1123" s="106" t="s">
        <v>362</v>
      </c>
      <c r="Y1123" s="101"/>
      <c r="Z1123" s="101"/>
      <c r="AA1123" s="101"/>
      <c r="AB1123" s="101"/>
      <c r="AC1123" s="101"/>
      <c r="AD1123" s="101"/>
      <c r="AE1123" s="101"/>
      <c r="AF1123" s="101"/>
      <c r="AG1123" s="101" t="s">
        <v>550</v>
      </c>
      <c r="AH1123" s="101"/>
      <c r="AI1123" s="101"/>
      <c r="AJ1123" s="101"/>
      <c r="AK1123" s="101"/>
      <c r="AL1123" s="101"/>
      <c r="AM1123" s="101"/>
      <c r="AN1123" s="101"/>
      <c r="AO1123" s="101"/>
      <c r="AP1123" s="101"/>
      <c r="AQ1123" s="101"/>
      <c r="AR1123" s="101"/>
      <c r="AS1123" s="101"/>
      <c r="AT1123" s="101"/>
      <c r="AU1123" s="101"/>
      <c r="AV1123" s="101"/>
      <c r="AW1123" s="101"/>
      <c r="AX1123" s="101"/>
      <c r="AY1123" s="101"/>
      <c r="AZ1123" s="101"/>
      <c r="BA1123" s="101"/>
      <c r="BB1123" s="101"/>
      <c r="BC1123" s="101"/>
      <c r="BD1123" s="101"/>
      <c r="BE1123" s="101"/>
      <c r="BF1123" s="101"/>
      <c r="BG1123" s="101"/>
      <c r="BH1123" s="101"/>
    </row>
    <row r="1124" spans="1:60" ht="45" outlineLevel="1">
      <c r="A1124" s="129">
        <v>162</v>
      </c>
      <c r="B1124" s="130" t="s">
        <v>1271</v>
      </c>
      <c r="C1124" s="140" t="s">
        <v>1272</v>
      </c>
      <c r="D1124" s="131" t="s">
        <v>1128</v>
      </c>
      <c r="E1124" s="132">
        <v>1</v>
      </c>
      <c r="F1124" s="133"/>
      <c r="G1124" s="134">
        <f t="shared" si="14"/>
        <v>0</v>
      </c>
      <c r="H1124" s="133"/>
      <c r="I1124" s="134">
        <f t="shared" si="15"/>
        <v>0</v>
      </c>
      <c r="J1124" s="133"/>
      <c r="K1124" s="134">
        <f t="shared" si="16"/>
        <v>0</v>
      </c>
      <c r="L1124" s="134">
        <v>21</v>
      </c>
      <c r="M1124" s="134">
        <f t="shared" si="17"/>
        <v>0</v>
      </c>
      <c r="N1124" s="134">
        <v>0</v>
      </c>
      <c r="O1124" s="134">
        <f t="shared" si="18"/>
        <v>0</v>
      </c>
      <c r="P1124" s="134">
        <v>0</v>
      </c>
      <c r="Q1124" s="134">
        <f t="shared" si="19"/>
        <v>0</v>
      </c>
      <c r="R1124" s="134"/>
      <c r="S1124" s="134" t="s">
        <v>392</v>
      </c>
      <c r="T1124" s="135" t="s">
        <v>393</v>
      </c>
      <c r="U1124" s="106">
        <v>0</v>
      </c>
      <c r="V1124" s="106">
        <f t="shared" si="20"/>
        <v>0</v>
      </c>
      <c r="W1124" s="106"/>
      <c r="X1124" s="106" t="s">
        <v>362</v>
      </c>
      <c r="Y1124" s="101"/>
      <c r="Z1124" s="101"/>
      <c r="AA1124" s="101"/>
      <c r="AB1124" s="101"/>
      <c r="AC1124" s="101"/>
      <c r="AD1124" s="101"/>
      <c r="AE1124" s="101"/>
      <c r="AF1124" s="101"/>
      <c r="AG1124" s="101" t="s">
        <v>550</v>
      </c>
      <c r="AH1124" s="101"/>
      <c r="AI1124" s="101"/>
      <c r="AJ1124" s="101"/>
      <c r="AK1124" s="101"/>
      <c r="AL1124" s="101"/>
      <c r="AM1124" s="101"/>
      <c r="AN1124" s="101"/>
      <c r="AO1124" s="101"/>
      <c r="AP1124" s="101"/>
      <c r="AQ1124" s="101"/>
      <c r="AR1124" s="101"/>
      <c r="AS1124" s="101"/>
      <c r="AT1124" s="101"/>
      <c r="AU1124" s="101"/>
      <c r="AV1124" s="101"/>
      <c r="AW1124" s="101"/>
      <c r="AX1124" s="101"/>
      <c r="AY1124" s="101"/>
      <c r="AZ1124" s="101"/>
      <c r="BA1124" s="101"/>
      <c r="BB1124" s="101"/>
      <c r="BC1124" s="101"/>
      <c r="BD1124" s="101"/>
      <c r="BE1124" s="101"/>
      <c r="BF1124" s="101"/>
      <c r="BG1124" s="101"/>
      <c r="BH1124" s="101"/>
    </row>
    <row r="1125" spans="1:60" ht="45" outlineLevel="1">
      <c r="A1125" s="129">
        <v>163</v>
      </c>
      <c r="B1125" s="130" t="s">
        <v>1273</v>
      </c>
      <c r="C1125" s="140" t="s">
        <v>1274</v>
      </c>
      <c r="D1125" s="131" t="s">
        <v>1128</v>
      </c>
      <c r="E1125" s="132">
        <v>1</v>
      </c>
      <c r="F1125" s="133"/>
      <c r="G1125" s="134">
        <f t="shared" si="14"/>
        <v>0</v>
      </c>
      <c r="H1125" s="133"/>
      <c r="I1125" s="134">
        <f t="shared" si="15"/>
        <v>0</v>
      </c>
      <c r="J1125" s="133"/>
      <c r="K1125" s="134">
        <f t="shared" si="16"/>
        <v>0</v>
      </c>
      <c r="L1125" s="134">
        <v>21</v>
      </c>
      <c r="M1125" s="134">
        <f t="shared" si="17"/>
        <v>0</v>
      </c>
      <c r="N1125" s="134">
        <v>0</v>
      </c>
      <c r="O1125" s="134">
        <f t="shared" si="18"/>
        <v>0</v>
      </c>
      <c r="P1125" s="134">
        <v>0</v>
      </c>
      <c r="Q1125" s="134">
        <f t="shared" si="19"/>
        <v>0</v>
      </c>
      <c r="R1125" s="134"/>
      <c r="S1125" s="134" t="s">
        <v>392</v>
      </c>
      <c r="T1125" s="135" t="s">
        <v>393</v>
      </c>
      <c r="U1125" s="106">
        <v>0</v>
      </c>
      <c r="V1125" s="106">
        <f t="shared" si="20"/>
        <v>0</v>
      </c>
      <c r="W1125" s="106"/>
      <c r="X1125" s="106" t="s">
        <v>362</v>
      </c>
      <c r="Y1125" s="101"/>
      <c r="Z1125" s="101"/>
      <c r="AA1125" s="101"/>
      <c r="AB1125" s="101"/>
      <c r="AC1125" s="101"/>
      <c r="AD1125" s="101"/>
      <c r="AE1125" s="101"/>
      <c r="AF1125" s="101"/>
      <c r="AG1125" s="101" t="s">
        <v>550</v>
      </c>
      <c r="AH1125" s="101"/>
      <c r="AI1125" s="101"/>
      <c r="AJ1125" s="101"/>
      <c r="AK1125" s="101"/>
      <c r="AL1125" s="101"/>
      <c r="AM1125" s="101"/>
      <c r="AN1125" s="101"/>
      <c r="AO1125" s="101"/>
      <c r="AP1125" s="101"/>
      <c r="AQ1125" s="101"/>
      <c r="AR1125" s="101"/>
      <c r="AS1125" s="101"/>
      <c r="AT1125" s="101"/>
      <c r="AU1125" s="101"/>
      <c r="AV1125" s="101"/>
      <c r="AW1125" s="101"/>
      <c r="AX1125" s="101"/>
      <c r="AY1125" s="101"/>
      <c r="AZ1125" s="101"/>
      <c r="BA1125" s="101"/>
      <c r="BB1125" s="101"/>
      <c r="BC1125" s="101"/>
      <c r="BD1125" s="101"/>
      <c r="BE1125" s="101"/>
      <c r="BF1125" s="101"/>
      <c r="BG1125" s="101"/>
      <c r="BH1125" s="101"/>
    </row>
    <row r="1126" spans="1:60" ht="33.75" outlineLevel="1">
      <c r="A1126" s="129">
        <v>164</v>
      </c>
      <c r="B1126" s="130" t="s">
        <v>1275</v>
      </c>
      <c r="C1126" s="140" t="s">
        <v>1276</v>
      </c>
      <c r="D1126" s="131" t="s">
        <v>1128</v>
      </c>
      <c r="E1126" s="132">
        <v>1</v>
      </c>
      <c r="F1126" s="133"/>
      <c r="G1126" s="134">
        <f t="shared" si="14"/>
        <v>0</v>
      </c>
      <c r="H1126" s="133"/>
      <c r="I1126" s="134">
        <f t="shared" si="15"/>
        <v>0</v>
      </c>
      <c r="J1126" s="133"/>
      <c r="K1126" s="134">
        <f t="shared" si="16"/>
        <v>0</v>
      </c>
      <c r="L1126" s="134">
        <v>21</v>
      </c>
      <c r="M1126" s="134">
        <f t="shared" si="17"/>
        <v>0</v>
      </c>
      <c r="N1126" s="134">
        <v>0</v>
      </c>
      <c r="O1126" s="134">
        <f t="shared" si="18"/>
        <v>0</v>
      </c>
      <c r="P1126" s="134">
        <v>0</v>
      </c>
      <c r="Q1126" s="134">
        <f t="shared" si="19"/>
        <v>0</v>
      </c>
      <c r="R1126" s="134"/>
      <c r="S1126" s="134" t="s">
        <v>392</v>
      </c>
      <c r="T1126" s="135" t="s">
        <v>393</v>
      </c>
      <c r="U1126" s="106">
        <v>0</v>
      </c>
      <c r="V1126" s="106">
        <f t="shared" si="20"/>
        <v>0</v>
      </c>
      <c r="W1126" s="106"/>
      <c r="X1126" s="106" t="s">
        <v>362</v>
      </c>
      <c r="Y1126" s="101"/>
      <c r="Z1126" s="101"/>
      <c r="AA1126" s="101"/>
      <c r="AB1126" s="101"/>
      <c r="AC1126" s="101"/>
      <c r="AD1126" s="101"/>
      <c r="AE1126" s="101"/>
      <c r="AF1126" s="101"/>
      <c r="AG1126" s="101" t="s">
        <v>550</v>
      </c>
      <c r="AH1126" s="101"/>
      <c r="AI1126" s="101"/>
      <c r="AJ1126" s="101"/>
      <c r="AK1126" s="101"/>
      <c r="AL1126" s="101"/>
      <c r="AM1126" s="101"/>
      <c r="AN1126" s="101"/>
      <c r="AO1126" s="101"/>
      <c r="AP1126" s="101"/>
      <c r="AQ1126" s="101"/>
      <c r="AR1126" s="101"/>
      <c r="AS1126" s="101"/>
      <c r="AT1126" s="101"/>
      <c r="AU1126" s="101"/>
      <c r="AV1126" s="101"/>
      <c r="AW1126" s="101"/>
      <c r="AX1126" s="101"/>
      <c r="AY1126" s="101"/>
      <c r="AZ1126" s="101"/>
      <c r="BA1126" s="101"/>
      <c r="BB1126" s="101"/>
      <c r="BC1126" s="101"/>
      <c r="BD1126" s="101"/>
      <c r="BE1126" s="101"/>
      <c r="BF1126" s="101"/>
      <c r="BG1126" s="101"/>
      <c r="BH1126" s="101"/>
    </row>
    <row r="1127" spans="1:60" ht="33.75" outlineLevel="1">
      <c r="A1127" s="129">
        <v>165</v>
      </c>
      <c r="B1127" s="130" t="s">
        <v>1277</v>
      </c>
      <c r="C1127" s="140" t="s">
        <v>1278</v>
      </c>
      <c r="D1127" s="131" t="s">
        <v>1128</v>
      </c>
      <c r="E1127" s="132">
        <v>2</v>
      </c>
      <c r="F1127" s="133"/>
      <c r="G1127" s="134">
        <f t="shared" si="14"/>
        <v>0</v>
      </c>
      <c r="H1127" s="133"/>
      <c r="I1127" s="134">
        <f t="shared" si="15"/>
        <v>0</v>
      </c>
      <c r="J1127" s="133"/>
      <c r="K1127" s="134">
        <f t="shared" si="16"/>
        <v>0</v>
      </c>
      <c r="L1127" s="134">
        <v>21</v>
      </c>
      <c r="M1127" s="134">
        <f t="shared" si="17"/>
        <v>0</v>
      </c>
      <c r="N1127" s="134">
        <v>0</v>
      </c>
      <c r="O1127" s="134">
        <f t="shared" si="18"/>
        <v>0</v>
      </c>
      <c r="P1127" s="134">
        <v>0</v>
      </c>
      <c r="Q1127" s="134">
        <f t="shared" si="19"/>
        <v>0</v>
      </c>
      <c r="R1127" s="134"/>
      <c r="S1127" s="134" t="s">
        <v>392</v>
      </c>
      <c r="T1127" s="135" t="s">
        <v>393</v>
      </c>
      <c r="U1127" s="106">
        <v>0</v>
      </c>
      <c r="V1127" s="106">
        <f t="shared" si="20"/>
        <v>0</v>
      </c>
      <c r="W1127" s="106"/>
      <c r="X1127" s="106" t="s">
        <v>362</v>
      </c>
      <c r="Y1127" s="101"/>
      <c r="Z1127" s="101"/>
      <c r="AA1127" s="101"/>
      <c r="AB1127" s="101"/>
      <c r="AC1127" s="101"/>
      <c r="AD1127" s="101"/>
      <c r="AE1127" s="101"/>
      <c r="AF1127" s="101"/>
      <c r="AG1127" s="101" t="s">
        <v>550</v>
      </c>
      <c r="AH1127" s="101"/>
      <c r="AI1127" s="101"/>
      <c r="AJ1127" s="101"/>
      <c r="AK1127" s="101"/>
      <c r="AL1127" s="101"/>
      <c r="AM1127" s="101"/>
      <c r="AN1127" s="101"/>
      <c r="AO1127" s="101"/>
      <c r="AP1127" s="101"/>
      <c r="AQ1127" s="101"/>
      <c r="AR1127" s="101"/>
      <c r="AS1127" s="101"/>
      <c r="AT1127" s="101"/>
      <c r="AU1127" s="101"/>
      <c r="AV1127" s="101"/>
      <c r="AW1127" s="101"/>
      <c r="AX1127" s="101"/>
      <c r="AY1127" s="101"/>
      <c r="AZ1127" s="101"/>
      <c r="BA1127" s="101"/>
      <c r="BB1127" s="101"/>
      <c r="BC1127" s="101"/>
      <c r="BD1127" s="101"/>
      <c r="BE1127" s="101"/>
      <c r="BF1127" s="101"/>
      <c r="BG1127" s="101"/>
      <c r="BH1127" s="101"/>
    </row>
    <row r="1128" spans="1:60" ht="33.75" outlineLevel="1">
      <c r="A1128" s="129">
        <v>166</v>
      </c>
      <c r="B1128" s="130" t="s">
        <v>1279</v>
      </c>
      <c r="C1128" s="140" t="s">
        <v>1280</v>
      </c>
      <c r="D1128" s="131" t="s">
        <v>1128</v>
      </c>
      <c r="E1128" s="132">
        <v>1</v>
      </c>
      <c r="F1128" s="133"/>
      <c r="G1128" s="134">
        <f t="shared" si="14"/>
        <v>0</v>
      </c>
      <c r="H1128" s="133"/>
      <c r="I1128" s="134">
        <f t="shared" si="15"/>
        <v>0</v>
      </c>
      <c r="J1128" s="133"/>
      <c r="K1128" s="134">
        <f t="shared" si="16"/>
        <v>0</v>
      </c>
      <c r="L1128" s="134">
        <v>21</v>
      </c>
      <c r="M1128" s="134">
        <f t="shared" si="17"/>
        <v>0</v>
      </c>
      <c r="N1128" s="134">
        <v>0</v>
      </c>
      <c r="O1128" s="134">
        <f t="shared" si="18"/>
        <v>0</v>
      </c>
      <c r="P1128" s="134">
        <v>0</v>
      </c>
      <c r="Q1128" s="134">
        <f t="shared" si="19"/>
        <v>0</v>
      </c>
      <c r="R1128" s="134"/>
      <c r="S1128" s="134" t="s">
        <v>392</v>
      </c>
      <c r="T1128" s="135" t="s">
        <v>393</v>
      </c>
      <c r="U1128" s="106">
        <v>0</v>
      </c>
      <c r="V1128" s="106">
        <f t="shared" si="20"/>
        <v>0</v>
      </c>
      <c r="W1128" s="106"/>
      <c r="X1128" s="106" t="s">
        <v>362</v>
      </c>
      <c r="Y1128" s="101"/>
      <c r="Z1128" s="101"/>
      <c r="AA1128" s="101"/>
      <c r="AB1128" s="101"/>
      <c r="AC1128" s="101"/>
      <c r="AD1128" s="101"/>
      <c r="AE1128" s="101"/>
      <c r="AF1128" s="101"/>
      <c r="AG1128" s="101" t="s">
        <v>550</v>
      </c>
      <c r="AH1128" s="101"/>
      <c r="AI1128" s="101"/>
      <c r="AJ1128" s="101"/>
      <c r="AK1128" s="101"/>
      <c r="AL1128" s="101"/>
      <c r="AM1128" s="101"/>
      <c r="AN1128" s="101"/>
      <c r="AO1128" s="101"/>
      <c r="AP1128" s="101"/>
      <c r="AQ1128" s="101"/>
      <c r="AR1128" s="101"/>
      <c r="AS1128" s="101"/>
      <c r="AT1128" s="101"/>
      <c r="AU1128" s="101"/>
      <c r="AV1128" s="101"/>
      <c r="AW1128" s="101"/>
      <c r="AX1128" s="101"/>
      <c r="AY1128" s="101"/>
      <c r="AZ1128" s="101"/>
      <c r="BA1128" s="101"/>
      <c r="BB1128" s="101"/>
      <c r="BC1128" s="101"/>
      <c r="BD1128" s="101"/>
      <c r="BE1128" s="101"/>
      <c r="BF1128" s="101"/>
      <c r="BG1128" s="101"/>
      <c r="BH1128" s="101"/>
    </row>
    <row r="1129" spans="1:60" ht="33.75" outlineLevel="1">
      <c r="A1129" s="129">
        <v>167</v>
      </c>
      <c r="B1129" s="130" t="s">
        <v>1281</v>
      </c>
      <c r="C1129" s="140" t="s">
        <v>1282</v>
      </c>
      <c r="D1129" s="131" t="s">
        <v>1128</v>
      </c>
      <c r="E1129" s="132">
        <v>9</v>
      </c>
      <c r="F1129" s="133"/>
      <c r="G1129" s="134">
        <f t="shared" si="14"/>
        <v>0</v>
      </c>
      <c r="H1129" s="133"/>
      <c r="I1129" s="134">
        <f t="shared" si="15"/>
        <v>0</v>
      </c>
      <c r="J1129" s="133"/>
      <c r="K1129" s="134">
        <f t="shared" si="16"/>
        <v>0</v>
      </c>
      <c r="L1129" s="134">
        <v>21</v>
      </c>
      <c r="M1129" s="134">
        <f t="shared" si="17"/>
        <v>0</v>
      </c>
      <c r="N1129" s="134">
        <v>0</v>
      </c>
      <c r="O1129" s="134">
        <f t="shared" si="18"/>
        <v>0</v>
      </c>
      <c r="P1129" s="134">
        <v>0</v>
      </c>
      <c r="Q1129" s="134">
        <f t="shared" si="19"/>
        <v>0</v>
      </c>
      <c r="R1129" s="134"/>
      <c r="S1129" s="134" t="s">
        <v>392</v>
      </c>
      <c r="T1129" s="135" t="s">
        <v>393</v>
      </c>
      <c r="U1129" s="106">
        <v>0</v>
      </c>
      <c r="V1129" s="106">
        <f t="shared" si="20"/>
        <v>0</v>
      </c>
      <c r="W1129" s="106"/>
      <c r="X1129" s="106" t="s">
        <v>362</v>
      </c>
      <c r="Y1129" s="101"/>
      <c r="Z1129" s="101"/>
      <c r="AA1129" s="101"/>
      <c r="AB1129" s="101"/>
      <c r="AC1129" s="101"/>
      <c r="AD1129" s="101"/>
      <c r="AE1129" s="101"/>
      <c r="AF1129" s="101"/>
      <c r="AG1129" s="101" t="s">
        <v>550</v>
      </c>
      <c r="AH1129" s="101"/>
      <c r="AI1129" s="101"/>
      <c r="AJ1129" s="101"/>
      <c r="AK1129" s="101"/>
      <c r="AL1129" s="101"/>
      <c r="AM1129" s="101"/>
      <c r="AN1129" s="101"/>
      <c r="AO1129" s="101"/>
      <c r="AP1129" s="101"/>
      <c r="AQ1129" s="101"/>
      <c r="AR1129" s="101"/>
      <c r="AS1129" s="101"/>
      <c r="AT1129" s="101"/>
      <c r="AU1129" s="101"/>
      <c r="AV1129" s="101"/>
      <c r="AW1129" s="101"/>
      <c r="AX1129" s="101"/>
      <c r="AY1129" s="101"/>
      <c r="AZ1129" s="101"/>
      <c r="BA1129" s="101"/>
      <c r="BB1129" s="101"/>
      <c r="BC1129" s="101"/>
      <c r="BD1129" s="101"/>
      <c r="BE1129" s="101"/>
      <c r="BF1129" s="101"/>
      <c r="BG1129" s="101"/>
      <c r="BH1129" s="101"/>
    </row>
    <row r="1130" spans="1:60" ht="22.5" outlineLevel="1">
      <c r="A1130" s="129">
        <v>168</v>
      </c>
      <c r="B1130" s="130" t="s">
        <v>1283</v>
      </c>
      <c r="C1130" s="140" t="s">
        <v>1284</v>
      </c>
      <c r="D1130" s="131" t="s">
        <v>1128</v>
      </c>
      <c r="E1130" s="132">
        <v>12</v>
      </c>
      <c r="F1130" s="133"/>
      <c r="G1130" s="134">
        <f t="shared" si="14"/>
        <v>0</v>
      </c>
      <c r="H1130" s="133"/>
      <c r="I1130" s="134">
        <f t="shared" si="15"/>
        <v>0</v>
      </c>
      <c r="J1130" s="133"/>
      <c r="K1130" s="134">
        <f t="shared" si="16"/>
        <v>0</v>
      </c>
      <c r="L1130" s="134">
        <v>21</v>
      </c>
      <c r="M1130" s="134">
        <f t="shared" si="17"/>
        <v>0</v>
      </c>
      <c r="N1130" s="134">
        <v>0</v>
      </c>
      <c r="O1130" s="134">
        <f t="shared" si="18"/>
        <v>0</v>
      </c>
      <c r="P1130" s="134">
        <v>0</v>
      </c>
      <c r="Q1130" s="134">
        <f t="shared" si="19"/>
        <v>0</v>
      </c>
      <c r="R1130" s="134"/>
      <c r="S1130" s="134" t="s">
        <v>392</v>
      </c>
      <c r="T1130" s="135" t="s">
        <v>393</v>
      </c>
      <c r="U1130" s="106">
        <v>0</v>
      </c>
      <c r="V1130" s="106">
        <f t="shared" si="20"/>
        <v>0</v>
      </c>
      <c r="W1130" s="106"/>
      <c r="X1130" s="106" t="s">
        <v>362</v>
      </c>
      <c r="Y1130" s="101"/>
      <c r="Z1130" s="101"/>
      <c r="AA1130" s="101"/>
      <c r="AB1130" s="101"/>
      <c r="AC1130" s="101"/>
      <c r="AD1130" s="101"/>
      <c r="AE1130" s="101"/>
      <c r="AF1130" s="101"/>
      <c r="AG1130" s="101" t="s">
        <v>550</v>
      </c>
      <c r="AH1130" s="101"/>
      <c r="AI1130" s="101"/>
      <c r="AJ1130" s="101"/>
      <c r="AK1130" s="101"/>
      <c r="AL1130" s="101"/>
      <c r="AM1130" s="101"/>
      <c r="AN1130" s="101"/>
      <c r="AO1130" s="101"/>
      <c r="AP1130" s="101"/>
      <c r="AQ1130" s="101"/>
      <c r="AR1130" s="101"/>
      <c r="AS1130" s="101"/>
      <c r="AT1130" s="101"/>
      <c r="AU1130" s="101"/>
      <c r="AV1130" s="101"/>
      <c r="AW1130" s="101"/>
      <c r="AX1130" s="101"/>
      <c r="AY1130" s="101"/>
      <c r="AZ1130" s="101"/>
      <c r="BA1130" s="101"/>
      <c r="BB1130" s="101"/>
      <c r="BC1130" s="101"/>
      <c r="BD1130" s="101"/>
      <c r="BE1130" s="101"/>
      <c r="BF1130" s="101"/>
      <c r="BG1130" s="101"/>
      <c r="BH1130" s="101"/>
    </row>
    <row r="1131" spans="1:60" ht="22.5" outlineLevel="1">
      <c r="A1131" s="129">
        <v>169</v>
      </c>
      <c r="B1131" s="130" t="s">
        <v>1285</v>
      </c>
      <c r="C1131" s="140" t="s">
        <v>1286</v>
      </c>
      <c r="D1131" s="131" t="s">
        <v>1128</v>
      </c>
      <c r="E1131" s="132">
        <v>1</v>
      </c>
      <c r="F1131" s="133"/>
      <c r="G1131" s="134">
        <f t="shared" si="14"/>
        <v>0</v>
      </c>
      <c r="H1131" s="133"/>
      <c r="I1131" s="134">
        <f t="shared" si="15"/>
        <v>0</v>
      </c>
      <c r="J1131" s="133"/>
      <c r="K1131" s="134">
        <f t="shared" si="16"/>
        <v>0</v>
      </c>
      <c r="L1131" s="134">
        <v>21</v>
      </c>
      <c r="M1131" s="134">
        <f t="shared" si="17"/>
        <v>0</v>
      </c>
      <c r="N1131" s="134">
        <v>0</v>
      </c>
      <c r="O1131" s="134">
        <f t="shared" si="18"/>
        <v>0</v>
      </c>
      <c r="P1131" s="134">
        <v>0</v>
      </c>
      <c r="Q1131" s="134">
        <f t="shared" si="19"/>
        <v>0</v>
      </c>
      <c r="R1131" s="134"/>
      <c r="S1131" s="134" t="s">
        <v>392</v>
      </c>
      <c r="T1131" s="135" t="s">
        <v>393</v>
      </c>
      <c r="U1131" s="106">
        <v>0</v>
      </c>
      <c r="V1131" s="106">
        <f t="shared" si="20"/>
        <v>0</v>
      </c>
      <c r="W1131" s="106"/>
      <c r="X1131" s="106" t="s">
        <v>362</v>
      </c>
      <c r="Y1131" s="101"/>
      <c r="Z1131" s="101"/>
      <c r="AA1131" s="101"/>
      <c r="AB1131" s="101"/>
      <c r="AC1131" s="101"/>
      <c r="AD1131" s="101"/>
      <c r="AE1131" s="101"/>
      <c r="AF1131" s="101"/>
      <c r="AG1131" s="101" t="s">
        <v>550</v>
      </c>
      <c r="AH1131" s="101"/>
      <c r="AI1131" s="101"/>
      <c r="AJ1131" s="101"/>
      <c r="AK1131" s="101"/>
      <c r="AL1131" s="101"/>
      <c r="AM1131" s="101"/>
      <c r="AN1131" s="101"/>
      <c r="AO1131" s="101"/>
      <c r="AP1131" s="101"/>
      <c r="AQ1131" s="101"/>
      <c r="AR1131" s="101"/>
      <c r="AS1131" s="101"/>
      <c r="AT1131" s="101"/>
      <c r="AU1131" s="101"/>
      <c r="AV1131" s="101"/>
      <c r="AW1131" s="101"/>
      <c r="AX1131" s="101"/>
      <c r="AY1131" s="101"/>
      <c r="AZ1131" s="101"/>
      <c r="BA1131" s="101"/>
      <c r="BB1131" s="101"/>
      <c r="BC1131" s="101"/>
      <c r="BD1131" s="101"/>
      <c r="BE1131" s="101"/>
      <c r="BF1131" s="101"/>
      <c r="BG1131" s="101"/>
      <c r="BH1131" s="101"/>
    </row>
    <row r="1132" spans="1:60" ht="22.5" outlineLevel="1">
      <c r="A1132" s="129">
        <v>170</v>
      </c>
      <c r="B1132" s="130" t="s">
        <v>1287</v>
      </c>
      <c r="C1132" s="140" t="s">
        <v>1288</v>
      </c>
      <c r="D1132" s="131" t="s">
        <v>1128</v>
      </c>
      <c r="E1132" s="132">
        <v>1</v>
      </c>
      <c r="F1132" s="133"/>
      <c r="G1132" s="134">
        <f t="shared" si="14"/>
        <v>0</v>
      </c>
      <c r="H1132" s="133"/>
      <c r="I1132" s="134">
        <f t="shared" si="15"/>
        <v>0</v>
      </c>
      <c r="J1132" s="133"/>
      <c r="K1132" s="134">
        <f t="shared" si="16"/>
        <v>0</v>
      </c>
      <c r="L1132" s="134">
        <v>21</v>
      </c>
      <c r="M1132" s="134">
        <f t="shared" si="17"/>
        <v>0</v>
      </c>
      <c r="N1132" s="134">
        <v>0</v>
      </c>
      <c r="O1132" s="134">
        <f t="shared" si="18"/>
        <v>0</v>
      </c>
      <c r="P1132" s="134">
        <v>0</v>
      </c>
      <c r="Q1132" s="134">
        <f t="shared" si="19"/>
        <v>0</v>
      </c>
      <c r="R1132" s="134"/>
      <c r="S1132" s="134" t="s">
        <v>392</v>
      </c>
      <c r="T1132" s="135" t="s">
        <v>393</v>
      </c>
      <c r="U1132" s="106">
        <v>0</v>
      </c>
      <c r="V1132" s="106">
        <f t="shared" si="20"/>
        <v>0</v>
      </c>
      <c r="W1132" s="106"/>
      <c r="X1132" s="106" t="s">
        <v>362</v>
      </c>
      <c r="Y1132" s="101"/>
      <c r="Z1132" s="101"/>
      <c r="AA1132" s="101"/>
      <c r="AB1132" s="101"/>
      <c r="AC1132" s="101"/>
      <c r="AD1132" s="101"/>
      <c r="AE1132" s="101"/>
      <c r="AF1132" s="101"/>
      <c r="AG1132" s="101" t="s">
        <v>550</v>
      </c>
      <c r="AH1132" s="101"/>
      <c r="AI1132" s="101"/>
      <c r="AJ1132" s="101"/>
      <c r="AK1132" s="101"/>
      <c r="AL1132" s="101"/>
      <c r="AM1132" s="101"/>
      <c r="AN1132" s="101"/>
      <c r="AO1132" s="101"/>
      <c r="AP1132" s="101"/>
      <c r="AQ1132" s="101"/>
      <c r="AR1132" s="101"/>
      <c r="AS1132" s="101"/>
      <c r="AT1132" s="101"/>
      <c r="AU1132" s="101"/>
      <c r="AV1132" s="101"/>
      <c r="AW1132" s="101"/>
      <c r="AX1132" s="101"/>
      <c r="AY1132" s="101"/>
      <c r="AZ1132" s="101"/>
      <c r="BA1132" s="101"/>
      <c r="BB1132" s="101"/>
      <c r="BC1132" s="101"/>
      <c r="BD1132" s="101"/>
      <c r="BE1132" s="101"/>
      <c r="BF1132" s="101"/>
      <c r="BG1132" s="101"/>
      <c r="BH1132" s="101"/>
    </row>
    <row r="1133" spans="1:60" ht="22.5" outlineLevel="1">
      <c r="A1133" s="129">
        <v>171</v>
      </c>
      <c r="B1133" s="130" t="s">
        <v>1289</v>
      </c>
      <c r="C1133" s="140" t="s">
        <v>1290</v>
      </c>
      <c r="D1133" s="131" t="s">
        <v>1128</v>
      </c>
      <c r="E1133" s="132">
        <v>1</v>
      </c>
      <c r="F1133" s="133"/>
      <c r="G1133" s="134">
        <f t="shared" si="14"/>
        <v>0</v>
      </c>
      <c r="H1133" s="133"/>
      <c r="I1133" s="134">
        <f t="shared" si="15"/>
        <v>0</v>
      </c>
      <c r="J1133" s="133"/>
      <c r="K1133" s="134">
        <f t="shared" si="16"/>
        <v>0</v>
      </c>
      <c r="L1133" s="134">
        <v>21</v>
      </c>
      <c r="M1133" s="134">
        <f t="shared" si="17"/>
        <v>0</v>
      </c>
      <c r="N1133" s="134">
        <v>0</v>
      </c>
      <c r="O1133" s="134">
        <f t="shared" si="18"/>
        <v>0</v>
      </c>
      <c r="P1133" s="134">
        <v>0</v>
      </c>
      <c r="Q1133" s="134">
        <f t="shared" si="19"/>
        <v>0</v>
      </c>
      <c r="R1133" s="134"/>
      <c r="S1133" s="134" t="s">
        <v>392</v>
      </c>
      <c r="T1133" s="135" t="s">
        <v>393</v>
      </c>
      <c r="U1133" s="106">
        <v>0</v>
      </c>
      <c r="V1133" s="106">
        <f t="shared" si="20"/>
        <v>0</v>
      </c>
      <c r="W1133" s="106"/>
      <c r="X1133" s="106" t="s">
        <v>362</v>
      </c>
      <c r="Y1133" s="101"/>
      <c r="Z1133" s="101"/>
      <c r="AA1133" s="101"/>
      <c r="AB1133" s="101"/>
      <c r="AC1133" s="101"/>
      <c r="AD1133" s="101"/>
      <c r="AE1133" s="101"/>
      <c r="AF1133" s="101"/>
      <c r="AG1133" s="101" t="s">
        <v>550</v>
      </c>
      <c r="AH1133" s="101"/>
      <c r="AI1133" s="101"/>
      <c r="AJ1133" s="101"/>
      <c r="AK1133" s="101"/>
      <c r="AL1133" s="101"/>
      <c r="AM1133" s="101"/>
      <c r="AN1133" s="101"/>
      <c r="AO1133" s="101"/>
      <c r="AP1133" s="101"/>
      <c r="AQ1133" s="101"/>
      <c r="AR1133" s="101"/>
      <c r="AS1133" s="101"/>
      <c r="AT1133" s="101"/>
      <c r="AU1133" s="101"/>
      <c r="AV1133" s="101"/>
      <c r="AW1133" s="101"/>
      <c r="AX1133" s="101"/>
      <c r="AY1133" s="101"/>
      <c r="AZ1133" s="101"/>
      <c r="BA1133" s="101"/>
      <c r="BB1133" s="101"/>
      <c r="BC1133" s="101"/>
      <c r="BD1133" s="101"/>
      <c r="BE1133" s="101"/>
      <c r="BF1133" s="101"/>
      <c r="BG1133" s="101"/>
      <c r="BH1133" s="101"/>
    </row>
    <row r="1134" spans="1:60" ht="22.5" outlineLevel="1">
      <c r="A1134" s="129">
        <v>172</v>
      </c>
      <c r="B1134" s="130" t="s">
        <v>1291</v>
      </c>
      <c r="C1134" s="140" t="s">
        <v>1292</v>
      </c>
      <c r="D1134" s="131" t="s">
        <v>1128</v>
      </c>
      <c r="E1134" s="132">
        <v>8</v>
      </c>
      <c r="F1134" s="133"/>
      <c r="G1134" s="134">
        <f t="shared" si="14"/>
        <v>0</v>
      </c>
      <c r="H1134" s="133"/>
      <c r="I1134" s="134">
        <f t="shared" si="15"/>
        <v>0</v>
      </c>
      <c r="J1134" s="133"/>
      <c r="K1134" s="134">
        <f t="shared" si="16"/>
        <v>0</v>
      </c>
      <c r="L1134" s="134">
        <v>21</v>
      </c>
      <c r="M1134" s="134">
        <f t="shared" si="17"/>
        <v>0</v>
      </c>
      <c r="N1134" s="134">
        <v>0</v>
      </c>
      <c r="O1134" s="134">
        <f t="shared" si="18"/>
        <v>0</v>
      </c>
      <c r="P1134" s="134">
        <v>0</v>
      </c>
      <c r="Q1134" s="134">
        <f t="shared" si="19"/>
        <v>0</v>
      </c>
      <c r="R1134" s="134"/>
      <c r="S1134" s="134" t="s">
        <v>392</v>
      </c>
      <c r="T1134" s="135" t="s">
        <v>393</v>
      </c>
      <c r="U1134" s="106">
        <v>0</v>
      </c>
      <c r="V1134" s="106">
        <f t="shared" si="20"/>
        <v>0</v>
      </c>
      <c r="W1134" s="106"/>
      <c r="X1134" s="106" t="s">
        <v>362</v>
      </c>
      <c r="Y1134" s="101"/>
      <c r="Z1134" s="101"/>
      <c r="AA1134" s="101"/>
      <c r="AB1134" s="101"/>
      <c r="AC1134" s="101"/>
      <c r="AD1134" s="101"/>
      <c r="AE1134" s="101"/>
      <c r="AF1134" s="101"/>
      <c r="AG1134" s="101" t="s">
        <v>550</v>
      </c>
      <c r="AH1134" s="101"/>
      <c r="AI1134" s="101"/>
      <c r="AJ1134" s="101"/>
      <c r="AK1134" s="101"/>
      <c r="AL1134" s="101"/>
      <c r="AM1134" s="101"/>
      <c r="AN1134" s="101"/>
      <c r="AO1134" s="101"/>
      <c r="AP1134" s="101"/>
      <c r="AQ1134" s="101"/>
      <c r="AR1134" s="101"/>
      <c r="AS1134" s="101"/>
      <c r="AT1134" s="101"/>
      <c r="AU1134" s="101"/>
      <c r="AV1134" s="101"/>
      <c r="AW1134" s="101"/>
      <c r="AX1134" s="101"/>
      <c r="AY1134" s="101"/>
      <c r="AZ1134" s="101"/>
      <c r="BA1134" s="101"/>
      <c r="BB1134" s="101"/>
      <c r="BC1134" s="101"/>
      <c r="BD1134" s="101"/>
      <c r="BE1134" s="101"/>
      <c r="BF1134" s="101"/>
      <c r="BG1134" s="101"/>
      <c r="BH1134" s="101"/>
    </row>
    <row r="1135" spans="1:60" ht="22.5" outlineLevel="1">
      <c r="A1135" s="129">
        <v>173</v>
      </c>
      <c r="B1135" s="130" t="s">
        <v>1293</v>
      </c>
      <c r="C1135" s="140" t="s">
        <v>1294</v>
      </c>
      <c r="D1135" s="131" t="s">
        <v>1128</v>
      </c>
      <c r="E1135" s="132">
        <v>1</v>
      </c>
      <c r="F1135" s="133"/>
      <c r="G1135" s="134">
        <f t="shared" si="14"/>
        <v>0</v>
      </c>
      <c r="H1135" s="133"/>
      <c r="I1135" s="134">
        <f t="shared" si="15"/>
        <v>0</v>
      </c>
      <c r="J1135" s="133"/>
      <c r="K1135" s="134">
        <f t="shared" si="16"/>
        <v>0</v>
      </c>
      <c r="L1135" s="134">
        <v>21</v>
      </c>
      <c r="M1135" s="134">
        <f t="shared" si="17"/>
        <v>0</v>
      </c>
      <c r="N1135" s="134">
        <v>0</v>
      </c>
      <c r="O1135" s="134">
        <f t="shared" si="18"/>
        <v>0</v>
      </c>
      <c r="P1135" s="134">
        <v>0</v>
      </c>
      <c r="Q1135" s="134">
        <f t="shared" si="19"/>
        <v>0</v>
      </c>
      <c r="R1135" s="134"/>
      <c r="S1135" s="134" t="s">
        <v>392</v>
      </c>
      <c r="T1135" s="135" t="s">
        <v>393</v>
      </c>
      <c r="U1135" s="106">
        <v>0</v>
      </c>
      <c r="V1135" s="106">
        <f t="shared" si="20"/>
        <v>0</v>
      </c>
      <c r="W1135" s="106"/>
      <c r="X1135" s="106" t="s">
        <v>362</v>
      </c>
      <c r="Y1135" s="101"/>
      <c r="Z1135" s="101"/>
      <c r="AA1135" s="101"/>
      <c r="AB1135" s="101"/>
      <c r="AC1135" s="101"/>
      <c r="AD1135" s="101"/>
      <c r="AE1135" s="101"/>
      <c r="AF1135" s="101"/>
      <c r="AG1135" s="101" t="s">
        <v>550</v>
      </c>
      <c r="AH1135" s="101"/>
      <c r="AI1135" s="101"/>
      <c r="AJ1135" s="101"/>
      <c r="AK1135" s="101"/>
      <c r="AL1135" s="101"/>
      <c r="AM1135" s="101"/>
      <c r="AN1135" s="101"/>
      <c r="AO1135" s="101"/>
      <c r="AP1135" s="101"/>
      <c r="AQ1135" s="101"/>
      <c r="AR1135" s="101"/>
      <c r="AS1135" s="101"/>
      <c r="AT1135" s="101"/>
      <c r="AU1135" s="101"/>
      <c r="AV1135" s="101"/>
      <c r="AW1135" s="101"/>
      <c r="AX1135" s="101"/>
      <c r="AY1135" s="101"/>
      <c r="AZ1135" s="101"/>
      <c r="BA1135" s="101"/>
      <c r="BB1135" s="101"/>
      <c r="BC1135" s="101"/>
      <c r="BD1135" s="101"/>
      <c r="BE1135" s="101"/>
      <c r="BF1135" s="101"/>
      <c r="BG1135" s="101"/>
      <c r="BH1135" s="101"/>
    </row>
    <row r="1136" spans="1:60" ht="33.75" outlineLevel="1">
      <c r="A1136" s="129">
        <v>174</v>
      </c>
      <c r="B1136" s="130" t="s">
        <v>1295</v>
      </c>
      <c r="C1136" s="140" t="s">
        <v>1296</v>
      </c>
      <c r="D1136" s="131" t="s">
        <v>1128</v>
      </c>
      <c r="E1136" s="132">
        <v>1</v>
      </c>
      <c r="F1136" s="133"/>
      <c r="G1136" s="134">
        <f t="shared" si="14"/>
        <v>0</v>
      </c>
      <c r="H1136" s="133"/>
      <c r="I1136" s="134">
        <f t="shared" si="15"/>
        <v>0</v>
      </c>
      <c r="J1136" s="133"/>
      <c r="K1136" s="134">
        <f t="shared" si="16"/>
        <v>0</v>
      </c>
      <c r="L1136" s="134">
        <v>21</v>
      </c>
      <c r="M1136" s="134">
        <f t="shared" si="17"/>
        <v>0</v>
      </c>
      <c r="N1136" s="134">
        <v>0</v>
      </c>
      <c r="O1136" s="134">
        <f t="shared" si="18"/>
        <v>0</v>
      </c>
      <c r="P1136" s="134">
        <v>0</v>
      </c>
      <c r="Q1136" s="134">
        <f t="shared" si="19"/>
        <v>0</v>
      </c>
      <c r="R1136" s="134"/>
      <c r="S1136" s="134" t="s">
        <v>392</v>
      </c>
      <c r="T1136" s="135" t="s">
        <v>393</v>
      </c>
      <c r="U1136" s="106">
        <v>0</v>
      </c>
      <c r="V1136" s="106">
        <f t="shared" si="20"/>
        <v>0</v>
      </c>
      <c r="W1136" s="106"/>
      <c r="X1136" s="106" t="s">
        <v>362</v>
      </c>
      <c r="Y1136" s="101"/>
      <c r="Z1136" s="101"/>
      <c r="AA1136" s="101"/>
      <c r="AB1136" s="101"/>
      <c r="AC1136" s="101"/>
      <c r="AD1136" s="101"/>
      <c r="AE1136" s="101"/>
      <c r="AF1136" s="101"/>
      <c r="AG1136" s="101" t="s">
        <v>550</v>
      </c>
      <c r="AH1136" s="101"/>
      <c r="AI1136" s="101"/>
      <c r="AJ1136" s="101"/>
      <c r="AK1136" s="101"/>
      <c r="AL1136" s="101"/>
      <c r="AM1136" s="101"/>
      <c r="AN1136" s="101"/>
      <c r="AO1136" s="101"/>
      <c r="AP1136" s="101"/>
      <c r="AQ1136" s="101"/>
      <c r="AR1136" s="101"/>
      <c r="AS1136" s="101"/>
      <c r="AT1136" s="101"/>
      <c r="AU1136" s="101"/>
      <c r="AV1136" s="101"/>
      <c r="AW1136" s="101"/>
      <c r="AX1136" s="101"/>
      <c r="AY1136" s="101"/>
      <c r="AZ1136" s="101"/>
      <c r="BA1136" s="101"/>
      <c r="BB1136" s="101"/>
      <c r="BC1136" s="101"/>
      <c r="BD1136" s="101"/>
      <c r="BE1136" s="101"/>
      <c r="BF1136" s="101"/>
      <c r="BG1136" s="101"/>
      <c r="BH1136" s="101"/>
    </row>
    <row r="1137" spans="1:60" ht="22.5" outlineLevel="1">
      <c r="A1137" s="129">
        <v>175</v>
      </c>
      <c r="B1137" s="130" t="s">
        <v>1297</v>
      </c>
      <c r="C1137" s="140" t="s">
        <v>1298</v>
      </c>
      <c r="D1137" s="131" t="s">
        <v>1128</v>
      </c>
      <c r="E1137" s="132">
        <v>1</v>
      </c>
      <c r="F1137" s="133"/>
      <c r="G1137" s="134">
        <f t="shared" si="14"/>
        <v>0</v>
      </c>
      <c r="H1137" s="133"/>
      <c r="I1137" s="134">
        <f t="shared" si="15"/>
        <v>0</v>
      </c>
      <c r="J1137" s="133"/>
      <c r="K1137" s="134">
        <f t="shared" si="16"/>
        <v>0</v>
      </c>
      <c r="L1137" s="134">
        <v>21</v>
      </c>
      <c r="M1137" s="134">
        <f t="shared" si="17"/>
        <v>0</v>
      </c>
      <c r="N1137" s="134">
        <v>0</v>
      </c>
      <c r="O1137" s="134">
        <f t="shared" si="18"/>
        <v>0</v>
      </c>
      <c r="P1137" s="134">
        <v>0</v>
      </c>
      <c r="Q1137" s="134">
        <f t="shared" si="19"/>
        <v>0</v>
      </c>
      <c r="R1137" s="134"/>
      <c r="S1137" s="134" t="s">
        <v>392</v>
      </c>
      <c r="T1137" s="135" t="s">
        <v>393</v>
      </c>
      <c r="U1137" s="106">
        <v>0</v>
      </c>
      <c r="V1137" s="106">
        <f t="shared" si="20"/>
        <v>0</v>
      </c>
      <c r="W1137" s="106"/>
      <c r="X1137" s="106" t="s">
        <v>362</v>
      </c>
      <c r="Y1137" s="101"/>
      <c r="Z1137" s="101"/>
      <c r="AA1137" s="101"/>
      <c r="AB1137" s="101"/>
      <c r="AC1137" s="101"/>
      <c r="AD1137" s="101"/>
      <c r="AE1137" s="101"/>
      <c r="AF1137" s="101"/>
      <c r="AG1137" s="101" t="s">
        <v>550</v>
      </c>
      <c r="AH1137" s="101"/>
      <c r="AI1137" s="101"/>
      <c r="AJ1137" s="101"/>
      <c r="AK1137" s="101"/>
      <c r="AL1137" s="101"/>
      <c r="AM1137" s="101"/>
      <c r="AN1137" s="101"/>
      <c r="AO1137" s="101"/>
      <c r="AP1137" s="101"/>
      <c r="AQ1137" s="101"/>
      <c r="AR1137" s="101"/>
      <c r="AS1137" s="101"/>
      <c r="AT1137" s="101"/>
      <c r="AU1137" s="101"/>
      <c r="AV1137" s="101"/>
      <c r="AW1137" s="101"/>
      <c r="AX1137" s="101"/>
      <c r="AY1137" s="101"/>
      <c r="AZ1137" s="101"/>
      <c r="BA1137" s="101"/>
      <c r="BB1137" s="101"/>
      <c r="BC1137" s="101"/>
      <c r="BD1137" s="101"/>
      <c r="BE1137" s="101"/>
      <c r="BF1137" s="101"/>
      <c r="BG1137" s="101"/>
      <c r="BH1137" s="101"/>
    </row>
    <row r="1138" spans="1:60" ht="22.5" outlineLevel="1">
      <c r="A1138" s="129">
        <v>176</v>
      </c>
      <c r="B1138" s="130" t="s">
        <v>1299</v>
      </c>
      <c r="C1138" s="140" t="s">
        <v>1300</v>
      </c>
      <c r="D1138" s="131" t="s">
        <v>1128</v>
      </c>
      <c r="E1138" s="132">
        <v>1</v>
      </c>
      <c r="F1138" s="133"/>
      <c r="G1138" s="134">
        <f t="shared" si="14"/>
        <v>0</v>
      </c>
      <c r="H1138" s="133"/>
      <c r="I1138" s="134">
        <f t="shared" si="15"/>
        <v>0</v>
      </c>
      <c r="J1138" s="133"/>
      <c r="K1138" s="134">
        <f t="shared" si="16"/>
        <v>0</v>
      </c>
      <c r="L1138" s="134">
        <v>21</v>
      </c>
      <c r="M1138" s="134">
        <f t="shared" si="17"/>
        <v>0</v>
      </c>
      <c r="N1138" s="134">
        <v>0</v>
      </c>
      <c r="O1138" s="134">
        <f t="shared" si="18"/>
        <v>0</v>
      </c>
      <c r="P1138" s="134">
        <v>0</v>
      </c>
      <c r="Q1138" s="134">
        <f t="shared" si="19"/>
        <v>0</v>
      </c>
      <c r="R1138" s="134"/>
      <c r="S1138" s="134" t="s">
        <v>392</v>
      </c>
      <c r="T1138" s="135" t="s">
        <v>393</v>
      </c>
      <c r="U1138" s="106">
        <v>0</v>
      </c>
      <c r="V1138" s="106">
        <f t="shared" si="20"/>
        <v>0</v>
      </c>
      <c r="W1138" s="106"/>
      <c r="X1138" s="106" t="s">
        <v>362</v>
      </c>
      <c r="Y1138" s="101"/>
      <c r="Z1138" s="101"/>
      <c r="AA1138" s="101"/>
      <c r="AB1138" s="101"/>
      <c r="AC1138" s="101"/>
      <c r="AD1138" s="101"/>
      <c r="AE1138" s="101"/>
      <c r="AF1138" s="101"/>
      <c r="AG1138" s="101" t="s">
        <v>550</v>
      </c>
      <c r="AH1138" s="101"/>
      <c r="AI1138" s="101"/>
      <c r="AJ1138" s="101"/>
      <c r="AK1138" s="101"/>
      <c r="AL1138" s="101"/>
      <c r="AM1138" s="101"/>
      <c r="AN1138" s="101"/>
      <c r="AO1138" s="101"/>
      <c r="AP1138" s="101"/>
      <c r="AQ1138" s="101"/>
      <c r="AR1138" s="101"/>
      <c r="AS1138" s="101"/>
      <c r="AT1138" s="101"/>
      <c r="AU1138" s="101"/>
      <c r="AV1138" s="101"/>
      <c r="AW1138" s="101"/>
      <c r="AX1138" s="101"/>
      <c r="AY1138" s="101"/>
      <c r="AZ1138" s="101"/>
      <c r="BA1138" s="101"/>
      <c r="BB1138" s="101"/>
      <c r="BC1138" s="101"/>
      <c r="BD1138" s="101"/>
      <c r="BE1138" s="101"/>
      <c r="BF1138" s="101"/>
      <c r="BG1138" s="101"/>
      <c r="BH1138" s="101"/>
    </row>
    <row r="1139" spans="1:60" ht="22.5" outlineLevel="1">
      <c r="A1139" s="129">
        <v>177</v>
      </c>
      <c r="B1139" s="130" t="s">
        <v>1301</v>
      </c>
      <c r="C1139" s="140" t="s">
        <v>1302</v>
      </c>
      <c r="D1139" s="131" t="s">
        <v>1128</v>
      </c>
      <c r="E1139" s="132">
        <v>1</v>
      </c>
      <c r="F1139" s="133"/>
      <c r="G1139" s="134">
        <f t="shared" si="14"/>
        <v>0</v>
      </c>
      <c r="H1139" s="133"/>
      <c r="I1139" s="134">
        <f t="shared" si="15"/>
        <v>0</v>
      </c>
      <c r="J1139" s="133"/>
      <c r="K1139" s="134">
        <f t="shared" si="16"/>
        <v>0</v>
      </c>
      <c r="L1139" s="134">
        <v>21</v>
      </c>
      <c r="M1139" s="134">
        <f t="shared" si="17"/>
        <v>0</v>
      </c>
      <c r="N1139" s="134">
        <v>0</v>
      </c>
      <c r="O1139" s="134">
        <f t="shared" si="18"/>
        <v>0</v>
      </c>
      <c r="P1139" s="134">
        <v>0</v>
      </c>
      <c r="Q1139" s="134">
        <f t="shared" si="19"/>
        <v>0</v>
      </c>
      <c r="R1139" s="134"/>
      <c r="S1139" s="134" t="s">
        <v>392</v>
      </c>
      <c r="T1139" s="135" t="s">
        <v>393</v>
      </c>
      <c r="U1139" s="106">
        <v>0</v>
      </c>
      <c r="V1139" s="106">
        <f t="shared" si="20"/>
        <v>0</v>
      </c>
      <c r="W1139" s="106"/>
      <c r="X1139" s="106" t="s">
        <v>362</v>
      </c>
      <c r="Y1139" s="101"/>
      <c r="Z1139" s="101"/>
      <c r="AA1139" s="101"/>
      <c r="AB1139" s="101"/>
      <c r="AC1139" s="101"/>
      <c r="AD1139" s="101"/>
      <c r="AE1139" s="101"/>
      <c r="AF1139" s="101"/>
      <c r="AG1139" s="101" t="s">
        <v>550</v>
      </c>
      <c r="AH1139" s="101"/>
      <c r="AI1139" s="101"/>
      <c r="AJ1139" s="101"/>
      <c r="AK1139" s="101"/>
      <c r="AL1139" s="101"/>
      <c r="AM1139" s="101"/>
      <c r="AN1139" s="101"/>
      <c r="AO1139" s="101"/>
      <c r="AP1139" s="101"/>
      <c r="AQ1139" s="101"/>
      <c r="AR1139" s="101"/>
      <c r="AS1139" s="101"/>
      <c r="AT1139" s="101"/>
      <c r="AU1139" s="101"/>
      <c r="AV1139" s="101"/>
      <c r="AW1139" s="101"/>
      <c r="AX1139" s="101"/>
      <c r="AY1139" s="101"/>
      <c r="AZ1139" s="101"/>
      <c r="BA1139" s="101"/>
      <c r="BB1139" s="101"/>
      <c r="BC1139" s="101"/>
      <c r="BD1139" s="101"/>
      <c r="BE1139" s="101"/>
      <c r="BF1139" s="101"/>
      <c r="BG1139" s="101"/>
      <c r="BH1139" s="101"/>
    </row>
    <row r="1140" spans="1:60" ht="22.5" outlineLevel="1">
      <c r="A1140" s="129">
        <v>178</v>
      </c>
      <c r="B1140" s="130" t="s">
        <v>1303</v>
      </c>
      <c r="C1140" s="140" t="s">
        <v>1304</v>
      </c>
      <c r="D1140" s="131" t="s">
        <v>1128</v>
      </c>
      <c r="E1140" s="132">
        <v>1</v>
      </c>
      <c r="F1140" s="133"/>
      <c r="G1140" s="134">
        <f t="shared" si="14"/>
        <v>0</v>
      </c>
      <c r="H1140" s="133"/>
      <c r="I1140" s="134">
        <f t="shared" si="15"/>
        <v>0</v>
      </c>
      <c r="J1140" s="133"/>
      <c r="K1140" s="134">
        <f t="shared" si="16"/>
        <v>0</v>
      </c>
      <c r="L1140" s="134">
        <v>21</v>
      </c>
      <c r="M1140" s="134">
        <f t="shared" si="17"/>
        <v>0</v>
      </c>
      <c r="N1140" s="134">
        <v>0</v>
      </c>
      <c r="O1140" s="134">
        <f t="shared" si="18"/>
        <v>0</v>
      </c>
      <c r="P1140" s="134">
        <v>0</v>
      </c>
      <c r="Q1140" s="134">
        <f t="shared" si="19"/>
        <v>0</v>
      </c>
      <c r="R1140" s="134"/>
      <c r="S1140" s="134" t="s">
        <v>392</v>
      </c>
      <c r="T1140" s="135" t="s">
        <v>393</v>
      </c>
      <c r="U1140" s="106">
        <v>0</v>
      </c>
      <c r="V1140" s="106">
        <f t="shared" si="20"/>
        <v>0</v>
      </c>
      <c r="W1140" s="106"/>
      <c r="X1140" s="106" t="s">
        <v>362</v>
      </c>
      <c r="Y1140" s="101"/>
      <c r="Z1140" s="101"/>
      <c r="AA1140" s="101"/>
      <c r="AB1140" s="101"/>
      <c r="AC1140" s="101"/>
      <c r="AD1140" s="101"/>
      <c r="AE1140" s="101"/>
      <c r="AF1140" s="101"/>
      <c r="AG1140" s="101" t="s">
        <v>550</v>
      </c>
      <c r="AH1140" s="101"/>
      <c r="AI1140" s="101"/>
      <c r="AJ1140" s="101"/>
      <c r="AK1140" s="101"/>
      <c r="AL1140" s="101"/>
      <c r="AM1140" s="101"/>
      <c r="AN1140" s="101"/>
      <c r="AO1140" s="101"/>
      <c r="AP1140" s="101"/>
      <c r="AQ1140" s="101"/>
      <c r="AR1140" s="101"/>
      <c r="AS1140" s="101"/>
      <c r="AT1140" s="101"/>
      <c r="AU1140" s="101"/>
      <c r="AV1140" s="101"/>
      <c r="AW1140" s="101"/>
      <c r="AX1140" s="101"/>
      <c r="AY1140" s="101"/>
      <c r="AZ1140" s="101"/>
      <c r="BA1140" s="101"/>
      <c r="BB1140" s="101"/>
      <c r="BC1140" s="101"/>
      <c r="BD1140" s="101"/>
      <c r="BE1140" s="101"/>
      <c r="BF1140" s="101"/>
      <c r="BG1140" s="101"/>
      <c r="BH1140" s="101"/>
    </row>
    <row r="1141" spans="1:60" ht="22.5" outlineLevel="1">
      <c r="A1141" s="129">
        <v>179</v>
      </c>
      <c r="B1141" s="130" t="s">
        <v>1305</v>
      </c>
      <c r="C1141" s="140" t="s">
        <v>1306</v>
      </c>
      <c r="D1141" s="131" t="s">
        <v>1128</v>
      </c>
      <c r="E1141" s="132">
        <v>2</v>
      </c>
      <c r="F1141" s="133"/>
      <c r="G1141" s="134">
        <f t="shared" si="14"/>
        <v>0</v>
      </c>
      <c r="H1141" s="133"/>
      <c r="I1141" s="134">
        <f t="shared" si="15"/>
        <v>0</v>
      </c>
      <c r="J1141" s="133"/>
      <c r="K1141" s="134">
        <f t="shared" si="16"/>
        <v>0</v>
      </c>
      <c r="L1141" s="134">
        <v>21</v>
      </c>
      <c r="M1141" s="134">
        <f t="shared" si="17"/>
        <v>0</v>
      </c>
      <c r="N1141" s="134">
        <v>0</v>
      </c>
      <c r="O1141" s="134">
        <f t="shared" si="18"/>
        <v>0</v>
      </c>
      <c r="P1141" s="134">
        <v>0</v>
      </c>
      <c r="Q1141" s="134">
        <f t="shared" si="19"/>
        <v>0</v>
      </c>
      <c r="R1141" s="134"/>
      <c r="S1141" s="134" t="s">
        <v>392</v>
      </c>
      <c r="T1141" s="135" t="s">
        <v>393</v>
      </c>
      <c r="U1141" s="106">
        <v>0</v>
      </c>
      <c r="V1141" s="106">
        <f t="shared" si="20"/>
        <v>0</v>
      </c>
      <c r="W1141" s="106"/>
      <c r="X1141" s="106" t="s">
        <v>362</v>
      </c>
      <c r="Y1141" s="101"/>
      <c r="Z1141" s="101"/>
      <c r="AA1141" s="101"/>
      <c r="AB1141" s="101"/>
      <c r="AC1141" s="101"/>
      <c r="AD1141" s="101"/>
      <c r="AE1141" s="101"/>
      <c r="AF1141" s="101"/>
      <c r="AG1141" s="101" t="s">
        <v>550</v>
      </c>
      <c r="AH1141" s="101"/>
      <c r="AI1141" s="101"/>
      <c r="AJ1141" s="101"/>
      <c r="AK1141" s="101"/>
      <c r="AL1141" s="101"/>
      <c r="AM1141" s="101"/>
      <c r="AN1141" s="101"/>
      <c r="AO1141" s="101"/>
      <c r="AP1141" s="101"/>
      <c r="AQ1141" s="101"/>
      <c r="AR1141" s="101"/>
      <c r="AS1141" s="101"/>
      <c r="AT1141" s="101"/>
      <c r="AU1141" s="101"/>
      <c r="AV1141" s="101"/>
      <c r="AW1141" s="101"/>
      <c r="AX1141" s="101"/>
      <c r="AY1141" s="101"/>
      <c r="AZ1141" s="101"/>
      <c r="BA1141" s="101"/>
      <c r="BB1141" s="101"/>
      <c r="BC1141" s="101"/>
      <c r="BD1141" s="101"/>
      <c r="BE1141" s="101"/>
      <c r="BF1141" s="101"/>
      <c r="BG1141" s="101"/>
      <c r="BH1141" s="101"/>
    </row>
    <row r="1142" spans="1:60" ht="22.5" outlineLevel="1">
      <c r="A1142" s="129">
        <v>180</v>
      </c>
      <c r="B1142" s="130" t="s">
        <v>1307</v>
      </c>
      <c r="C1142" s="140" t="s">
        <v>1308</v>
      </c>
      <c r="D1142" s="131" t="s">
        <v>1128</v>
      </c>
      <c r="E1142" s="132">
        <v>4</v>
      </c>
      <c r="F1142" s="133"/>
      <c r="G1142" s="134">
        <f t="shared" si="14"/>
        <v>0</v>
      </c>
      <c r="H1142" s="133"/>
      <c r="I1142" s="134">
        <f t="shared" si="15"/>
        <v>0</v>
      </c>
      <c r="J1142" s="133"/>
      <c r="K1142" s="134">
        <f t="shared" si="16"/>
        <v>0</v>
      </c>
      <c r="L1142" s="134">
        <v>21</v>
      </c>
      <c r="M1142" s="134">
        <f t="shared" si="17"/>
        <v>0</v>
      </c>
      <c r="N1142" s="134">
        <v>0</v>
      </c>
      <c r="O1142" s="134">
        <f t="shared" si="18"/>
        <v>0</v>
      </c>
      <c r="P1142" s="134">
        <v>0</v>
      </c>
      <c r="Q1142" s="134">
        <f t="shared" si="19"/>
        <v>0</v>
      </c>
      <c r="R1142" s="134"/>
      <c r="S1142" s="134" t="s">
        <v>392</v>
      </c>
      <c r="T1142" s="135" t="s">
        <v>393</v>
      </c>
      <c r="U1142" s="106">
        <v>0</v>
      </c>
      <c r="V1142" s="106">
        <f t="shared" si="20"/>
        <v>0</v>
      </c>
      <c r="W1142" s="106"/>
      <c r="X1142" s="106" t="s">
        <v>362</v>
      </c>
      <c r="Y1142" s="101"/>
      <c r="Z1142" s="101"/>
      <c r="AA1142" s="101"/>
      <c r="AB1142" s="101"/>
      <c r="AC1142" s="101"/>
      <c r="AD1142" s="101"/>
      <c r="AE1142" s="101"/>
      <c r="AF1142" s="101"/>
      <c r="AG1142" s="101" t="s">
        <v>550</v>
      </c>
      <c r="AH1142" s="101"/>
      <c r="AI1142" s="101"/>
      <c r="AJ1142" s="101"/>
      <c r="AK1142" s="101"/>
      <c r="AL1142" s="101"/>
      <c r="AM1142" s="101"/>
      <c r="AN1142" s="101"/>
      <c r="AO1142" s="101"/>
      <c r="AP1142" s="101"/>
      <c r="AQ1142" s="101"/>
      <c r="AR1142" s="101"/>
      <c r="AS1142" s="101"/>
      <c r="AT1142" s="101"/>
      <c r="AU1142" s="101"/>
      <c r="AV1142" s="101"/>
      <c r="AW1142" s="101"/>
      <c r="AX1142" s="101"/>
      <c r="AY1142" s="101"/>
      <c r="AZ1142" s="101"/>
      <c r="BA1142" s="101"/>
      <c r="BB1142" s="101"/>
      <c r="BC1142" s="101"/>
      <c r="BD1142" s="101"/>
      <c r="BE1142" s="101"/>
      <c r="BF1142" s="101"/>
      <c r="BG1142" s="101"/>
      <c r="BH1142" s="101"/>
    </row>
    <row r="1143" spans="1:60" ht="22.5" outlineLevel="1">
      <c r="A1143" s="129">
        <v>181</v>
      </c>
      <c r="B1143" s="130" t="s">
        <v>1309</v>
      </c>
      <c r="C1143" s="140" t="s">
        <v>1310</v>
      </c>
      <c r="D1143" s="131" t="s">
        <v>1128</v>
      </c>
      <c r="E1143" s="132">
        <v>1</v>
      </c>
      <c r="F1143" s="133"/>
      <c r="G1143" s="134">
        <f t="shared" si="14"/>
        <v>0</v>
      </c>
      <c r="H1143" s="133"/>
      <c r="I1143" s="134">
        <f t="shared" si="15"/>
        <v>0</v>
      </c>
      <c r="J1143" s="133"/>
      <c r="K1143" s="134">
        <f t="shared" si="16"/>
        <v>0</v>
      </c>
      <c r="L1143" s="134">
        <v>21</v>
      </c>
      <c r="M1143" s="134">
        <f t="shared" si="17"/>
        <v>0</v>
      </c>
      <c r="N1143" s="134">
        <v>0</v>
      </c>
      <c r="O1143" s="134">
        <f t="shared" si="18"/>
        <v>0</v>
      </c>
      <c r="P1143" s="134">
        <v>0</v>
      </c>
      <c r="Q1143" s="134">
        <f t="shared" si="19"/>
        <v>0</v>
      </c>
      <c r="R1143" s="134"/>
      <c r="S1143" s="134" t="s">
        <v>392</v>
      </c>
      <c r="T1143" s="135" t="s">
        <v>393</v>
      </c>
      <c r="U1143" s="106">
        <v>0</v>
      </c>
      <c r="V1143" s="106">
        <f t="shared" si="20"/>
        <v>0</v>
      </c>
      <c r="W1143" s="106"/>
      <c r="X1143" s="106" t="s">
        <v>362</v>
      </c>
      <c r="Y1143" s="101"/>
      <c r="Z1143" s="101"/>
      <c r="AA1143" s="101"/>
      <c r="AB1143" s="101"/>
      <c r="AC1143" s="101"/>
      <c r="AD1143" s="101"/>
      <c r="AE1143" s="101"/>
      <c r="AF1143" s="101"/>
      <c r="AG1143" s="101" t="s">
        <v>550</v>
      </c>
      <c r="AH1143" s="101"/>
      <c r="AI1143" s="101"/>
      <c r="AJ1143" s="101"/>
      <c r="AK1143" s="101"/>
      <c r="AL1143" s="101"/>
      <c r="AM1143" s="101"/>
      <c r="AN1143" s="101"/>
      <c r="AO1143" s="101"/>
      <c r="AP1143" s="101"/>
      <c r="AQ1143" s="101"/>
      <c r="AR1143" s="101"/>
      <c r="AS1143" s="101"/>
      <c r="AT1143" s="101"/>
      <c r="AU1143" s="101"/>
      <c r="AV1143" s="101"/>
      <c r="AW1143" s="101"/>
      <c r="AX1143" s="101"/>
      <c r="AY1143" s="101"/>
      <c r="AZ1143" s="101"/>
      <c r="BA1143" s="101"/>
      <c r="BB1143" s="101"/>
      <c r="BC1143" s="101"/>
      <c r="BD1143" s="101"/>
      <c r="BE1143" s="101"/>
      <c r="BF1143" s="101"/>
      <c r="BG1143" s="101"/>
      <c r="BH1143" s="101"/>
    </row>
    <row r="1144" spans="1:60" ht="22.5" outlineLevel="1">
      <c r="A1144" s="129">
        <v>182</v>
      </c>
      <c r="B1144" s="130" t="s">
        <v>1311</v>
      </c>
      <c r="C1144" s="140" t="s">
        <v>1312</v>
      </c>
      <c r="D1144" s="131" t="s">
        <v>1128</v>
      </c>
      <c r="E1144" s="132">
        <v>1</v>
      </c>
      <c r="F1144" s="133"/>
      <c r="G1144" s="134">
        <f t="shared" si="14"/>
        <v>0</v>
      </c>
      <c r="H1144" s="133"/>
      <c r="I1144" s="134">
        <f t="shared" si="15"/>
        <v>0</v>
      </c>
      <c r="J1144" s="133"/>
      <c r="K1144" s="134">
        <f t="shared" si="16"/>
        <v>0</v>
      </c>
      <c r="L1144" s="134">
        <v>21</v>
      </c>
      <c r="M1144" s="134">
        <f t="shared" si="17"/>
        <v>0</v>
      </c>
      <c r="N1144" s="134">
        <v>0</v>
      </c>
      <c r="O1144" s="134">
        <f t="shared" si="18"/>
        <v>0</v>
      </c>
      <c r="P1144" s="134">
        <v>0</v>
      </c>
      <c r="Q1144" s="134">
        <f t="shared" si="19"/>
        <v>0</v>
      </c>
      <c r="R1144" s="134"/>
      <c r="S1144" s="134" t="s">
        <v>392</v>
      </c>
      <c r="T1144" s="135" t="s">
        <v>393</v>
      </c>
      <c r="U1144" s="106">
        <v>0</v>
      </c>
      <c r="V1144" s="106">
        <f t="shared" si="20"/>
        <v>0</v>
      </c>
      <c r="W1144" s="106"/>
      <c r="X1144" s="106" t="s">
        <v>362</v>
      </c>
      <c r="Y1144" s="101"/>
      <c r="Z1144" s="101"/>
      <c r="AA1144" s="101"/>
      <c r="AB1144" s="101"/>
      <c r="AC1144" s="101"/>
      <c r="AD1144" s="101"/>
      <c r="AE1144" s="101"/>
      <c r="AF1144" s="101"/>
      <c r="AG1144" s="101" t="s">
        <v>550</v>
      </c>
      <c r="AH1144" s="101"/>
      <c r="AI1144" s="101"/>
      <c r="AJ1144" s="101"/>
      <c r="AK1144" s="101"/>
      <c r="AL1144" s="101"/>
      <c r="AM1144" s="101"/>
      <c r="AN1144" s="101"/>
      <c r="AO1144" s="101"/>
      <c r="AP1144" s="101"/>
      <c r="AQ1144" s="101"/>
      <c r="AR1144" s="101"/>
      <c r="AS1144" s="101"/>
      <c r="AT1144" s="101"/>
      <c r="AU1144" s="101"/>
      <c r="AV1144" s="101"/>
      <c r="AW1144" s="101"/>
      <c r="AX1144" s="101"/>
      <c r="AY1144" s="101"/>
      <c r="AZ1144" s="101"/>
      <c r="BA1144" s="101"/>
      <c r="BB1144" s="101"/>
      <c r="BC1144" s="101"/>
      <c r="BD1144" s="101"/>
      <c r="BE1144" s="101"/>
      <c r="BF1144" s="101"/>
      <c r="BG1144" s="101"/>
      <c r="BH1144" s="101"/>
    </row>
    <row r="1145" spans="1:60" ht="33.75" outlineLevel="1">
      <c r="A1145" s="129">
        <v>183</v>
      </c>
      <c r="B1145" s="130" t="s">
        <v>1313</v>
      </c>
      <c r="C1145" s="140" t="s">
        <v>1314</v>
      </c>
      <c r="D1145" s="131" t="s">
        <v>1128</v>
      </c>
      <c r="E1145" s="132">
        <v>2</v>
      </c>
      <c r="F1145" s="133"/>
      <c r="G1145" s="134">
        <f t="shared" si="14"/>
        <v>0</v>
      </c>
      <c r="H1145" s="133"/>
      <c r="I1145" s="134">
        <f t="shared" si="15"/>
        <v>0</v>
      </c>
      <c r="J1145" s="133"/>
      <c r="K1145" s="134">
        <f t="shared" si="16"/>
        <v>0</v>
      </c>
      <c r="L1145" s="134">
        <v>21</v>
      </c>
      <c r="M1145" s="134">
        <f t="shared" si="17"/>
        <v>0</v>
      </c>
      <c r="N1145" s="134">
        <v>0</v>
      </c>
      <c r="O1145" s="134">
        <f t="shared" si="18"/>
        <v>0</v>
      </c>
      <c r="P1145" s="134">
        <v>0</v>
      </c>
      <c r="Q1145" s="134">
        <f t="shared" si="19"/>
        <v>0</v>
      </c>
      <c r="R1145" s="134"/>
      <c r="S1145" s="134" t="s">
        <v>392</v>
      </c>
      <c r="T1145" s="135" t="s">
        <v>393</v>
      </c>
      <c r="U1145" s="106">
        <v>0</v>
      </c>
      <c r="V1145" s="106">
        <f t="shared" si="20"/>
        <v>0</v>
      </c>
      <c r="W1145" s="106"/>
      <c r="X1145" s="106" t="s">
        <v>362</v>
      </c>
      <c r="Y1145" s="101"/>
      <c r="Z1145" s="101"/>
      <c r="AA1145" s="101"/>
      <c r="AB1145" s="101"/>
      <c r="AC1145" s="101"/>
      <c r="AD1145" s="101"/>
      <c r="AE1145" s="101"/>
      <c r="AF1145" s="101"/>
      <c r="AG1145" s="101" t="s">
        <v>550</v>
      </c>
      <c r="AH1145" s="101"/>
      <c r="AI1145" s="101"/>
      <c r="AJ1145" s="101"/>
      <c r="AK1145" s="101"/>
      <c r="AL1145" s="101"/>
      <c r="AM1145" s="101"/>
      <c r="AN1145" s="101"/>
      <c r="AO1145" s="101"/>
      <c r="AP1145" s="101"/>
      <c r="AQ1145" s="101"/>
      <c r="AR1145" s="101"/>
      <c r="AS1145" s="101"/>
      <c r="AT1145" s="101"/>
      <c r="AU1145" s="101"/>
      <c r="AV1145" s="101"/>
      <c r="AW1145" s="101"/>
      <c r="AX1145" s="101"/>
      <c r="AY1145" s="101"/>
      <c r="AZ1145" s="101"/>
      <c r="BA1145" s="101"/>
      <c r="BB1145" s="101"/>
      <c r="BC1145" s="101"/>
      <c r="BD1145" s="101"/>
      <c r="BE1145" s="101"/>
      <c r="BF1145" s="101"/>
      <c r="BG1145" s="101"/>
      <c r="BH1145" s="101"/>
    </row>
    <row r="1146" spans="1:60" ht="22.5" outlineLevel="1">
      <c r="A1146" s="129">
        <v>184</v>
      </c>
      <c r="B1146" s="130" t="s">
        <v>1315</v>
      </c>
      <c r="C1146" s="140" t="s">
        <v>1316</v>
      </c>
      <c r="D1146" s="131" t="s">
        <v>1128</v>
      </c>
      <c r="E1146" s="132">
        <v>55</v>
      </c>
      <c r="F1146" s="133"/>
      <c r="G1146" s="134">
        <f t="shared" si="14"/>
        <v>0</v>
      </c>
      <c r="H1146" s="133"/>
      <c r="I1146" s="134">
        <f t="shared" si="15"/>
        <v>0</v>
      </c>
      <c r="J1146" s="133"/>
      <c r="K1146" s="134">
        <f t="shared" si="16"/>
        <v>0</v>
      </c>
      <c r="L1146" s="134">
        <v>21</v>
      </c>
      <c r="M1146" s="134">
        <f t="shared" si="17"/>
        <v>0</v>
      </c>
      <c r="N1146" s="134">
        <v>0</v>
      </c>
      <c r="O1146" s="134">
        <f t="shared" si="18"/>
        <v>0</v>
      </c>
      <c r="P1146" s="134">
        <v>0</v>
      </c>
      <c r="Q1146" s="134">
        <f t="shared" si="19"/>
        <v>0</v>
      </c>
      <c r="R1146" s="134"/>
      <c r="S1146" s="134" t="s">
        <v>392</v>
      </c>
      <c r="T1146" s="135" t="s">
        <v>393</v>
      </c>
      <c r="U1146" s="106">
        <v>0</v>
      </c>
      <c r="V1146" s="106">
        <f t="shared" si="20"/>
        <v>0</v>
      </c>
      <c r="W1146" s="106"/>
      <c r="X1146" s="106" t="s">
        <v>362</v>
      </c>
      <c r="Y1146" s="101"/>
      <c r="Z1146" s="101"/>
      <c r="AA1146" s="101"/>
      <c r="AB1146" s="101"/>
      <c r="AC1146" s="101"/>
      <c r="AD1146" s="101"/>
      <c r="AE1146" s="101"/>
      <c r="AF1146" s="101"/>
      <c r="AG1146" s="101" t="s">
        <v>550</v>
      </c>
      <c r="AH1146" s="101"/>
      <c r="AI1146" s="101"/>
      <c r="AJ1146" s="101"/>
      <c r="AK1146" s="101"/>
      <c r="AL1146" s="101"/>
      <c r="AM1146" s="101"/>
      <c r="AN1146" s="101"/>
      <c r="AO1146" s="101"/>
      <c r="AP1146" s="101"/>
      <c r="AQ1146" s="101"/>
      <c r="AR1146" s="101"/>
      <c r="AS1146" s="101"/>
      <c r="AT1146" s="101"/>
      <c r="AU1146" s="101"/>
      <c r="AV1146" s="101"/>
      <c r="AW1146" s="101"/>
      <c r="AX1146" s="101"/>
      <c r="AY1146" s="101"/>
      <c r="AZ1146" s="101"/>
      <c r="BA1146" s="101"/>
      <c r="BB1146" s="101"/>
      <c r="BC1146" s="101"/>
      <c r="BD1146" s="101"/>
      <c r="BE1146" s="101"/>
      <c r="BF1146" s="101"/>
      <c r="BG1146" s="101"/>
      <c r="BH1146" s="101"/>
    </row>
    <row r="1147" spans="1:60" ht="22.5" outlineLevel="1">
      <c r="A1147" s="129">
        <v>185</v>
      </c>
      <c r="B1147" s="130" t="s">
        <v>1317</v>
      </c>
      <c r="C1147" s="140" t="s">
        <v>1318</v>
      </c>
      <c r="D1147" s="131" t="s">
        <v>1128</v>
      </c>
      <c r="E1147" s="132">
        <v>15</v>
      </c>
      <c r="F1147" s="133"/>
      <c r="G1147" s="134">
        <f t="shared" si="14"/>
        <v>0</v>
      </c>
      <c r="H1147" s="133"/>
      <c r="I1147" s="134">
        <f t="shared" si="15"/>
        <v>0</v>
      </c>
      <c r="J1147" s="133"/>
      <c r="K1147" s="134">
        <f t="shared" si="16"/>
        <v>0</v>
      </c>
      <c r="L1147" s="134">
        <v>21</v>
      </c>
      <c r="M1147" s="134">
        <f t="shared" si="17"/>
        <v>0</v>
      </c>
      <c r="N1147" s="134">
        <v>0</v>
      </c>
      <c r="O1147" s="134">
        <f t="shared" si="18"/>
        <v>0</v>
      </c>
      <c r="P1147" s="134">
        <v>0</v>
      </c>
      <c r="Q1147" s="134">
        <f t="shared" si="19"/>
        <v>0</v>
      </c>
      <c r="R1147" s="134"/>
      <c r="S1147" s="134" t="s">
        <v>392</v>
      </c>
      <c r="T1147" s="135" t="s">
        <v>393</v>
      </c>
      <c r="U1147" s="106">
        <v>0</v>
      </c>
      <c r="V1147" s="106">
        <f t="shared" si="20"/>
        <v>0</v>
      </c>
      <c r="W1147" s="106"/>
      <c r="X1147" s="106" t="s">
        <v>362</v>
      </c>
      <c r="Y1147" s="101"/>
      <c r="Z1147" s="101"/>
      <c r="AA1147" s="101"/>
      <c r="AB1147" s="101"/>
      <c r="AC1147" s="101"/>
      <c r="AD1147" s="101"/>
      <c r="AE1147" s="101"/>
      <c r="AF1147" s="101"/>
      <c r="AG1147" s="101" t="s">
        <v>550</v>
      </c>
      <c r="AH1147" s="101"/>
      <c r="AI1147" s="101"/>
      <c r="AJ1147" s="101"/>
      <c r="AK1147" s="101"/>
      <c r="AL1147" s="101"/>
      <c r="AM1147" s="101"/>
      <c r="AN1147" s="101"/>
      <c r="AO1147" s="101"/>
      <c r="AP1147" s="101"/>
      <c r="AQ1147" s="101"/>
      <c r="AR1147" s="101"/>
      <c r="AS1147" s="101"/>
      <c r="AT1147" s="101"/>
      <c r="AU1147" s="101"/>
      <c r="AV1147" s="101"/>
      <c r="AW1147" s="101"/>
      <c r="AX1147" s="101"/>
      <c r="AY1147" s="101"/>
      <c r="AZ1147" s="101"/>
      <c r="BA1147" s="101"/>
      <c r="BB1147" s="101"/>
      <c r="BC1147" s="101"/>
      <c r="BD1147" s="101"/>
      <c r="BE1147" s="101"/>
      <c r="BF1147" s="101"/>
      <c r="BG1147" s="101"/>
      <c r="BH1147" s="101"/>
    </row>
    <row r="1148" spans="1:60" ht="33.75" outlineLevel="1">
      <c r="A1148" s="129">
        <v>186</v>
      </c>
      <c r="B1148" s="130" t="s">
        <v>1319</v>
      </c>
      <c r="C1148" s="140" t="s">
        <v>1320</v>
      </c>
      <c r="D1148" s="131" t="s">
        <v>1128</v>
      </c>
      <c r="E1148" s="132">
        <v>8</v>
      </c>
      <c r="F1148" s="133"/>
      <c r="G1148" s="134">
        <f t="shared" si="14"/>
        <v>0</v>
      </c>
      <c r="H1148" s="133"/>
      <c r="I1148" s="134">
        <f t="shared" si="15"/>
        <v>0</v>
      </c>
      <c r="J1148" s="133"/>
      <c r="K1148" s="134">
        <f t="shared" si="16"/>
        <v>0</v>
      </c>
      <c r="L1148" s="134">
        <v>21</v>
      </c>
      <c r="M1148" s="134">
        <f t="shared" si="17"/>
        <v>0</v>
      </c>
      <c r="N1148" s="134">
        <v>0</v>
      </c>
      <c r="O1148" s="134">
        <f t="shared" si="18"/>
        <v>0</v>
      </c>
      <c r="P1148" s="134">
        <v>0</v>
      </c>
      <c r="Q1148" s="134">
        <f t="shared" si="19"/>
        <v>0</v>
      </c>
      <c r="R1148" s="134"/>
      <c r="S1148" s="134" t="s">
        <v>392</v>
      </c>
      <c r="T1148" s="135" t="s">
        <v>393</v>
      </c>
      <c r="U1148" s="106">
        <v>0</v>
      </c>
      <c r="V1148" s="106">
        <f t="shared" si="20"/>
        <v>0</v>
      </c>
      <c r="W1148" s="106"/>
      <c r="X1148" s="106" t="s">
        <v>362</v>
      </c>
      <c r="Y1148" s="101"/>
      <c r="Z1148" s="101"/>
      <c r="AA1148" s="101"/>
      <c r="AB1148" s="101"/>
      <c r="AC1148" s="101"/>
      <c r="AD1148" s="101"/>
      <c r="AE1148" s="101"/>
      <c r="AF1148" s="101"/>
      <c r="AG1148" s="101" t="s">
        <v>550</v>
      </c>
      <c r="AH1148" s="101"/>
      <c r="AI1148" s="101"/>
      <c r="AJ1148" s="101"/>
      <c r="AK1148" s="101"/>
      <c r="AL1148" s="101"/>
      <c r="AM1148" s="101"/>
      <c r="AN1148" s="101"/>
      <c r="AO1148" s="101"/>
      <c r="AP1148" s="101"/>
      <c r="AQ1148" s="101"/>
      <c r="AR1148" s="101"/>
      <c r="AS1148" s="101"/>
      <c r="AT1148" s="101"/>
      <c r="AU1148" s="101"/>
      <c r="AV1148" s="101"/>
      <c r="AW1148" s="101"/>
      <c r="AX1148" s="101"/>
      <c r="AY1148" s="101"/>
      <c r="AZ1148" s="101"/>
      <c r="BA1148" s="101"/>
      <c r="BB1148" s="101"/>
      <c r="BC1148" s="101"/>
      <c r="BD1148" s="101"/>
      <c r="BE1148" s="101"/>
      <c r="BF1148" s="101"/>
      <c r="BG1148" s="101"/>
      <c r="BH1148" s="101"/>
    </row>
    <row r="1149" spans="1:60" ht="22.5" outlineLevel="1">
      <c r="A1149" s="122">
        <v>187</v>
      </c>
      <c r="B1149" s="123" t="s">
        <v>1321</v>
      </c>
      <c r="C1149" s="137" t="s">
        <v>1322</v>
      </c>
      <c r="D1149" s="124" t="s">
        <v>525</v>
      </c>
      <c r="E1149" s="125">
        <v>7</v>
      </c>
      <c r="F1149" s="126"/>
      <c r="G1149" s="127">
        <f t="shared" si="14"/>
        <v>0</v>
      </c>
      <c r="H1149" s="126"/>
      <c r="I1149" s="127">
        <f t="shared" si="15"/>
        <v>0</v>
      </c>
      <c r="J1149" s="126"/>
      <c r="K1149" s="127">
        <f t="shared" si="16"/>
        <v>0</v>
      </c>
      <c r="L1149" s="127">
        <v>21</v>
      </c>
      <c r="M1149" s="127">
        <f t="shared" si="17"/>
        <v>0</v>
      </c>
      <c r="N1149" s="127">
        <v>0</v>
      </c>
      <c r="O1149" s="127">
        <f t="shared" si="18"/>
        <v>0</v>
      </c>
      <c r="P1149" s="127">
        <v>0</v>
      </c>
      <c r="Q1149" s="127">
        <f t="shared" si="19"/>
        <v>0</v>
      </c>
      <c r="R1149" s="127"/>
      <c r="S1149" s="127" t="s">
        <v>392</v>
      </c>
      <c r="T1149" s="128" t="s">
        <v>393</v>
      </c>
      <c r="U1149" s="106">
        <v>0</v>
      </c>
      <c r="V1149" s="106">
        <f t="shared" si="20"/>
        <v>0</v>
      </c>
      <c r="W1149" s="106"/>
      <c r="X1149" s="106" t="s">
        <v>362</v>
      </c>
      <c r="Y1149" s="101"/>
      <c r="Z1149" s="101"/>
      <c r="AA1149" s="101"/>
      <c r="AB1149" s="101"/>
      <c r="AC1149" s="101"/>
      <c r="AD1149" s="101"/>
      <c r="AE1149" s="101"/>
      <c r="AF1149" s="101"/>
      <c r="AG1149" s="101" t="s">
        <v>550</v>
      </c>
      <c r="AH1149" s="101"/>
      <c r="AI1149" s="101"/>
      <c r="AJ1149" s="101"/>
      <c r="AK1149" s="101"/>
      <c r="AL1149" s="101"/>
      <c r="AM1149" s="101"/>
      <c r="AN1149" s="101"/>
      <c r="AO1149" s="101"/>
      <c r="AP1149" s="101"/>
      <c r="AQ1149" s="101"/>
      <c r="AR1149" s="101"/>
      <c r="AS1149" s="101"/>
      <c r="AT1149" s="101"/>
      <c r="AU1149" s="101"/>
      <c r="AV1149" s="101"/>
      <c r="AW1149" s="101"/>
      <c r="AX1149" s="101"/>
      <c r="AY1149" s="101"/>
      <c r="AZ1149" s="101"/>
      <c r="BA1149" s="101"/>
      <c r="BB1149" s="101"/>
      <c r="BC1149" s="101"/>
      <c r="BD1149" s="101"/>
      <c r="BE1149" s="101"/>
      <c r="BF1149" s="101"/>
      <c r="BG1149" s="101"/>
      <c r="BH1149" s="101"/>
    </row>
    <row r="1150" spans="1:60" outlineLevel="1">
      <c r="A1150" s="104"/>
      <c r="B1150" s="105"/>
      <c r="C1150" s="138" t="s">
        <v>1323</v>
      </c>
      <c r="D1150" s="107"/>
      <c r="E1150" s="108">
        <v>0.7</v>
      </c>
      <c r="F1150" s="106"/>
      <c r="G1150" s="106"/>
      <c r="H1150" s="106"/>
      <c r="I1150" s="106"/>
      <c r="J1150" s="106"/>
      <c r="K1150" s="106"/>
      <c r="L1150" s="106"/>
      <c r="M1150" s="106"/>
      <c r="N1150" s="106"/>
      <c r="O1150" s="106"/>
      <c r="P1150" s="106"/>
      <c r="Q1150" s="106"/>
      <c r="R1150" s="106"/>
      <c r="S1150" s="106"/>
      <c r="T1150" s="106"/>
      <c r="U1150" s="106"/>
      <c r="V1150" s="106"/>
      <c r="W1150" s="106"/>
      <c r="X1150" s="106"/>
      <c r="Y1150" s="101"/>
      <c r="Z1150" s="101"/>
      <c r="AA1150" s="101"/>
      <c r="AB1150" s="101"/>
      <c r="AC1150" s="101"/>
      <c r="AD1150" s="101"/>
      <c r="AE1150" s="101"/>
      <c r="AF1150" s="101"/>
      <c r="AG1150" s="101" t="s">
        <v>365</v>
      </c>
      <c r="AH1150" s="101">
        <v>0</v>
      </c>
      <c r="AI1150" s="101"/>
      <c r="AJ1150" s="101"/>
      <c r="AK1150" s="101"/>
      <c r="AL1150" s="101"/>
      <c r="AM1150" s="101"/>
      <c r="AN1150" s="101"/>
      <c r="AO1150" s="101"/>
      <c r="AP1150" s="101"/>
      <c r="AQ1150" s="101"/>
      <c r="AR1150" s="101"/>
      <c r="AS1150" s="101"/>
      <c r="AT1150" s="101"/>
      <c r="AU1150" s="101"/>
      <c r="AV1150" s="101"/>
      <c r="AW1150" s="101"/>
      <c r="AX1150" s="101"/>
      <c r="AY1150" s="101"/>
      <c r="AZ1150" s="101"/>
      <c r="BA1150" s="101"/>
      <c r="BB1150" s="101"/>
      <c r="BC1150" s="101"/>
      <c r="BD1150" s="101"/>
      <c r="BE1150" s="101"/>
      <c r="BF1150" s="101"/>
      <c r="BG1150" s="101"/>
      <c r="BH1150" s="101"/>
    </row>
    <row r="1151" spans="1:60" outlineLevel="1">
      <c r="A1151" s="104"/>
      <c r="B1151" s="105"/>
      <c r="C1151" s="138" t="s">
        <v>1324</v>
      </c>
      <c r="D1151" s="107"/>
      <c r="E1151" s="108">
        <v>2.2000000000000002</v>
      </c>
      <c r="F1151" s="106"/>
      <c r="G1151" s="106"/>
      <c r="H1151" s="106"/>
      <c r="I1151" s="106"/>
      <c r="J1151" s="106"/>
      <c r="K1151" s="106"/>
      <c r="L1151" s="106"/>
      <c r="M1151" s="106"/>
      <c r="N1151" s="106"/>
      <c r="O1151" s="106"/>
      <c r="P1151" s="106"/>
      <c r="Q1151" s="106"/>
      <c r="R1151" s="106"/>
      <c r="S1151" s="106"/>
      <c r="T1151" s="106"/>
      <c r="U1151" s="106"/>
      <c r="V1151" s="106"/>
      <c r="W1151" s="106"/>
      <c r="X1151" s="106"/>
      <c r="Y1151" s="101"/>
      <c r="Z1151" s="101"/>
      <c r="AA1151" s="101"/>
      <c r="AB1151" s="101"/>
      <c r="AC1151" s="101"/>
      <c r="AD1151" s="101"/>
      <c r="AE1151" s="101"/>
      <c r="AF1151" s="101"/>
      <c r="AG1151" s="101" t="s">
        <v>365</v>
      </c>
      <c r="AH1151" s="101">
        <v>0</v>
      </c>
      <c r="AI1151" s="101"/>
      <c r="AJ1151" s="101"/>
      <c r="AK1151" s="101"/>
      <c r="AL1151" s="101"/>
      <c r="AM1151" s="101"/>
      <c r="AN1151" s="101"/>
      <c r="AO1151" s="101"/>
      <c r="AP1151" s="101"/>
      <c r="AQ1151" s="101"/>
      <c r="AR1151" s="101"/>
      <c r="AS1151" s="101"/>
      <c r="AT1151" s="101"/>
      <c r="AU1151" s="101"/>
      <c r="AV1151" s="101"/>
      <c r="AW1151" s="101"/>
      <c r="AX1151" s="101"/>
      <c r="AY1151" s="101"/>
      <c r="AZ1151" s="101"/>
      <c r="BA1151" s="101"/>
      <c r="BB1151" s="101"/>
      <c r="BC1151" s="101"/>
      <c r="BD1151" s="101"/>
      <c r="BE1151" s="101"/>
      <c r="BF1151" s="101"/>
      <c r="BG1151" s="101"/>
      <c r="BH1151" s="101"/>
    </row>
    <row r="1152" spans="1:60" outlineLevel="1">
      <c r="A1152" s="104"/>
      <c r="B1152" s="105"/>
      <c r="C1152" s="138" t="s">
        <v>1325</v>
      </c>
      <c r="D1152" s="107"/>
      <c r="E1152" s="108">
        <v>1.2</v>
      </c>
      <c r="F1152" s="106"/>
      <c r="G1152" s="106"/>
      <c r="H1152" s="106"/>
      <c r="I1152" s="106"/>
      <c r="J1152" s="106"/>
      <c r="K1152" s="106"/>
      <c r="L1152" s="106"/>
      <c r="M1152" s="106"/>
      <c r="N1152" s="106"/>
      <c r="O1152" s="106"/>
      <c r="P1152" s="106"/>
      <c r="Q1152" s="106"/>
      <c r="R1152" s="106"/>
      <c r="S1152" s="106"/>
      <c r="T1152" s="106"/>
      <c r="U1152" s="106"/>
      <c r="V1152" s="106"/>
      <c r="W1152" s="106"/>
      <c r="X1152" s="106"/>
      <c r="Y1152" s="101"/>
      <c r="Z1152" s="101"/>
      <c r="AA1152" s="101"/>
      <c r="AB1152" s="101"/>
      <c r="AC1152" s="101"/>
      <c r="AD1152" s="101"/>
      <c r="AE1152" s="101"/>
      <c r="AF1152" s="101"/>
      <c r="AG1152" s="101" t="s">
        <v>365</v>
      </c>
      <c r="AH1152" s="101">
        <v>0</v>
      </c>
      <c r="AI1152" s="101"/>
      <c r="AJ1152" s="101"/>
      <c r="AK1152" s="101"/>
      <c r="AL1152" s="101"/>
      <c r="AM1152" s="101"/>
      <c r="AN1152" s="101"/>
      <c r="AO1152" s="101"/>
      <c r="AP1152" s="101"/>
      <c r="AQ1152" s="101"/>
      <c r="AR1152" s="101"/>
      <c r="AS1152" s="101"/>
      <c r="AT1152" s="101"/>
      <c r="AU1152" s="101"/>
      <c r="AV1152" s="101"/>
      <c r="AW1152" s="101"/>
      <c r="AX1152" s="101"/>
      <c r="AY1152" s="101"/>
      <c r="AZ1152" s="101"/>
      <c r="BA1152" s="101"/>
      <c r="BB1152" s="101"/>
      <c r="BC1152" s="101"/>
      <c r="BD1152" s="101"/>
      <c r="BE1152" s="101"/>
      <c r="BF1152" s="101"/>
      <c r="BG1152" s="101"/>
      <c r="BH1152" s="101"/>
    </row>
    <row r="1153" spans="1:60" outlineLevel="1">
      <c r="A1153" s="104"/>
      <c r="B1153" s="105"/>
      <c r="C1153" s="138" t="s">
        <v>1326</v>
      </c>
      <c r="D1153" s="107"/>
      <c r="E1153" s="108">
        <v>1.4</v>
      </c>
      <c r="F1153" s="106"/>
      <c r="G1153" s="106"/>
      <c r="H1153" s="106"/>
      <c r="I1153" s="106"/>
      <c r="J1153" s="106"/>
      <c r="K1153" s="106"/>
      <c r="L1153" s="106"/>
      <c r="M1153" s="106"/>
      <c r="N1153" s="106"/>
      <c r="O1153" s="106"/>
      <c r="P1153" s="106"/>
      <c r="Q1153" s="106"/>
      <c r="R1153" s="106"/>
      <c r="S1153" s="106"/>
      <c r="T1153" s="106"/>
      <c r="U1153" s="106"/>
      <c r="V1153" s="106"/>
      <c r="W1153" s="106"/>
      <c r="X1153" s="106"/>
      <c r="Y1153" s="101"/>
      <c r="Z1153" s="101"/>
      <c r="AA1153" s="101"/>
      <c r="AB1153" s="101"/>
      <c r="AC1153" s="101"/>
      <c r="AD1153" s="101"/>
      <c r="AE1153" s="101"/>
      <c r="AF1153" s="101"/>
      <c r="AG1153" s="101" t="s">
        <v>365</v>
      </c>
      <c r="AH1153" s="101">
        <v>0</v>
      </c>
      <c r="AI1153" s="101"/>
      <c r="AJ1153" s="101"/>
      <c r="AK1153" s="101"/>
      <c r="AL1153" s="101"/>
      <c r="AM1153" s="101"/>
      <c r="AN1153" s="101"/>
      <c r="AO1153" s="101"/>
      <c r="AP1153" s="101"/>
      <c r="AQ1153" s="101"/>
      <c r="AR1153" s="101"/>
      <c r="AS1153" s="101"/>
      <c r="AT1153" s="101"/>
      <c r="AU1153" s="101"/>
      <c r="AV1153" s="101"/>
      <c r="AW1153" s="101"/>
      <c r="AX1153" s="101"/>
      <c r="AY1153" s="101"/>
      <c r="AZ1153" s="101"/>
      <c r="BA1153" s="101"/>
      <c r="BB1153" s="101"/>
      <c r="BC1153" s="101"/>
      <c r="BD1153" s="101"/>
      <c r="BE1153" s="101"/>
      <c r="BF1153" s="101"/>
      <c r="BG1153" s="101"/>
      <c r="BH1153" s="101"/>
    </row>
    <row r="1154" spans="1:60" outlineLevel="1">
      <c r="A1154" s="104"/>
      <c r="B1154" s="105"/>
      <c r="C1154" s="138" t="s">
        <v>1327</v>
      </c>
      <c r="D1154" s="107"/>
      <c r="E1154" s="108">
        <v>1.5</v>
      </c>
      <c r="F1154" s="106"/>
      <c r="G1154" s="106"/>
      <c r="H1154" s="106"/>
      <c r="I1154" s="106"/>
      <c r="J1154" s="106"/>
      <c r="K1154" s="106"/>
      <c r="L1154" s="106"/>
      <c r="M1154" s="106"/>
      <c r="N1154" s="106"/>
      <c r="O1154" s="106"/>
      <c r="P1154" s="106"/>
      <c r="Q1154" s="106"/>
      <c r="R1154" s="106"/>
      <c r="S1154" s="106"/>
      <c r="T1154" s="106"/>
      <c r="U1154" s="106"/>
      <c r="V1154" s="106"/>
      <c r="W1154" s="106"/>
      <c r="X1154" s="106"/>
      <c r="Y1154" s="101"/>
      <c r="Z1154" s="101"/>
      <c r="AA1154" s="101"/>
      <c r="AB1154" s="101"/>
      <c r="AC1154" s="101"/>
      <c r="AD1154" s="101"/>
      <c r="AE1154" s="101"/>
      <c r="AF1154" s="101"/>
      <c r="AG1154" s="101" t="s">
        <v>365</v>
      </c>
      <c r="AH1154" s="101">
        <v>0</v>
      </c>
      <c r="AI1154" s="101"/>
      <c r="AJ1154" s="101"/>
      <c r="AK1154" s="101"/>
      <c r="AL1154" s="101"/>
      <c r="AM1154" s="101"/>
      <c r="AN1154" s="101"/>
      <c r="AO1154" s="101"/>
      <c r="AP1154" s="101"/>
      <c r="AQ1154" s="101"/>
      <c r="AR1154" s="101"/>
      <c r="AS1154" s="101"/>
      <c r="AT1154" s="101"/>
      <c r="AU1154" s="101"/>
      <c r="AV1154" s="101"/>
      <c r="AW1154" s="101"/>
      <c r="AX1154" s="101"/>
      <c r="AY1154" s="101"/>
      <c r="AZ1154" s="101"/>
      <c r="BA1154" s="101"/>
      <c r="BB1154" s="101"/>
      <c r="BC1154" s="101"/>
      <c r="BD1154" s="101"/>
      <c r="BE1154" s="101"/>
      <c r="BF1154" s="101"/>
      <c r="BG1154" s="101"/>
      <c r="BH1154" s="101"/>
    </row>
    <row r="1155" spans="1:60" ht="45" outlineLevel="1">
      <c r="A1155" s="129">
        <v>188</v>
      </c>
      <c r="B1155" s="130" t="s">
        <v>1328</v>
      </c>
      <c r="C1155" s="140" t="s">
        <v>1329</v>
      </c>
      <c r="D1155" s="131" t="s">
        <v>1128</v>
      </c>
      <c r="E1155" s="132">
        <v>1</v>
      </c>
      <c r="F1155" s="133"/>
      <c r="G1155" s="134">
        <f t="shared" ref="G1155:G1166" si="21">ROUND(E1155*F1155,2)</f>
        <v>0</v>
      </c>
      <c r="H1155" s="133"/>
      <c r="I1155" s="134">
        <f t="shared" ref="I1155:I1166" si="22">ROUND(E1155*H1155,2)</f>
        <v>0</v>
      </c>
      <c r="J1155" s="133"/>
      <c r="K1155" s="134">
        <f t="shared" ref="K1155:K1166" si="23">ROUND(E1155*J1155,2)</f>
        <v>0</v>
      </c>
      <c r="L1155" s="134">
        <v>21</v>
      </c>
      <c r="M1155" s="134">
        <f t="shared" ref="M1155:M1166" si="24">G1155*(1+L1155/100)</f>
        <v>0</v>
      </c>
      <c r="N1155" s="134">
        <v>0</v>
      </c>
      <c r="O1155" s="134">
        <f t="shared" ref="O1155:O1166" si="25">ROUND(E1155*N1155,2)</f>
        <v>0</v>
      </c>
      <c r="P1155" s="134">
        <v>0</v>
      </c>
      <c r="Q1155" s="134">
        <f t="shared" ref="Q1155:Q1166" si="26">ROUND(E1155*P1155,2)</f>
        <v>0</v>
      </c>
      <c r="R1155" s="134"/>
      <c r="S1155" s="134" t="s">
        <v>392</v>
      </c>
      <c r="T1155" s="135" t="s">
        <v>393</v>
      </c>
      <c r="U1155" s="106">
        <v>0</v>
      </c>
      <c r="V1155" s="106">
        <f t="shared" ref="V1155:V1166" si="27">ROUND(E1155*U1155,2)</f>
        <v>0</v>
      </c>
      <c r="W1155" s="106"/>
      <c r="X1155" s="106" t="s">
        <v>362</v>
      </c>
      <c r="Y1155" s="101"/>
      <c r="Z1155" s="101"/>
      <c r="AA1155" s="101"/>
      <c r="AB1155" s="101"/>
      <c r="AC1155" s="101"/>
      <c r="AD1155" s="101"/>
      <c r="AE1155" s="101"/>
      <c r="AF1155" s="101"/>
      <c r="AG1155" s="101" t="s">
        <v>550</v>
      </c>
      <c r="AH1155" s="101"/>
      <c r="AI1155" s="101"/>
      <c r="AJ1155" s="101"/>
      <c r="AK1155" s="101"/>
      <c r="AL1155" s="101"/>
      <c r="AM1155" s="101"/>
      <c r="AN1155" s="101"/>
      <c r="AO1155" s="101"/>
      <c r="AP1155" s="101"/>
      <c r="AQ1155" s="101"/>
      <c r="AR1155" s="101"/>
      <c r="AS1155" s="101"/>
      <c r="AT1155" s="101"/>
      <c r="AU1155" s="101"/>
      <c r="AV1155" s="101"/>
      <c r="AW1155" s="101"/>
      <c r="AX1155" s="101"/>
      <c r="AY1155" s="101"/>
      <c r="AZ1155" s="101"/>
      <c r="BA1155" s="101"/>
      <c r="BB1155" s="101"/>
      <c r="BC1155" s="101"/>
      <c r="BD1155" s="101"/>
      <c r="BE1155" s="101"/>
      <c r="BF1155" s="101"/>
      <c r="BG1155" s="101"/>
      <c r="BH1155" s="101"/>
    </row>
    <row r="1156" spans="1:60" ht="45" outlineLevel="1">
      <c r="A1156" s="129">
        <v>189</v>
      </c>
      <c r="B1156" s="130" t="s">
        <v>1330</v>
      </c>
      <c r="C1156" s="140" t="s">
        <v>1331</v>
      </c>
      <c r="D1156" s="131" t="s">
        <v>1128</v>
      </c>
      <c r="E1156" s="132">
        <v>4</v>
      </c>
      <c r="F1156" s="133"/>
      <c r="G1156" s="134">
        <f t="shared" si="21"/>
        <v>0</v>
      </c>
      <c r="H1156" s="133"/>
      <c r="I1156" s="134">
        <f t="shared" si="22"/>
        <v>0</v>
      </c>
      <c r="J1156" s="133"/>
      <c r="K1156" s="134">
        <f t="shared" si="23"/>
        <v>0</v>
      </c>
      <c r="L1156" s="134">
        <v>21</v>
      </c>
      <c r="M1156" s="134">
        <f t="shared" si="24"/>
        <v>0</v>
      </c>
      <c r="N1156" s="134">
        <v>0</v>
      </c>
      <c r="O1156" s="134">
        <f t="shared" si="25"/>
        <v>0</v>
      </c>
      <c r="P1156" s="134">
        <v>0</v>
      </c>
      <c r="Q1156" s="134">
        <f t="shared" si="26"/>
        <v>0</v>
      </c>
      <c r="R1156" s="134"/>
      <c r="S1156" s="134" t="s">
        <v>392</v>
      </c>
      <c r="T1156" s="135" t="s">
        <v>393</v>
      </c>
      <c r="U1156" s="106">
        <v>0</v>
      </c>
      <c r="V1156" s="106">
        <f t="shared" si="27"/>
        <v>0</v>
      </c>
      <c r="W1156" s="106"/>
      <c r="X1156" s="106" t="s">
        <v>362</v>
      </c>
      <c r="Y1156" s="101"/>
      <c r="Z1156" s="101"/>
      <c r="AA1156" s="101"/>
      <c r="AB1156" s="101"/>
      <c r="AC1156" s="101"/>
      <c r="AD1156" s="101"/>
      <c r="AE1156" s="101"/>
      <c r="AF1156" s="101"/>
      <c r="AG1156" s="101" t="s">
        <v>550</v>
      </c>
      <c r="AH1156" s="101"/>
      <c r="AI1156" s="101"/>
      <c r="AJ1156" s="101"/>
      <c r="AK1156" s="101"/>
      <c r="AL1156" s="101"/>
      <c r="AM1156" s="101"/>
      <c r="AN1156" s="101"/>
      <c r="AO1156" s="101"/>
      <c r="AP1156" s="101"/>
      <c r="AQ1156" s="101"/>
      <c r="AR1156" s="101"/>
      <c r="AS1156" s="101"/>
      <c r="AT1156" s="101"/>
      <c r="AU1156" s="101"/>
      <c r="AV1156" s="101"/>
      <c r="AW1156" s="101"/>
      <c r="AX1156" s="101"/>
      <c r="AY1156" s="101"/>
      <c r="AZ1156" s="101"/>
      <c r="BA1156" s="101"/>
      <c r="BB1156" s="101"/>
      <c r="BC1156" s="101"/>
      <c r="BD1156" s="101"/>
      <c r="BE1156" s="101"/>
      <c r="BF1156" s="101"/>
      <c r="BG1156" s="101"/>
      <c r="BH1156" s="101"/>
    </row>
    <row r="1157" spans="1:60" ht="33.75" outlineLevel="1">
      <c r="A1157" s="129">
        <v>190</v>
      </c>
      <c r="B1157" s="130" t="s">
        <v>1332</v>
      </c>
      <c r="C1157" s="140" t="s">
        <v>1333</v>
      </c>
      <c r="D1157" s="131" t="s">
        <v>1128</v>
      </c>
      <c r="E1157" s="132">
        <v>1</v>
      </c>
      <c r="F1157" s="133"/>
      <c r="G1157" s="134">
        <f t="shared" si="21"/>
        <v>0</v>
      </c>
      <c r="H1157" s="133"/>
      <c r="I1157" s="134">
        <f t="shared" si="22"/>
        <v>0</v>
      </c>
      <c r="J1157" s="133"/>
      <c r="K1157" s="134">
        <f t="shared" si="23"/>
        <v>0</v>
      </c>
      <c r="L1157" s="134">
        <v>21</v>
      </c>
      <c r="M1157" s="134">
        <f t="shared" si="24"/>
        <v>0</v>
      </c>
      <c r="N1157" s="134">
        <v>0</v>
      </c>
      <c r="O1157" s="134">
        <f t="shared" si="25"/>
        <v>0</v>
      </c>
      <c r="P1157" s="134">
        <v>0</v>
      </c>
      <c r="Q1157" s="134">
        <f t="shared" si="26"/>
        <v>0</v>
      </c>
      <c r="R1157" s="134"/>
      <c r="S1157" s="134" t="s">
        <v>392</v>
      </c>
      <c r="T1157" s="135" t="s">
        <v>393</v>
      </c>
      <c r="U1157" s="106">
        <v>0</v>
      </c>
      <c r="V1157" s="106">
        <f t="shared" si="27"/>
        <v>0</v>
      </c>
      <c r="W1157" s="106"/>
      <c r="X1157" s="106" t="s">
        <v>362</v>
      </c>
      <c r="Y1157" s="101"/>
      <c r="Z1157" s="101"/>
      <c r="AA1157" s="101"/>
      <c r="AB1157" s="101"/>
      <c r="AC1157" s="101"/>
      <c r="AD1157" s="101"/>
      <c r="AE1157" s="101"/>
      <c r="AF1157" s="101"/>
      <c r="AG1157" s="101" t="s">
        <v>550</v>
      </c>
      <c r="AH1157" s="101"/>
      <c r="AI1157" s="101"/>
      <c r="AJ1157" s="101"/>
      <c r="AK1157" s="101"/>
      <c r="AL1157" s="101"/>
      <c r="AM1157" s="101"/>
      <c r="AN1157" s="101"/>
      <c r="AO1157" s="101"/>
      <c r="AP1157" s="101"/>
      <c r="AQ1157" s="101"/>
      <c r="AR1157" s="101"/>
      <c r="AS1157" s="101"/>
      <c r="AT1157" s="101"/>
      <c r="AU1157" s="101"/>
      <c r="AV1157" s="101"/>
      <c r="AW1157" s="101"/>
      <c r="AX1157" s="101"/>
      <c r="AY1157" s="101"/>
      <c r="AZ1157" s="101"/>
      <c r="BA1157" s="101"/>
      <c r="BB1157" s="101"/>
      <c r="BC1157" s="101"/>
      <c r="BD1157" s="101"/>
      <c r="BE1157" s="101"/>
      <c r="BF1157" s="101"/>
      <c r="BG1157" s="101"/>
      <c r="BH1157" s="101"/>
    </row>
    <row r="1158" spans="1:60" ht="45" outlineLevel="1">
      <c r="A1158" s="129">
        <v>191</v>
      </c>
      <c r="B1158" s="130" t="s">
        <v>1334</v>
      </c>
      <c r="C1158" s="140" t="s">
        <v>1335</v>
      </c>
      <c r="D1158" s="131" t="s">
        <v>1128</v>
      </c>
      <c r="E1158" s="132">
        <v>7</v>
      </c>
      <c r="F1158" s="133"/>
      <c r="G1158" s="134">
        <f t="shared" si="21"/>
        <v>0</v>
      </c>
      <c r="H1158" s="133"/>
      <c r="I1158" s="134">
        <f t="shared" si="22"/>
        <v>0</v>
      </c>
      <c r="J1158" s="133"/>
      <c r="K1158" s="134">
        <f t="shared" si="23"/>
        <v>0</v>
      </c>
      <c r="L1158" s="134">
        <v>21</v>
      </c>
      <c r="M1158" s="134">
        <f t="shared" si="24"/>
        <v>0</v>
      </c>
      <c r="N1158" s="134">
        <v>0</v>
      </c>
      <c r="O1158" s="134">
        <f t="shared" si="25"/>
        <v>0</v>
      </c>
      <c r="P1158" s="134">
        <v>0</v>
      </c>
      <c r="Q1158" s="134">
        <f t="shared" si="26"/>
        <v>0</v>
      </c>
      <c r="R1158" s="134"/>
      <c r="S1158" s="134" t="s">
        <v>392</v>
      </c>
      <c r="T1158" s="135" t="s">
        <v>393</v>
      </c>
      <c r="U1158" s="106">
        <v>0</v>
      </c>
      <c r="V1158" s="106">
        <f t="shared" si="27"/>
        <v>0</v>
      </c>
      <c r="W1158" s="106"/>
      <c r="X1158" s="106" t="s">
        <v>362</v>
      </c>
      <c r="Y1158" s="101"/>
      <c r="Z1158" s="101"/>
      <c r="AA1158" s="101"/>
      <c r="AB1158" s="101"/>
      <c r="AC1158" s="101"/>
      <c r="AD1158" s="101"/>
      <c r="AE1158" s="101"/>
      <c r="AF1158" s="101"/>
      <c r="AG1158" s="101" t="s">
        <v>550</v>
      </c>
      <c r="AH1158" s="101"/>
      <c r="AI1158" s="101"/>
      <c r="AJ1158" s="101"/>
      <c r="AK1158" s="101"/>
      <c r="AL1158" s="101"/>
      <c r="AM1158" s="101"/>
      <c r="AN1158" s="101"/>
      <c r="AO1158" s="101"/>
      <c r="AP1158" s="101"/>
      <c r="AQ1158" s="101"/>
      <c r="AR1158" s="101"/>
      <c r="AS1158" s="101"/>
      <c r="AT1158" s="101"/>
      <c r="AU1158" s="101"/>
      <c r="AV1158" s="101"/>
      <c r="AW1158" s="101"/>
      <c r="AX1158" s="101"/>
      <c r="AY1158" s="101"/>
      <c r="AZ1158" s="101"/>
      <c r="BA1158" s="101"/>
      <c r="BB1158" s="101"/>
      <c r="BC1158" s="101"/>
      <c r="BD1158" s="101"/>
      <c r="BE1158" s="101"/>
      <c r="BF1158" s="101"/>
      <c r="BG1158" s="101"/>
      <c r="BH1158" s="101"/>
    </row>
    <row r="1159" spans="1:60" ht="33.75" outlineLevel="1">
      <c r="A1159" s="129">
        <v>192</v>
      </c>
      <c r="B1159" s="130" t="s">
        <v>1336</v>
      </c>
      <c r="C1159" s="140" t="s">
        <v>1337</v>
      </c>
      <c r="D1159" s="131" t="s">
        <v>1128</v>
      </c>
      <c r="E1159" s="132">
        <v>2</v>
      </c>
      <c r="F1159" s="133"/>
      <c r="G1159" s="134">
        <f t="shared" si="21"/>
        <v>0</v>
      </c>
      <c r="H1159" s="133"/>
      <c r="I1159" s="134">
        <f t="shared" si="22"/>
        <v>0</v>
      </c>
      <c r="J1159" s="133"/>
      <c r="K1159" s="134">
        <f t="shared" si="23"/>
        <v>0</v>
      </c>
      <c r="L1159" s="134">
        <v>21</v>
      </c>
      <c r="M1159" s="134">
        <f t="shared" si="24"/>
        <v>0</v>
      </c>
      <c r="N1159" s="134">
        <v>0</v>
      </c>
      <c r="O1159" s="134">
        <f t="shared" si="25"/>
        <v>0</v>
      </c>
      <c r="P1159" s="134">
        <v>0</v>
      </c>
      <c r="Q1159" s="134">
        <f t="shared" si="26"/>
        <v>0</v>
      </c>
      <c r="R1159" s="134"/>
      <c r="S1159" s="134" t="s">
        <v>392</v>
      </c>
      <c r="T1159" s="135" t="s">
        <v>393</v>
      </c>
      <c r="U1159" s="106">
        <v>0</v>
      </c>
      <c r="V1159" s="106">
        <f t="shared" si="27"/>
        <v>0</v>
      </c>
      <c r="W1159" s="106"/>
      <c r="X1159" s="106" t="s">
        <v>362</v>
      </c>
      <c r="Y1159" s="101"/>
      <c r="Z1159" s="101"/>
      <c r="AA1159" s="101"/>
      <c r="AB1159" s="101"/>
      <c r="AC1159" s="101"/>
      <c r="AD1159" s="101"/>
      <c r="AE1159" s="101"/>
      <c r="AF1159" s="101"/>
      <c r="AG1159" s="101" t="s">
        <v>550</v>
      </c>
      <c r="AH1159" s="101"/>
      <c r="AI1159" s="101"/>
      <c r="AJ1159" s="101"/>
      <c r="AK1159" s="101"/>
      <c r="AL1159" s="101"/>
      <c r="AM1159" s="101"/>
      <c r="AN1159" s="101"/>
      <c r="AO1159" s="101"/>
      <c r="AP1159" s="101"/>
      <c r="AQ1159" s="101"/>
      <c r="AR1159" s="101"/>
      <c r="AS1159" s="101"/>
      <c r="AT1159" s="101"/>
      <c r="AU1159" s="101"/>
      <c r="AV1159" s="101"/>
      <c r="AW1159" s="101"/>
      <c r="AX1159" s="101"/>
      <c r="AY1159" s="101"/>
      <c r="AZ1159" s="101"/>
      <c r="BA1159" s="101"/>
      <c r="BB1159" s="101"/>
      <c r="BC1159" s="101"/>
      <c r="BD1159" s="101"/>
      <c r="BE1159" s="101"/>
      <c r="BF1159" s="101"/>
      <c r="BG1159" s="101"/>
      <c r="BH1159" s="101"/>
    </row>
    <row r="1160" spans="1:60" ht="33.75" outlineLevel="1">
      <c r="A1160" s="129">
        <v>193</v>
      </c>
      <c r="B1160" s="130" t="s">
        <v>1338</v>
      </c>
      <c r="C1160" s="140" t="s">
        <v>1339</v>
      </c>
      <c r="D1160" s="131" t="s">
        <v>1128</v>
      </c>
      <c r="E1160" s="132">
        <v>1</v>
      </c>
      <c r="F1160" s="133"/>
      <c r="G1160" s="134">
        <f t="shared" si="21"/>
        <v>0</v>
      </c>
      <c r="H1160" s="133"/>
      <c r="I1160" s="134">
        <f t="shared" si="22"/>
        <v>0</v>
      </c>
      <c r="J1160" s="133"/>
      <c r="K1160" s="134">
        <f t="shared" si="23"/>
        <v>0</v>
      </c>
      <c r="L1160" s="134">
        <v>21</v>
      </c>
      <c r="M1160" s="134">
        <f t="shared" si="24"/>
        <v>0</v>
      </c>
      <c r="N1160" s="134">
        <v>0</v>
      </c>
      <c r="O1160" s="134">
        <f t="shared" si="25"/>
        <v>0</v>
      </c>
      <c r="P1160" s="134">
        <v>0</v>
      </c>
      <c r="Q1160" s="134">
        <f t="shared" si="26"/>
        <v>0</v>
      </c>
      <c r="R1160" s="134"/>
      <c r="S1160" s="134" t="s">
        <v>392</v>
      </c>
      <c r="T1160" s="135" t="s">
        <v>393</v>
      </c>
      <c r="U1160" s="106">
        <v>0</v>
      </c>
      <c r="V1160" s="106">
        <f t="shared" si="27"/>
        <v>0</v>
      </c>
      <c r="W1160" s="106"/>
      <c r="X1160" s="106" t="s">
        <v>362</v>
      </c>
      <c r="Y1160" s="101"/>
      <c r="Z1160" s="101"/>
      <c r="AA1160" s="101"/>
      <c r="AB1160" s="101"/>
      <c r="AC1160" s="101"/>
      <c r="AD1160" s="101"/>
      <c r="AE1160" s="101"/>
      <c r="AF1160" s="101"/>
      <c r="AG1160" s="101" t="s">
        <v>550</v>
      </c>
      <c r="AH1160" s="101"/>
      <c r="AI1160" s="101"/>
      <c r="AJ1160" s="101"/>
      <c r="AK1160" s="101"/>
      <c r="AL1160" s="101"/>
      <c r="AM1160" s="101"/>
      <c r="AN1160" s="101"/>
      <c r="AO1160" s="101"/>
      <c r="AP1160" s="101"/>
      <c r="AQ1160" s="101"/>
      <c r="AR1160" s="101"/>
      <c r="AS1160" s="101"/>
      <c r="AT1160" s="101"/>
      <c r="AU1160" s="101"/>
      <c r="AV1160" s="101"/>
      <c r="AW1160" s="101"/>
      <c r="AX1160" s="101"/>
      <c r="AY1160" s="101"/>
      <c r="AZ1160" s="101"/>
      <c r="BA1160" s="101"/>
      <c r="BB1160" s="101"/>
      <c r="BC1160" s="101"/>
      <c r="BD1160" s="101"/>
      <c r="BE1160" s="101"/>
      <c r="BF1160" s="101"/>
      <c r="BG1160" s="101"/>
      <c r="BH1160" s="101"/>
    </row>
    <row r="1161" spans="1:60" ht="33.75" outlineLevel="1">
      <c r="A1161" s="129">
        <v>194</v>
      </c>
      <c r="B1161" s="130" t="s">
        <v>1340</v>
      </c>
      <c r="C1161" s="140" t="s">
        <v>1341</v>
      </c>
      <c r="D1161" s="131" t="s">
        <v>1128</v>
      </c>
      <c r="E1161" s="132">
        <v>3</v>
      </c>
      <c r="F1161" s="133"/>
      <c r="G1161" s="134">
        <f t="shared" si="21"/>
        <v>0</v>
      </c>
      <c r="H1161" s="133"/>
      <c r="I1161" s="134">
        <f t="shared" si="22"/>
        <v>0</v>
      </c>
      <c r="J1161" s="133"/>
      <c r="K1161" s="134">
        <f t="shared" si="23"/>
        <v>0</v>
      </c>
      <c r="L1161" s="134">
        <v>21</v>
      </c>
      <c r="M1161" s="134">
        <f t="shared" si="24"/>
        <v>0</v>
      </c>
      <c r="N1161" s="134">
        <v>0</v>
      </c>
      <c r="O1161" s="134">
        <f t="shared" si="25"/>
        <v>0</v>
      </c>
      <c r="P1161" s="134">
        <v>0</v>
      </c>
      <c r="Q1161" s="134">
        <f t="shared" si="26"/>
        <v>0</v>
      </c>
      <c r="R1161" s="134"/>
      <c r="S1161" s="134" t="s">
        <v>392</v>
      </c>
      <c r="T1161" s="135" t="s">
        <v>393</v>
      </c>
      <c r="U1161" s="106">
        <v>0</v>
      </c>
      <c r="V1161" s="106">
        <f t="shared" si="27"/>
        <v>0</v>
      </c>
      <c r="W1161" s="106"/>
      <c r="X1161" s="106" t="s">
        <v>362</v>
      </c>
      <c r="Y1161" s="101"/>
      <c r="Z1161" s="101"/>
      <c r="AA1161" s="101"/>
      <c r="AB1161" s="101"/>
      <c r="AC1161" s="101"/>
      <c r="AD1161" s="101"/>
      <c r="AE1161" s="101"/>
      <c r="AF1161" s="101"/>
      <c r="AG1161" s="101" t="s">
        <v>550</v>
      </c>
      <c r="AH1161" s="101"/>
      <c r="AI1161" s="101"/>
      <c r="AJ1161" s="101"/>
      <c r="AK1161" s="101"/>
      <c r="AL1161" s="101"/>
      <c r="AM1161" s="101"/>
      <c r="AN1161" s="101"/>
      <c r="AO1161" s="101"/>
      <c r="AP1161" s="101"/>
      <c r="AQ1161" s="101"/>
      <c r="AR1161" s="101"/>
      <c r="AS1161" s="101"/>
      <c r="AT1161" s="101"/>
      <c r="AU1161" s="101"/>
      <c r="AV1161" s="101"/>
      <c r="AW1161" s="101"/>
      <c r="AX1161" s="101"/>
      <c r="AY1161" s="101"/>
      <c r="AZ1161" s="101"/>
      <c r="BA1161" s="101"/>
      <c r="BB1161" s="101"/>
      <c r="BC1161" s="101"/>
      <c r="BD1161" s="101"/>
      <c r="BE1161" s="101"/>
      <c r="BF1161" s="101"/>
      <c r="BG1161" s="101"/>
      <c r="BH1161" s="101"/>
    </row>
    <row r="1162" spans="1:60" ht="45" outlineLevel="1">
      <c r="A1162" s="129">
        <v>195</v>
      </c>
      <c r="B1162" s="130" t="s">
        <v>1342</v>
      </c>
      <c r="C1162" s="140" t="s">
        <v>1343</v>
      </c>
      <c r="D1162" s="131" t="s">
        <v>1128</v>
      </c>
      <c r="E1162" s="132">
        <v>1</v>
      </c>
      <c r="F1162" s="133"/>
      <c r="G1162" s="134">
        <f t="shared" si="21"/>
        <v>0</v>
      </c>
      <c r="H1162" s="133"/>
      <c r="I1162" s="134">
        <f t="shared" si="22"/>
        <v>0</v>
      </c>
      <c r="J1162" s="133"/>
      <c r="K1162" s="134">
        <f t="shared" si="23"/>
        <v>0</v>
      </c>
      <c r="L1162" s="134">
        <v>21</v>
      </c>
      <c r="M1162" s="134">
        <f t="shared" si="24"/>
        <v>0</v>
      </c>
      <c r="N1162" s="134">
        <v>0</v>
      </c>
      <c r="O1162" s="134">
        <f t="shared" si="25"/>
        <v>0</v>
      </c>
      <c r="P1162" s="134">
        <v>0</v>
      </c>
      <c r="Q1162" s="134">
        <f t="shared" si="26"/>
        <v>0</v>
      </c>
      <c r="R1162" s="134"/>
      <c r="S1162" s="134" t="s">
        <v>392</v>
      </c>
      <c r="T1162" s="135" t="s">
        <v>393</v>
      </c>
      <c r="U1162" s="106">
        <v>0</v>
      </c>
      <c r="V1162" s="106">
        <f t="shared" si="27"/>
        <v>0</v>
      </c>
      <c r="W1162" s="106"/>
      <c r="X1162" s="106" t="s">
        <v>362</v>
      </c>
      <c r="Y1162" s="101"/>
      <c r="Z1162" s="101"/>
      <c r="AA1162" s="101"/>
      <c r="AB1162" s="101"/>
      <c r="AC1162" s="101"/>
      <c r="AD1162" s="101"/>
      <c r="AE1162" s="101"/>
      <c r="AF1162" s="101"/>
      <c r="AG1162" s="101" t="s">
        <v>550</v>
      </c>
      <c r="AH1162" s="101"/>
      <c r="AI1162" s="101"/>
      <c r="AJ1162" s="101"/>
      <c r="AK1162" s="101"/>
      <c r="AL1162" s="101"/>
      <c r="AM1162" s="101"/>
      <c r="AN1162" s="101"/>
      <c r="AO1162" s="101"/>
      <c r="AP1162" s="101"/>
      <c r="AQ1162" s="101"/>
      <c r="AR1162" s="101"/>
      <c r="AS1162" s="101"/>
      <c r="AT1162" s="101"/>
      <c r="AU1162" s="101"/>
      <c r="AV1162" s="101"/>
      <c r="AW1162" s="101"/>
      <c r="AX1162" s="101"/>
      <c r="AY1162" s="101"/>
      <c r="AZ1162" s="101"/>
      <c r="BA1162" s="101"/>
      <c r="BB1162" s="101"/>
      <c r="BC1162" s="101"/>
      <c r="BD1162" s="101"/>
      <c r="BE1162" s="101"/>
      <c r="BF1162" s="101"/>
      <c r="BG1162" s="101"/>
      <c r="BH1162" s="101"/>
    </row>
    <row r="1163" spans="1:60" ht="45" outlineLevel="1">
      <c r="A1163" s="129">
        <v>196</v>
      </c>
      <c r="B1163" s="130" t="s">
        <v>1344</v>
      </c>
      <c r="C1163" s="140" t="s">
        <v>1345</v>
      </c>
      <c r="D1163" s="131" t="s">
        <v>1128</v>
      </c>
      <c r="E1163" s="132">
        <v>1</v>
      </c>
      <c r="F1163" s="133"/>
      <c r="G1163" s="134">
        <f t="shared" si="21"/>
        <v>0</v>
      </c>
      <c r="H1163" s="133"/>
      <c r="I1163" s="134">
        <f t="shared" si="22"/>
        <v>0</v>
      </c>
      <c r="J1163" s="133"/>
      <c r="K1163" s="134">
        <f t="shared" si="23"/>
        <v>0</v>
      </c>
      <c r="L1163" s="134">
        <v>21</v>
      </c>
      <c r="M1163" s="134">
        <f t="shared" si="24"/>
        <v>0</v>
      </c>
      <c r="N1163" s="134">
        <v>0</v>
      </c>
      <c r="O1163" s="134">
        <f t="shared" si="25"/>
        <v>0</v>
      </c>
      <c r="P1163" s="134">
        <v>0</v>
      </c>
      <c r="Q1163" s="134">
        <f t="shared" si="26"/>
        <v>0</v>
      </c>
      <c r="R1163" s="134"/>
      <c r="S1163" s="134" t="s">
        <v>392</v>
      </c>
      <c r="T1163" s="135" t="s">
        <v>393</v>
      </c>
      <c r="U1163" s="106">
        <v>0</v>
      </c>
      <c r="V1163" s="106">
        <f t="shared" si="27"/>
        <v>0</v>
      </c>
      <c r="W1163" s="106"/>
      <c r="X1163" s="106" t="s">
        <v>362</v>
      </c>
      <c r="Y1163" s="101"/>
      <c r="Z1163" s="101"/>
      <c r="AA1163" s="101"/>
      <c r="AB1163" s="101"/>
      <c r="AC1163" s="101"/>
      <c r="AD1163" s="101"/>
      <c r="AE1163" s="101"/>
      <c r="AF1163" s="101"/>
      <c r="AG1163" s="101" t="s">
        <v>550</v>
      </c>
      <c r="AH1163" s="101"/>
      <c r="AI1163" s="101"/>
      <c r="AJ1163" s="101"/>
      <c r="AK1163" s="101"/>
      <c r="AL1163" s="101"/>
      <c r="AM1163" s="101"/>
      <c r="AN1163" s="101"/>
      <c r="AO1163" s="101"/>
      <c r="AP1163" s="101"/>
      <c r="AQ1163" s="101"/>
      <c r="AR1163" s="101"/>
      <c r="AS1163" s="101"/>
      <c r="AT1163" s="101"/>
      <c r="AU1163" s="101"/>
      <c r="AV1163" s="101"/>
      <c r="AW1163" s="101"/>
      <c r="AX1163" s="101"/>
      <c r="AY1163" s="101"/>
      <c r="AZ1163" s="101"/>
      <c r="BA1163" s="101"/>
      <c r="BB1163" s="101"/>
      <c r="BC1163" s="101"/>
      <c r="BD1163" s="101"/>
      <c r="BE1163" s="101"/>
      <c r="BF1163" s="101"/>
      <c r="BG1163" s="101"/>
      <c r="BH1163" s="101"/>
    </row>
    <row r="1164" spans="1:60" ht="33.75" outlineLevel="1">
      <c r="A1164" s="129">
        <v>197</v>
      </c>
      <c r="B1164" s="130" t="s">
        <v>1346</v>
      </c>
      <c r="C1164" s="140" t="s">
        <v>1347</v>
      </c>
      <c r="D1164" s="131" t="s">
        <v>1128</v>
      </c>
      <c r="E1164" s="132">
        <v>1</v>
      </c>
      <c r="F1164" s="133"/>
      <c r="G1164" s="134">
        <f t="shared" si="21"/>
        <v>0</v>
      </c>
      <c r="H1164" s="133"/>
      <c r="I1164" s="134">
        <f t="shared" si="22"/>
        <v>0</v>
      </c>
      <c r="J1164" s="133"/>
      <c r="K1164" s="134">
        <f t="shared" si="23"/>
        <v>0</v>
      </c>
      <c r="L1164" s="134">
        <v>21</v>
      </c>
      <c r="M1164" s="134">
        <f t="shared" si="24"/>
        <v>0</v>
      </c>
      <c r="N1164" s="134">
        <v>0</v>
      </c>
      <c r="O1164" s="134">
        <f t="shared" si="25"/>
        <v>0</v>
      </c>
      <c r="P1164" s="134">
        <v>0</v>
      </c>
      <c r="Q1164" s="134">
        <f t="shared" si="26"/>
        <v>0</v>
      </c>
      <c r="R1164" s="134"/>
      <c r="S1164" s="134" t="s">
        <v>392</v>
      </c>
      <c r="T1164" s="135" t="s">
        <v>393</v>
      </c>
      <c r="U1164" s="106">
        <v>0</v>
      </c>
      <c r="V1164" s="106">
        <f t="shared" si="27"/>
        <v>0</v>
      </c>
      <c r="W1164" s="106"/>
      <c r="X1164" s="106" t="s">
        <v>362</v>
      </c>
      <c r="Y1164" s="101"/>
      <c r="Z1164" s="101"/>
      <c r="AA1164" s="101"/>
      <c r="AB1164" s="101"/>
      <c r="AC1164" s="101"/>
      <c r="AD1164" s="101"/>
      <c r="AE1164" s="101"/>
      <c r="AF1164" s="101"/>
      <c r="AG1164" s="101" t="s">
        <v>550</v>
      </c>
      <c r="AH1164" s="101"/>
      <c r="AI1164" s="101"/>
      <c r="AJ1164" s="101"/>
      <c r="AK1164" s="101"/>
      <c r="AL1164" s="101"/>
      <c r="AM1164" s="101"/>
      <c r="AN1164" s="101"/>
      <c r="AO1164" s="101"/>
      <c r="AP1164" s="101"/>
      <c r="AQ1164" s="101"/>
      <c r="AR1164" s="101"/>
      <c r="AS1164" s="101"/>
      <c r="AT1164" s="101"/>
      <c r="AU1164" s="101"/>
      <c r="AV1164" s="101"/>
      <c r="AW1164" s="101"/>
      <c r="AX1164" s="101"/>
      <c r="AY1164" s="101"/>
      <c r="AZ1164" s="101"/>
      <c r="BA1164" s="101"/>
      <c r="BB1164" s="101"/>
      <c r="BC1164" s="101"/>
      <c r="BD1164" s="101"/>
      <c r="BE1164" s="101"/>
      <c r="BF1164" s="101"/>
      <c r="BG1164" s="101"/>
      <c r="BH1164" s="101"/>
    </row>
    <row r="1165" spans="1:60" ht="33.75" outlineLevel="1">
      <c r="A1165" s="129">
        <v>198</v>
      </c>
      <c r="B1165" s="130" t="s">
        <v>1348</v>
      </c>
      <c r="C1165" s="140" t="s">
        <v>1349</v>
      </c>
      <c r="D1165" s="131" t="s">
        <v>1128</v>
      </c>
      <c r="E1165" s="132">
        <v>2</v>
      </c>
      <c r="F1165" s="133"/>
      <c r="G1165" s="134">
        <f t="shared" si="21"/>
        <v>0</v>
      </c>
      <c r="H1165" s="133"/>
      <c r="I1165" s="134">
        <f t="shared" si="22"/>
        <v>0</v>
      </c>
      <c r="J1165" s="133"/>
      <c r="K1165" s="134">
        <f t="shared" si="23"/>
        <v>0</v>
      </c>
      <c r="L1165" s="134">
        <v>21</v>
      </c>
      <c r="M1165" s="134">
        <f t="shared" si="24"/>
        <v>0</v>
      </c>
      <c r="N1165" s="134">
        <v>0</v>
      </c>
      <c r="O1165" s="134">
        <f t="shared" si="25"/>
        <v>0</v>
      </c>
      <c r="P1165" s="134">
        <v>0</v>
      </c>
      <c r="Q1165" s="134">
        <f t="shared" si="26"/>
        <v>0</v>
      </c>
      <c r="R1165" s="134"/>
      <c r="S1165" s="134" t="s">
        <v>392</v>
      </c>
      <c r="T1165" s="135" t="s">
        <v>393</v>
      </c>
      <c r="U1165" s="106">
        <v>0</v>
      </c>
      <c r="V1165" s="106">
        <f t="shared" si="27"/>
        <v>0</v>
      </c>
      <c r="W1165" s="106"/>
      <c r="X1165" s="106" t="s">
        <v>362</v>
      </c>
      <c r="Y1165" s="101"/>
      <c r="Z1165" s="101"/>
      <c r="AA1165" s="101"/>
      <c r="AB1165" s="101"/>
      <c r="AC1165" s="101"/>
      <c r="AD1165" s="101"/>
      <c r="AE1165" s="101"/>
      <c r="AF1165" s="101"/>
      <c r="AG1165" s="101" t="s">
        <v>550</v>
      </c>
      <c r="AH1165" s="101"/>
      <c r="AI1165" s="101"/>
      <c r="AJ1165" s="101"/>
      <c r="AK1165" s="101"/>
      <c r="AL1165" s="101"/>
      <c r="AM1165" s="101"/>
      <c r="AN1165" s="101"/>
      <c r="AO1165" s="101"/>
      <c r="AP1165" s="101"/>
      <c r="AQ1165" s="101"/>
      <c r="AR1165" s="101"/>
      <c r="AS1165" s="101"/>
      <c r="AT1165" s="101"/>
      <c r="AU1165" s="101"/>
      <c r="AV1165" s="101"/>
      <c r="AW1165" s="101"/>
      <c r="AX1165" s="101"/>
      <c r="AY1165" s="101"/>
      <c r="AZ1165" s="101"/>
      <c r="BA1165" s="101"/>
      <c r="BB1165" s="101"/>
      <c r="BC1165" s="101"/>
      <c r="BD1165" s="101"/>
      <c r="BE1165" s="101"/>
      <c r="BF1165" s="101"/>
      <c r="BG1165" s="101"/>
      <c r="BH1165" s="101"/>
    </row>
    <row r="1166" spans="1:60" ht="22.5" outlineLevel="1">
      <c r="A1166" s="122">
        <v>199</v>
      </c>
      <c r="B1166" s="123" t="s">
        <v>1350</v>
      </c>
      <c r="C1166" s="137" t="s">
        <v>1351</v>
      </c>
      <c r="D1166" s="124" t="s">
        <v>359</v>
      </c>
      <c r="E1166" s="125">
        <v>178.55</v>
      </c>
      <c r="F1166" s="126"/>
      <c r="G1166" s="127">
        <f t="shared" si="21"/>
        <v>0</v>
      </c>
      <c r="H1166" s="126"/>
      <c r="I1166" s="127">
        <f t="shared" si="22"/>
        <v>0</v>
      </c>
      <c r="J1166" s="126"/>
      <c r="K1166" s="127">
        <f t="shared" si="23"/>
        <v>0</v>
      </c>
      <c r="L1166" s="127">
        <v>21</v>
      </c>
      <c r="M1166" s="127">
        <f t="shared" si="24"/>
        <v>0</v>
      </c>
      <c r="N1166" s="127">
        <v>6.4700000000000001E-3</v>
      </c>
      <c r="O1166" s="127">
        <f t="shared" si="25"/>
        <v>1.1599999999999999</v>
      </c>
      <c r="P1166" s="127">
        <v>0</v>
      </c>
      <c r="Q1166" s="127">
        <f t="shared" si="26"/>
        <v>0</v>
      </c>
      <c r="R1166" s="127"/>
      <c r="S1166" s="127" t="s">
        <v>392</v>
      </c>
      <c r="T1166" s="128" t="s">
        <v>393</v>
      </c>
      <c r="U1166" s="106">
        <v>0.91100000000000003</v>
      </c>
      <c r="V1166" s="106">
        <f t="shared" si="27"/>
        <v>162.66</v>
      </c>
      <c r="W1166" s="106"/>
      <c r="X1166" s="106" t="s">
        <v>362</v>
      </c>
      <c r="Y1166" s="101"/>
      <c r="Z1166" s="101"/>
      <c r="AA1166" s="101"/>
      <c r="AB1166" s="101"/>
      <c r="AC1166" s="101"/>
      <c r="AD1166" s="101"/>
      <c r="AE1166" s="101"/>
      <c r="AF1166" s="101"/>
      <c r="AG1166" s="101" t="s">
        <v>363</v>
      </c>
      <c r="AH1166" s="101"/>
      <c r="AI1166" s="101"/>
      <c r="AJ1166" s="101"/>
      <c r="AK1166" s="101"/>
      <c r="AL1166" s="101"/>
      <c r="AM1166" s="101"/>
      <c r="AN1166" s="101"/>
      <c r="AO1166" s="101"/>
      <c r="AP1166" s="101"/>
      <c r="AQ1166" s="101"/>
      <c r="AR1166" s="101"/>
      <c r="AS1166" s="101"/>
      <c r="AT1166" s="101"/>
      <c r="AU1166" s="101"/>
      <c r="AV1166" s="101"/>
      <c r="AW1166" s="101"/>
      <c r="AX1166" s="101"/>
      <c r="AY1166" s="101"/>
      <c r="AZ1166" s="101"/>
      <c r="BA1166" s="101"/>
      <c r="BB1166" s="101"/>
      <c r="BC1166" s="101"/>
      <c r="BD1166" s="101"/>
      <c r="BE1166" s="101"/>
      <c r="BF1166" s="101"/>
      <c r="BG1166" s="101"/>
      <c r="BH1166" s="101"/>
    </row>
    <row r="1167" spans="1:60" outlineLevel="1">
      <c r="A1167" s="104"/>
      <c r="B1167" s="105"/>
      <c r="C1167" s="138" t="s">
        <v>586</v>
      </c>
      <c r="D1167" s="107"/>
      <c r="E1167" s="108"/>
      <c r="F1167" s="106"/>
      <c r="G1167" s="106"/>
      <c r="H1167" s="106"/>
      <c r="I1167" s="106"/>
      <c r="J1167" s="106"/>
      <c r="K1167" s="106"/>
      <c r="L1167" s="106"/>
      <c r="M1167" s="106"/>
      <c r="N1167" s="106"/>
      <c r="O1167" s="106"/>
      <c r="P1167" s="106"/>
      <c r="Q1167" s="106"/>
      <c r="R1167" s="106"/>
      <c r="S1167" s="106"/>
      <c r="T1167" s="106"/>
      <c r="U1167" s="106"/>
      <c r="V1167" s="106"/>
      <c r="W1167" s="106"/>
      <c r="X1167" s="106"/>
      <c r="Y1167" s="101"/>
      <c r="Z1167" s="101"/>
      <c r="AA1167" s="101"/>
      <c r="AB1167" s="101"/>
      <c r="AC1167" s="101"/>
      <c r="AD1167" s="101"/>
      <c r="AE1167" s="101"/>
      <c r="AF1167" s="101"/>
      <c r="AG1167" s="101" t="s">
        <v>365</v>
      </c>
      <c r="AH1167" s="101">
        <v>0</v>
      </c>
      <c r="AI1167" s="101"/>
      <c r="AJ1167" s="101"/>
      <c r="AK1167" s="101"/>
      <c r="AL1167" s="101"/>
      <c r="AM1167" s="101"/>
      <c r="AN1167" s="101"/>
      <c r="AO1167" s="101"/>
      <c r="AP1167" s="101"/>
      <c r="AQ1167" s="101"/>
      <c r="AR1167" s="101"/>
      <c r="AS1167" s="101"/>
      <c r="AT1167" s="101"/>
      <c r="AU1167" s="101"/>
      <c r="AV1167" s="101"/>
      <c r="AW1167" s="101"/>
      <c r="AX1167" s="101"/>
      <c r="AY1167" s="101"/>
      <c r="AZ1167" s="101"/>
      <c r="BA1167" s="101"/>
      <c r="BB1167" s="101"/>
      <c r="BC1167" s="101"/>
      <c r="BD1167" s="101"/>
      <c r="BE1167" s="101"/>
      <c r="BF1167" s="101"/>
      <c r="BG1167" s="101"/>
      <c r="BH1167" s="101"/>
    </row>
    <row r="1168" spans="1:60" outlineLevel="1">
      <c r="A1168" s="104"/>
      <c r="B1168" s="105"/>
      <c r="C1168" s="138" t="s">
        <v>1352</v>
      </c>
      <c r="D1168" s="107"/>
      <c r="E1168" s="108">
        <v>1.57</v>
      </c>
      <c r="F1168" s="106"/>
      <c r="G1168" s="106"/>
      <c r="H1168" s="106"/>
      <c r="I1168" s="106"/>
      <c r="J1168" s="106"/>
      <c r="K1168" s="106"/>
      <c r="L1168" s="106"/>
      <c r="M1168" s="106"/>
      <c r="N1168" s="106"/>
      <c r="O1168" s="106"/>
      <c r="P1168" s="106"/>
      <c r="Q1168" s="106"/>
      <c r="R1168" s="106"/>
      <c r="S1168" s="106"/>
      <c r="T1168" s="106"/>
      <c r="U1168" s="106"/>
      <c r="V1168" s="106"/>
      <c r="W1168" s="106"/>
      <c r="X1168" s="106"/>
      <c r="Y1168" s="101"/>
      <c r="Z1168" s="101"/>
      <c r="AA1168" s="101"/>
      <c r="AB1168" s="101"/>
      <c r="AC1168" s="101"/>
      <c r="AD1168" s="101"/>
      <c r="AE1168" s="101"/>
      <c r="AF1168" s="101"/>
      <c r="AG1168" s="101" t="s">
        <v>365</v>
      </c>
      <c r="AH1168" s="101">
        <v>0</v>
      </c>
      <c r="AI1168" s="101"/>
      <c r="AJ1168" s="101"/>
      <c r="AK1168" s="101"/>
      <c r="AL1168" s="101"/>
      <c r="AM1168" s="101"/>
      <c r="AN1168" s="101"/>
      <c r="AO1168" s="101"/>
      <c r="AP1168" s="101"/>
      <c r="AQ1168" s="101"/>
      <c r="AR1168" s="101"/>
      <c r="AS1168" s="101"/>
      <c r="AT1168" s="101"/>
      <c r="AU1168" s="101"/>
      <c r="AV1168" s="101"/>
      <c r="AW1168" s="101"/>
      <c r="AX1168" s="101"/>
      <c r="AY1168" s="101"/>
      <c r="AZ1168" s="101"/>
      <c r="BA1168" s="101"/>
      <c r="BB1168" s="101"/>
      <c r="BC1168" s="101"/>
      <c r="BD1168" s="101"/>
      <c r="BE1168" s="101"/>
      <c r="BF1168" s="101"/>
      <c r="BG1168" s="101"/>
      <c r="BH1168" s="101"/>
    </row>
    <row r="1169" spans="1:60" outlineLevel="1">
      <c r="A1169" s="104"/>
      <c r="B1169" s="105"/>
      <c r="C1169" s="138" t="s">
        <v>1353</v>
      </c>
      <c r="D1169" s="107"/>
      <c r="E1169" s="108">
        <v>1.49</v>
      </c>
      <c r="F1169" s="106"/>
      <c r="G1169" s="106"/>
      <c r="H1169" s="106"/>
      <c r="I1169" s="106"/>
      <c r="J1169" s="106"/>
      <c r="K1169" s="106"/>
      <c r="L1169" s="106"/>
      <c r="M1169" s="106"/>
      <c r="N1169" s="106"/>
      <c r="O1169" s="106"/>
      <c r="P1169" s="106"/>
      <c r="Q1169" s="106"/>
      <c r="R1169" s="106"/>
      <c r="S1169" s="106"/>
      <c r="T1169" s="106"/>
      <c r="U1169" s="106"/>
      <c r="V1169" s="106"/>
      <c r="W1169" s="106"/>
      <c r="X1169" s="106"/>
      <c r="Y1169" s="101"/>
      <c r="Z1169" s="101"/>
      <c r="AA1169" s="101"/>
      <c r="AB1169" s="101"/>
      <c r="AC1169" s="101"/>
      <c r="AD1169" s="101"/>
      <c r="AE1169" s="101"/>
      <c r="AF1169" s="101"/>
      <c r="AG1169" s="101" t="s">
        <v>365</v>
      </c>
      <c r="AH1169" s="101">
        <v>0</v>
      </c>
      <c r="AI1169" s="101"/>
      <c r="AJ1169" s="101"/>
      <c r="AK1169" s="101"/>
      <c r="AL1169" s="101"/>
      <c r="AM1169" s="101"/>
      <c r="AN1169" s="101"/>
      <c r="AO1169" s="101"/>
      <c r="AP1169" s="101"/>
      <c r="AQ1169" s="101"/>
      <c r="AR1169" s="101"/>
      <c r="AS1169" s="101"/>
      <c r="AT1169" s="101"/>
      <c r="AU1169" s="101"/>
      <c r="AV1169" s="101"/>
      <c r="AW1169" s="101"/>
      <c r="AX1169" s="101"/>
      <c r="AY1169" s="101"/>
      <c r="AZ1169" s="101"/>
      <c r="BA1169" s="101"/>
      <c r="BB1169" s="101"/>
      <c r="BC1169" s="101"/>
      <c r="BD1169" s="101"/>
      <c r="BE1169" s="101"/>
      <c r="BF1169" s="101"/>
      <c r="BG1169" s="101"/>
      <c r="BH1169" s="101"/>
    </row>
    <row r="1170" spans="1:60" outlineLevel="1">
      <c r="A1170" s="104"/>
      <c r="B1170" s="105"/>
      <c r="C1170" s="138" t="s">
        <v>1354</v>
      </c>
      <c r="D1170" s="107"/>
      <c r="E1170" s="108">
        <v>3.5</v>
      </c>
      <c r="F1170" s="106"/>
      <c r="G1170" s="106"/>
      <c r="H1170" s="106"/>
      <c r="I1170" s="106"/>
      <c r="J1170" s="106"/>
      <c r="K1170" s="106"/>
      <c r="L1170" s="106"/>
      <c r="M1170" s="106"/>
      <c r="N1170" s="106"/>
      <c r="O1170" s="106"/>
      <c r="P1170" s="106"/>
      <c r="Q1170" s="106"/>
      <c r="R1170" s="106"/>
      <c r="S1170" s="106"/>
      <c r="T1170" s="106"/>
      <c r="U1170" s="106"/>
      <c r="V1170" s="106"/>
      <c r="W1170" s="106"/>
      <c r="X1170" s="106"/>
      <c r="Y1170" s="101"/>
      <c r="Z1170" s="101"/>
      <c r="AA1170" s="101"/>
      <c r="AB1170" s="101"/>
      <c r="AC1170" s="101"/>
      <c r="AD1170" s="101"/>
      <c r="AE1170" s="101"/>
      <c r="AF1170" s="101"/>
      <c r="AG1170" s="101" t="s">
        <v>365</v>
      </c>
      <c r="AH1170" s="101">
        <v>0</v>
      </c>
      <c r="AI1170" s="101"/>
      <c r="AJ1170" s="101"/>
      <c r="AK1170" s="101"/>
      <c r="AL1170" s="101"/>
      <c r="AM1170" s="101"/>
      <c r="AN1170" s="101"/>
      <c r="AO1170" s="101"/>
      <c r="AP1170" s="101"/>
      <c r="AQ1170" s="101"/>
      <c r="AR1170" s="101"/>
      <c r="AS1170" s="101"/>
      <c r="AT1170" s="101"/>
      <c r="AU1170" s="101"/>
      <c r="AV1170" s="101"/>
      <c r="AW1170" s="101"/>
      <c r="AX1170" s="101"/>
      <c r="AY1170" s="101"/>
      <c r="AZ1170" s="101"/>
      <c r="BA1170" s="101"/>
      <c r="BB1170" s="101"/>
      <c r="BC1170" s="101"/>
      <c r="BD1170" s="101"/>
      <c r="BE1170" s="101"/>
      <c r="BF1170" s="101"/>
      <c r="BG1170" s="101"/>
      <c r="BH1170" s="101"/>
    </row>
    <row r="1171" spans="1:60" outlineLevel="1">
      <c r="A1171" s="104"/>
      <c r="B1171" s="105"/>
      <c r="C1171" s="138" t="s">
        <v>1355</v>
      </c>
      <c r="D1171" s="107"/>
      <c r="E1171" s="108">
        <v>6.02</v>
      </c>
      <c r="F1171" s="106"/>
      <c r="G1171" s="106"/>
      <c r="H1171" s="106"/>
      <c r="I1171" s="106"/>
      <c r="J1171" s="106"/>
      <c r="K1171" s="106"/>
      <c r="L1171" s="106"/>
      <c r="M1171" s="106"/>
      <c r="N1171" s="106"/>
      <c r="O1171" s="106"/>
      <c r="P1171" s="106"/>
      <c r="Q1171" s="106"/>
      <c r="R1171" s="106"/>
      <c r="S1171" s="106"/>
      <c r="T1171" s="106"/>
      <c r="U1171" s="106"/>
      <c r="V1171" s="106"/>
      <c r="W1171" s="106"/>
      <c r="X1171" s="106"/>
      <c r="Y1171" s="101"/>
      <c r="Z1171" s="101"/>
      <c r="AA1171" s="101"/>
      <c r="AB1171" s="101"/>
      <c r="AC1171" s="101"/>
      <c r="AD1171" s="101"/>
      <c r="AE1171" s="101"/>
      <c r="AF1171" s="101"/>
      <c r="AG1171" s="101" t="s">
        <v>365</v>
      </c>
      <c r="AH1171" s="101">
        <v>0</v>
      </c>
      <c r="AI1171" s="101"/>
      <c r="AJ1171" s="101"/>
      <c r="AK1171" s="101"/>
      <c r="AL1171" s="101"/>
      <c r="AM1171" s="101"/>
      <c r="AN1171" s="101"/>
      <c r="AO1171" s="101"/>
      <c r="AP1171" s="101"/>
      <c r="AQ1171" s="101"/>
      <c r="AR1171" s="101"/>
      <c r="AS1171" s="101"/>
      <c r="AT1171" s="101"/>
      <c r="AU1171" s="101"/>
      <c r="AV1171" s="101"/>
      <c r="AW1171" s="101"/>
      <c r="AX1171" s="101"/>
      <c r="AY1171" s="101"/>
      <c r="AZ1171" s="101"/>
      <c r="BA1171" s="101"/>
      <c r="BB1171" s="101"/>
      <c r="BC1171" s="101"/>
      <c r="BD1171" s="101"/>
      <c r="BE1171" s="101"/>
      <c r="BF1171" s="101"/>
      <c r="BG1171" s="101"/>
      <c r="BH1171" s="101"/>
    </row>
    <row r="1172" spans="1:60" outlineLevel="1">
      <c r="A1172" s="104"/>
      <c r="B1172" s="105"/>
      <c r="C1172" s="138" t="s">
        <v>1356</v>
      </c>
      <c r="D1172" s="107"/>
      <c r="E1172" s="108">
        <v>11.52</v>
      </c>
      <c r="F1172" s="106"/>
      <c r="G1172" s="106"/>
      <c r="H1172" s="106"/>
      <c r="I1172" s="106"/>
      <c r="J1172" s="106"/>
      <c r="K1172" s="106"/>
      <c r="L1172" s="106"/>
      <c r="M1172" s="106"/>
      <c r="N1172" s="106"/>
      <c r="O1172" s="106"/>
      <c r="P1172" s="106"/>
      <c r="Q1172" s="106"/>
      <c r="R1172" s="106"/>
      <c r="S1172" s="106"/>
      <c r="T1172" s="106"/>
      <c r="U1172" s="106"/>
      <c r="V1172" s="106"/>
      <c r="W1172" s="106"/>
      <c r="X1172" s="106"/>
      <c r="Y1172" s="101"/>
      <c r="Z1172" s="101"/>
      <c r="AA1172" s="101"/>
      <c r="AB1172" s="101"/>
      <c r="AC1172" s="101"/>
      <c r="AD1172" s="101"/>
      <c r="AE1172" s="101"/>
      <c r="AF1172" s="101"/>
      <c r="AG1172" s="101" t="s">
        <v>365</v>
      </c>
      <c r="AH1172" s="101">
        <v>0</v>
      </c>
      <c r="AI1172" s="101"/>
      <c r="AJ1172" s="101"/>
      <c r="AK1172" s="101"/>
      <c r="AL1172" s="101"/>
      <c r="AM1172" s="101"/>
      <c r="AN1172" s="101"/>
      <c r="AO1172" s="101"/>
      <c r="AP1172" s="101"/>
      <c r="AQ1172" s="101"/>
      <c r="AR1172" s="101"/>
      <c r="AS1172" s="101"/>
      <c r="AT1172" s="101"/>
      <c r="AU1172" s="101"/>
      <c r="AV1172" s="101"/>
      <c r="AW1172" s="101"/>
      <c r="AX1172" s="101"/>
      <c r="AY1172" s="101"/>
      <c r="AZ1172" s="101"/>
      <c r="BA1172" s="101"/>
      <c r="BB1172" s="101"/>
      <c r="BC1172" s="101"/>
      <c r="BD1172" s="101"/>
      <c r="BE1172" s="101"/>
      <c r="BF1172" s="101"/>
      <c r="BG1172" s="101"/>
      <c r="BH1172" s="101"/>
    </row>
    <row r="1173" spans="1:60" outlineLevel="1">
      <c r="A1173" s="104"/>
      <c r="B1173" s="105"/>
      <c r="C1173" s="138" t="s">
        <v>1357</v>
      </c>
      <c r="D1173" s="107"/>
      <c r="E1173" s="108">
        <v>10.4</v>
      </c>
      <c r="F1173" s="106"/>
      <c r="G1173" s="106"/>
      <c r="H1173" s="106"/>
      <c r="I1173" s="106"/>
      <c r="J1173" s="106"/>
      <c r="K1173" s="106"/>
      <c r="L1173" s="106"/>
      <c r="M1173" s="106"/>
      <c r="N1173" s="106"/>
      <c r="O1173" s="106"/>
      <c r="P1173" s="106"/>
      <c r="Q1173" s="106"/>
      <c r="R1173" s="106"/>
      <c r="S1173" s="106"/>
      <c r="T1173" s="106"/>
      <c r="U1173" s="106"/>
      <c r="V1173" s="106"/>
      <c r="W1173" s="106"/>
      <c r="X1173" s="106"/>
      <c r="Y1173" s="101"/>
      <c r="Z1173" s="101"/>
      <c r="AA1173" s="101"/>
      <c r="AB1173" s="101"/>
      <c r="AC1173" s="101"/>
      <c r="AD1173" s="101"/>
      <c r="AE1173" s="101"/>
      <c r="AF1173" s="101"/>
      <c r="AG1173" s="101" t="s">
        <v>365</v>
      </c>
      <c r="AH1173" s="101">
        <v>0</v>
      </c>
      <c r="AI1173" s="101"/>
      <c r="AJ1173" s="101"/>
      <c r="AK1173" s="101"/>
      <c r="AL1173" s="101"/>
      <c r="AM1173" s="101"/>
      <c r="AN1173" s="101"/>
      <c r="AO1173" s="101"/>
      <c r="AP1173" s="101"/>
      <c r="AQ1173" s="101"/>
      <c r="AR1173" s="101"/>
      <c r="AS1173" s="101"/>
      <c r="AT1173" s="101"/>
      <c r="AU1173" s="101"/>
      <c r="AV1173" s="101"/>
      <c r="AW1173" s="101"/>
      <c r="AX1173" s="101"/>
      <c r="AY1173" s="101"/>
      <c r="AZ1173" s="101"/>
      <c r="BA1173" s="101"/>
      <c r="BB1173" s="101"/>
      <c r="BC1173" s="101"/>
      <c r="BD1173" s="101"/>
      <c r="BE1173" s="101"/>
      <c r="BF1173" s="101"/>
      <c r="BG1173" s="101"/>
      <c r="BH1173" s="101"/>
    </row>
    <row r="1174" spans="1:60" outlineLevel="1">
      <c r="A1174" s="104"/>
      <c r="B1174" s="105"/>
      <c r="C1174" s="138" t="s">
        <v>1358</v>
      </c>
      <c r="D1174" s="107"/>
      <c r="E1174" s="108">
        <v>10.65</v>
      </c>
      <c r="F1174" s="106"/>
      <c r="G1174" s="106"/>
      <c r="H1174" s="106"/>
      <c r="I1174" s="106"/>
      <c r="J1174" s="106"/>
      <c r="K1174" s="106"/>
      <c r="L1174" s="106"/>
      <c r="M1174" s="106"/>
      <c r="N1174" s="106"/>
      <c r="O1174" s="106"/>
      <c r="P1174" s="106"/>
      <c r="Q1174" s="106"/>
      <c r="R1174" s="106"/>
      <c r="S1174" s="106"/>
      <c r="T1174" s="106"/>
      <c r="U1174" s="106"/>
      <c r="V1174" s="106"/>
      <c r="W1174" s="106"/>
      <c r="X1174" s="106"/>
      <c r="Y1174" s="101"/>
      <c r="Z1174" s="101"/>
      <c r="AA1174" s="101"/>
      <c r="AB1174" s="101"/>
      <c r="AC1174" s="101"/>
      <c r="AD1174" s="101"/>
      <c r="AE1174" s="101"/>
      <c r="AF1174" s="101"/>
      <c r="AG1174" s="101" t="s">
        <v>365</v>
      </c>
      <c r="AH1174" s="101">
        <v>0</v>
      </c>
      <c r="AI1174" s="101"/>
      <c r="AJ1174" s="101"/>
      <c r="AK1174" s="101"/>
      <c r="AL1174" s="101"/>
      <c r="AM1174" s="101"/>
      <c r="AN1174" s="101"/>
      <c r="AO1174" s="101"/>
      <c r="AP1174" s="101"/>
      <c r="AQ1174" s="101"/>
      <c r="AR1174" s="101"/>
      <c r="AS1174" s="101"/>
      <c r="AT1174" s="101"/>
      <c r="AU1174" s="101"/>
      <c r="AV1174" s="101"/>
      <c r="AW1174" s="101"/>
      <c r="AX1174" s="101"/>
      <c r="AY1174" s="101"/>
      <c r="AZ1174" s="101"/>
      <c r="BA1174" s="101"/>
      <c r="BB1174" s="101"/>
      <c r="BC1174" s="101"/>
      <c r="BD1174" s="101"/>
      <c r="BE1174" s="101"/>
      <c r="BF1174" s="101"/>
      <c r="BG1174" s="101"/>
      <c r="BH1174" s="101"/>
    </row>
    <row r="1175" spans="1:60" outlineLevel="1">
      <c r="A1175" s="104"/>
      <c r="B1175" s="105"/>
      <c r="C1175" s="138" t="s">
        <v>1359</v>
      </c>
      <c r="D1175" s="107"/>
      <c r="E1175" s="108">
        <v>3.92</v>
      </c>
      <c r="F1175" s="106"/>
      <c r="G1175" s="106"/>
      <c r="H1175" s="106"/>
      <c r="I1175" s="106"/>
      <c r="J1175" s="106"/>
      <c r="K1175" s="106"/>
      <c r="L1175" s="106"/>
      <c r="M1175" s="106"/>
      <c r="N1175" s="106"/>
      <c r="O1175" s="106"/>
      <c r="P1175" s="106"/>
      <c r="Q1175" s="106"/>
      <c r="R1175" s="106"/>
      <c r="S1175" s="106"/>
      <c r="T1175" s="106"/>
      <c r="U1175" s="106"/>
      <c r="V1175" s="106"/>
      <c r="W1175" s="106"/>
      <c r="X1175" s="106"/>
      <c r="Y1175" s="101"/>
      <c r="Z1175" s="101"/>
      <c r="AA1175" s="101"/>
      <c r="AB1175" s="101"/>
      <c r="AC1175" s="101"/>
      <c r="AD1175" s="101"/>
      <c r="AE1175" s="101"/>
      <c r="AF1175" s="101"/>
      <c r="AG1175" s="101" t="s">
        <v>365</v>
      </c>
      <c r="AH1175" s="101">
        <v>0</v>
      </c>
      <c r="AI1175" s="101"/>
      <c r="AJ1175" s="101"/>
      <c r="AK1175" s="101"/>
      <c r="AL1175" s="101"/>
      <c r="AM1175" s="101"/>
      <c r="AN1175" s="101"/>
      <c r="AO1175" s="101"/>
      <c r="AP1175" s="101"/>
      <c r="AQ1175" s="101"/>
      <c r="AR1175" s="101"/>
      <c r="AS1175" s="101"/>
      <c r="AT1175" s="101"/>
      <c r="AU1175" s="101"/>
      <c r="AV1175" s="101"/>
      <c r="AW1175" s="101"/>
      <c r="AX1175" s="101"/>
      <c r="AY1175" s="101"/>
      <c r="AZ1175" s="101"/>
      <c r="BA1175" s="101"/>
      <c r="BB1175" s="101"/>
      <c r="BC1175" s="101"/>
      <c r="BD1175" s="101"/>
      <c r="BE1175" s="101"/>
      <c r="BF1175" s="101"/>
      <c r="BG1175" s="101"/>
      <c r="BH1175" s="101"/>
    </row>
    <row r="1176" spans="1:60" outlineLevel="1">
      <c r="A1176" s="104"/>
      <c r="B1176" s="105"/>
      <c r="C1176" s="138" t="s">
        <v>1360</v>
      </c>
      <c r="D1176" s="107"/>
      <c r="E1176" s="108">
        <v>9.25</v>
      </c>
      <c r="F1176" s="106"/>
      <c r="G1176" s="106"/>
      <c r="H1176" s="106"/>
      <c r="I1176" s="106"/>
      <c r="J1176" s="106"/>
      <c r="K1176" s="106"/>
      <c r="L1176" s="106"/>
      <c r="M1176" s="106"/>
      <c r="N1176" s="106"/>
      <c r="O1176" s="106"/>
      <c r="P1176" s="106"/>
      <c r="Q1176" s="106"/>
      <c r="R1176" s="106"/>
      <c r="S1176" s="106"/>
      <c r="T1176" s="106"/>
      <c r="U1176" s="106"/>
      <c r="V1176" s="106"/>
      <c r="W1176" s="106"/>
      <c r="X1176" s="106"/>
      <c r="Y1176" s="101"/>
      <c r="Z1176" s="101"/>
      <c r="AA1176" s="101"/>
      <c r="AB1176" s="101"/>
      <c r="AC1176" s="101"/>
      <c r="AD1176" s="101"/>
      <c r="AE1176" s="101"/>
      <c r="AF1176" s="101"/>
      <c r="AG1176" s="101" t="s">
        <v>365</v>
      </c>
      <c r="AH1176" s="101">
        <v>0</v>
      </c>
      <c r="AI1176" s="101"/>
      <c r="AJ1176" s="101"/>
      <c r="AK1176" s="101"/>
      <c r="AL1176" s="101"/>
      <c r="AM1176" s="101"/>
      <c r="AN1176" s="101"/>
      <c r="AO1176" s="101"/>
      <c r="AP1176" s="101"/>
      <c r="AQ1176" s="101"/>
      <c r="AR1176" s="101"/>
      <c r="AS1176" s="101"/>
      <c r="AT1176" s="101"/>
      <c r="AU1176" s="101"/>
      <c r="AV1176" s="101"/>
      <c r="AW1176" s="101"/>
      <c r="AX1176" s="101"/>
      <c r="AY1176" s="101"/>
      <c r="AZ1176" s="101"/>
      <c r="BA1176" s="101"/>
      <c r="BB1176" s="101"/>
      <c r="BC1176" s="101"/>
      <c r="BD1176" s="101"/>
      <c r="BE1176" s="101"/>
      <c r="BF1176" s="101"/>
      <c r="BG1176" s="101"/>
      <c r="BH1176" s="101"/>
    </row>
    <row r="1177" spans="1:60" outlineLevel="1">
      <c r="A1177" s="104"/>
      <c r="B1177" s="105"/>
      <c r="C1177" s="138" t="s">
        <v>1361</v>
      </c>
      <c r="D1177" s="107"/>
      <c r="E1177" s="108">
        <v>12.52</v>
      </c>
      <c r="F1177" s="106"/>
      <c r="G1177" s="106"/>
      <c r="H1177" s="106"/>
      <c r="I1177" s="106"/>
      <c r="J1177" s="106"/>
      <c r="K1177" s="106"/>
      <c r="L1177" s="106"/>
      <c r="M1177" s="106"/>
      <c r="N1177" s="106"/>
      <c r="O1177" s="106"/>
      <c r="P1177" s="106"/>
      <c r="Q1177" s="106"/>
      <c r="R1177" s="106"/>
      <c r="S1177" s="106"/>
      <c r="T1177" s="106"/>
      <c r="U1177" s="106"/>
      <c r="V1177" s="106"/>
      <c r="W1177" s="106"/>
      <c r="X1177" s="106"/>
      <c r="Y1177" s="101"/>
      <c r="Z1177" s="101"/>
      <c r="AA1177" s="101"/>
      <c r="AB1177" s="101"/>
      <c r="AC1177" s="101"/>
      <c r="AD1177" s="101"/>
      <c r="AE1177" s="101"/>
      <c r="AF1177" s="101"/>
      <c r="AG1177" s="101" t="s">
        <v>365</v>
      </c>
      <c r="AH1177" s="101">
        <v>0</v>
      </c>
      <c r="AI1177" s="101"/>
      <c r="AJ1177" s="101"/>
      <c r="AK1177" s="101"/>
      <c r="AL1177" s="101"/>
      <c r="AM1177" s="101"/>
      <c r="AN1177" s="101"/>
      <c r="AO1177" s="101"/>
      <c r="AP1177" s="101"/>
      <c r="AQ1177" s="101"/>
      <c r="AR1177" s="101"/>
      <c r="AS1177" s="101"/>
      <c r="AT1177" s="101"/>
      <c r="AU1177" s="101"/>
      <c r="AV1177" s="101"/>
      <c r="AW1177" s="101"/>
      <c r="AX1177" s="101"/>
      <c r="AY1177" s="101"/>
      <c r="AZ1177" s="101"/>
      <c r="BA1177" s="101"/>
      <c r="BB1177" s="101"/>
      <c r="BC1177" s="101"/>
      <c r="BD1177" s="101"/>
      <c r="BE1177" s="101"/>
      <c r="BF1177" s="101"/>
      <c r="BG1177" s="101"/>
      <c r="BH1177" s="101"/>
    </row>
    <row r="1178" spans="1:60" outlineLevel="1">
      <c r="A1178" s="104"/>
      <c r="B1178" s="105"/>
      <c r="C1178" s="138" t="s">
        <v>1362</v>
      </c>
      <c r="D1178" s="107"/>
      <c r="E1178" s="108">
        <v>4.6500000000000004</v>
      </c>
      <c r="F1178" s="106"/>
      <c r="G1178" s="106"/>
      <c r="H1178" s="106"/>
      <c r="I1178" s="106"/>
      <c r="J1178" s="106"/>
      <c r="K1178" s="106"/>
      <c r="L1178" s="106"/>
      <c r="M1178" s="106"/>
      <c r="N1178" s="106"/>
      <c r="O1178" s="106"/>
      <c r="P1178" s="106"/>
      <c r="Q1178" s="106"/>
      <c r="R1178" s="106"/>
      <c r="S1178" s="106"/>
      <c r="T1178" s="106"/>
      <c r="U1178" s="106"/>
      <c r="V1178" s="106"/>
      <c r="W1178" s="106"/>
      <c r="X1178" s="106"/>
      <c r="Y1178" s="101"/>
      <c r="Z1178" s="101"/>
      <c r="AA1178" s="101"/>
      <c r="AB1178" s="101"/>
      <c r="AC1178" s="101"/>
      <c r="AD1178" s="101"/>
      <c r="AE1178" s="101"/>
      <c r="AF1178" s="101"/>
      <c r="AG1178" s="101" t="s">
        <v>365</v>
      </c>
      <c r="AH1178" s="101">
        <v>0</v>
      </c>
      <c r="AI1178" s="101"/>
      <c r="AJ1178" s="101"/>
      <c r="AK1178" s="101"/>
      <c r="AL1178" s="101"/>
      <c r="AM1178" s="101"/>
      <c r="AN1178" s="101"/>
      <c r="AO1178" s="101"/>
      <c r="AP1178" s="101"/>
      <c r="AQ1178" s="101"/>
      <c r="AR1178" s="101"/>
      <c r="AS1178" s="101"/>
      <c r="AT1178" s="101"/>
      <c r="AU1178" s="101"/>
      <c r="AV1178" s="101"/>
      <c r="AW1178" s="101"/>
      <c r="AX1178" s="101"/>
      <c r="AY1178" s="101"/>
      <c r="AZ1178" s="101"/>
      <c r="BA1178" s="101"/>
      <c r="BB1178" s="101"/>
      <c r="BC1178" s="101"/>
      <c r="BD1178" s="101"/>
      <c r="BE1178" s="101"/>
      <c r="BF1178" s="101"/>
      <c r="BG1178" s="101"/>
      <c r="BH1178" s="101"/>
    </row>
    <row r="1179" spans="1:60" outlineLevel="1">
      <c r="A1179" s="104"/>
      <c r="B1179" s="105"/>
      <c r="C1179" s="138" t="s">
        <v>1363</v>
      </c>
      <c r="D1179" s="107"/>
      <c r="E1179" s="108">
        <v>11.47</v>
      </c>
      <c r="F1179" s="106"/>
      <c r="G1179" s="106"/>
      <c r="H1179" s="106"/>
      <c r="I1179" s="106"/>
      <c r="J1179" s="106"/>
      <c r="K1179" s="106"/>
      <c r="L1179" s="106"/>
      <c r="M1179" s="106"/>
      <c r="N1179" s="106"/>
      <c r="O1179" s="106"/>
      <c r="P1179" s="106"/>
      <c r="Q1179" s="106"/>
      <c r="R1179" s="106"/>
      <c r="S1179" s="106"/>
      <c r="T1179" s="106"/>
      <c r="U1179" s="106"/>
      <c r="V1179" s="106"/>
      <c r="W1179" s="106"/>
      <c r="X1179" s="106"/>
      <c r="Y1179" s="101"/>
      <c r="Z1179" s="101"/>
      <c r="AA1179" s="101"/>
      <c r="AB1179" s="101"/>
      <c r="AC1179" s="101"/>
      <c r="AD1179" s="101"/>
      <c r="AE1179" s="101"/>
      <c r="AF1179" s="101"/>
      <c r="AG1179" s="101" t="s">
        <v>365</v>
      </c>
      <c r="AH1179" s="101">
        <v>0</v>
      </c>
      <c r="AI1179" s="101"/>
      <c r="AJ1179" s="101"/>
      <c r="AK1179" s="101"/>
      <c r="AL1179" s="101"/>
      <c r="AM1179" s="101"/>
      <c r="AN1179" s="101"/>
      <c r="AO1179" s="101"/>
      <c r="AP1179" s="101"/>
      <c r="AQ1179" s="101"/>
      <c r="AR1179" s="101"/>
      <c r="AS1179" s="101"/>
      <c r="AT1179" s="101"/>
      <c r="AU1179" s="101"/>
      <c r="AV1179" s="101"/>
      <c r="AW1179" s="101"/>
      <c r="AX1179" s="101"/>
      <c r="AY1179" s="101"/>
      <c r="AZ1179" s="101"/>
      <c r="BA1179" s="101"/>
      <c r="BB1179" s="101"/>
      <c r="BC1179" s="101"/>
      <c r="BD1179" s="101"/>
      <c r="BE1179" s="101"/>
      <c r="BF1179" s="101"/>
      <c r="BG1179" s="101"/>
      <c r="BH1179" s="101"/>
    </row>
    <row r="1180" spans="1:60" outlineLevel="1">
      <c r="A1180" s="104"/>
      <c r="B1180" s="105"/>
      <c r="C1180" s="138" t="s">
        <v>1364</v>
      </c>
      <c r="D1180" s="107"/>
      <c r="E1180" s="108">
        <v>2.93</v>
      </c>
      <c r="F1180" s="106"/>
      <c r="G1180" s="106"/>
      <c r="H1180" s="106"/>
      <c r="I1180" s="106"/>
      <c r="J1180" s="106"/>
      <c r="K1180" s="106"/>
      <c r="L1180" s="106"/>
      <c r="M1180" s="106"/>
      <c r="N1180" s="106"/>
      <c r="O1180" s="106"/>
      <c r="P1180" s="106"/>
      <c r="Q1180" s="106"/>
      <c r="R1180" s="106"/>
      <c r="S1180" s="106"/>
      <c r="T1180" s="106"/>
      <c r="U1180" s="106"/>
      <c r="V1180" s="106"/>
      <c r="W1180" s="106"/>
      <c r="X1180" s="106"/>
      <c r="Y1180" s="101"/>
      <c r="Z1180" s="101"/>
      <c r="AA1180" s="101"/>
      <c r="AB1180" s="101"/>
      <c r="AC1180" s="101"/>
      <c r="AD1180" s="101"/>
      <c r="AE1180" s="101"/>
      <c r="AF1180" s="101"/>
      <c r="AG1180" s="101" t="s">
        <v>365</v>
      </c>
      <c r="AH1180" s="101">
        <v>0</v>
      </c>
      <c r="AI1180" s="101"/>
      <c r="AJ1180" s="101"/>
      <c r="AK1180" s="101"/>
      <c r="AL1180" s="101"/>
      <c r="AM1180" s="101"/>
      <c r="AN1180" s="101"/>
      <c r="AO1180" s="101"/>
      <c r="AP1180" s="101"/>
      <c r="AQ1180" s="101"/>
      <c r="AR1180" s="101"/>
      <c r="AS1180" s="101"/>
      <c r="AT1180" s="101"/>
      <c r="AU1180" s="101"/>
      <c r="AV1180" s="101"/>
      <c r="AW1180" s="101"/>
      <c r="AX1180" s="101"/>
      <c r="AY1180" s="101"/>
      <c r="AZ1180" s="101"/>
      <c r="BA1180" s="101"/>
      <c r="BB1180" s="101"/>
      <c r="BC1180" s="101"/>
      <c r="BD1180" s="101"/>
      <c r="BE1180" s="101"/>
      <c r="BF1180" s="101"/>
      <c r="BG1180" s="101"/>
      <c r="BH1180" s="101"/>
    </row>
    <row r="1181" spans="1:60" outlineLevel="1">
      <c r="A1181" s="104"/>
      <c r="B1181" s="105"/>
      <c r="C1181" s="138" t="s">
        <v>1365</v>
      </c>
      <c r="D1181" s="107"/>
      <c r="E1181" s="108">
        <v>1.35</v>
      </c>
      <c r="F1181" s="106"/>
      <c r="G1181" s="106"/>
      <c r="H1181" s="106"/>
      <c r="I1181" s="106"/>
      <c r="J1181" s="106"/>
      <c r="K1181" s="106"/>
      <c r="L1181" s="106"/>
      <c r="M1181" s="106"/>
      <c r="N1181" s="106"/>
      <c r="O1181" s="106"/>
      <c r="P1181" s="106"/>
      <c r="Q1181" s="106"/>
      <c r="R1181" s="106"/>
      <c r="S1181" s="106"/>
      <c r="T1181" s="106"/>
      <c r="U1181" s="106"/>
      <c r="V1181" s="106"/>
      <c r="W1181" s="106"/>
      <c r="X1181" s="106"/>
      <c r="Y1181" s="101"/>
      <c r="Z1181" s="101"/>
      <c r="AA1181" s="101"/>
      <c r="AB1181" s="101"/>
      <c r="AC1181" s="101"/>
      <c r="AD1181" s="101"/>
      <c r="AE1181" s="101"/>
      <c r="AF1181" s="101"/>
      <c r="AG1181" s="101" t="s">
        <v>365</v>
      </c>
      <c r="AH1181" s="101">
        <v>0</v>
      </c>
      <c r="AI1181" s="101"/>
      <c r="AJ1181" s="101"/>
      <c r="AK1181" s="101"/>
      <c r="AL1181" s="101"/>
      <c r="AM1181" s="101"/>
      <c r="AN1181" s="101"/>
      <c r="AO1181" s="101"/>
      <c r="AP1181" s="101"/>
      <c r="AQ1181" s="101"/>
      <c r="AR1181" s="101"/>
      <c r="AS1181" s="101"/>
      <c r="AT1181" s="101"/>
      <c r="AU1181" s="101"/>
      <c r="AV1181" s="101"/>
      <c r="AW1181" s="101"/>
      <c r="AX1181" s="101"/>
      <c r="AY1181" s="101"/>
      <c r="AZ1181" s="101"/>
      <c r="BA1181" s="101"/>
      <c r="BB1181" s="101"/>
      <c r="BC1181" s="101"/>
      <c r="BD1181" s="101"/>
      <c r="BE1181" s="101"/>
      <c r="BF1181" s="101"/>
      <c r="BG1181" s="101"/>
      <c r="BH1181" s="101"/>
    </row>
    <row r="1182" spans="1:60" outlineLevel="1">
      <c r="A1182" s="104"/>
      <c r="B1182" s="105"/>
      <c r="C1182" s="138" t="s">
        <v>1366</v>
      </c>
      <c r="D1182" s="107"/>
      <c r="E1182" s="108">
        <v>1.48</v>
      </c>
      <c r="F1182" s="106"/>
      <c r="G1182" s="106"/>
      <c r="H1182" s="106"/>
      <c r="I1182" s="106"/>
      <c r="J1182" s="106"/>
      <c r="K1182" s="106"/>
      <c r="L1182" s="106"/>
      <c r="M1182" s="106"/>
      <c r="N1182" s="106"/>
      <c r="O1182" s="106"/>
      <c r="P1182" s="106"/>
      <c r="Q1182" s="106"/>
      <c r="R1182" s="106"/>
      <c r="S1182" s="106"/>
      <c r="T1182" s="106"/>
      <c r="U1182" s="106"/>
      <c r="V1182" s="106"/>
      <c r="W1182" s="106"/>
      <c r="X1182" s="106"/>
      <c r="Y1182" s="101"/>
      <c r="Z1182" s="101"/>
      <c r="AA1182" s="101"/>
      <c r="AB1182" s="101"/>
      <c r="AC1182" s="101"/>
      <c r="AD1182" s="101"/>
      <c r="AE1182" s="101"/>
      <c r="AF1182" s="101"/>
      <c r="AG1182" s="101" t="s">
        <v>365</v>
      </c>
      <c r="AH1182" s="101">
        <v>0</v>
      </c>
      <c r="AI1182" s="101"/>
      <c r="AJ1182" s="101"/>
      <c r="AK1182" s="101"/>
      <c r="AL1182" s="101"/>
      <c r="AM1182" s="101"/>
      <c r="AN1182" s="101"/>
      <c r="AO1182" s="101"/>
      <c r="AP1182" s="101"/>
      <c r="AQ1182" s="101"/>
      <c r="AR1182" s="101"/>
      <c r="AS1182" s="101"/>
      <c r="AT1182" s="101"/>
      <c r="AU1182" s="101"/>
      <c r="AV1182" s="101"/>
      <c r="AW1182" s="101"/>
      <c r="AX1182" s="101"/>
      <c r="AY1182" s="101"/>
      <c r="AZ1182" s="101"/>
      <c r="BA1182" s="101"/>
      <c r="BB1182" s="101"/>
      <c r="BC1182" s="101"/>
      <c r="BD1182" s="101"/>
      <c r="BE1182" s="101"/>
      <c r="BF1182" s="101"/>
      <c r="BG1182" s="101"/>
      <c r="BH1182" s="101"/>
    </row>
    <row r="1183" spans="1:60" outlineLevel="1">
      <c r="A1183" s="104"/>
      <c r="B1183" s="105"/>
      <c r="C1183" s="138" t="s">
        <v>1367</v>
      </c>
      <c r="D1183" s="107"/>
      <c r="E1183" s="108">
        <v>2.93</v>
      </c>
      <c r="F1183" s="106"/>
      <c r="G1183" s="106"/>
      <c r="H1183" s="106"/>
      <c r="I1183" s="106"/>
      <c r="J1183" s="106"/>
      <c r="K1183" s="106"/>
      <c r="L1183" s="106"/>
      <c r="M1183" s="106"/>
      <c r="N1183" s="106"/>
      <c r="O1183" s="106"/>
      <c r="P1183" s="106"/>
      <c r="Q1183" s="106"/>
      <c r="R1183" s="106"/>
      <c r="S1183" s="106"/>
      <c r="T1183" s="106"/>
      <c r="U1183" s="106"/>
      <c r="V1183" s="106"/>
      <c r="W1183" s="106"/>
      <c r="X1183" s="106"/>
      <c r="Y1183" s="101"/>
      <c r="Z1183" s="101"/>
      <c r="AA1183" s="101"/>
      <c r="AB1183" s="101"/>
      <c r="AC1183" s="101"/>
      <c r="AD1183" s="101"/>
      <c r="AE1183" s="101"/>
      <c r="AF1183" s="101"/>
      <c r="AG1183" s="101" t="s">
        <v>365</v>
      </c>
      <c r="AH1183" s="101">
        <v>0</v>
      </c>
      <c r="AI1183" s="101"/>
      <c r="AJ1183" s="101"/>
      <c r="AK1183" s="101"/>
      <c r="AL1183" s="101"/>
      <c r="AM1183" s="101"/>
      <c r="AN1183" s="101"/>
      <c r="AO1183" s="101"/>
      <c r="AP1183" s="101"/>
      <c r="AQ1183" s="101"/>
      <c r="AR1183" s="101"/>
      <c r="AS1183" s="101"/>
      <c r="AT1183" s="101"/>
      <c r="AU1183" s="101"/>
      <c r="AV1183" s="101"/>
      <c r="AW1183" s="101"/>
      <c r="AX1183" s="101"/>
      <c r="AY1183" s="101"/>
      <c r="AZ1183" s="101"/>
      <c r="BA1183" s="101"/>
      <c r="BB1183" s="101"/>
      <c r="BC1183" s="101"/>
      <c r="BD1183" s="101"/>
      <c r="BE1183" s="101"/>
      <c r="BF1183" s="101"/>
      <c r="BG1183" s="101"/>
      <c r="BH1183" s="101"/>
    </row>
    <row r="1184" spans="1:60" outlineLevel="1">
      <c r="A1184" s="104"/>
      <c r="B1184" s="105"/>
      <c r="C1184" s="138" t="s">
        <v>661</v>
      </c>
      <c r="D1184" s="107"/>
      <c r="E1184" s="108">
        <v>1.35</v>
      </c>
      <c r="F1184" s="106"/>
      <c r="G1184" s="106"/>
      <c r="H1184" s="106"/>
      <c r="I1184" s="106"/>
      <c r="J1184" s="106"/>
      <c r="K1184" s="106"/>
      <c r="L1184" s="106"/>
      <c r="M1184" s="106"/>
      <c r="N1184" s="106"/>
      <c r="O1184" s="106"/>
      <c r="P1184" s="106"/>
      <c r="Q1184" s="106"/>
      <c r="R1184" s="106"/>
      <c r="S1184" s="106"/>
      <c r="T1184" s="106"/>
      <c r="U1184" s="106"/>
      <c r="V1184" s="106"/>
      <c r="W1184" s="106"/>
      <c r="X1184" s="106"/>
      <c r="Y1184" s="101"/>
      <c r="Z1184" s="101"/>
      <c r="AA1184" s="101"/>
      <c r="AB1184" s="101"/>
      <c r="AC1184" s="101"/>
      <c r="AD1184" s="101"/>
      <c r="AE1184" s="101"/>
      <c r="AF1184" s="101"/>
      <c r="AG1184" s="101" t="s">
        <v>365</v>
      </c>
      <c r="AH1184" s="101">
        <v>0</v>
      </c>
      <c r="AI1184" s="101"/>
      <c r="AJ1184" s="101"/>
      <c r="AK1184" s="101"/>
      <c r="AL1184" s="101"/>
      <c r="AM1184" s="101"/>
      <c r="AN1184" s="101"/>
      <c r="AO1184" s="101"/>
      <c r="AP1184" s="101"/>
      <c r="AQ1184" s="101"/>
      <c r="AR1184" s="101"/>
      <c r="AS1184" s="101"/>
      <c r="AT1184" s="101"/>
      <c r="AU1184" s="101"/>
      <c r="AV1184" s="101"/>
      <c r="AW1184" s="101"/>
      <c r="AX1184" s="101"/>
      <c r="AY1184" s="101"/>
      <c r="AZ1184" s="101"/>
      <c r="BA1184" s="101"/>
      <c r="BB1184" s="101"/>
      <c r="BC1184" s="101"/>
      <c r="BD1184" s="101"/>
      <c r="BE1184" s="101"/>
      <c r="BF1184" s="101"/>
      <c r="BG1184" s="101"/>
      <c r="BH1184" s="101"/>
    </row>
    <row r="1185" spans="1:60" outlineLevel="1">
      <c r="A1185" s="104"/>
      <c r="B1185" s="105"/>
      <c r="C1185" s="138" t="s">
        <v>1368</v>
      </c>
      <c r="D1185" s="107"/>
      <c r="E1185" s="108">
        <v>1.48</v>
      </c>
      <c r="F1185" s="106"/>
      <c r="G1185" s="106"/>
      <c r="H1185" s="106"/>
      <c r="I1185" s="106"/>
      <c r="J1185" s="106"/>
      <c r="K1185" s="106"/>
      <c r="L1185" s="106"/>
      <c r="M1185" s="106"/>
      <c r="N1185" s="106"/>
      <c r="O1185" s="106"/>
      <c r="P1185" s="106"/>
      <c r="Q1185" s="106"/>
      <c r="R1185" s="106"/>
      <c r="S1185" s="106"/>
      <c r="T1185" s="106"/>
      <c r="U1185" s="106"/>
      <c r="V1185" s="106"/>
      <c r="W1185" s="106"/>
      <c r="X1185" s="106"/>
      <c r="Y1185" s="101"/>
      <c r="Z1185" s="101"/>
      <c r="AA1185" s="101"/>
      <c r="AB1185" s="101"/>
      <c r="AC1185" s="101"/>
      <c r="AD1185" s="101"/>
      <c r="AE1185" s="101"/>
      <c r="AF1185" s="101"/>
      <c r="AG1185" s="101" t="s">
        <v>365</v>
      </c>
      <c r="AH1185" s="101">
        <v>0</v>
      </c>
      <c r="AI1185" s="101"/>
      <c r="AJ1185" s="101"/>
      <c r="AK1185" s="101"/>
      <c r="AL1185" s="101"/>
      <c r="AM1185" s="101"/>
      <c r="AN1185" s="101"/>
      <c r="AO1185" s="101"/>
      <c r="AP1185" s="101"/>
      <c r="AQ1185" s="101"/>
      <c r="AR1185" s="101"/>
      <c r="AS1185" s="101"/>
      <c r="AT1185" s="101"/>
      <c r="AU1185" s="101"/>
      <c r="AV1185" s="101"/>
      <c r="AW1185" s="101"/>
      <c r="AX1185" s="101"/>
      <c r="AY1185" s="101"/>
      <c r="AZ1185" s="101"/>
      <c r="BA1185" s="101"/>
      <c r="BB1185" s="101"/>
      <c r="BC1185" s="101"/>
      <c r="BD1185" s="101"/>
      <c r="BE1185" s="101"/>
      <c r="BF1185" s="101"/>
      <c r="BG1185" s="101"/>
      <c r="BH1185" s="101"/>
    </row>
    <row r="1186" spans="1:60" outlineLevel="1">
      <c r="A1186" s="104"/>
      <c r="B1186" s="105"/>
      <c r="C1186" s="138" t="s">
        <v>663</v>
      </c>
      <c r="D1186" s="107"/>
      <c r="E1186" s="108">
        <v>1.35</v>
      </c>
      <c r="F1186" s="106"/>
      <c r="G1186" s="106"/>
      <c r="H1186" s="106"/>
      <c r="I1186" s="106"/>
      <c r="J1186" s="106"/>
      <c r="K1186" s="106"/>
      <c r="L1186" s="106"/>
      <c r="M1186" s="106"/>
      <c r="N1186" s="106"/>
      <c r="O1186" s="106"/>
      <c r="P1186" s="106"/>
      <c r="Q1186" s="106"/>
      <c r="R1186" s="106"/>
      <c r="S1186" s="106"/>
      <c r="T1186" s="106"/>
      <c r="U1186" s="106"/>
      <c r="V1186" s="106"/>
      <c r="W1186" s="106"/>
      <c r="X1186" s="106"/>
      <c r="Y1186" s="101"/>
      <c r="Z1186" s="101"/>
      <c r="AA1186" s="101"/>
      <c r="AB1186" s="101"/>
      <c r="AC1186" s="101"/>
      <c r="AD1186" s="101"/>
      <c r="AE1186" s="101"/>
      <c r="AF1186" s="101"/>
      <c r="AG1186" s="101" t="s">
        <v>365</v>
      </c>
      <c r="AH1186" s="101">
        <v>0</v>
      </c>
      <c r="AI1186" s="101"/>
      <c r="AJ1186" s="101"/>
      <c r="AK1186" s="101"/>
      <c r="AL1186" s="101"/>
      <c r="AM1186" s="101"/>
      <c r="AN1186" s="101"/>
      <c r="AO1186" s="101"/>
      <c r="AP1186" s="101"/>
      <c r="AQ1186" s="101"/>
      <c r="AR1186" s="101"/>
      <c r="AS1186" s="101"/>
      <c r="AT1186" s="101"/>
      <c r="AU1186" s="101"/>
      <c r="AV1186" s="101"/>
      <c r="AW1186" s="101"/>
      <c r="AX1186" s="101"/>
      <c r="AY1186" s="101"/>
      <c r="AZ1186" s="101"/>
      <c r="BA1186" s="101"/>
      <c r="BB1186" s="101"/>
      <c r="BC1186" s="101"/>
      <c r="BD1186" s="101"/>
      <c r="BE1186" s="101"/>
      <c r="BF1186" s="101"/>
      <c r="BG1186" s="101"/>
      <c r="BH1186" s="101"/>
    </row>
    <row r="1187" spans="1:60" outlineLevel="1">
      <c r="A1187" s="104"/>
      <c r="B1187" s="105"/>
      <c r="C1187" s="138" t="s">
        <v>768</v>
      </c>
      <c r="D1187" s="107"/>
      <c r="E1187" s="108">
        <v>6.66</v>
      </c>
      <c r="F1187" s="106"/>
      <c r="G1187" s="106"/>
      <c r="H1187" s="106"/>
      <c r="I1187" s="106"/>
      <c r="J1187" s="106"/>
      <c r="K1187" s="106"/>
      <c r="L1187" s="106"/>
      <c r="M1187" s="106"/>
      <c r="N1187" s="106"/>
      <c r="O1187" s="106"/>
      <c r="P1187" s="106"/>
      <c r="Q1187" s="106"/>
      <c r="R1187" s="106"/>
      <c r="S1187" s="106"/>
      <c r="T1187" s="106"/>
      <c r="U1187" s="106"/>
      <c r="V1187" s="106"/>
      <c r="W1187" s="106"/>
      <c r="X1187" s="106"/>
      <c r="Y1187" s="101"/>
      <c r="Z1187" s="101"/>
      <c r="AA1187" s="101"/>
      <c r="AB1187" s="101"/>
      <c r="AC1187" s="101"/>
      <c r="AD1187" s="101"/>
      <c r="AE1187" s="101"/>
      <c r="AF1187" s="101"/>
      <c r="AG1187" s="101" t="s">
        <v>365</v>
      </c>
      <c r="AH1187" s="101">
        <v>0</v>
      </c>
      <c r="AI1187" s="101"/>
      <c r="AJ1187" s="101"/>
      <c r="AK1187" s="101"/>
      <c r="AL1187" s="101"/>
      <c r="AM1187" s="101"/>
      <c r="AN1187" s="101"/>
      <c r="AO1187" s="101"/>
      <c r="AP1187" s="101"/>
      <c r="AQ1187" s="101"/>
      <c r="AR1187" s="101"/>
      <c r="AS1187" s="101"/>
      <c r="AT1187" s="101"/>
      <c r="AU1187" s="101"/>
      <c r="AV1187" s="101"/>
      <c r="AW1187" s="101"/>
      <c r="AX1187" s="101"/>
      <c r="AY1187" s="101"/>
      <c r="AZ1187" s="101"/>
      <c r="BA1187" s="101"/>
      <c r="BB1187" s="101"/>
      <c r="BC1187" s="101"/>
      <c r="BD1187" s="101"/>
      <c r="BE1187" s="101"/>
      <c r="BF1187" s="101"/>
      <c r="BG1187" s="101"/>
      <c r="BH1187" s="101"/>
    </row>
    <row r="1188" spans="1:60" outlineLevel="1">
      <c r="A1188" s="104"/>
      <c r="B1188" s="105"/>
      <c r="C1188" s="139" t="s">
        <v>454</v>
      </c>
      <c r="D1188" s="109"/>
      <c r="E1188" s="110">
        <v>106.49</v>
      </c>
      <c r="F1188" s="106"/>
      <c r="G1188" s="106"/>
      <c r="H1188" s="106"/>
      <c r="I1188" s="106"/>
      <c r="J1188" s="106"/>
      <c r="K1188" s="106"/>
      <c r="L1188" s="106"/>
      <c r="M1188" s="106"/>
      <c r="N1188" s="106"/>
      <c r="O1188" s="106"/>
      <c r="P1188" s="106"/>
      <c r="Q1188" s="106"/>
      <c r="R1188" s="106"/>
      <c r="S1188" s="106"/>
      <c r="T1188" s="106"/>
      <c r="U1188" s="106"/>
      <c r="V1188" s="106"/>
      <c r="W1188" s="106"/>
      <c r="X1188" s="106"/>
      <c r="Y1188" s="101"/>
      <c r="Z1188" s="101"/>
      <c r="AA1188" s="101"/>
      <c r="AB1188" s="101"/>
      <c r="AC1188" s="101"/>
      <c r="AD1188" s="101"/>
      <c r="AE1188" s="101"/>
      <c r="AF1188" s="101"/>
      <c r="AG1188" s="101" t="s">
        <v>365</v>
      </c>
      <c r="AH1188" s="101">
        <v>1</v>
      </c>
      <c r="AI1188" s="101"/>
      <c r="AJ1188" s="101"/>
      <c r="AK1188" s="101"/>
      <c r="AL1188" s="101"/>
      <c r="AM1188" s="101"/>
      <c r="AN1188" s="101"/>
      <c r="AO1188" s="101"/>
      <c r="AP1188" s="101"/>
      <c r="AQ1188" s="101"/>
      <c r="AR1188" s="101"/>
      <c r="AS1188" s="101"/>
      <c r="AT1188" s="101"/>
      <c r="AU1188" s="101"/>
      <c r="AV1188" s="101"/>
      <c r="AW1188" s="101"/>
      <c r="AX1188" s="101"/>
      <c r="AY1188" s="101"/>
      <c r="AZ1188" s="101"/>
      <c r="BA1188" s="101"/>
      <c r="BB1188" s="101"/>
      <c r="BC1188" s="101"/>
      <c r="BD1188" s="101"/>
      <c r="BE1188" s="101"/>
      <c r="BF1188" s="101"/>
      <c r="BG1188" s="101"/>
      <c r="BH1188" s="101"/>
    </row>
    <row r="1189" spans="1:60" outlineLevel="1">
      <c r="A1189" s="104"/>
      <c r="B1189" s="105"/>
      <c r="C1189" s="138" t="s">
        <v>1369</v>
      </c>
      <c r="D1189" s="107"/>
      <c r="E1189" s="108">
        <v>21.9</v>
      </c>
      <c r="F1189" s="106"/>
      <c r="G1189" s="106"/>
      <c r="H1189" s="106"/>
      <c r="I1189" s="106"/>
      <c r="J1189" s="106"/>
      <c r="K1189" s="106"/>
      <c r="L1189" s="106"/>
      <c r="M1189" s="106"/>
      <c r="N1189" s="106"/>
      <c r="O1189" s="106"/>
      <c r="P1189" s="106"/>
      <c r="Q1189" s="106"/>
      <c r="R1189" s="106"/>
      <c r="S1189" s="106"/>
      <c r="T1189" s="106"/>
      <c r="U1189" s="106"/>
      <c r="V1189" s="106"/>
      <c r="W1189" s="106"/>
      <c r="X1189" s="106"/>
      <c r="Y1189" s="101"/>
      <c r="Z1189" s="101"/>
      <c r="AA1189" s="101"/>
      <c r="AB1189" s="101"/>
      <c r="AC1189" s="101"/>
      <c r="AD1189" s="101"/>
      <c r="AE1189" s="101"/>
      <c r="AF1189" s="101"/>
      <c r="AG1189" s="101" t="s">
        <v>365</v>
      </c>
      <c r="AH1189" s="101">
        <v>0</v>
      </c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</row>
    <row r="1190" spans="1:60" outlineLevel="1">
      <c r="A1190" s="104"/>
      <c r="B1190" s="105"/>
      <c r="C1190" s="138" t="s">
        <v>1370</v>
      </c>
      <c r="D1190" s="107"/>
      <c r="E1190" s="108">
        <v>48.42</v>
      </c>
      <c r="F1190" s="106"/>
      <c r="G1190" s="106"/>
      <c r="H1190" s="106"/>
      <c r="I1190" s="106"/>
      <c r="J1190" s="106"/>
      <c r="K1190" s="106"/>
      <c r="L1190" s="106"/>
      <c r="M1190" s="106"/>
      <c r="N1190" s="106"/>
      <c r="O1190" s="106"/>
      <c r="P1190" s="106"/>
      <c r="Q1190" s="106"/>
      <c r="R1190" s="106"/>
      <c r="S1190" s="106"/>
      <c r="T1190" s="106"/>
      <c r="U1190" s="106"/>
      <c r="V1190" s="106"/>
      <c r="W1190" s="106"/>
      <c r="X1190" s="106"/>
      <c r="Y1190" s="101"/>
      <c r="Z1190" s="101"/>
      <c r="AA1190" s="101"/>
      <c r="AB1190" s="101"/>
      <c r="AC1190" s="101"/>
      <c r="AD1190" s="101"/>
      <c r="AE1190" s="101"/>
      <c r="AF1190" s="101"/>
      <c r="AG1190" s="101" t="s">
        <v>365</v>
      </c>
      <c r="AH1190" s="101">
        <v>0</v>
      </c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</row>
    <row r="1191" spans="1:60" outlineLevel="1">
      <c r="A1191" s="104"/>
      <c r="B1191" s="105"/>
      <c r="C1191" s="138" t="s">
        <v>1371</v>
      </c>
      <c r="D1191" s="107"/>
      <c r="E1191" s="108">
        <v>1.74</v>
      </c>
      <c r="F1191" s="106"/>
      <c r="G1191" s="106"/>
      <c r="H1191" s="106"/>
      <c r="I1191" s="106"/>
      <c r="J1191" s="106"/>
      <c r="K1191" s="106"/>
      <c r="L1191" s="106"/>
      <c r="M1191" s="106"/>
      <c r="N1191" s="106"/>
      <c r="O1191" s="106"/>
      <c r="P1191" s="106"/>
      <c r="Q1191" s="106"/>
      <c r="R1191" s="106"/>
      <c r="S1191" s="106"/>
      <c r="T1191" s="106"/>
      <c r="U1191" s="106"/>
      <c r="V1191" s="106"/>
      <c r="W1191" s="106"/>
      <c r="X1191" s="106"/>
      <c r="Y1191" s="101"/>
      <c r="Z1191" s="101"/>
      <c r="AA1191" s="101"/>
      <c r="AB1191" s="101"/>
      <c r="AC1191" s="101"/>
      <c r="AD1191" s="101"/>
      <c r="AE1191" s="101"/>
      <c r="AF1191" s="101"/>
      <c r="AG1191" s="101" t="s">
        <v>365</v>
      </c>
      <c r="AH1191" s="101">
        <v>0</v>
      </c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</row>
    <row r="1192" spans="1:60" outlineLevel="1">
      <c r="A1192" s="104"/>
      <c r="B1192" s="105"/>
      <c r="C1192" s="139" t="s">
        <v>454</v>
      </c>
      <c r="D1192" s="109"/>
      <c r="E1192" s="110">
        <v>72.06</v>
      </c>
      <c r="F1192" s="106"/>
      <c r="G1192" s="106"/>
      <c r="H1192" s="106"/>
      <c r="I1192" s="106"/>
      <c r="J1192" s="106"/>
      <c r="K1192" s="106"/>
      <c r="L1192" s="106"/>
      <c r="M1192" s="106"/>
      <c r="N1192" s="106"/>
      <c r="O1192" s="106"/>
      <c r="P1192" s="106"/>
      <c r="Q1192" s="106"/>
      <c r="R1192" s="106"/>
      <c r="S1192" s="106"/>
      <c r="T1192" s="106"/>
      <c r="U1192" s="106"/>
      <c r="V1192" s="106"/>
      <c r="W1192" s="106"/>
      <c r="X1192" s="106"/>
      <c r="Y1192" s="101"/>
      <c r="Z1192" s="101"/>
      <c r="AA1192" s="101"/>
      <c r="AB1192" s="101"/>
      <c r="AC1192" s="101"/>
      <c r="AD1192" s="101"/>
      <c r="AE1192" s="101"/>
      <c r="AF1192" s="101"/>
      <c r="AG1192" s="101" t="s">
        <v>365</v>
      </c>
      <c r="AH1192" s="101">
        <v>1</v>
      </c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</row>
    <row r="1193" spans="1:60" ht="33.75" outlineLevel="1">
      <c r="A1193" s="122">
        <v>200</v>
      </c>
      <c r="B1193" s="123" t="s">
        <v>1372</v>
      </c>
      <c r="C1193" s="137" t="s">
        <v>1373</v>
      </c>
      <c r="D1193" s="124" t="s">
        <v>359</v>
      </c>
      <c r="E1193" s="125">
        <v>112.79</v>
      </c>
      <c r="F1193" s="126"/>
      <c r="G1193" s="127">
        <f>ROUND(E1193*F1193,2)</f>
        <v>0</v>
      </c>
      <c r="H1193" s="126"/>
      <c r="I1193" s="127">
        <f>ROUND(E1193*H1193,2)</f>
        <v>0</v>
      </c>
      <c r="J1193" s="126"/>
      <c r="K1193" s="127">
        <f>ROUND(E1193*J1193,2)</f>
        <v>0</v>
      </c>
      <c r="L1193" s="127">
        <v>21</v>
      </c>
      <c r="M1193" s="127">
        <f>G1193*(1+L1193/100)</f>
        <v>0</v>
      </c>
      <c r="N1193" s="127">
        <v>6.4700000000000001E-3</v>
      </c>
      <c r="O1193" s="127">
        <f>ROUND(E1193*N1193,2)</f>
        <v>0.73</v>
      </c>
      <c r="P1193" s="127">
        <v>0</v>
      </c>
      <c r="Q1193" s="127">
        <f>ROUND(E1193*P1193,2)</f>
        <v>0</v>
      </c>
      <c r="R1193" s="127"/>
      <c r="S1193" s="127" t="s">
        <v>392</v>
      </c>
      <c r="T1193" s="128" t="s">
        <v>393</v>
      </c>
      <c r="U1193" s="106">
        <v>0.91100000000000003</v>
      </c>
      <c r="V1193" s="106">
        <f>ROUND(E1193*U1193,2)</f>
        <v>102.75</v>
      </c>
      <c r="W1193" s="106"/>
      <c r="X1193" s="106" t="s">
        <v>362</v>
      </c>
      <c r="Y1193" s="101"/>
      <c r="Z1193" s="101"/>
      <c r="AA1193" s="101"/>
      <c r="AB1193" s="101"/>
      <c r="AC1193" s="101"/>
      <c r="AD1193" s="101"/>
      <c r="AE1193" s="101"/>
      <c r="AF1193" s="101"/>
      <c r="AG1193" s="101" t="s">
        <v>363</v>
      </c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</row>
    <row r="1194" spans="1:60" outlineLevel="1">
      <c r="A1194" s="104"/>
      <c r="B1194" s="105"/>
      <c r="C1194" s="138" t="s">
        <v>586</v>
      </c>
      <c r="D1194" s="107"/>
      <c r="E1194" s="108"/>
      <c r="F1194" s="106"/>
      <c r="G1194" s="106"/>
      <c r="H1194" s="106"/>
      <c r="I1194" s="106"/>
      <c r="J1194" s="106"/>
      <c r="K1194" s="106"/>
      <c r="L1194" s="106"/>
      <c r="M1194" s="106"/>
      <c r="N1194" s="106"/>
      <c r="O1194" s="106"/>
      <c r="P1194" s="106"/>
      <c r="Q1194" s="106"/>
      <c r="R1194" s="106"/>
      <c r="S1194" s="106"/>
      <c r="T1194" s="106"/>
      <c r="U1194" s="106"/>
      <c r="V1194" s="106"/>
      <c r="W1194" s="106"/>
      <c r="X1194" s="106"/>
      <c r="Y1194" s="101"/>
      <c r="Z1194" s="101"/>
      <c r="AA1194" s="101"/>
      <c r="AB1194" s="101"/>
      <c r="AC1194" s="101"/>
      <c r="AD1194" s="101"/>
      <c r="AE1194" s="101"/>
      <c r="AF1194" s="101"/>
      <c r="AG1194" s="101" t="s">
        <v>365</v>
      </c>
      <c r="AH1194" s="101">
        <v>0</v>
      </c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</row>
    <row r="1195" spans="1:60" outlineLevel="1">
      <c r="A1195" s="104"/>
      <c r="B1195" s="105"/>
      <c r="C1195" s="138" t="s">
        <v>1374</v>
      </c>
      <c r="D1195" s="107"/>
      <c r="E1195" s="108">
        <v>11.08</v>
      </c>
      <c r="F1195" s="106"/>
      <c r="G1195" s="106"/>
      <c r="H1195" s="106"/>
      <c r="I1195" s="106"/>
      <c r="J1195" s="106"/>
      <c r="K1195" s="106"/>
      <c r="L1195" s="106"/>
      <c r="M1195" s="106"/>
      <c r="N1195" s="106"/>
      <c r="O1195" s="106"/>
      <c r="P1195" s="106"/>
      <c r="Q1195" s="106"/>
      <c r="R1195" s="106"/>
      <c r="S1195" s="106"/>
      <c r="T1195" s="106"/>
      <c r="U1195" s="106"/>
      <c r="V1195" s="106"/>
      <c r="W1195" s="106"/>
      <c r="X1195" s="106"/>
      <c r="Y1195" s="101"/>
      <c r="Z1195" s="101"/>
      <c r="AA1195" s="101"/>
      <c r="AB1195" s="101"/>
      <c r="AC1195" s="101"/>
      <c r="AD1195" s="101"/>
      <c r="AE1195" s="101"/>
      <c r="AF1195" s="101"/>
      <c r="AG1195" s="101" t="s">
        <v>365</v>
      </c>
      <c r="AH1195" s="101">
        <v>0</v>
      </c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</row>
    <row r="1196" spans="1:60" outlineLevel="1">
      <c r="A1196" s="104"/>
      <c r="B1196" s="105"/>
      <c r="C1196" s="138" t="s">
        <v>1375</v>
      </c>
      <c r="D1196" s="107"/>
      <c r="E1196" s="108">
        <v>98.74</v>
      </c>
      <c r="F1196" s="106"/>
      <c r="G1196" s="106"/>
      <c r="H1196" s="106"/>
      <c r="I1196" s="106"/>
      <c r="J1196" s="106"/>
      <c r="K1196" s="106"/>
      <c r="L1196" s="106"/>
      <c r="M1196" s="106"/>
      <c r="N1196" s="106"/>
      <c r="O1196" s="106"/>
      <c r="P1196" s="106"/>
      <c r="Q1196" s="106"/>
      <c r="R1196" s="106"/>
      <c r="S1196" s="106"/>
      <c r="T1196" s="106"/>
      <c r="U1196" s="106"/>
      <c r="V1196" s="106"/>
      <c r="W1196" s="106"/>
      <c r="X1196" s="106"/>
      <c r="Y1196" s="101"/>
      <c r="Z1196" s="101"/>
      <c r="AA1196" s="101"/>
      <c r="AB1196" s="101"/>
      <c r="AC1196" s="101"/>
      <c r="AD1196" s="101"/>
      <c r="AE1196" s="101"/>
      <c r="AF1196" s="101"/>
      <c r="AG1196" s="101" t="s">
        <v>365</v>
      </c>
      <c r="AH1196" s="101">
        <v>0</v>
      </c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</row>
    <row r="1197" spans="1:60" outlineLevel="1">
      <c r="A1197" s="104"/>
      <c r="B1197" s="105"/>
      <c r="C1197" s="138" t="s">
        <v>1376</v>
      </c>
      <c r="D1197" s="107"/>
      <c r="E1197" s="108">
        <v>2.97</v>
      </c>
      <c r="F1197" s="106"/>
      <c r="G1197" s="106"/>
      <c r="H1197" s="106"/>
      <c r="I1197" s="106"/>
      <c r="J1197" s="106"/>
      <c r="K1197" s="106"/>
      <c r="L1197" s="106"/>
      <c r="M1197" s="106"/>
      <c r="N1197" s="106"/>
      <c r="O1197" s="106"/>
      <c r="P1197" s="106"/>
      <c r="Q1197" s="106"/>
      <c r="R1197" s="106"/>
      <c r="S1197" s="106"/>
      <c r="T1197" s="106"/>
      <c r="U1197" s="106"/>
      <c r="V1197" s="106"/>
      <c r="W1197" s="106"/>
      <c r="X1197" s="106"/>
      <c r="Y1197" s="101"/>
      <c r="Z1197" s="101"/>
      <c r="AA1197" s="101"/>
      <c r="AB1197" s="101"/>
      <c r="AC1197" s="101"/>
      <c r="AD1197" s="101"/>
      <c r="AE1197" s="101"/>
      <c r="AF1197" s="101"/>
      <c r="AG1197" s="101" t="s">
        <v>365</v>
      </c>
      <c r="AH1197" s="101">
        <v>0</v>
      </c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</row>
    <row r="1198" spans="1:60" ht="22.5" outlineLevel="1">
      <c r="A1198" s="122">
        <v>201</v>
      </c>
      <c r="B1198" s="123" t="s">
        <v>1377</v>
      </c>
      <c r="C1198" s="137" t="s">
        <v>1378</v>
      </c>
      <c r="D1198" s="124" t="s">
        <v>359</v>
      </c>
      <c r="E1198" s="125">
        <v>201.28</v>
      </c>
      <c r="F1198" s="126"/>
      <c r="G1198" s="127">
        <f>ROUND(E1198*F1198,2)</f>
        <v>0</v>
      </c>
      <c r="H1198" s="126"/>
      <c r="I1198" s="127">
        <f>ROUND(E1198*H1198,2)</f>
        <v>0</v>
      </c>
      <c r="J1198" s="126"/>
      <c r="K1198" s="127">
        <f>ROUND(E1198*J1198,2)</f>
        <v>0</v>
      </c>
      <c r="L1198" s="127">
        <v>21</v>
      </c>
      <c r="M1198" s="127">
        <f>G1198*(1+L1198/100)</f>
        <v>0</v>
      </c>
      <c r="N1198" s="127">
        <v>3.2499999999999999E-3</v>
      </c>
      <c r="O1198" s="127">
        <f>ROUND(E1198*N1198,2)</f>
        <v>0.65</v>
      </c>
      <c r="P1198" s="127">
        <v>0</v>
      </c>
      <c r="Q1198" s="127">
        <f>ROUND(E1198*P1198,2)</f>
        <v>0</v>
      </c>
      <c r="R1198" s="127"/>
      <c r="S1198" s="127" t="s">
        <v>392</v>
      </c>
      <c r="T1198" s="128" t="s">
        <v>393</v>
      </c>
      <c r="U1198" s="106">
        <v>0</v>
      </c>
      <c r="V1198" s="106">
        <f>ROUND(E1198*U1198,2)</f>
        <v>0</v>
      </c>
      <c r="W1198" s="106"/>
      <c r="X1198" s="106" t="s">
        <v>362</v>
      </c>
      <c r="Y1198" s="101"/>
      <c r="Z1198" s="101"/>
      <c r="AA1198" s="101"/>
      <c r="AB1198" s="101"/>
      <c r="AC1198" s="101"/>
      <c r="AD1198" s="101"/>
      <c r="AE1198" s="101"/>
      <c r="AF1198" s="101"/>
      <c r="AG1198" s="101" t="s">
        <v>363</v>
      </c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</row>
    <row r="1199" spans="1:60" outlineLevel="1">
      <c r="A1199" s="104"/>
      <c r="B1199" s="105"/>
      <c r="C1199" s="138" t="s">
        <v>586</v>
      </c>
      <c r="D1199" s="107"/>
      <c r="E1199" s="108"/>
      <c r="F1199" s="106"/>
      <c r="G1199" s="106"/>
      <c r="H1199" s="106"/>
      <c r="I1199" s="106"/>
      <c r="J1199" s="106"/>
      <c r="K1199" s="106"/>
      <c r="L1199" s="106"/>
      <c r="M1199" s="106"/>
      <c r="N1199" s="106"/>
      <c r="O1199" s="106"/>
      <c r="P1199" s="106"/>
      <c r="Q1199" s="106"/>
      <c r="R1199" s="106"/>
      <c r="S1199" s="106"/>
      <c r="T1199" s="106"/>
      <c r="U1199" s="106"/>
      <c r="V1199" s="106"/>
      <c r="W1199" s="106"/>
      <c r="X1199" s="106"/>
      <c r="Y1199" s="101"/>
      <c r="Z1199" s="101"/>
      <c r="AA1199" s="101"/>
      <c r="AB1199" s="101"/>
      <c r="AC1199" s="101"/>
      <c r="AD1199" s="101"/>
      <c r="AE1199" s="101"/>
      <c r="AF1199" s="101"/>
      <c r="AG1199" s="101" t="s">
        <v>365</v>
      </c>
      <c r="AH1199" s="101">
        <v>0</v>
      </c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</row>
    <row r="1200" spans="1:60" outlineLevel="1">
      <c r="A1200" s="104"/>
      <c r="B1200" s="105"/>
      <c r="C1200" s="138" t="s">
        <v>1379</v>
      </c>
      <c r="D1200" s="107"/>
      <c r="E1200" s="108">
        <v>3.06</v>
      </c>
      <c r="F1200" s="106"/>
      <c r="G1200" s="106"/>
      <c r="H1200" s="106"/>
      <c r="I1200" s="106"/>
      <c r="J1200" s="106"/>
      <c r="K1200" s="106"/>
      <c r="L1200" s="106"/>
      <c r="M1200" s="106"/>
      <c r="N1200" s="106"/>
      <c r="O1200" s="106"/>
      <c r="P1200" s="106"/>
      <c r="Q1200" s="106"/>
      <c r="R1200" s="106"/>
      <c r="S1200" s="106"/>
      <c r="T1200" s="106"/>
      <c r="U1200" s="106"/>
      <c r="V1200" s="106"/>
      <c r="W1200" s="106"/>
      <c r="X1200" s="106"/>
      <c r="Y1200" s="101"/>
      <c r="Z1200" s="101"/>
      <c r="AA1200" s="101"/>
      <c r="AB1200" s="101"/>
      <c r="AC1200" s="101"/>
      <c r="AD1200" s="101"/>
      <c r="AE1200" s="101"/>
      <c r="AF1200" s="101"/>
      <c r="AG1200" s="101" t="s">
        <v>365</v>
      </c>
      <c r="AH1200" s="101">
        <v>0</v>
      </c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</row>
    <row r="1201" spans="1:60" outlineLevel="1">
      <c r="A1201" s="104"/>
      <c r="B1201" s="105"/>
      <c r="C1201" s="138" t="s">
        <v>1380</v>
      </c>
      <c r="D1201" s="107"/>
      <c r="E1201" s="108">
        <v>19.21</v>
      </c>
      <c r="F1201" s="106"/>
      <c r="G1201" s="106"/>
      <c r="H1201" s="106"/>
      <c r="I1201" s="106"/>
      <c r="J1201" s="106"/>
      <c r="K1201" s="106"/>
      <c r="L1201" s="106"/>
      <c r="M1201" s="106"/>
      <c r="N1201" s="106"/>
      <c r="O1201" s="106"/>
      <c r="P1201" s="106"/>
      <c r="Q1201" s="106"/>
      <c r="R1201" s="106"/>
      <c r="S1201" s="106"/>
      <c r="T1201" s="106"/>
      <c r="U1201" s="106"/>
      <c r="V1201" s="106"/>
      <c r="W1201" s="106"/>
      <c r="X1201" s="106"/>
      <c r="Y1201" s="101"/>
      <c r="Z1201" s="101"/>
      <c r="AA1201" s="101"/>
      <c r="AB1201" s="101"/>
      <c r="AC1201" s="101"/>
      <c r="AD1201" s="101"/>
      <c r="AE1201" s="101"/>
      <c r="AF1201" s="101"/>
      <c r="AG1201" s="101" t="s">
        <v>365</v>
      </c>
      <c r="AH1201" s="101">
        <v>0</v>
      </c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</row>
    <row r="1202" spans="1:60" outlineLevel="1">
      <c r="A1202" s="104"/>
      <c r="B1202" s="105"/>
      <c r="C1202" s="138" t="s">
        <v>1381</v>
      </c>
      <c r="D1202" s="107"/>
      <c r="E1202" s="108">
        <v>3.32</v>
      </c>
      <c r="F1202" s="106"/>
      <c r="G1202" s="106"/>
      <c r="H1202" s="106"/>
      <c r="I1202" s="106"/>
      <c r="J1202" s="106"/>
      <c r="K1202" s="106"/>
      <c r="L1202" s="106"/>
      <c r="M1202" s="106"/>
      <c r="N1202" s="106"/>
      <c r="O1202" s="106"/>
      <c r="P1202" s="106"/>
      <c r="Q1202" s="106"/>
      <c r="R1202" s="106"/>
      <c r="S1202" s="106"/>
      <c r="T1202" s="106"/>
      <c r="U1202" s="106"/>
      <c r="V1202" s="106"/>
      <c r="W1202" s="106"/>
      <c r="X1202" s="106"/>
      <c r="Y1202" s="101"/>
      <c r="Z1202" s="101"/>
      <c r="AA1202" s="101"/>
      <c r="AB1202" s="101"/>
      <c r="AC1202" s="101"/>
      <c r="AD1202" s="101"/>
      <c r="AE1202" s="101"/>
      <c r="AF1202" s="101"/>
      <c r="AG1202" s="101" t="s">
        <v>365</v>
      </c>
      <c r="AH1202" s="101">
        <v>0</v>
      </c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</row>
    <row r="1203" spans="1:60" outlineLevel="1">
      <c r="A1203" s="104"/>
      <c r="B1203" s="105"/>
      <c r="C1203" s="138" t="s">
        <v>1382</v>
      </c>
      <c r="D1203" s="107"/>
      <c r="E1203" s="108">
        <v>3.06</v>
      </c>
      <c r="F1203" s="106"/>
      <c r="G1203" s="106"/>
      <c r="H1203" s="106"/>
      <c r="I1203" s="106"/>
      <c r="J1203" s="106"/>
      <c r="K1203" s="106"/>
      <c r="L1203" s="106"/>
      <c r="M1203" s="106"/>
      <c r="N1203" s="106"/>
      <c r="O1203" s="106"/>
      <c r="P1203" s="106"/>
      <c r="Q1203" s="106"/>
      <c r="R1203" s="106"/>
      <c r="S1203" s="106"/>
      <c r="T1203" s="106"/>
      <c r="U1203" s="106"/>
      <c r="V1203" s="106"/>
      <c r="W1203" s="106"/>
      <c r="X1203" s="106"/>
      <c r="Y1203" s="101"/>
      <c r="Z1203" s="101"/>
      <c r="AA1203" s="101"/>
      <c r="AB1203" s="101"/>
      <c r="AC1203" s="101"/>
      <c r="AD1203" s="101"/>
      <c r="AE1203" s="101"/>
      <c r="AF1203" s="101"/>
      <c r="AG1203" s="101" t="s">
        <v>365</v>
      </c>
      <c r="AH1203" s="101">
        <v>0</v>
      </c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</row>
    <row r="1204" spans="1:60" outlineLevel="1">
      <c r="A1204" s="104"/>
      <c r="B1204" s="105"/>
      <c r="C1204" s="138" t="s">
        <v>1383</v>
      </c>
      <c r="D1204" s="107"/>
      <c r="E1204" s="108">
        <v>19.18</v>
      </c>
      <c r="F1204" s="106"/>
      <c r="G1204" s="106"/>
      <c r="H1204" s="106"/>
      <c r="I1204" s="106"/>
      <c r="J1204" s="106"/>
      <c r="K1204" s="106"/>
      <c r="L1204" s="106"/>
      <c r="M1204" s="106"/>
      <c r="N1204" s="106"/>
      <c r="O1204" s="106"/>
      <c r="P1204" s="106"/>
      <c r="Q1204" s="106"/>
      <c r="R1204" s="106"/>
      <c r="S1204" s="106"/>
      <c r="T1204" s="106"/>
      <c r="U1204" s="106"/>
      <c r="V1204" s="106"/>
      <c r="W1204" s="106"/>
      <c r="X1204" s="106"/>
      <c r="Y1204" s="101"/>
      <c r="Z1204" s="101"/>
      <c r="AA1204" s="101"/>
      <c r="AB1204" s="101"/>
      <c r="AC1204" s="101"/>
      <c r="AD1204" s="101"/>
      <c r="AE1204" s="101"/>
      <c r="AF1204" s="101"/>
      <c r="AG1204" s="101" t="s">
        <v>365</v>
      </c>
      <c r="AH1204" s="101">
        <v>0</v>
      </c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</row>
    <row r="1205" spans="1:60" outlineLevel="1">
      <c r="A1205" s="104"/>
      <c r="B1205" s="105"/>
      <c r="C1205" s="138" t="s">
        <v>1384</v>
      </c>
      <c r="D1205" s="107"/>
      <c r="E1205" s="108">
        <v>3.32</v>
      </c>
      <c r="F1205" s="106"/>
      <c r="G1205" s="106"/>
      <c r="H1205" s="106"/>
      <c r="I1205" s="106"/>
      <c r="J1205" s="106"/>
      <c r="K1205" s="106"/>
      <c r="L1205" s="106"/>
      <c r="M1205" s="106"/>
      <c r="N1205" s="106"/>
      <c r="O1205" s="106"/>
      <c r="P1205" s="106"/>
      <c r="Q1205" s="106"/>
      <c r="R1205" s="106"/>
      <c r="S1205" s="106"/>
      <c r="T1205" s="106"/>
      <c r="U1205" s="106"/>
      <c r="V1205" s="106"/>
      <c r="W1205" s="106"/>
      <c r="X1205" s="106"/>
      <c r="Y1205" s="101"/>
      <c r="Z1205" s="101"/>
      <c r="AA1205" s="101"/>
      <c r="AB1205" s="101"/>
      <c r="AC1205" s="101"/>
      <c r="AD1205" s="101"/>
      <c r="AE1205" s="101"/>
      <c r="AF1205" s="101"/>
      <c r="AG1205" s="101" t="s">
        <v>365</v>
      </c>
      <c r="AH1205" s="101">
        <v>0</v>
      </c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</row>
    <row r="1206" spans="1:60" outlineLevel="1">
      <c r="A1206" s="104"/>
      <c r="B1206" s="105"/>
      <c r="C1206" s="138" t="s">
        <v>1385</v>
      </c>
      <c r="D1206" s="107"/>
      <c r="E1206" s="108">
        <v>3.06</v>
      </c>
      <c r="F1206" s="106"/>
      <c r="G1206" s="106"/>
      <c r="H1206" s="106"/>
      <c r="I1206" s="106"/>
      <c r="J1206" s="106"/>
      <c r="K1206" s="106"/>
      <c r="L1206" s="106"/>
      <c r="M1206" s="106"/>
      <c r="N1206" s="106"/>
      <c r="O1206" s="106"/>
      <c r="P1206" s="106"/>
      <c r="Q1206" s="106"/>
      <c r="R1206" s="106"/>
      <c r="S1206" s="106"/>
      <c r="T1206" s="106"/>
      <c r="U1206" s="106"/>
      <c r="V1206" s="106"/>
      <c r="W1206" s="106"/>
      <c r="X1206" s="106"/>
      <c r="Y1206" s="101"/>
      <c r="Z1206" s="101"/>
      <c r="AA1206" s="101"/>
      <c r="AB1206" s="101"/>
      <c r="AC1206" s="101"/>
      <c r="AD1206" s="101"/>
      <c r="AE1206" s="101"/>
      <c r="AF1206" s="101"/>
      <c r="AG1206" s="101" t="s">
        <v>365</v>
      </c>
      <c r="AH1206" s="101">
        <v>0</v>
      </c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</row>
    <row r="1207" spans="1:60" outlineLevel="1">
      <c r="A1207" s="104"/>
      <c r="B1207" s="105"/>
      <c r="C1207" s="138" t="s">
        <v>1386</v>
      </c>
      <c r="D1207" s="107"/>
      <c r="E1207" s="108">
        <v>19.18</v>
      </c>
      <c r="F1207" s="106"/>
      <c r="G1207" s="106"/>
      <c r="H1207" s="106"/>
      <c r="I1207" s="106"/>
      <c r="J1207" s="106"/>
      <c r="K1207" s="106"/>
      <c r="L1207" s="106"/>
      <c r="M1207" s="106"/>
      <c r="N1207" s="106"/>
      <c r="O1207" s="106"/>
      <c r="P1207" s="106"/>
      <c r="Q1207" s="106"/>
      <c r="R1207" s="106"/>
      <c r="S1207" s="106"/>
      <c r="T1207" s="106"/>
      <c r="U1207" s="106"/>
      <c r="V1207" s="106"/>
      <c r="W1207" s="106"/>
      <c r="X1207" s="106"/>
      <c r="Y1207" s="101"/>
      <c r="Z1207" s="101"/>
      <c r="AA1207" s="101"/>
      <c r="AB1207" s="101"/>
      <c r="AC1207" s="101"/>
      <c r="AD1207" s="101"/>
      <c r="AE1207" s="101"/>
      <c r="AF1207" s="101"/>
      <c r="AG1207" s="101" t="s">
        <v>365</v>
      </c>
      <c r="AH1207" s="101">
        <v>0</v>
      </c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</row>
    <row r="1208" spans="1:60" outlineLevel="1">
      <c r="A1208" s="104"/>
      <c r="B1208" s="105"/>
      <c r="C1208" s="138" t="s">
        <v>1387</v>
      </c>
      <c r="D1208" s="107"/>
      <c r="E1208" s="108">
        <v>3.32</v>
      </c>
      <c r="F1208" s="106"/>
      <c r="G1208" s="106"/>
      <c r="H1208" s="106"/>
      <c r="I1208" s="106"/>
      <c r="J1208" s="106"/>
      <c r="K1208" s="106"/>
      <c r="L1208" s="106"/>
      <c r="M1208" s="106"/>
      <c r="N1208" s="106"/>
      <c r="O1208" s="106"/>
      <c r="P1208" s="106"/>
      <c r="Q1208" s="106"/>
      <c r="R1208" s="106"/>
      <c r="S1208" s="106"/>
      <c r="T1208" s="106"/>
      <c r="U1208" s="106"/>
      <c r="V1208" s="106"/>
      <c r="W1208" s="106"/>
      <c r="X1208" s="106"/>
      <c r="Y1208" s="101"/>
      <c r="Z1208" s="101"/>
      <c r="AA1208" s="101"/>
      <c r="AB1208" s="101"/>
      <c r="AC1208" s="101"/>
      <c r="AD1208" s="101"/>
      <c r="AE1208" s="101"/>
      <c r="AF1208" s="101"/>
      <c r="AG1208" s="101" t="s">
        <v>365</v>
      </c>
      <c r="AH1208" s="101">
        <v>0</v>
      </c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</row>
    <row r="1209" spans="1:60" outlineLevel="1">
      <c r="A1209" s="104"/>
      <c r="B1209" s="105"/>
      <c r="C1209" s="138" t="s">
        <v>1388</v>
      </c>
      <c r="D1209" s="107"/>
      <c r="E1209" s="108">
        <v>3.06</v>
      </c>
      <c r="F1209" s="106"/>
      <c r="G1209" s="106"/>
      <c r="H1209" s="106"/>
      <c r="I1209" s="106"/>
      <c r="J1209" s="106"/>
      <c r="K1209" s="106"/>
      <c r="L1209" s="106"/>
      <c r="M1209" s="106"/>
      <c r="N1209" s="106"/>
      <c r="O1209" s="106"/>
      <c r="P1209" s="106"/>
      <c r="Q1209" s="106"/>
      <c r="R1209" s="106"/>
      <c r="S1209" s="106"/>
      <c r="T1209" s="106"/>
      <c r="U1209" s="106"/>
      <c r="V1209" s="106"/>
      <c r="W1209" s="106"/>
      <c r="X1209" s="106"/>
      <c r="Y1209" s="101"/>
      <c r="Z1209" s="101"/>
      <c r="AA1209" s="101"/>
      <c r="AB1209" s="101"/>
      <c r="AC1209" s="101"/>
      <c r="AD1209" s="101"/>
      <c r="AE1209" s="101"/>
      <c r="AF1209" s="101"/>
      <c r="AG1209" s="101" t="s">
        <v>365</v>
      </c>
      <c r="AH1209" s="101">
        <v>0</v>
      </c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</row>
    <row r="1210" spans="1:60" outlineLevel="1">
      <c r="A1210" s="104"/>
      <c r="B1210" s="105"/>
      <c r="C1210" s="138" t="s">
        <v>1389</v>
      </c>
      <c r="D1210" s="107"/>
      <c r="E1210" s="108">
        <v>19.18</v>
      </c>
      <c r="F1210" s="106"/>
      <c r="G1210" s="106"/>
      <c r="H1210" s="106"/>
      <c r="I1210" s="106"/>
      <c r="J1210" s="106"/>
      <c r="K1210" s="106"/>
      <c r="L1210" s="106"/>
      <c r="M1210" s="106"/>
      <c r="N1210" s="106"/>
      <c r="O1210" s="106"/>
      <c r="P1210" s="106"/>
      <c r="Q1210" s="106"/>
      <c r="R1210" s="106"/>
      <c r="S1210" s="106"/>
      <c r="T1210" s="106"/>
      <c r="U1210" s="106"/>
      <c r="V1210" s="106"/>
      <c r="W1210" s="106"/>
      <c r="X1210" s="106"/>
      <c r="Y1210" s="101"/>
      <c r="Z1210" s="101"/>
      <c r="AA1210" s="101"/>
      <c r="AB1210" s="101"/>
      <c r="AC1210" s="101"/>
      <c r="AD1210" s="101"/>
      <c r="AE1210" s="101"/>
      <c r="AF1210" s="101"/>
      <c r="AG1210" s="101" t="s">
        <v>365</v>
      </c>
      <c r="AH1210" s="101">
        <v>0</v>
      </c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</row>
    <row r="1211" spans="1:60" outlineLevel="1">
      <c r="A1211" s="104"/>
      <c r="B1211" s="105"/>
      <c r="C1211" s="138" t="s">
        <v>1390</v>
      </c>
      <c r="D1211" s="107"/>
      <c r="E1211" s="108">
        <v>3.33</v>
      </c>
      <c r="F1211" s="106"/>
      <c r="G1211" s="106"/>
      <c r="H1211" s="106"/>
      <c r="I1211" s="106"/>
      <c r="J1211" s="106"/>
      <c r="K1211" s="106"/>
      <c r="L1211" s="106"/>
      <c r="M1211" s="106"/>
      <c r="N1211" s="106"/>
      <c r="O1211" s="106"/>
      <c r="P1211" s="106"/>
      <c r="Q1211" s="106"/>
      <c r="R1211" s="106"/>
      <c r="S1211" s="106"/>
      <c r="T1211" s="106"/>
      <c r="U1211" s="106"/>
      <c r="V1211" s="106"/>
      <c r="W1211" s="106"/>
      <c r="X1211" s="106"/>
      <c r="Y1211" s="101"/>
      <c r="Z1211" s="101"/>
      <c r="AA1211" s="101"/>
      <c r="AB1211" s="101"/>
      <c r="AC1211" s="101"/>
      <c r="AD1211" s="101"/>
      <c r="AE1211" s="101"/>
      <c r="AF1211" s="101"/>
      <c r="AG1211" s="101" t="s">
        <v>365</v>
      </c>
      <c r="AH1211" s="101">
        <v>0</v>
      </c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</row>
    <row r="1212" spans="1:60" outlineLevel="1">
      <c r="A1212" s="104"/>
      <c r="B1212" s="105"/>
      <c r="C1212" s="138" t="s">
        <v>1391</v>
      </c>
      <c r="D1212" s="107"/>
      <c r="E1212" s="108">
        <v>3.06</v>
      </c>
      <c r="F1212" s="106"/>
      <c r="G1212" s="106"/>
      <c r="H1212" s="106"/>
      <c r="I1212" s="106"/>
      <c r="J1212" s="106"/>
      <c r="K1212" s="106"/>
      <c r="L1212" s="106"/>
      <c r="M1212" s="106"/>
      <c r="N1212" s="106"/>
      <c r="O1212" s="106"/>
      <c r="P1212" s="106"/>
      <c r="Q1212" s="106"/>
      <c r="R1212" s="106"/>
      <c r="S1212" s="106"/>
      <c r="T1212" s="106"/>
      <c r="U1212" s="106"/>
      <c r="V1212" s="106"/>
      <c r="W1212" s="106"/>
      <c r="X1212" s="106"/>
      <c r="Y1212" s="101"/>
      <c r="Z1212" s="101"/>
      <c r="AA1212" s="101"/>
      <c r="AB1212" s="101"/>
      <c r="AC1212" s="101"/>
      <c r="AD1212" s="101"/>
      <c r="AE1212" s="101"/>
      <c r="AF1212" s="101"/>
      <c r="AG1212" s="101" t="s">
        <v>365</v>
      </c>
      <c r="AH1212" s="101">
        <v>0</v>
      </c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</row>
    <row r="1213" spans="1:60" outlineLevel="1">
      <c r="A1213" s="104"/>
      <c r="B1213" s="105"/>
      <c r="C1213" s="138" t="s">
        <v>1392</v>
      </c>
      <c r="D1213" s="107"/>
      <c r="E1213" s="108">
        <v>19.18</v>
      </c>
      <c r="F1213" s="106"/>
      <c r="G1213" s="106"/>
      <c r="H1213" s="106"/>
      <c r="I1213" s="106"/>
      <c r="J1213" s="106"/>
      <c r="K1213" s="106"/>
      <c r="L1213" s="106"/>
      <c r="M1213" s="106"/>
      <c r="N1213" s="106"/>
      <c r="O1213" s="106"/>
      <c r="P1213" s="106"/>
      <c r="Q1213" s="106"/>
      <c r="R1213" s="106"/>
      <c r="S1213" s="106"/>
      <c r="T1213" s="106"/>
      <c r="U1213" s="106"/>
      <c r="V1213" s="106"/>
      <c r="W1213" s="106"/>
      <c r="X1213" s="106"/>
      <c r="Y1213" s="101"/>
      <c r="Z1213" s="101"/>
      <c r="AA1213" s="101"/>
      <c r="AB1213" s="101"/>
      <c r="AC1213" s="101"/>
      <c r="AD1213" s="101"/>
      <c r="AE1213" s="101"/>
      <c r="AF1213" s="101"/>
      <c r="AG1213" s="101" t="s">
        <v>365</v>
      </c>
      <c r="AH1213" s="101">
        <v>0</v>
      </c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</row>
    <row r="1214" spans="1:60" outlineLevel="1">
      <c r="A1214" s="104"/>
      <c r="B1214" s="105"/>
      <c r="C1214" s="138" t="s">
        <v>1393</v>
      </c>
      <c r="D1214" s="107"/>
      <c r="E1214" s="108">
        <v>3.32</v>
      </c>
      <c r="F1214" s="106"/>
      <c r="G1214" s="106"/>
      <c r="H1214" s="106"/>
      <c r="I1214" s="106"/>
      <c r="J1214" s="106"/>
      <c r="K1214" s="106"/>
      <c r="L1214" s="106"/>
      <c r="M1214" s="106"/>
      <c r="N1214" s="106"/>
      <c r="O1214" s="106"/>
      <c r="P1214" s="106"/>
      <c r="Q1214" s="106"/>
      <c r="R1214" s="106"/>
      <c r="S1214" s="106"/>
      <c r="T1214" s="106"/>
      <c r="U1214" s="106"/>
      <c r="V1214" s="106"/>
      <c r="W1214" s="106"/>
      <c r="X1214" s="106"/>
      <c r="Y1214" s="101"/>
      <c r="Z1214" s="101"/>
      <c r="AA1214" s="101"/>
      <c r="AB1214" s="101"/>
      <c r="AC1214" s="101"/>
      <c r="AD1214" s="101"/>
      <c r="AE1214" s="101"/>
      <c r="AF1214" s="101"/>
      <c r="AG1214" s="101" t="s">
        <v>365</v>
      </c>
      <c r="AH1214" s="101">
        <v>0</v>
      </c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</row>
    <row r="1215" spans="1:60" outlineLevel="1">
      <c r="A1215" s="104"/>
      <c r="B1215" s="105"/>
      <c r="C1215" s="138" t="s">
        <v>1394</v>
      </c>
      <c r="D1215" s="107"/>
      <c r="E1215" s="108">
        <v>2.64</v>
      </c>
      <c r="F1215" s="106"/>
      <c r="G1215" s="106"/>
      <c r="H1215" s="106"/>
      <c r="I1215" s="106"/>
      <c r="J1215" s="106"/>
      <c r="K1215" s="106"/>
      <c r="L1215" s="106"/>
      <c r="M1215" s="106"/>
      <c r="N1215" s="106"/>
      <c r="O1215" s="106"/>
      <c r="P1215" s="106"/>
      <c r="Q1215" s="106"/>
      <c r="R1215" s="106"/>
      <c r="S1215" s="106"/>
      <c r="T1215" s="106"/>
      <c r="U1215" s="106"/>
      <c r="V1215" s="106"/>
      <c r="W1215" s="106"/>
      <c r="X1215" s="106"/>
      <c r="Y1215" s="101"/>
      <c r="Z1215" s="101"/>
      <c r="AA1215" s="101"/>
      <c r="AB1215" s="101"/>
      <c r="AC1215" s="101"/>
      <c r="AD1215" s="101"/>
      <c r="AE1215" s="101"/>
      <c r="AF1215" s="101"/>
      <c r="AG1215" s="101" t="s">
        <v>365</v>
      </c>
      <c r="AH1215" s="101">
        <v>0</v>
      </c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</row>
    <row r="1216" spans="1:60" outlineLevel="1">
      <c r="A1216" s="104"/>
      <c r="B1216" s="105"/>
      <c r="C1216" s="138" t="s">
        <v>1395</v>
      </c>
      <c r="D1216" s="107"/>
      <c r="E1216" s="108">
        <v>19.18</v>
      </c>
      <c r="F1216" s="106"/>
      <c r="G1216" s="106"/>
      <c r="H1216" s="106"/>
      <c r="I1216" s="106"/>
      <c r="J1216" s="106"/>
      <c r="K1216" s="106"/>
      <c r="L1216" s="106"/>
      <c r="M1216" s="106"/>
      <c r="N1216" s="106"/>
      <c r="O1216" s="106"/>
      <c r="P1216" s="106"/>
      <c r="Q1216" s="106"/>
      <c r="R1216" s="106"/>
      <c r="S1216" s="106"/>
      <c r="T1216" s="106"/>
      <c r="U1216" s="106"/>
      <c r="V1216" s="106"/>
      <c r="W1216" s="106"/>
      <c r="X1216" s="106"/>
      <c r="Y1216" s="101"/>
      <c r="Z1216" s="101"/>
      <c r="AA1216" s="101"/>
      <c r="AB1216" s="101"/>
      <c r="AC1216" s="101"/>
      <c r="AD1216" s="101"/>
      <c r="AE1216" s="101"/>
      <c r="AF1216" s="101"/>
      <c r="AG1216" s="101" t="s">
        <v>365</v>
      </c>
      <c r="AH1216" s="101">
        <v>0</v>
      </c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</row>
    <row r="1217" spans="1:60" outlineLevel="1">
      <c r="A1217" s="104"/>
      <c r="B1217" s="105"/>
      <c r="C1217" s="138" t="s">
        <v>1396</v>
      </c>
      <c r="D1217" s="107"/>
      <c r="E1217" s="108">
        <v>3.32</v>
      </c>
      <c r="F1217" s="106"/>
      <c r="G1217" s="106"/>
      <c r="H1217" s="106"/>
      <c r="I1217" s="106"/>
      <c r="J1217" s="106"/>
      <c r="K1217" s="106"/>
      <c r="L1217" s="106"/>
      <c r="M1217" s="106"/>
      <c r="N1217" s="106"/>
      <c r="O1217" s="106"/>
      <c r="P1217" s="106"/>
      <c r="Q1217" s="106"/>
      <c r="R1217" s="106"/>
      <c r="S1217" s="106"/>
      <c r="T1217" s="106"/>
      <c r="U1217" s="106"/>
      <c r="V1217" s="106"/>
      <c r="W1217" s="106"/>
      <c r="X1217" s="106"/>
      <c r="Y1217" s="101"/>
      <c r="Z1217" s="101"/>
      <c r="AA1217" s="101"/>
      <c r="AB1217" s="101"/>
      <c r="AC1217" s="101"/>
      <c r="AD1217" s="101"/>
      <c r="AE1217" s="101"/>
      <c r="AF1217" s="101"/>
      <c r="AG1217" s="101" t="s">
        <v>365</v>
      </c>
      <c r="AH1217" s="101">
        <v>0</v>
      </c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</row>
    <row r="1218" spans="1:60" outlineLevel="1">
      <c r="A1218" s="104"/>
      <c r="B1218" s="105"/>
      <c r="C1218" s="138" t="s">
        <v>1397</v>
      </c>
      <c r="D1218" s="107"/>
      <c r="E1218" s="108">
        <v>3.7</v>
      </c>
      <c r="F1218" s="106"/>
      <c r="G1218" s="106"/>
      <c r="H1218" s="106"/>
      <c r="I1218" s="106"/>
      <c r="J1218" s="106"/>
      <c r="K1218" s="106"/>
      <c r="L1218" s="106"/>
      <c r="M1218" s="106"/>
      <c r="N1218" s="106"/>
      <c r="O1218" s="106"/>
      <c r="P1218" s="106"/>
      <c r="Q1218" s="106"/>
      <c r="R1218" s="106"/>
      <c r="S1218" s="106"/>
      <c r="T1218" s="106"/>
      <c r="U1218" s="106"/>
      <c r="V1218" s="106"/>
      <c r="W1218" s="106"/>
      <c r="X1218" s="106"/>
      <c r="Y1218" s="101"/>
      <c r="Z1218" s="101"/>
      <c r="AA1218" s="101"/>
      <c r="AB1218" s="101"/>
      <c r="AC1218" s="101"/>
      <c r="AD1218" s="101"/>
      <c r="AE1218" s="101"/>
      <c r="AF1218" s="101"/>
      <c r="AG1218" s="101" t="s">
        <v>365</v>
      </c>
      <c r="AH1218" s="101">
        <v>0</v>
      </c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</row>
    <row r="1219" spans="1:60" outlineLevel="1">
      <c r="A1219" s="104"/>
      <c r="B1219" s="105"/>
      <c r="C1219" s="138" t="s">
        <v>1398</v>
      </c>
      <c r="D1219" s="107"/>
      <c r="E1219" s="108">
        <v>8.92</v>
      </c>
      <c r="F1219" s="106"/>
      <c r="G1219" s="106"/>
      <c r="H1219" s="106"/>
      <c r="I1219" s="106"/>
      <c r="J1219" s="106"/>
      <c r="K1219" s="106"/>
      <c r="L1219" s="106"/>
      <c r="M1219" s="106"/>
      <c r="N1219" s="106"/>
      <c r="O1219" s="106"/>
      <c r="P1219" s="106"/>
      <c r="Q1219" s="106"/>
      <c r="R1219" s="106"/>
      <c r="S1219" s="106"/>
      <c r="T1219" s="106"/>
      <c r="U1219" s="106"/>
      <c r="V1219" s="106"/>
      <c r="W1219" s="106"/>
      <c r="X1219" s="106"/>
      <c r="Y1219" s="101"/>
      <c r="Z1219" s="101"/>
      <c r="AA1219" s="101"/>
      <c r="AB1219" s="101"/>
      <c r="AC1219" s="101"/>
      <c r="AD1219" s="101"/>
      <c r="AE1219" s="101"/>
      <c r="AF1219" s="101"/>
      <c r="AG1219" s="101" t="s">
        <v>365</v>
      </c>
      <c r="AH1219" s="101">
        <v>0</v>
      </c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</row>
    <row r="1220" spans="1:60" outlineLevel="1">
      <c r="A1220" s="104"/>
      <c r="B1220" s="105"/>
      <c r="C1220" s="138" t="s">
        <v>1399</v>
      </c>
      <c r="D1220" s="107"/>
      <c r="E1220" s="108">
        <v>3.49</v>
      </c>
      <c r="F1220" s="106"/>
      <c r="G1220" s="106"/>
      <c r="H1220" s="106"/>
      <c r="I1220" s="106"/>
      <c r="J1220" s="106"/>
      <c r="K1220" s="106"/>
      <c r="L1220" s="106"/>
      <c r="M1220" s="106"/>
      <c r="N1220" s="106"/>
      <c r="O1220" s="106"/>
      <c r="P1220" s="106"/>
      <c r="Q1220" s="106"/>
      <c r="R1220" s="106"/>
      <c r="S1220" s="106"/>
      <c r="T1220" s="106"/>
      <c r="U1220" s="106"/>
      <c r="V1220" s="106"/>
      <c r="W1220" s="106"/>
      <c r="X1220" s="106"/>
      <c r="Y1220" s="101"/>
      <c r="Z1220" s="101"/>
      <c r="AA1220" s="101"/>
      <c r="AB1220" s="101"/>
      <c r="AC1220" s="101"/>
      <c r="AD1220" s="101"/>
      <c r="AE1220" s="101"/>
      <c r="AF1220" s="101"/>
      <c r="AG1220" s="101" t="s">
        <v>365</v>
      </c>
      <c r="AH1220" s="101">
        <v>0</v>
      </c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</row>
    <row r="1221" spans="1:60" outlineLevel="1">
      <c r="A1221" s="104"/>
      <c r="B1221" s="105"/>
      <c r="C1221" s="138" t="s">
        <v>1400</v>
      </c>
      <c r="D1221" s="107"/>
      <c r="E1221" s="108">
        <v>7.76</v>
      </c>
      <c r="F1221" s="106"/>
      <c r="G1221" s="106"/>
      <c r="H1221" s="106"/>
      <c r="I1221" s="106"/>
      <c r="J1221" s="106"/>
      <c r="K1221" s="106"/>
      <c r="L1221" s="106"/>
      <c r="M1221" s="106"/>
      <c r="N1221" s="106"/>
      <c r="O1221" s="106"/>
      <c r="P1221" s="106"/>
      <c r="Q1221" s="106"/>
      <c r="R1221" s="106"/>
      <c r="S1221" s="106"/>
      <c r="T1221" s="106"/>
      <c r="U1221" s="106"/>
      <c r="V1221" s="106"/>
      <c r="W1221" s="106"/>
      <c r="X1221" s="106"/>
      <c r="Y1221" s="101"/>
      <c r="Z1221" s="101"/>
      <c r="AA1221" s="101"/>
      <c r="AB1221" s="101"/>
      <c r="AC1221" s="101"/>
      <c r="AD1221" s="101"/>
      <c r="AE1221" s="101"/>
      <c r="AF1221" s="101"/>
      <c r="AG1221" s="101" t="s">
        <v>365</v>
      </c>
      <c r="AH1221" s="101">
        <v>0</v>
      </c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</row>
    <row r="1222" spans="1:60" outlineLevel="1">
      <c r="A1222" s="104"/>
      <c r="B1222" s="105"/>
      <c r="C1222" s="138" t="s">
        <v>1401</v>
      </c>
      <c r="D1222" s="107"/>
      <c r="E1222" s="108">
        <v>18.850000000000001</v>
      </c>
      <c r="F1222" s="106"/>
      <c r="G1222" s="106"/>
      <c r="H1222" s="106"/>
      <c r="I1222" s="106"/>
      <c r="J1222" s="106"/>
      <c r="K1222" s="106"/>
      <c r="L1222" s="106"/>
      <c r="M1222" s="106"/>
      <c r="N1222" s="106"/>
      <c r="O1222" s="106"/>
      <c r="P1222" s="106"/>
      <c r="Q1222" s="106"/>
      <c r="R1222" s="106"/>
      <c r="S1222" s="106"/>
      <c r="T1222" s="106"/>
      <c r="U1222" s="106"/>
      <c r="V1222" s="106"/>
      <c r="W1222" s="106"/>
      <c r="X1222" s="106"/>
      <c r="Y1222" s="101"/>
      <c r="Z1222" s="101"/>
      <c r="AA1222" s="101"/>
      <c r="AB1222" s="101"/>
      <c r="AC1222" s="101"/>
      <c r="AD1222" s="101"/>
      <c r="AE1222" s="101"/>
      <c r="AF1222" s="101"/>
      <c r="AG1222" s="101" t="s">
        <v>365</v>
      </c>
      <c r="AH1222" s="101">
        <v>0</v>
      </c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</row>
    <row r="1223" spans="1:60" outlineLevel="1">
      <c r="A1223" s="104"/>
      <c r="B1223" s="105"/>
      <c r="C1223" s="138" t="s">
        <v>1402</v>
      </c>
      <c r="D1223" s="107"/>
      <c r="E1223" s="108">
        <v>5.58</v>
      </c>
      <c r="F1223" s="106"/>
      <c r="G1223" s="106"/>
      <c r="H1223" s="106"/>
      <c r="I1223" s="106"/>
      <c r="J1223" s="106"/>
      <c r="K1223" s="106"/>
      <c r="L1223" s="106"/>
      <c r="M1223" s="106"/>
      <c r="N1223" s="106"/>
      <c r="O1223" s="106"/>
      <c r="P1223" s="106"/>
      <c r="Q1223" s="106"/>
      <c r="R1223" s="106"/>
      <c r="S1223" s="106"/>
      <c r="T1223" s="106"/>
      <c r="U1223" s="106"/>
      <c r="V1223" s="106"/>
      <c r="W1223" s="106"/>
      <c r="X1223" s="106"/>
      <c r="Y1223" s="101"/>
      <c r="Z1223" s="101"/>
      <c r="AA1223" s="101"/>
      <c r="AB1223" s="101"/>
      <c r="AC1223" s="101"/>
      <c r="AD1223" s="101"/>
      <c r="AE1223" s="101"/>
      <c r="AF1223" s="101"/>
      <c r="AG1223" s="101" t="s">
        <v>365</v>
      </c>
      <c r="AH1223" s="101">
        <v>0</v>
      </c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</row>
    <row r="1224" spans="1:60" ht="33.75" outlineLevel="1">
      <c r="A1224" s="122">
        <v>202</v>
      </c>
      <c r="B1224" s="123" t="s">
        <v>1403</v>
      </c>
      <c r="C1224" s="137" t="s">
        <v>1404</v>
      </c>
      <c r="D1224" s="124" t="s">
        <v>359</v>
      </c>
      <c r="E1224" s="125">
        <v>109.46</v>
      </c>
      <c r="F1224" s="126"/>
      <c r="G1224" s="127">
        <f>ROUND(E1224*F1224,2)</f>
        <v>0</v>
      </c>
      <c r="H1224" s="126"/>
      <c r="I1224" s="127">
        <f>ROUND(E1224*H1224,2)</f>
        <v>0</v>
      </c>
      <c r="J1224" s="126"/>
      <c r="K1224" s="127">
        <f>ROUND(E1224*J1224,2)</f>
        <v>0</v>
      </c>
      <c r="L1224" s="127">
        <v>21</v>
      </c>
      <c r="M1224" s="127">
        <f>G1224*(1+L1224/100)</f>
        <v>0</v>
      </c>
      <c r="N1224" s="127">
        <v>6.4700000000000001E-3</v>
      </c>
      <c r="O1224" s="127">
        <f>ROUND(E1224*N1224,2)</f>
        <v>0.71</v>
      </c>
      <c r="P1224" s="127">
        <v>0</v>
      </c>
      <c r="Q1224" s="127">
        <f>ROUND(E1224*P1224,2)</f>
        <v>0</v>
      </c>
      <c r="R1224" s="127"/>
      <c r="S1224" s="127" t="s">
        <v>392</v>
      </c>
      <c r="T1224" s="128" t="s">
        <v>393</v>
      </c>
      <c r="U1224" s="106">
        <v>0.91100000000000003</v>
      </c>
      <c r="V1224" s="106">
        <f>ROUND(E1224*U1224,2)</f>
        <v>99.72</v>
      </c>
      <c r="W1224" s="106"/>
      <c r="X1224" s="106" t="s">
        <v>362</v>
      </c>
      <c r="Y1224" s="101"/>
      <c r="Z1224" s="101"/>
      <c r="AA1224" s="101"/>
      <c r="AB1224" s="101"/>
      <c r="AC1224" s="101"/>
      <c r="AD1224" s="101"/>
      <c r="AE1224" s="101"/>
      <c r="AF1224" s="101"/>
      <c r="AG1224" s="101" t="s">
        <v>363</v>
      </c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</row>
    <row r="1225" spans="1:60" outlineLevel="1">
      <c r="A1225" s="104"/>
      <c r="B1225" s="105"/>
      <c r="C1225" s="138" t="s">
        <v>586</v>
      </c>
      <c r="D1225" s="107"/>
      <c r="E1225" s="108"/>
      <c r="F1225" s="106"/>
      <c r="G1225" s="106"/>
      <c r="H1225" s="106"/>
      <c r="I1225" s="106"/>
      <c r="J1225" s="106"/>
      <c r="K1225" s="106"/>
      <c r="L1225" s="106"/>
      <c r="M1225" s="106"/>
      <c r="N1225" s="106"/>
      <c r="O1225" s="106"/>
      <c r="P1225" s="106"/>
      <c r="Q1225" s="106"/>
      <c r="R1225" s="106"/>
      <c r="S1225" s="106"/>
      <c r="T1225" s="106"/>
      <c r="U1225" s="106"/>
      <c r="V1225" s="106"/>
      <c r="W1225" s="106"/>
      <c r="X1225" s="106"/>
      <c r="Y1225" s="101"/>
      <c r="Z1225" s="101"/>
      <c r="AA1225" s="101"/>
      <c r="AB1225" s="101"/>
      <c r="AC1225" s="101"/>
      <c r="AD1225" s="101"/>
      <c r="AE1225" s="101"/>
      <c r="AF1225" s="101"/>
      <c r="AG1225" s="101" t="s">
        <v>365</v>
      </c>
      <c r="AH1225" s="101">
        <v>0</v>
      </c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</row>
    <row r="1226" spans="1:60" outlineLevel="1">
      <c r="A1226" s="104"/>
      <c r="B1226" s="105"/>
      <c r="C1226" s="138" t="s">
        <v>1405</v>
      </c>
      <c r="D1226" s="107"/>
      <c r="E1226" s="108">
        <v>12.5</v>
      </c>
      <c r="F1226" s="106"/>
      <c r="G1226" s="106"/>
      <c r="H1226" s="106"/>
      <c r="I1226" s="106"/>
      <c r="J1226" s="106"/>
      <c r="K1226" s="106"/>
      <c r="L1226" s="106"/>
      <c r="M1226" s="106"/>
      <c r="N1226" s="106"/>
      <c r="O1226" s="106"/>
      <c r="P1226" s="106"/>
      <c r="Q1226" s="106"/>
      <c r="R1226" s="106"/>
      <c r="S1226" s="106"/>
      <c r="T1226" s="106"/>
      <c r="U1226" s="106"/>
      <c r="V1226" s="106"/>
      <c r="W1226" s="106"/>
      <c r="X1226" s="106"/>
      <c r="Y1226" s="101"/>
      <c r="Z1226" s="101"/>
      <c r="AA1226" s="101"/>
      <c r="AB1226" s="101"/>
      <c r="AC1226" s="101"/>
      <c r="AD1226" s="101"/>
      <c r="AE1226" s="101"/>
      <c r="AF1226" s="101"/>
      <c r="AG1226" s="101" t="s">
        <v>365</v>
      </c>
      <c r="AH1226" s="101">
        <v>0</v>
      </c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</row>
    <row r="1227" spans="1:60" outlineLevel="1">
      <c r="A1227" s="104"/>
      <c r="B1227" s="105"/>
      <c r="C1227" s="138" t="s">
        <v>1406</v>
      </c>
      <c r="D1227" s="107"/>
      <c r="E1227" s="108">
        <v>20.5</v>
      </c>
      <c r="F1227" s="106"/>
      <c r="G1227" s="106"/>
      <c r="H1227" s="106"/>
      <c r="I1227" s="106"/>
      <c r="J1227" s="106"/>
      <c r="K1227" s="106"/>
      <c r="L1227" s="106"/>
      <c r="M1227" s="106"/>
      <c r="N1227" s="106"/>
      <c r="O1227" s="106"/>
      <c r="P1227" s="106"/>
      <c r="Q1227" s="106"/>
      <c r="R1227" s="106"/>
      <c r="S1227" s="106"/>
      <c r="T1227" s="106"/>
      <c r="U1227" s="106"/>
      <c r="V1227" s="106"/>
      <c r="W1227" s="106"/>
      <c r="X1227" s="106"/>
      <c r="Y1227" s="101"/>
      <c r="Z1227" s="101"/>
      <c r="AA1227" s="101"/>
      <c r="AB1227" s="101"/>
      <c r="AC1227" s="101"/>
      <c r="AD1227" s="101"/>
      <c r="AE1227" s="101"/>
      <c r="AF1227" s="101"/>
      <c r="AG1227" s="101" t="s">
        <v>365</v>
      </c>
      <c r="AH1227" s="101">
        <v>0</v>
      </c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</row>
    <row r="1228" spans="1:60" outlineLevel="1">
      <c r="A1228" s="104"/>
      <c r="B1228" s="105"/>
      <c r="C1228" s="138" t="s">
        <v>1407</v>
      </c>
      <c r="D1228" s="107"/>
      <c r="E1228" s="108">
        <v>14</v>
      </c>
      <c r="F1228" s="106"/>
      <c r="G1228" s="106"/>
      <c r="H1228" s="106"/>
      <c r="I1228" s="106"/>
      <c r="J1228" s="106"/>
      <c r="K1228" s="106"/>
      <c r="L1228" s="106"/>
      <c r="M1228" s="106"/>
      <c r="N1228" s="106"/>
      <c r="O1228" s="106"/>
      <c r="P1228" s="106"/>
      <c r="Q1228" s="106"/>
      <c r="R1228" s="106"/>
      <c r="S1228" s="106"/>
      <c r="T1228" s="106"/>
      <c r="U1228" s="106"/>
      <c r="V1228" s="106"/>
      <c r="W1228" s="106"/>
      <c r="X1228" s="106"/>
      <c r="Y1228" s="101"/>
      <c r="Z1228" s="101"/>
      <c r="AA1228" s="101"/>
      <c r="AB1228" s="101"/>
      <c r="AC1228" s="101"/>
      <c r="AD1228" s="101"/>
      <c r="AE1228" s="101"/>
      <c r="AF1228" s="101"/>
      <c r="AG1228" s="101" t="s">
        <v>365</v>
      </c>
      <c r="AH1228" s="101">
        <v>0</v>
      </c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</row>
    <row r="1229" spans="1:60" outlineLevel="1">
      <c r="A1229" s="104"/>
      <c r="B1229" s="105"/>
      <c r="C1229" s="138" t="s">
        <v>127</v>
      </c>
      <c r="D1229" s="107"/>
      <c r="E1229" s="108">
        <v>3</v>
      </c>
      <c r="F1229" s="106"/>
      <c r="G1229" s="106"/>
      <c r="H1229" s="106"/>
      <c r="I1229" s="106"/>
      <c r="J1229" s="106"/>
      <c r="K1229" s="106"/>
      <c r="L1229" s="106"/>
      <c r="M1229" s="106"/>
      <c r="N1229" s="106"/>
      <c r="O1229" s="106"/>
      <c r="P1229" s="106"/>
      <c r="Q1229" s="106"/>
      <c r="R1229" s="106"/>
      <c r="S1229" s="106"/>
      <c r="T1229" s="106"/>
      <c r="U1229" s="106"/>
      <c r="V1229" s="106"/>
      <c r="W1229" s="106"/>
      <c r="X1229" s="106"/>
      <c r="Y1229" s="101"/>
      <c r="Z1229" s="101"/>
      <c r="AA1229" s="101"/>
      <c r="AB1229" s="101"/>
      <c r="AC1229" s="101"/>
      <c r="AD1229" s="101"/>
      <c r="AE1229" s="101"/>
      <c r="AF1229" s="101"/>
      <c r="AG1229" s="101" t="s">
        <v>365</v>
      </c>
      <c r="AH1229" s="101">
        <v>0</v>
      </c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</row>
    <row r="1230" spans="1:60" outlineLevel="1">
      <c r="A1230" s="104"/>
      <c r="B1230" s="105"/>
      <c r="C1230" s="138" t="s">
        <v>1408</v>
      </c>
      <c r="D1230" s="107"/>
      <c r="E1230" s="108">
        <v>17</v>
      </c>
      <c r="F1230" s="106"/>
      <c r="G1230" s="106"/>
      <c r="H1230" s="106"/>
      <c r="I1230" s="106"/>
      <c r="J1230" s="106"/>
      <c r="K1230" s="106"/>
      <c r="L1230" s="106"/>
      <c r="M1230" s="106"/>
      <c r="N1230" s="106"/>
      <c r="O1230" s="106"/>
      <c r="P1230" s="106"/>
      <c r="Q1230" s="106"/>
      <c r="R1230" s="106"/>
      <c r="S1230" s="106"/>
      <c r="T1230" s="106"/>
      <c r="U1230" s="106"/>
      <c r="V1230" s="106"/>
      <c r="W1230" s="106"/>
      <c r="X1230" s="106"/>
      <c r="Y1230" s="101"/>
      <c r="Z1230" s="101"/>
      <c r="AA1230" s="101"/>
      <c r="AB1230" s="101"/>
      <c r="AC1230" s="101"/>
      <c r="AD1230" s="101"/>
      <c r="AE1230" s="101"/>
      <c r="AF1230" s="101"/>
      <c r="AG1230" s="101" t="s">
        <v>365</v>
      </c>
      <c r="AH1230" s="101">
        <v>0</v>
      </c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</row>
    <row r="1231" spans="1:60" outlineLevel="1">
      <c r="A1231" s="104"/>
      <c r="B1231" s="105"/>
      <c r="C1231" s="138" t="s">
        <v>1409</v>
      </c>
      <c r="D1231" s="107"/>
      <c r="E1231" s="108">
        <v>2.25</v>
      </c>
      <c r="F1231" s="106"/>
      <c r="G1231" s="106"/>
      <c r="H1231" s="106"/>
      <c r="I1231" s="106"/>
      <c r="J1231" s="106"/>
      <c r="K1231" s="106"/>
      <c r="L1231" s="106"/>
      <c r="M1231" s="106"/>
      <c r="N1231" s="106"/>
      <c r="O1231" s="106"/>
      <c r="P1231" s="106"/>
      <c r="Q1231" s="106"/>
      <c r="R1231" s="106"/>
      <c r="S1231" s="106"/>
      <c r="T1231" s="106"/>
      <c r="U1231" s="106"/>
      <c r="V1231" s="106"/>
      <c r="W1231" s="106"/>
      <c r="X1231" s="106"/>
      <c r="Y1231" s="101"/>
      <c r="Z1231" s="101"/>
      <c r="AA1231" s="101"/>
      <c r="AB1231" s="101"/>
      <c r="AC1231" s="101"/>
      <c r="AD1231" s="101"/>
      <c r="AE1231" s="101"/>
      <c r="AF1231" s="101"/>
      <c r="AG1231" s="101" t="s">
        <v>365</v>
      </c>
      <c r="AH1231" s="101">
        <v>0</v>
      </c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</row>
    <row r="1232" spans="1:60" outlineLevel="1">
      <c r="A1232" s="104"/>
      <c r="B1232" s="105"/>
      <c r="C1232" s="138" t="s">
        <v>1410</v>
      </c>
      <c r="D1232" s="107"/>
      <c r="E1232" s="108">
        <v>8.6</v>
      </c>
      <c r="F1232" s="106"/>
      <c r="G1232" s="106"/>
      <c r="H1232" s="106"/>
      <c r="I1232" s="106"/>
      <c r="J1232" s="106"/>
      <c r="K1232" s="106"/>
      <c r="L1232" s="106"/>
      <c r="M1232" s="106"/>
      <c r="N1232" s="106"/>
      <c r="O1232" s="106"/>
      <c r="P1232" s="106"/>
      <c r="Q1232" s="106"/>
      <c r="R1232" s="106"/>
      <c r="S1232" s="106"/>
      <c r="T1232" s="106"/>
      <c r="U1232" s="106"/>
      <c r="V1232" s="106"/>
      <c r="W1232" s="106"/>
      <c r="X1232" s="106"/>
      <c r="Y1232" s="101"/>
      <c r="Z1232" s="101"/>
      <c r="AA1232" s="101"/>
      <c r="AB1232" s="101"/>
      <c r="AC1232" s="101"/>
      <c r="AD1232" s="101"/>
      <c r="AE1232" s="101"/>
      <c r="AF1232" s="101"/>
      <c r="AG1232" s="101" t="s">
        <v>365</v>
      </c>
      <c r="AH1232" s="101">
        <v>0</v>
      </c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</row>
    <row r="1233" spans="1:60" outlineLevel="1">
      <c r="A1233" s="104"/>
      <c r="B1233" s="105"/>
      <c r="C1233" s="138" t="s">
        <v>127</v>
      </c>
      <c r="D1233" s="107"/>
      <c r="E1233" s="108">
        <v>3</v>
      </c>
      <c r="F1233" s="106"/>
      <c r="G1233" s="106"/>
      <c r="H1233" s="106"/>
      <c r="I1233" s="106"/>
      <c r="J1233" s="106"/>
      <c r="K1233" s="106"/>
      <c r="L1233" s="106"/>
      <c r="M1233" s="106"/>
      <c r="N1233" s="106"/>
      <c r="O1233" s="106"/>
      <c r="P1233" s="106"/>
      <c r="Q1233" s="106"/>
      <c r="R1233" s="106"/>
      <c r="S1233" s="106"/>
      <c r="T1233" s="106"/>
      <c r="U1233" s="106"/>
      <c r="V1233" s="106"/>
      <c r="W1233" s="106"/>
      <c r="X1233" s="106"/>
      <c r="Y1233" s="101"/>
      <c r="Z1233" s="101"/>
      <c r="AA1233" s="101"/>
      <c r="AB1233" s="101"/>
      <c r="AC1233" s="101"/>
      <c r="AD1233" s="101"/>
      <c r="AE1233" s="101"/>
      <c r="AF1233" s="101"/>
      <c r="AG1233" s="101" t="s">
        <v>365</v>
      </c>
      <c r="AH1233" s="101">
        <v>0</v>
      </c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</row>
    <row r="1234" spans="1:60" outlineLevel="1">
      <c r="A1234" s="104"/>
      <c r="B1234" s="105"/>
      <c r="C1234" s="138" t="s">
        <v>1411</v>
      </c>
      <c r="D1234" s="107"/>
      <c r="E1234" s="108">
        <v>3.7</v>
      </c>
      <c r="F1234" s="106"/>
      <c r="G1234" s="106"/>
      <c r="H1234" s="106"/>
      <c r="I1234" s="106"/>
      <c r="J1234" s="106"/>
      <c r="K1234" s="106"/>
      <c r="L1234" s="106"/>
      <c r="M1234" s="106"/>
      <c r="N1234" s="106"/>
      <c r="O1234" s="106"/>
      <c r="P1234" s="106"/>
      <c r="Q1234" s="106"/>
      <c r="R1234" s="106"/>
      <c r="S1234" s="106"/>
      <c r="T1234" s="106"/>
      <c r="U1234" s="106"/>
      <c r="V1234" s="106"/>
      <c r="W1234" s="106"/>
      <c r="X1234" s="106"/>
      <c r="Y1234" s="101"/>
      <c r="Z1234" s="101"/>
      <c r="AA1234" s="101"/>
      <c r="AB1234" s="101"/>
      <c r="AC1234" s="101"/>
      <c r="AD1234" s="101"/>
      <c r="AE1234" s="101"/>
      <c r="AF1234" s="101"/>
      <c r="AG1234" s="101" t="s">
        <v>365</v>
      </c>
      <c r="AH1234" s="101">
        <v>0</v>
      </c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101"/>
      <c r="BG1234" s="101"/>
      <c r="BH1234" s="101"/>
    </row>
    <row r="1235" spans="1:60" outlineLevel="1">
      <c r="A1235" s="104"/>
      <c r="B1235" s="105"/>
      <c r="C1235" s="138" t="s">
        <v>1412</v>
      </c>
      <c r="D1235" s="107"/>
      <c r="E1235" s="108">
        <v>3.91</v>
      </c>
      <c r="F1235" s="106"/>
      <c r="G1235" s="106"/>
      <c r="H1235" s="106"/>
      <c r="I1235" s="106"/>
      <c r="J1235" s="106"/>
      <c r="K1235" s="106"/>
      <c r="L1235" s="106"/>
      <c r="M1235" s="106"/>
      <c r="N1235" s="106"/>
      <c r="O1235" s="106"/>
      <c r="P1235" s="106"/>
      <c r="Q1235" s="106"/>
      <c r="R1235" s="106"/>
      <c r="S1235" s="106"/>
      <c r="T1235" s="106"/>
      <c r="U1235" s="106"/>
      <c r="V1235" s="106"/>
      <c r="W1235" s="106"/>
      <c r="X1235" s="106"/>
      <c r="Y1235" s="101"/>
      <c r="Z1235" s="101"/>
      <c r="AA1235" s="101"/>
      <c r="AB1235" s="101"/>
      <c r="AC1235" s="101"/>
      <c r="AD1235" s="101"/>
      <c r="AE1235" s="101"/>
      <c r="AF1235" s="101"/>
      <c r="AG1235" s="101" t="s">
        <v>365</v>
      </c>
      <c r="AH1235" s="101">
        <v>0</v>
      </c>
      <c r="AI1235" s="101"/>
      <c r="AJ1235" s="101"/>
      <c r="AK1235" s="101"/>
      <c r="AL1235" s="101"/>
      <c r="AM1235" s="101"/>
      <c r="AN1235" s="101"/>
      <c r="AO1235" s="101"/>
      <c r="AP1235" s="101"/>
      <c r="AQ1235" s="101"/>
      <c r="AR1235" s="101"/>
      <c r="AS1235" s="101"/>
      <c r="AT1235" s="101"/>
      <c r="AU1235" s="101"/>
      <c r="AV1235" s="101"/>
      <c r="AW1235" s="101"/>
      <c r="AX1235" s="101"/>
      <c r="AY1235" s="101"/>
      <c r="AZ1235" s="101"/>
      <c r="BA1235" s="101"/>
      <c r="BB1235" s="101"/>
      <c r="BC1235" s="101"/>
      <c r="BD1235" s="101"/>
      <c r="BE1235" s="101"/>
      <c r="BF1235" s="101"/>
      <c r="BG1235" s="101"/>
      <c r="BH1235" s="101"/>
    </row>
    <row r="1236" spans="1:60" outlineLevel="1">
      <c r="A1236" s="104"/>
      <c r="B1236" s="105"/>
      <c r="C1236" s="138" t="s">
        <v>1413</v>
      </c>
      <c r="D1236" s="107"/>
      <c r="E1236" s="108">
        <v>6.25</v>
      </c>
      <c r="F1236" s="106"/>
      <c r="G1236" s="106"/>
      <c r="H1236" s="106"/>
      <c r="I1236" s="106"/>
      <c r="J1236" s="106"/>
      <c r="K1236" s="106"/>
      <c r="L1236" s="106"/>
      <c r="M1236" s="106"/>
      <c r="N1236" s="106"/>
      <c r="O1236" s="106"/>
      <c r="P1236" s="106"/>
      <c r="Q1236" s="106"/>
      <c r="R1236" s="106"/>
      <c r="S1236" s="106"/>
      <c r="T1236" s="106"/>
      <c r="U1236" s="106"/>
      <c r="V1236" s="106"/>
      <c r="W1236" s="106"/>
      <c r="X1236" s="106"/>
      <c r="Y1236" s="101"/>
      <c r="Z1236" s="101"/>
      <c r="AA1236" s="101"/>
      <c r="AB1236" s="101"/>
      <c r="AC1236" s="101"/>
      <c r="AD1236" s="101"/>
      <c r="AE1236" s="101"/>
      <c r="AF1236" s="101"/>
      <c r="AG1236" s="101" t="s">
        <v>365</v>
      </c>
      <c r="AH1236" s="101">
        <v>0</v>
      </c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101"/>
      <c r="BG1236" s="101"/>
      <c r="BH1236" s="101"/>
    </row>
    <row r="1237" spans="1:60" outlineLevel="1">
      <c r="A1237" s="104"/>
      <c r="B1237" s="105"/>
      <c r="C1237" s="138" t="s">
        <v>1414</v>
      </c>
      <c r="D1237" s="107"/>
      <c r="E1237" s="108">
        <v>8.1</v>
      </c>
      <c r="F1237" s="106"/>
      <c r="G1237" s="106"/>
      <c r="H1237" s="106"/>
      <c r="I1237" s="106"/>
      <c r="J1237" s="106"/>
      <c r="K1237" s="106"/>
      <c r="L1237" s="106"/>
      <c r="M1237" s="106"/>
      <c r="N1237" s="106"/>
      <c r="O1237" s="106"/>
      <c r="P1237" s="106"/>
      <c r="Q1237" s="106"/>
      <c r="R1237" s="106"/>
      <c r="S1237" s="106"/>
      <c r="T1237" s="106"/>
      <c r="U1237" s="106"/>
      <c r="V1237" s="106"/>
      <c r="W1237" s="106"/>
      <c r="X1237" s="106"/>
      <c r="Y1237" s="101"/>
      <c r="Z1237" s="101"/>
      <c r="AA1237" s="101"/>
      <c r="AB1237" s="101"/>
      <c r="AC1237" s="101"/>
      <c r="AD1237" s="101"/>
      <c r="AE1237" s="101"/>
      <c r="AF1237" s="101"/>
      <c r="AG1237" s="101" t="s">
        <v>365</v>
      </c>
      <c r="AH1237" s="101">
        <v>0</v>
      </c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101"/>
      <c r="BG1237" s="101"/>
      <c r="BH1237" s="101"/>
    </row>
    <row r="1238" spans="1:60" outlineLevel="1">
      <c r="A1238" s="104"/>
      <c r="B1238" s="105"/>
      <c r="C1238" s="138" t="s">
        <v>1415</v>
      </c>
      <c r="D1238" s="107"/>
      <c r="E1238" s="108">
        <v>4.05</v>
      </c>
      <c r="F1238" s="106"/>
      <c r="G1238" s="106"/>
      <c r="H1238" s="106"/>
      <c r="I1238" s="106"/>
      <c r="J1238" s="106"/>
      <c r="K1238" s="106"/>
      <c r="L1238" s="106"/>
      <c r="M1238" s="106"/>
      <c r="N1238" s="106"/>
      <c r="O1238" s="106"/>
      <c r="P1238" s="106"/>
      <c r="Q1238" s="106"/>
      <c r="R1238" s="106"/>
      <c r="S1238" s="106"/>
      <c r="T1238" s="106"/>
      <c r="U1238" s="106"/>
      <c r="V1238" s="106"/>
      <c r="W1238" s="106"/>
      <c r="X1238" s="106"/>
      <c r="Y1238" s="101"/>
      <c r="Z1238" s="101"/>
      <c r="AA1238" s="101"/>
      <c r="AB1238" s="101"/>
      <c r="AC1238" s="101"/>
      <c r="AD1238" s="101"/>
      <c r="AE1238" s="101"/>
      <c r="AF1238" s="101"/>
      <c r="AG1238" s="101" t="s">
        <v>365</v>
      </c>
      <c r="AH1238" s="101">
        <v>0</v>
      </c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101"/>
      <c r="BG1238" s="101"/>
      <c r="BH1238" s="101"/>
    </row>
    <row r="1239" spans="1:60" outlineLevel="1">
      <c r="A1239" s="104"/>
      <c r="B1239" s="105"/>
      <c r="C1239" s="138" t="s">
        <v>1416</v>
      </c>
      <c r="D1239" s="107"/>
      <c r="E1239" s="108">
        <v>2.6</v>
      </c>
      <c r="F1239" s="106"/>
      <c r="G1239" s="106"/>
      <c r="H1239" s="106"/>
      <c r="I1239" s="106"/>
      <c r="J1239" s="106"/>
      <c r="K1239" s="106"/>
      <c r="L1239" s="106"/>
      <c r="M1239" s="106"/>
      <c r="N1239" s="106"/>
      <c r="O1239" s="106"/>
      <c r="P1239" s="106"/>
      <c r="Q1239" s="106"/>
      <c r="R1239" s="106"/>
      <c r="S1239" s="106"/>
      <c r="T1239" s="106"/>
      <c r="U1239" s="106"/>
      <c r="V1239" s="106"/>
      <c r="W1239" s="106"/>
      <c r="X1239" s="106"/>
      <c r="Y1239" s="101"/>
      <c r="Z1239" s="101"/>
      <c r="AA1239" s="101"/>
      <c r="AB1239" s="101"/>
      <c r="AC1239" s="101"/>
      <c r="AD1239" s="101"/>
      <c r="AE1239" s="101"/>
      <c r="AF1239" s="101"/>
      <c r="AG1239" s="101" t="s">
        <v>365</v>
      </c>
      <c r="AH1239" s="101">
        <v>0</v>
      </c>
      <c r="AI1239" s="101"/>
      <c r="AJ1239" s="101"/>
      <c r="AK1239" s="101"/>
      <c r="AL1239" s="101"/>
      <c r="AM1239" s="101"/>
      <c r="AN1239" s="101"/>
      <c r="AO1239" s="101"/>
      <c r="AP1239" s="101"/>
      <c r="AQ1239" s="101"/>
      <c r="AR1239" s="101"/>
      <c r="AS1239" s="101"/>
      <c r="AT1239" s="101"/>
      <c r="AU1239" s="101"/>
      <c r="AV1239" s="101"/>
      <c r="AW1239" s="101"/>
      <c r="AX1239" s="101"/>
      <c r="AY1239" s="101"/>
      <c r="AZ1239" s="101"/>
      <c r="BA1239" s="101"/>
      <c r="BB1239" s="101"/>
      <c r="BC1239" s="101"/>
      <c r="BD1239" s="101"/>
      <c r="BE1239" s="101"/>
      <c r="BF1239" s="101"/>
      <c r="BG1239" s="101"/>
      <c r="BH1239" s="101"/>
    </row>
    <row r="1240" spans="1:60" ht="22.5" outlineLevel="1">
      <c r="A1240" s="122">
        <v>203</v>
      </c>
      <c r="B1240" s="123" t="s">
        <v>1417</v>
      </c>
      <c r="C1240" s="137" t="s">
        <v>1418</v>
      </c>
      <c r="D1240" s="124" t="s">
        <v>359</v>
      </c>
      <c r="E1240" s="125">
        <v>27.167750000000002</v>
      </c>
      <c r="F1240" s="126"/>
      <c r="G1240" s="127">
        <f>ROUND(E1240*F1240,2)</f>
        <v>0</v>
      </c>
      <c r="H1240" s="126"/>
      <c r="I1240" s="127">
        <f>ROUND(E1240*H1240,2)</f>
        <v>0</v>
      </c>
      <c r="J1240" s="126"/>
      <c r="K1240" s="127">
        <f>ROUND(E1240*J1240,2)</f>
        <v>0</v>
      </c>
      <c r="L1240" s="127">
        <v>21</v>
      </c>
      <c r="M1240" s="127">
        <f>G1240*(1+L1240/100)</f>
        <v>0</v>
      </c>
      <c r="N1240" s="127">
        <v>6.4700000000000001E-3</v>
      </c>
      <c r="O1240" s="127">
        <f>ROUND(E1240*N1240,2)</f>
        <v>0.18</v>
      </c>
      <c r="P1240" s="127">
        <v>0</v>
      </c>
      <c r="Q1240" s="127">
        <f>ROUND(E1240*P1240,2)</f>
        <v>0</v>
      </c>
      <c r="R1240" s="127"/>
      <c r="S1240" s="127" t="s">
        <v>392</v>
      </c>
      <c r="T1240" s="128" t="s">
        <v>393</v>
      </c>
      <c r="U1240" s="106">
        <v>0.91100000000000003</v>
      </c>
      <c r="V1240" s="106">
        <f>ROUND(E1240*U1240,2)</f>
        <v>24.75</v>
      </c>
      <c r="W1240" s="106"/>
      <c r="X1240" s="106" t="s">
        <v>362</v>
      </c>
      <c r="Y1240" s="101"/>
      <c r="Z1240" s="101"/>
      <c r="AA1240" s="101"/>
      <c r="AB1240" s="101"/>
      <c r="AC1240" s="101"/>
      <c r="AD1240" s="101"/>
      <c r="AE1240" s="101"/>
      <c r="AF1240" s="101"/>
      <c r="AG1240" s="101" t="s">
        <v>363</v>
      </c>
      <c r="AH1240" s="101"/>
      <c r="AI1240" s="101"/>
      <c r="AJ1240" s="101"/>
      <c r="AK1240" s="101"/>
      <c r="AL1240" s="101"/>
      <c r="AM1240" s="101"/>
      <c r="AN1240" s="101"/>
      <c r="AO1240" s="101"/>
      <c r="AP1240" s="101"/>
      <c r="AQ1240" s="101"/>
      <c r="AR1240" s="101"/>
      <c r="AS1240" s="101"/>
      <c r="AT1240" s="101"/>
      <c r="AU1240" s="101"/>
      <c r="AV1240" s="101"/>
      <c r="AW1240" s="101"/>
      <c r="AX1240" s="101"/>
      <c r="AY1240" s="101"/>
      <c r="AZ1240" s="101"/>
      <c r="BA1240" s="101"/>
      <c r="BB1240" s="101"/>
      <c r="BC1240" s="101"/>
      <c r="BD1240" s="101"/>
      <c r="BE1240" s="101"/>
      <c r="BF1240" s="101"/>
      <c r="BG1240" s="101"/>
      <c r="BH1240" s="101"/>
    </row>
    <row r="1241" spans="1:60" outlineLevel="1">
      <c r="A1241" s="104"/>
      <c r="B1241" s="105"/>
      <c r="C1241" s="138" t="s">
        <v>724</v>
      </c>
      <c r="D1241" s="107"/>
      <c r="E1241" s="108"/>
      <c r="F1241" s="106"/>
      <c r="G1241" s="106"/>
      <c r="H1241" s="106"/>
      <c r="I1241" s="106"/>
      <c r="J1241" s="106"/>
      <c r="K1241" s="106"/>
      <c r="L1241" s="106"/>
      <c r="M1241" s="106"/>
      <c r="N1241" s="106"/>
      <c r="O1241" s="106"/>
      <c r="P1241" s="106"/>
      <c r="Q1241" s="106"/>
      <c r="R1241" s="106"/>
      <c r="S1241" s="106"/>
      <c r="T1241" s="106"/>
      <c r="U1241" s="106"/>
      <c r="V1241" s="106"/>
      <c r="W1241" s="106"/>
      <c r="X1241" s="106"/>
      <c r="Y1241" s="101"/>
      <c r="Z1241" s="101"/>
      <c r="AA1241" s="101"/>
      <c r="AB1241" s="101"/>
      <c r="AC1241" s="101"/>
      <c r="AD1241" s="101"/>
      <c r="AE1241" s="101"/>
      <c r="AF1241" s="101"/>
      <c r="AG1241" s="101" t="s">
        <v>365</v>
      </c>
      <c r="AH1241" s="101">
        <v>0</v>
      </c>
      <c r="AI1241" s="101"/>
      <c r="AJ1241" s="101"/>
      <c r="AK1241" s="101"/>
      <c r="AL1241" s="101"/>
      <c r="AM1241" s="101"/>
      <c r="AN1241" s="101"/>
      <c r="AO1241" s="101"/>
      <c r="AP1241" s="101"/>
      <c r="AQ1241" s="101"/>
      <c r="AR1241" s="101"/>
      <c r="AS1241" s="101"/>
      <c r="AT1241" s="101"/>
      <c r="AU1241" s="101"/>
      <c r="AV1241" s="101"/>
      <c r="AW1241" s="101"/>
      <c r="AX1241" s="101"/>
      <c r="AY1241" s="101"/>
      <c r="AZ1241" s="101"/>
      <c r="BA1241" s="101"/>
      <c r="BB1241" s="101"/>
      <c r="BC1241" s="101"/>
      <c r="BD1241" s="101"/>
      <c r="BE1241" s="101"/>
      <c r="BF1241" s="101"/>
      <c r="BG1241" s="101"/>
      <c r="BH1241" s="101"/>
    </row>
    <row r="1242" spans="1:60" outlineLevel="1">
      <c r="A1242" s="104"/>
      <c r="B1242" s="105"/>
      <c r="C1242" s="138" t="s">
        <v>1419</v>
      </c>
      <c r="D1242" s="107"/>
      <c r="E1242" s="108"/>
      <c r="F1242" s="106"/>
      <c r="G1242" s="106"/>
      <c r="H1242" s="106"/>
      <c r="I1242" s="106"/>
      <c r="J1242" s="106"/>
      <c r="K1242" s="106"/>
      <c r="L1242" s="106"/>
      <c r="M1242" s="106"/>
      <c r="N1242" s="106"/>
      <c r="O1242" s="106"/>
      <c r="P1242" s="106"/>
      <c r="Q1242" s="106"/>
      <c r="R1242" s="106"/>
      <c r="S1242" s="106"/>
      <c r="T1242" s="106"/>
      <c r="U1242" s="106"/>
      <c r="V1242" s="106"/>
      <c r="W1242" s="106"/>
      <c r="X1242" s="106"/>
      <c r="Y1242" s="101"/>
      <c r="Z1242" s="101"/>
      <c r="AA1242" s="101"/>
      <c r="AB1242" s="101"/>
      <c r="AC1242" s="101"/>
      <c r="AD1242" s="101"/>
      <c r="AE1242" s="101"/>
      <c r="AF1242" s="101"/>
      <c r="AG1242" s="101" t="s">
        <v>365</v>
      </c>
      <c r="AH1242" s="101">
        <v>0</v>
      </c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/>
      <c r="BD1242" s="101"/>
      <c r="BE1242" s="101"/>
      <c r="BF1242" s="101"/>
      <c r="BG1242" s="101"/>
      <c r="BH1242" s="101"/>
    </row>
    <row r="1243" spans="1:60" outlineLevel="1">
      <c r="A1243" s="104"/>
      <c r="B1243" s="105"/>
      <c r="C1243" s="138" t="s">
        <v>1420</v>
      </c>
      <c r="D1243" s="107"/>
      <c r="E1243" s="108"/>
      <c r="F1243" s="106"/>
      <c r="G1243" s="106"/>
      <c r="H1243" s="106"/>
      <c r="I1243" s="106"/>
      <c r="J1243" s="106"/>
      <c r="K1243" s="106"/>
      <c r="L1243" s="106"/>
      <c r="M1243" s="106"/>
      <c r="N1243" s="106"/>
      <c r="O1243" s="106"/>
      <c r="P1243" s="106"/>
      <c r="Q1243" s="106"/>
      <c r="R1243" s="106"/>
      <c r="S1243" s="106"/>
      <c r="T1243" s="106"/>
      <c r="U1243" s="106"/>
      <c r="V1243" s="106"/>
      <c r="W1243" s="106"/>
      <c r="X1243" s="106"/>
      <c r="Y1243" s="101"/>
      <c r="Z1243" s="101"/>
      <c r="AA1243" s="101"/>
      <c r="AB1243" s="101"/>
      <c r="AC1243" s="101"/>
      <c r="AD1243" s="101"/>
      <c r="AE1243" s="101"/>
      <c r="AF1243" s="101"/>
      <c r="AG1243" s="101" t="s">
        <v>365</v>
      </c>
      <c r="AH1243" s="101">
        <v>0</v>
      </c>
      <c r="AI1243" s="101"/>
      <c r="AJ1243" s="101"/>
      <c r="AK1243" s="101"/>
      <c r="AL1243" s="101"/>
      <c r="AM1243" s="101"/>
      <c r="AN1243" s="101"/>
      <c r="AO1243" s="101"/>
      <c r="AP1243" s="101"/>
      <c r="AQ1243" s="101"/>
      <c r="AR1243" s="101"/>
      <c r="AS1243" s="101"/>
      <c r="AT1243" s="101"/>
      <c r="AU1243" s="101"/>
      <c r="AV1243" s="101"/>
      <c r="AW1243" s="101"/>
      <c r="AX1243" s="101"/>
      <c r="AY1243" s="101"/>
      <c r="AZ1243" s="101"/>
      <c r="BA1243" s="101"/>
      <c r="BB1243" s="101"/>
      <c r="BC1243" s="101"/>
      <c r="BD1243" s="101"/>
      <c r="BE1243" s="101"/>
      <c r="BF1243" s="101"/>
      <c r="BG1243" s="101"/>
      <c r="BH1243" s="101"/>
    </row>
    <row r="1244" spans="1:60" outlineLevel="1">
      <c r="A1244" s="104"/>
      <c r="B1244" s="105"/>
      <c r="C1244" s="138" t="s">
        <v>1421</v>
      </c>
      <c r="D1244" s="107"/>
      <c r="E1244" s="108">
        <v>2.2719999999999998</v>
      </c>
      <c r="F1244" s="106"/>
      <c r="G1244" s="106"/>
      <c r="H1244" s="106"/>
      <c r="I1244" s="106"/>
      <c r="J1244" s="106"/>
      <c r="K1244" s="106"/>
      <c r="L1244" s="106"/>
      <c r="M1244" s="106"/>
      <c r="N1244" s="106"/>
      <c r="O1244" s="106"/>
      <c r="P1244" s="106"/>
      <c r="Q1244" s="106"/>
      <c r="R1244" s="106"/>
      <c r="S1244" s="106"/>
      <c r="T1244" s="106"/>
      <c r="U1244" s="106"/>
      <c r="V1244" s="106"/>
      <c r="W1244" s="106"/>
      <c r="X1244" s="106"/>
      <c r="Y1244" s="101"/>
      <c r="Z1244" s="101"/>
      <c r="AA1244" s="101"/>
      <c r="AB1244" s="101"/>
      <c r="AC1244" s="101"/>
      <c r="AD1244" s="101"/>
      <c r="AE1244" s="101"/>
      <c r="AF1244" s="101"/>
      <c r="AG1244" s="101" t="s">
        <v>365</v>
      </c>
      <c r="AH1244" s="101">
        <v>0</v>
      </c>
      <c r="AI1244" s="101"/>
      <c r="AJ1244" s="101"/>
      <c r="AK1244" s="101"/>
      <c r="AL1244" s="101"/>
      <c r="AM1244" s="101"/>
      <c r="AN1244" s="101"/>
      <c r="AO1244" s="101"/>
      <c r="AP1244" s="101"/>
      <c r="AQ1244" s="101"/>
      <c r="AR1244" s="101"/>
      <c r="AS1244" s="101"/>
      <c r="AT1244" s="101"/>
      <c r="AU1244" s="101"/>
      <c r="AV1244" s="101"/>
      <c r="AW1244" s="101"/>
      <c r="AX1244" s="101"/>
      <c r="AY1244" s="101"/>
      <c r="AZ1244" s="101"/>
      <c r="BA1244" s="101"/>
      <c r="BB1244" s="101"/>
      <c r="BC1244" s="101"/>
      <c r="BD1244" s="101"/>
      <c r="BE1244" s="101"/>
      <c r="BF1244" s="101"/>
      <c r="BG1244" s="101"/>
      <c r="BH1244" s="101"/>
    </row>
    <row r="1245" spans="1:60" outlineLevel="1">
      <c r="A1245" s="104"/>
      <c r="B1245" s="105"/>
      <c r="C1245" s="138" t="s">
        <v>1422</v>
      </c>
      <c r="D1245" s="107"/>
      <c r="E1245" s="108">
        <v>2.1225000000000001</v>
      </c>
      <c r="F1245" s="106"/>
      <c r="G1245" s="106"/>
      <c r="H1245" s="106"/>
      <c r="I1245" s="106"/>
      <c r="J1245" s="106"/>
      <c r="K1245" s="106"/>
      <c r="L1245" s="106"/>
      <c r="M1245" s="106"/>
      <c r="N1245" s="106"/>
      <c r="O1245" s="106"/>
      <c r="P1245" s="106"/>
      <c r="Q1245" s="106"/>
      <c r="R1245" s="106"/>
      <c r="S1245" s="106"/>
      <c r="T1245" s="106"/>
      <c r="U1245" s="106"/>
      <c r="V1245" s="106"/>
      <c r="W1245" s="106"/>
      <c r="X1245" s="106"/>
      <c r="Y1245" s="101"/>
      <c r="Z1245" s="101"/>
      <c r="AA1245" s="101"/>
      <c r="AB1245" s="101"/>
      <c r="AC1245" s="101"/>
      <c r="AD1245" s="101"/>
      <c r="AE1245" s="101"/>
      <c r="AF1245" s="101"/>
      <c r="AG1245" s="101" t="s">
        <v>365</v>
      </c>
      <c r="AH1245" s="101">
        <v>0</v>
      </c>
      <c r="AI1245" s="101"/>
      <c r="AJ1245" s="101"/>
      <c r="AK1245" s="101"/>
      <c r="AL1245" s="101"/>
      <c r="AM1245" s="101"/>
      <c r="AN1245" s="101"/>
      <c r="AO1245" s="101"/>
      <c r="AP1245" s="101"/>
      <c r="AQ1245" s="101"/>
      <c r="AR1245" s="101"/>
      <c r="AS1245" s="101"/>
      <c r="AT1245" s="101"/>
      <c r="AU1245" s="101"/>
      <c r="AV1245" s="101"/>
      <c r="AW1245" s="101"/>
      <c r="AX1245" s="101"/>
      <c r="AY1245" s="101"/>
      <c r="AZ1245" s="101"/>
      <c r="BA1245" s="101"/>
      <c r="BB1245" s="101"/>
      <c r="BC1245" s="101"/>
      <c r="BD1245" s="101"/>
      <c r="BE1245" s="101"/>
      <c r="BF1245" s="101"/>
      <c r="BG1245" s="101"/>
      <c r="BH1245" s="101"/>
    </row>
    <row r="1246" spans="1:60" outlineLevel="1">
      <c r="A1246" s="104"/>
      <c r="B1246" s="105"/>
      <c r="C1246" s="138" t="s">
        <v>1423</v>
      </c>
      <c r="D1246" s="107"/>
      <c r="E1246" s="108">
        <v>1.7</v>
      </c>
      <c r="F1246" s="106"/>
      <c r="G1246" s="106"/>
      <c r="H1246" s="106"/>
      <c r="I1246" s="106"/>
      <c r="J1246" s="106"/>
      <c r="K1246" s="106"/>
      <c r="L1246" s="106"/>
      <c r="M1246" s="106"/>
      <c r="N1246" s="106"/>
      <c r="O1246" s="106"/>
      <c r="P1246" s="106"/>
      <c r="Q1246" s="106"/>
      <c r="R1246" s="106"/>
      <c r="S1246" s="106"/>
      <c r="T1246" s="106"/>
      <c r="U1246" s="106"/>
      <c r="V1246" s="106"/>
      <c r="W1246" s="106"/>
      <c r="X1246" s="106"/>
      <c r="Y1246" s="101"/>
      <c r="Z1246" s="101"/>
      <c r="AA1246" s="101"/>
      <c r="AB1246" s="101"/>
      <c r="AC1246" s="101"/>
      <c r="AD1246" s="101"/>
      <c r="AE1246" s="101"/>
      <c r="AF1246" s="101"/>
      <c r="AG1246" s="101" t="s">
        <v>365</v>
      </c>
      <c r="AH1246" s="101">
        <v>0</v>
      </c>
      <c r="AI1246" s="101"/>
      <c r="AJ1246" s="101"/>
      <c r="AK1246" s="101"/>
      <c r="AL1246" s="101"/>
      <c r="AM1246" s="101"/>
      <c r="AN1246" s="101"/>
      <c r="AO1246" s="101"/>
      <c r="AP1246" s="101"/>
      <c r="AQ1246" s="101"/>
      <c r="AR1246" s="101"/>
      <c r="AS1246" s="101"/>
      <c r="AT1246" s="101"/>
      <c r="AU1246" s="101"/>
      <c r="AV1246" s="101"/>
      <c r="AW1246" s="101"/>
      <c r="AX1246" s="101"/>
      <c r="AY1246" s="101"/>
      <c r="AZ1246" s="101"/>
      <c r="BA1246" s="101"/>
      <c r="BB1246" s="101"/>
      <c r="BC1246" s="101"/>
      <c r="BD1246" s="101"/>
      <c r="BE1246" s="101"/>
      <c r="BF1246" s="101"/>
      <c r="BG1246" s="101"/>
      <c r="BH1246" s="101"/>
    </row>
    <row r="1247" spans="1:60" outlineLevel="1">
      <c r="A1247" s="104"/>
      <c r="B1247" s="105"/>
      <c r="C1247" s="138" t="s">
        <v>394</v>
      </c>
      <c r="D1247" s="107"/>
      <c r="E1247" s="108"/>
      <c r="F1247" s="106"/>
      <c r="G1247" s="106"/>
      <c r="H1247" s="106"/>
      <c r="I1247" s="106"/>
      <c r="J1247" s="106"/>
      <c r="K1247" s="106"/>
      <c r="L1247" s="106"/>
      <c r="M1247" s="106"/>
      <c r="N1247" s="106"/>
      <c r="O1247" s="106"/>
      <c r="P1247" s="106"/>
      <c r="Q1247" s="106"/>
      <c r="R1247" s="106"/>
      <c r="S1247" s="106"/>
      <c r="T1247" s="106"/>
      <c r="U1247" s="106"/>
      <c r="V1247" s="106"/>
      <c r="W1247" s="106"/>
      <c r="X1247" s="106"/>
      <c r="Y1247" s="101"/>
      <c r="Z1247" s="101"/>
      <c r="AA1247" s="101"/>
      <c r="AB1247" s="101"/>
      <c r="AC1247" s="101"/>
      <c r="AD1247" s="101"/>
      <c r="AE1247" s="101"/>
      <c r="AF1247" s="101"/>
      <c r="AG1247" s="101" t="s">
        <v>365</v>
      </c>
      <c r="AH1247" s="101">
        <v>0</v>
      </c>
      <c r="AI1247" s="101"/>
      <c r="AJ1247" s="101"/>
      <c r="AK1247" s="101"/>
      <c r="AL1247" s="101"/>
      <c r="AM1247" s="101"/>
      <c r="AN1247" s="101"/>
      <c r="AO1247" s="101"/>
      <c r="AP1247" s="101"/>
      <c r="AQ1247" s="101"/>
      <c r="AR1247" s="101"/>
      <c r="AS1247" s="101"/>
      <c r="AT1247" s="101"/>
      <c r="AU1247" s="101"/>
      <c r="AV1247" s="101"/>
      <c r="AW1247" s="101"/>
      <c r="AX1247" s="101"/>
      <c r="AY1247" s="101"/>
      <c r="AZ1247" s="101"/>
      <c r="BA1247" s="101"/>
      <c r="BB1247" s="101"/>
      <c r="BC1247" s="101"/>
      <c r="BD1247" s="101"/>
      <c r="BE1247" s="101"/>
      <c r="BF1247" s="101"/>
      <c r="BG1247" s="101"/>
      <c r="BH1247" s="101"/>
    </row>
    <row r="1248" spans="1:60" outlineLevel="1">
      <c r="A1248" s="104"/>
      <c r="B1248" s="105"/>
      <c r="C1248" s="138" t="s">
        <v>634</v>
      </c>
      <c r="D1248" s="107"/>
      <c r="E1248" s="108"/>
      <c r="F1248" s="106"/>
      <c r="G1248" s="106"/>
      <c r="H1248" s="106"/>
      <c r="I1248" s="106"/>
      <c r="J1248" s="106"/>
      <c r="K1248" s="106"/>
      <c r="L1248" s="106"/>
      <c r="M1248" s="106"/>
      <c r="N1248" s="106"/>
      <c r="O1248" s="106"/>
      <c r="P1248" s="106"/>
      <c r="Q1248" s="106"/>
      <c r="R1248" s="106"/>
      <c r="S1248" s="106"/>
      <c r="T1248" s="106"/>
      <c r="U1248" s="106"/>
      <c r="V1248" s="106"/>
      <c r="W1248" s="106"/>
      <c r="X1248" s="106"/>
      <c r="Y1248" s="101"/>
      <c r="Z1248" s="101"/>
      <c r="AA1248" s="101"/>
      <c r="AB1248" s="101"/>
      <c r="AC1248" s="101"/>
      <c r="AD1248" s="101"/>
      <c r="AE1248" s="101"/>
      <c r="AF1248" s="101"/>
      <c r="AG1248" s="101" t="s">
        <v>365</v>
      </c>
      <c r="AH1248" s="101">
        <v>0</v>
      </c>
      <c r="AI1248" s="101"/>
      <c r="AJ1248" s="101"/>
      <c r="AK1248" s="101"/>
      <c r="AL1248" s="101"/>
      <c r="AM1248" s="101"/>
      <c r="AN1248" s="101"/>
      <c r="AO1248" s="101"/>
      <c r="AP1248" s="101"/>
      <c r="AQ1248" s="101"/>
      <c r="AR1248" s="101"/>
      <c r="AS1248" s="101"/>
      <c r="AT1248" s="101"/>
      <c r="AU1248" s="101"/>
      <c r="AV1248" s="101"/>
      <c r="AW1248" s="101"/>
      <c r="AX1248" s="101"/>
      <c r="AY1248" s="101"/>
      <c r="AZ1248" s="101"/>
      <c r="BA1248" s="101"/>
      <c r="BB1248" s="101"/>
      <c r="BC1248" s="101"/>
      <c r="BD1248" s="101"/>
      <c r="BE1248" s="101"/>
      <c r="BF1248" s="101"/>
      <c r="BG1248" s="101"/>
      <c r="BH1248" s="101"/>
    </row>
    <row r="1249" spans="1:60" outlineLevel="1">
      <c r="A1249" s="104"/>
      <c r="B1249" s="105"/>
      <c r="C1249" s="138" t="s">
        <v>1424</v>
      </c>
      <c r="D1249" s="107"/>
      <c r="E1249" s="108">
        <v>2.25</v>
      </c>
      <c r="F1249" s="106"/>
      <c r="G1249" s="106"/>
      <c r="H1249" s="106"/>
      <c r="I1249" s="106"/>
      <c r="J1249" s="106"/>
      <c r="K1249" s="106"/>
      <c r="L1249" s="106"/>
      <c r="M1249" s="106"/>
      <c r="N1249" s="106"/>
      <c r="O1249" s="106"/>
      <c r="P1249" s="106"/>
      <c r="Q1249" s="106"/>
      <c r="R1249" s="106"/>
      <c r="S1249" s="106"/>
      <c r="T1249" s="106"/>
      <c r="U1249" s="106"/>
      <c r="V1249" s="106"/>
      <c r="W1249" s="106"/>
      <c r="X1249" s="106"/>
      <c r="Y1249" s="101"/>
      <c r="Z1249" s="101"/>
      <c r="AA1249" s="101"/>
      <c r="AB1249" s="101"/>
      <c r="AC1249" s="101"/>
      <c r="AD1249" s="101"/>
      <c r="AE1249" s="101"/>
      <c r="AF1249" s="101"/>
      <c r="AG1249" s="101" t="s">
        <v>365</v>
      </c>
      <c r="AH1249" s="101">
        <v>0</v>
      </c>
      <c r="AI1249" s="101"/>
      <c r="AJ1249" s="101"/>
      <c r="AK1249" s="101"/>
      <c r="AL1249" s="101"/>
      <c r="AM1249" s="101"/>
      <c r="AN1249" s="101"/>
      <c r="AO1249" s="101"/>
      <c r="AP1249" s="101"/>
      <c r="AQ1249" s="101"/>
      <c r="AR1249" s="101"/>
      <c r="AS1249" s="101"/>
      <c r="AT1249" s="101"/>
      <c r="AU1249" s="101"/>
      <c r="AV1249" s="101"/>
      <c r="AW1249" s="101"/>
      <c r="AX1249" s="101"/>
      <c r="AY1249" s="101"/>
      <c r="AZ1249" s="101"/>
      <c r="BA1249" s="101"/>
      <c r="BB1249" s="101"/>
      <c r="BC1249" s="101"/>
      <c r="BD1249" s="101"/>
      <c r="BE1249" s="101"/>
      <c r="BF1249" s="101"/>
      <c r="BG1249" s="101"/>
      <c r="BH1249" s="101"/>
    </row>
    <row r="1250" spans="1:60" outlineLevel="1">
      <c r="A1250" s="104"/>
      <c r="B1250" s="105"/>
      <c r="C1250" s="138" t="s">
        <v>1425</v>
      </c>
      <c r="D1250" s="107"/>
      <c r="E1250" s="108">
        <v>1.9424999999999999</v>
      </c>
      <c r="F1250" s="106"/>
      <c r="G1250" s="106"/>
      <c r="H1250" s="106"/>
      <c r="I1250" s="106"/>
      <c r="J1250" s="106"/>
      <c r="K1250" s="106"/>
      <c r="L1250" s="106"/>
      <c r="M1250" s="106"/>
      <c r="N1250" s="106"/>
      <c r="O1250" s="106"/>
      <c r="P1250" s="106"/>
      <c r="Q1250" s="106"/>
      <c r="R1250" s="106"/>
      <c r="S1250" s="106"/>
      <c r="T1250" s="106"/>
      <c r="U1250" s="106"/>
      <c r="V1250" s="106"/>
      <c r="W1250" s="106"/>
      <c r="X1250" s="106"/>
      <c r="Y1250" s="101"/>
      <c r="Z1250" s="101"/>
      <c r="AA1250" s="101"/>
      <c r="AB1250" s="101"/>
      <c r="AC1250" s="101"/>
      <c r="AD1250" s="101"/>
      <c r="AE1250" s="101"/>
      <c r="AF1250" s="101"/>
      <c r="AG1250" s="101" t="s">
        <v>365</v>
      </c>
      <c r="AH1250" s="101">
        <v>0</v>
      </c>
      <c r="AI1250" s="101"/>
      <c r="AJ1250" s="101"/>
      <c r="AK1250" s="101"/>
      <c r="AL1250" s="101"/>
      <c r="AM1250" s="101"/>
      <c r="AN1250" s="101"/>
      <c r="AO1250" s="101"/>
      <c r="AP1250" s="101"/>
      <c r="AQ1250" s="101"/>
      <c r="AR1250" s="101"/>
      <c r="AS1250" s="101"/>
      <c r="AT1250" s="101"/>
      <c r="AU1250" s="101"/>
      <c r="AV1250" s="101"/>
      <c r="AW1250" s="101"/>
      <c r="AX1250" s="101"/>
      <c r="AY1250" s="101"/>
      <c r="AZ1250" s="101"/>
      <c r="BA1250" s="101"/>
      <c r="BB1250" s="101"/>
      <c r="BC1250" s="101"/>
      <c r="BD1250" s="101"/>
      <c r="BE1250" s="101"/>
      <c r="BF1250" s="101"/>
      <c r="BG1250" s="101"/>
      <c r="BH1250" s="101"/>
    </row>
    <row r="1251" spans="1:60" outlineLevel="1">
      <c r="A1251" s="104"/>
      <c r="B1251" s="105"/>
      <c r="C1251" s="138" t="s">
        <v>1426</v>
      </c>
      <c r="D1251" s="107"/>
      <c r="E1251" s="108">
        <v>1.26</v>
      </c>
      <c r="F1251" s="106"/>
      <c r="G1251" s="106"/>
      <c r="H1251" s="106"/>
      <c r="I1251" s="106"/>
      <c r="J1251" s="106"/>
      <c r="K1251" s="106"/>
      <c r="L1251" s="106"/>
      <c r="M1251" s="106"/>
      <c r="N1251" s="106"/>
      <c r="O1251" s="106"/>
      <c r="P1251" s="106"/>
      <c r="Q1251" s="106"/>
      <c r="R1251" s="106"/>
      <c r="S1251" s="106"/>
      <c r="T1251" s="106"/>
      <c r="U1251" s="106"/>
      <c r="V1251" s="106"/>
      <c r="W1251" s="106"/>
      <c r="X1251" s="106"/>
      <c r="Y1251" s="101"/>
      <c r="Z1251" s="101"/>
      <c r="AA1251" s="101"/>
      <c r="AB1251" s="101"/>
      <c r="AC1251" s="101"/>
      <c r="AD1251" s="101"/>
      <c r="AE1251" s="101"/>
      <c r="AF1251" s="101"/>
      <c r="AG1251" s="101" t="s">
        <v>365</v>
      </c>
      <c r="AH1251" s="101">
        <v>0</v>
      </c>
      <c r="AI1251" s="101"/>
      <c r="AJ1251" s="101"/>
      <c r="AK1251" s="101"/>
      <c r="AL1251" s="101"/>
      <c r="AM1251" s="101"/>
      <c r="AN1251" s="101"/>
      <c r="AO1251" s="101"/>
      <c r="AP1251" s="101"/>
      <c r="AQ1251" s="101"/>
      <c r="AR1251" s="101"/>
      <c r="AS1251" s="101"/>
      <c r="AT1251" s="101"/>
      <c r="AU1251" s="101"/>
      <c r="AV1251" s="101"/>
      <c r="AW1251" s="101"/>
      <c r="AX1251" s="101"/>
      <c r="AY1251" s="101"/>
      <c r="AZ1251" s="101"/>
      <c r="BA1251" s="101"/>
      <c r="BB1251" s="101"/>
      <c r="BC1251" s="101"/>
      <c r="BD1251" s="101"/>
      <c r="BE1251" s="101"/>
      <c r="BF1251" s="101"/>
      <c r="BG1251" s="101"/>
      <c r="BH1251" s="101"/>
    </row>
    <row r="1252" spans="1:60" outlineLevel="1">
      <c r="A1252" s="104"/>
      <c r="B1252" s="105"/>
      <c r="C1252" s="138" t="s">
        <v>1427</v>
      </c>
      <c r="D1252" s="107"/>
      <c r="E1252" s="108">
        <v>9.3000000000000007</v>
      </c>
      <c r="F1252" s="106"/>
      <c r="G1252" s="106"/>
      <c r="H1252" s="106"/>
      <c r="I1252" s="106"/>
      <c r="J1252" s="106"/>
      <c r="K1252" s="106"/>
      <c r="L1252" s="106"/>
      <c r="M1252" s="106"/>
      <c r="N1252" s="106"/>
      <c r="O1252" s="106"/>
      <c r="P1252" s="106"/>
      <c r="Q1252" s="106"/>
      <c r="R1252" s="106"/>
      <c r="S1252" s="106"/>
      <c r="T1252" s="106"/>
      <c r="U1252" s="106"/>
      <c r="V1252" s="106"/>
      <c r="W1252" s="106"/>
      <c r="X1252" s="106"/>
      <c r="Y1252" s="101"/>
      <c r="Z1252" s="101"/>
      <c r="AA1252" s="101"/>
      <c r="AB1252" s="101"/>
      <c r="AC1252" s="101"/>
      <c r="AD1252" s="101"/>
      <c r="AE1252" s="101"/>
      <c r="AF1252" s="101"/>
      <c r="AG1252" s="101" t="s">
        <v>365</v>
      </c>
      <c r="AH1252" s="101">
        <v>0</v>
      </c>
      <c r="AI1252" s="101"/>
      <c r="AJ1252" s="101"/>
      <c r="AK1252" s="101"/>
      <c r="AL1252" s="101"/>
      <c r="AM1252" s="101"/>
      <c r="AN1252" s="101"/>
      <c r="AO1252" s="101"/>
      <c r="AP1252" s="101"/>
      <c r="AQ1252" s="101"/>
      <c r="AR1252" s="101"/>
      <c r="AS1252" s="101"/>
      <c r="AT1252" s="101"/>
      <c r="AU1252" s="101"/>
      <c r="AV1252" s="101"/>
      <c r="AW1252" s="101"/>
      <c r="AX1252" s="101"/>
      <c r="AY1252" s="101"/>
      <c r="AZ1252" s="101"/>
      <c r="BA1252" s="101"/>
      <c r="BB1252" s="101"/>
      <c r="BC1252" s="101"/>
      <c r="BD1252" s="101"/>
      <c r="BE1252" s="101"/>
      <c r="BF1252" s="101"/>
      <c r="BG1252" s="101"/>
      <c r="BH1252" s="101"/>
    </row>
    <row r="1253" spans="1:60" outlineLevel="1">
      <c r="A1253" s="104"/>
      <c r="B1253" s="105"/>
      <c r="C1253" s="138" t="s">
        <v>1428</v>
      </c>
      <c r="D1253" s="107"/>
      <c r="E1253" s="108">
        <v>4.0229999999999997</v>
      </c>
      <c r="F1253" s="106"/>
      <c r="G1253" s="106"/>
      <c r="H1253" s="106"/>
      <c r="I1253" s="106"/>
      <c r="J1253" s="106"/>
      <c r="K1253" s="106"/>
      <c r="L1253" s="106"/>
      <c r="M1253" s="106"/>
      <c r="N1253" s="106"/>
      <c r="O1253" s="106"/>
      <c r="P1253" s="106"/>
      <c r="Q1253" s="106"/>
      <c r="R1253" s="106"/>
      <c r="S1253" s="106"/>
      <c r="T1253" s="106"/>
      <c r="U1253" s="106"/>
      <c r="V1253" s="106"/>
      <c r="W1253" s="106"/>
      <c r="X1253" s="106"/>
      <c r="Y1253" s="101"/>
      <c r="Z1253" s="101"/>
      <c r="AA1253" s="101"/>
      <c r="AB1253" s="101"/>
      <c r="AC1253" s="101"/>
      <c r="AD1253" s="101"/>
      <c r="AE1253" s="101"/>
      <c r="AF1253" s="101"/>
      <c r="AG1253" s="101" t="s">
        <v>365</v>
      </c>
      <c r="AH1253" s="101">
        <v>0</v>
      </c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/>
      <c r="BE1253" s="101"/>
      <c r="BF1253" s="101"/>
      <c r="BG1253" s="101"/>
      <c r="BH1253" s="101"/>
    </row>
    <row r="1254" spans="1:60" outlineLevel="1">
      <c r="A1254" s="104"/>
      <c r="B1254" s="105"/>
      <c r="C1254" s="138" t="s">
        <v>1429</v>
      </c>
      <c r="D1254" s="107"/>
      <c r="E1254" s="108">
        <v>2.2977500000000002</v>
      </c>
      <c r="F1254" s="106"/>
      <c r="G1254" s="106"/>
      <c r="H1254" s="106"/>
      <c r="I1254" s="106"/>
      <c r="J1254" s="106"/>
      <c r="K1254" s="106"/>
      <c r="L1254" s="106"/>
      <c r="M1254" s="106"/>
      <c r="N1254" s="106"/>
      <c r="O1254" s="106"/>
      <c r="P1254" s="106"/>
      <c r="Q1254" s="106"/>
      <c r="R1254" s="106"/>
      <c r="S1254" s="106"/>
      <c r="T1254" s="106"/>
      <c r="U1254" s="106"/>
      <c r="V1254" s="106"/>
      <c r="W1254" s="106"/>
      <c r="X1254" s="106"/>
      <c r="Y1254" s="101"/>
      <c r="Z1254" s="101"/>
      <c r="AA1254" s="101"/>
      <c r="AB1254" s="101"/>
      <c r="AC1254" s="101"/>
      <c r="AD1254" s="101"/>
      <c r="AE1254" s="101"/>
      <c r="AF1254" s="101"/>
      <c r="AG1254" s="101" t="s">
        <v>365</v>
      </c>
      <c r="AH1254" s="101">
        <v>0</v>
      </c>
      <c r="AI1254" s="101"/>
      <c r="AJ1254" s="101"/>
      <c r="AK1254" s="101"/>
      <c r="AL1254" s="101"/>
      <c r="AM1254" s="101"/>
      <c r="AN1254" s="101"/>
      <c r="AO1254" s="101"/>
      <c r="AP1254" s="101"/>
      <c r="AQ1254" s="101"/>
      <c r="AR1254" s="101"/>
      <c r="AS1254" s="101"/>
      <c r="AT1254" s="101"/>
      <c r="AU1254" s="101"/>
      <c r="AV1254" s="101"/>
      <c r="AW1254" s="101"/>
      <c r="AX1254" s="101"/>
      <c r="AY1254" s="101"/>
      <c r="AZ1254" s="101"/>
      <c r="BA1254" s="101"/>
      <c r="BB1254" s="101"/>
      <c r="BC1254" s="101"/>
      <c r="BD1254" s="101"/>
      <c r="BE1254" s="101"/>
      <c r="BF1254" s="101"/>
      <c r="BG1254" s="101"/>
      <c r="BH1254" s="101"/>
    </row>
    <row r="1255" spans="1:60" ht="33.75" outlineLevel="1">
      <c r="A1255" s="122">
        <v>204</v>
      </c>
      <c r="B1255" s="123" t="s">
        <v>1430</v>
      </c>
      <c r="C1255" s="137" t="s">
        <v>1431</v>
      </c>
      <c r="D1255" s="124" t="s">
        <v>359</v>
      </c>
      <c r="E1255" s="125">
        <v>123.91428000000001</v>
      </c>
      <c r="F1255" s="126"/>
      <c r="G1255" s="127">
        <f>ROUND(E1255*F1255,2)</f>
        <v>0</v>
      </c>
      <c r="H1255" s="126"/>
      <c r="I1255" s="127">
        <f>ROUND(E1255*H1255,2)</f>
        <v>0</v>
      </c>
      <c r="J1255" s="126"/>
      <c r="K1255" s="127">
        <f>ROUND(E1255*J1255,2)</f>
        <v>0</v>
      </c>
      <c r="L1255" s="127">
        <v>21</v>
      </c>
      <c r="M1255" s="127">
        <f>G1255*(1+L1255/100)</f>
        <v>0</v>
      </c>
      <c r="N1255" s="127">
        <v>6.4700000000000001E-3</v>
      </c>
      <c r="O1255" s="127">
        <f>ROUND(E1255*N1255,2)</f>
        <v>0.8</v>
      </c>
      <c r="P1255" s="127">
        <v>0</v>
      </c>
      <c r="Q1255" s="127">
        <f>ROUND(E1255*P1255,2)</f>
        <v>0</v>
      </c>
      <c r="R1255" s="127"/>
      <c r="S1255" s="127" t="s">
        <v>392</v>
      </c>
      <c r="T1255" s="128" t="s">
        <v>393</v>
      </c>
      <c r="U1255" s="106">
        <v>0.91100000000000003</v>
      </c>
      <c r="V1255" s="106">
        <f>ROUND(E1255*U1255,2)</f>
        <v>112.89</v>
      </c>
      <c r="W1255" s="106"/>
      <c r="X1255" s="106" t="s">
        <v>362</v>
      </c>
      <c r="Y1255" s="101"/>
      <c r="Z1255" s="101"/>
      <c r="AA1255" s="101"/>
      <c r="AB1255" s="101"/>
      <c r="AC1255" s="101"/>
      <c r="AD1255" s="101"/>
      <c r="AE1255" s="101"/>
      <c r="AF1255" s="101"/>
      <c r="AG1255" s="101" t="s">
        <v>363</v>
      </c>
      <c r="AH1255" s="101"/>
      <c r="AI1255" s="101"/>
      <c r="AJ1255" s="101"/>
      <c r="AK1255" s="101"/>
      <c r="AL1255" s="101"/>
      <c r="AM1255" s="101"/>
      <c r="AN1255" s="101"/>
      <c r="AO1255" s="101"/>
      <c r="AP1255" s="101"/>
      <c r="AQ1255" s="101"/>
      <c r="AR1255" s="101"/>
      <c r="AS1255" s="101"/>
      <c r="AT1255" s="101"/>
      <c r="AU1255" s="101"/>
      <c r="AV1255" s="101"/>
      <c r="AW1255" s="101"/>
      <c r="AX1255" s="101"/>
      <c r="AY1255" s="101"/>
      <c r="AZ1255" s="101"/>
      <c r="BA1255" s="101"/>
      <c r="BB1255" s="101"/>
      <c r="BC1255" s="101"/>
      <c r="BD1255" s="101"/>
      <c r="BE1255" s="101"/>
      <c r="BF1255" s="101"/>
      <c r="BG1255" s="101"/>
      <c r="BH1255" s="101"/>
    </row>
    <row r="1256" spans="1:60" outlineLevel="1">
      <c r="A1256" s="104"/>
      <c r="B1256" s="105"/>
      <c r="C1256" s="138" t="s">
        <v>619</v>
      </c>
      <c r="D1256" s="107"/>
      <c r="E1256" s="108"/>
      <c r="F1256" s="106"/>
      <c r="G1256" s="106"/>
      <c r="H1256" s="106"/>
      <c r="I1256" s="106"/>
      <c r="J1256" s="106"/>
      <c r="K1256" s="106"/>
      <c r="L1256" s="106"/>
      <c r="M1256" s="106"/>
      <c r="N1256" s="106"/>
      <c r="O1256" s="106"/>
      <c r="P1256" s="106"/>
      <c r="Q1256" s="106"/>
      <c r="R1256" s="106"/>
      <c r="S1256" s="106"/>
      <c r="T1256" s="106"/>
      <c r="U1256" s="106"/>
      <c r="V1256" s="106"/>
      <c r="W1256" s="106"/>
      <c r="X1256" s="106"/>
      <c r="Y1256" s="101"/>
      <c r="Z1256" s="101"/>
      <c r="AA1256" s="101"/>
      <c r="AB1256" s="101"/>
      <c r="AC1256" s="101"/>
      <c r="AD1256" s="101"/>
      <c r="AE1256" s="101"/>
      <c r="AF1256" s="101"/>
      <c r="AG1256" s="101" t="s">
        <v>365</v>
      </c>
      <c r="AH1256" s="101">
        <v>0</v>
      </c>
      <c r="AI1256" s="101"/>
      <c r="AJ1256" s="101"/>
      <c r="AK1256" s="101"/>
      <c r="AL1256" s="101"/>
      <c r="AM1256" s="101"/>
      <c r="AN1256" s="101"/>
      <c r="AO1256" s="101"/>
      <c r="AP1256" s="101"/>
      <c r="AQ1256" s="101"/>
      <c r="AR1256" s="101"/>
      <c r="AS1256" s="101"/>
      <c r="AT1256" s="101"/>
      <c r="AU1256" s="101"/>
      <c r="AV1256" s="101"/>
      <c r="AW1256" s="101"/>
      <c r="AX1256" s="101"/>
      <c r="AY1256" s="101"/>
      <c r="AZ1256" s="101"/>
      <c r="BA1256" s="101"/>
      <c r="BB1256" s="101"/>
      <c r="BC1256" s="101"/>
      <c r="BD1256" s="101"/>
      <c r="BE1256" s="101"/>
      <c r="BF1256" s="101"/>
      <c r="BG1256" s="101"/>
      <c r="BH1256" s="101"/>
    </row>
    <row r="1257" spans="1:60" outlineLevel="1">
      <c r="A1257" s="104"/>
      <c r="B1257" s="105"/>
      <c r="C1257" s="138" t="s">
        <v>1432</v>
      </c>
      <c r="D1257" s="107"/>
      <c r="E1257" s="108">
        <v>28</v>
      </c>
      <c r="F1257" s="106"/>
      <c r="G1257" s="106"/>
      <c r="H1257" s="106"/>
      <c r="I1257" s="106"/>
      <c r="J1257" s="106"/>
      <c r="K1257" s="106"/>
      <c r="L1257" s="106"/>
      <c r="M1257" s="106"/>
      <c r="N1257" s="106"/>
      <c r="O1257" s="106"/>
      <c r="P1257" s="106"/>
      <c r="Q1257" s="106"/>
      <c r="R1257" s="106"/>
      <c r="S1257" s="106"/>
      <c r="T1257" s="106"/>
      <c r="U1257" s="106"/>
      <c r="V1257" s="106"/>
      <c r="W1257" s="106"/>
      <c r="X1257" s="106"/>
      <c r="Y1257" s="101"/>
      <c r="Z1257" s="101"/>
      <c r="AA1257" s="101"/>
      <c r="AB1257" s="101"/>
      <c r="AC1257" s="101"/>
      <c r="AD1257" s="101"/>
      <c r="AE1257" s="101"/>
      <c r="AF1257" s="101"/>
      <c r="AG1257" s="101" t="s">
        <v>365</v>
      </c>
      <c r="AH1257" s="101">
        <v>0</v>
      </c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101"/>
      <c r="BG1257" s="101"/>
      <c r="BH1257" s="101"/>
    </row>
    <row r="1258" spans="1:60" outlineLevel="1">
      <c r="A1258" s="104"/>
      <c r="B1258" s="105"/>
      <c r="C1258" s="138" t="s">
        <v>724</v>
      </c>
      <c r="D1258" s="107"/>
      <c r="E1258" s="108"/>
      <c r="F1258" s="106"/>
      <c r="G1258" s="106"/>
      <c r="H1258" s="106"/>
      <c r="I1258" s="106"/>
      <c r="J1258" s="106"/>
      <c r="K1258" s="106"/>
      <c r="L1258" s="106"/>
      <c r="M1258" s="106"/>
      <c r="N1258" s="106"/>
      <c r="O1258" s="106"/>
      <c r="P1258" s="106"/>
      <c r="Q1258" s="106"/>
      <c r="R1258" s="106"/>
      <c r="S1258" s="106"/>
      <c r="T1258" s="106"/>
      <c r="U1258" s="106"/>
      <c r="V1258" s="106"/>
      <c r="W1258" s="106"/>
      <c r="X1258" s="106"/>
      <c r="Y1258" s="101"/>
      <c r="Z1258" s="101"/>
      <c r="AA1258" s="101"/>
      <c r="AB1258" s="101"/>
      <c r="AC1258" s="101"/>
      <c r="AD1258" s="101"/>
      <c r="AE1258" s="101"/>
      <c r="AF1258" s="101"/>
      <c r="AG1258" s="101" t="s">
        <v>365</v>
      </c>
      <c r="AH1258" s="101">
        <v>0</v>
      </c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101"/>
      <c r="BG1258" s="101"/>
      <c r="BH1258" s="101"/>
    </row>
    <row r="1259" spans="1:60" outlineLevel="1">
      <c r="A1259" s="104"/>
      <c r="B1259" s="105"/>
      <c r="C1259" s="138" t="s">
        <v>1433</v>
      </c>
      <c r="D1259" s="107"/>
      <c r="E1259" s="108"/>
      <c r="F1259" s="106"/>
      <c r="G1259" s="106"/>
      <c r="H1259" s="106"/>
      <c r="I1259" s="106"/>
      <c r="J1259" s="106"/>
      <c r="K1259" s="106"/>
      <c r="L1259" s="106"/>
      <c r="M1259" s="106"/>
      <c r="N1259" s="106"/>
      <c r="O1259" s="106"/>
      <c r="P1259" s="106"/>
      <c r="Q1259" s="106"/>
      <c r="R1259" s="106"/>
      <c r="S1259" s="106"/>
      <c r="T1259" s="106"/>
      <c r="U1259" s="106"/>
      <c r="V1259" s="106"/>
      <c r="W1259" s="106"/>
      <c r="X1259" s="106"/>
      <c r="Y1259" s="101"/>
      <c r="Z1259" s="101"/>
      <c r="AA1259" s="101"/>
      <c r="AB1259" s="101"/>
      <c r="AC1259" s="101"/>
      <c r="AD1259" s="101"/>
      <c r="AE1259" s="101"/>
      <c r="AF1259" s="101"/>
      <c r="AG1259" s="101" t="s">
        <v>365</v>
      </c>
      <c r="AH1259" s="101">
        <v>0</v>
      </c>
      <c r="AI1259" s="101"/>
      <c r="AJ1259" s="101"/>
      <c r="AK1259" s="101"/>
      <c r="AL1259" s="101"/>
      <c r="AM1259" s="101"/>
      <c r="AN1259" s="101"/>
      <c r="AO1259" s="101"/>
      <c r="AP1259" s="101"/>
      <c r="AQ1259" s="101"/>
      <c r="AR1259" s="101"/>
      <c r="AS1259" s="101"/>
      <c r="AT1259" s="101"/>
      <c r="AU1259" s="101"/>
      <c r="AV1259" s="101"/>
      <c r="AW1259" s="101"/>
      <c r="AX1259" s="101"/>
      <c r="AY1259" s="101"/>
      <c r="AZ1259" s="101"/>
      <c r="BA1259" s="101"/>
      <c r="BB1259" s="101"/>
      <c r="BC1259" s="101"/>
      <c r="BD1259" s="101"/>
      <c r="BE1259" s="101"/>
      <c r="BF1259" s="101"/>
      <c r="BG1259" s="101"/>
      <c r="BH1259" s="101"/>
    </row>
    <row r="1260" spans="1:60" outlineLevel="1">
      <c r="A1260" s="104"/>
      <c r="B1260" s="105"/>
      <c r="C1260" s="138" t="s">
        <v>305</v>
      </c>
      <c r="D1260" s="107"/>
      <c r="E1260" s="108">
        <v>5</v>
      </c>
      <c r="F1260" s="106"/>
      <c r="G1260" s="106"/>
      <c r="H1260" s="106"/>
      <c r="I1260" s="106"/>
      <c r="J1260" s="106"/>
      <c r="K1260" s="106"/>
      <c r="L1260" s="106"/>
      <c r="M1260" s="106"/>
      <c r="N1260" s="106"/>
      <c r="O1260" s="106"/>
      <c r="P1260" s="106"/>
      <c r="Q1260" s="106"/>
      <c r="R1260" s="106"/>
      <c r="S1260" s="106"/>
      <c r="T1260" s="106"/>
      <c r="U1260" s="106"/>
      <c r="V1260" s="106"/>
      <c r="W1260" s="106"/>
      <c r="X1260" s="106"/>
      <c r="Y1260" s="101"/>
      <c r="Z1260" s="101"/>
      <c r="AA1260" s="101"/>
      <c r="AB1260" s="101"/>
      <c r="AC1260" s="101"/>
      <c r="AD1260" s="101"/>
      <c r="AE1260" s="101"/>
      <c r="AF1260" s="101"/>
      <c r="AG1260" s="101" t="s">
        <v>365</v>
      </c>
      <c r="AH1260" s="101">
        <v>0</v>
      </c>
      <c r="AI1260" s="101"/>
      <c r="AJ1260" s="101"/>
      <c r="AK1260" s="101"/>
      <c r="AL1260" s="101"/>
      <c r="AM1260" s="101"/>
      <c r="AN1260" s="101"/>
      <c r="AO1260" s="101"/>
      <c r="AP1260" s="101"/>
      <c r="AQ1260" s="101"/>
      <c r="AR1260" s="101"/>
      <c r="AS1260" s="101"/>
      <c r="AT1260" s="101"/>
      <c r="AU1260" s="101"/>
      <c r="AV1260" s="101"/>
      <c r="AW1260" s="101"/>
      <c r="AX1260" s="101"/>
      <c r="AY1260" s="101"/>
      <c r="AZ1260" s="101"/>
      <c r="BA1260" s="101"/>
      <c r="BB1260" s="101"/>
      <c r="BC1260" s="101"/>
      <c r="BD1260" s="101"/>
      <c r="BE1260" s="101"/>
      <c r="BF1260" s="101"/>
      <c r="BG1260" s="101"/>
      <c r="BH1260" s="101"/>
    </row>
    <row r="1261" spans="1:60" outlineLevel="1">
      <c r="A1261" s="104"/>
      <c r="B1261" s="105"/>
      <c r="C1261" s="138" t="s">
        <v>1434</v>
      </c>
      <c r="D1261" s="107"/>
      <c r="E1261" s="108">
        <v>10</v>
      </c>
      <c r="F1261" s="106"/>
      <c r="G1261" s="106"/>
      <c r="H1261" s="106"/>
      <c r="I1261" s="106"/>
      <c r="J1261" s="106"/>
      <c r="K1261" s="106"/>
      <c r="L1261" s="106"/>
      <c r="M1261" s="106"/>
      <c r="N1261" s="106"/>
      <c r="O1261" s="106"/>
      <c r="P1261" s="106"/>
      <c r="Q1261" s="106"/>
      <c r="R1261" s="106"/>
      <c r="S1261" s="106"/>
      <c r="T1261" s="106"/>
      <c r="U1261" s="106"/>
      <c r="V1261" s="106"/>
      <c r="W1261" s="106"/>
      <c r="X1261" s="106"/>
      <c r="Y1261" s="101"/>
      <c r="Z1261" s="101"/>
      <c r="AA1261" s="101"/>
      <c r="AB1261" s="101"/>
      <c r="AC1261" s="101"/>
      <c r="AD1261" s="101"/>
      <c r="AE1261" s="101"/>
      <c r="AF1261" s="101"/>
      <c r="AG1261" s="101" t="s">
        <v>365</v>
      </c>
      <c r="AH1261" s="101">
        <v>0</v>
      </c>
      <c r="AI1261" s="101"/>
      <c r="AJ1261" s="101"/>
      <c r="AK1261" s="101"/>
      <c r="AL1261" s="101"/>
      <c r="AM1261" s="101"/>
      <c r="AN1261" s="101"/>
      <c r="AO1261" s="101"/>
      <c r="AP1261" s="101"/>
      <c r="AQ1261" s="101"/>
      <c r="AR1261" s="101"/>
      <c r="AS1261" s="101"/>
      <c r="AT1261" s="101"/>
      <c r="AU1261" s="101"/>
      <c r="AV1261" s="101"/>
      <c r="AW1261" s="101"/>
      <c r="AX1261" s="101"/>
      <c r="AY1261" s="101"/>
      <c r="AZ1261" s="101"/>
      <c r="BA1261" s="101"/>
      <c r="BB1261" s="101"/>
      <c r="BC1261" s="101"/>
      <c r="BD1261" s="101"/>
      <c r="BE1261" s="101"/>
      <c r="BF1261" s="101"/>
      <c r="BG1261" s="101"/>
      <c r="BH1261" s="101"/>
    </row>
    <row r="1262" spans="1:60" outlineLevel="1">
      <c r="A1262" s="104"/>
      <c r="B1262" s="105"/>
      <c r="C1262" s="138" t="s">
        <v>1435</v>
      </c>
      <c r="D1262" s="107"/>
      <c r="E1262" s="108">
        <v>6.1</v>
      </c>
      <c r="F1262" s="106"/>
      <c r="G1262" s="106"/>
      <c r="H1262" s="106"/>
      <c r="I1262" s="106"/>
      <c r="J1262" s="106"/>
      <c r="K1262" s="106"/>
      <c r="L1262" s="106"/>
      <c r="M1262" s="106"/>
      <c r="N1262" s="106"/>
      <c r="O1262" s="106"/>
      <c r="P1262" s="106"/>
      <c r="Q1262" s="106"/>
      <c r="R1262" s="106"/>
      <c r="S1262" s="106"/>
      <c r="T1262" s="106"/>
      <c r="U1262" s="106"/>
      <c r="V1262" s="106"/>
      <c r="W1262" s="106"/>
      <c r="X1262" s="106"/>
      <c r="Y1262" s="101"/>
      <c r="Z1262" s="101"/>
      <c r="AA1262" s="101"/>
      <c r="AB1262" s="101"/>
      <c r="AC1262" s="101"/>
      <c r="AD1262" s="101"/>
      <c r="AE1262" s="101"/>
      <c r="AF1262" s="101"/>
      <c r="AG1262" s="101" t="s">
        <v>365</v>
      </c>
      <c r="AH1262" s="101">
        <v>0</v>
      </c>
      <c r="AI1262" s="101"/>
      <c r="AJ1262" s="101"/>
      <c r="AK1262" s="101"/>
      <c r="AL1262" s="101"/>
      <c r="AM1262" s="101"/>
      <c r="AN1262" s="101"/>
      <c r="AO1262" s="101"/>
      <c r="AP1262" s="101"/>
      <c r="AQ1262" s="101"/>
      <c r="AR1262" s="101"/>
      <c r="AS1262" s="101"/>
      <c r="AT1262" s="101"/>
      <c r="AU1262" s="101"/>
      <c r="AV1262" s="101"/>
      <c r="AW1262" s="101"/>
      <c r="AX1262" s="101"/>
      <c r="AY1262" s="101"/>
      <c r="AZ1262" s="101"/>
      <c r="BA1262" s="101"/>
      <c r="BB1262" s="101"/>
      <c r="BC1262" s="101"/>
      <c r="BD1262" s="101"/>
      <c r="BE1262" s="101"/>
      <c r="BF1262" s="101"/>
      <c r="BG1262" s="101"/>
      <c r="BH1262" s="101"/>
    </row>
    <row r="1263" spans="1:60" outlineLevel="1">
      <c r="A1263" s="104"/>
      <c r="B1263" s="105"/>
      <c r="C1263" s="138" t="s">
        <v>1436</v>
      </c>
      <c r="D1263" s="107"/>
      <c r="E1263" s="108">
        <v>15.5</v>
      </c>
      <c r="F1263" s="106"/>
      <c r="G1263" s="106"/>
      <c r="H1263" s="106"/>
      <c r="I1263" s="106"/>
      <c r="J1263" s="106"/>
      <c r="K1263" s="106"/>
      <c r="L1263" s="106"/>
      <c r="M1263" s="106"/>
      <c r="N1263" s="106"/>
      <c r="O1263" s="106"/>
      <c r="P1263" s="106"/>
      <c r="Q1263" s="106"/>
      <c r="R1263" s="106"/>
      <c r="S1263" s="106"/>
      <c r="T1263" s="106"/>
      <c r="U1263" s="106"/>
      <c r="V1263" s="106"/>
      <c r="W1263" s="106"/>
      <c r="X1263" s="106"/>
      <c r="Y1263" s="101"/>
      <c r="Z1263" s="101"/>
      <c r="AA1263" s="101"/>
      <c r="AB1263" s="101"/>
      <c r="AC1263" s="101"/>
      <c r="AD1263" s="101"/>
      <c r="AE1263" s="101"/>
      <c r="AF1263" s="101"/>
      <c r="AG1263" s="101" t="s">
        <v>365</v>
      </c>
      <c r="AH1263" s="101">
        <v>0</v>
      </c>
      <c r="AI1263" s="101"/>
      <c r="AJ1263" s="101"/>
      <c r="AK1263" s="101"/>
      <c r="AL1263" s="101"/>
      <c r="AM1263" s="101"/>
      <c r="AN1263" s="101"/>
      <c r="AO1263" s="101"/>
      <c r="AP1263" s="101"/>
      <c r="AQ1263" s="101"/>
      <c r="AR1263" s="101"/>
      <c r="AS1263" s="101"/>
      <c r="AT1263" s="101"/>
      <c r="AU1263" s="101"/>
      <c r="AV1263" s="101"/>
      <c r="AW1263" s="101"/>
      <c r="AX1263" s="101"/>
      <c r="AY1263" s="101"/>
      <c r="AZ1263" s="101"/>
      <c r="BA1263" s="101"/>
      <c r="BB1263" s="101"/>
      <c r="BC1263" s="101"/>
      <c r="BD1263" s="101"/>
      <c r="BE1263" s="101"/>
      <c r="BF1263" s="101"/>
      <c r="BG1263" s="101"/>
      <c r="BH1263" s="101"/>
    </row>
    <row r="1264" spans="1:60" outlineLevel="1">
      <c r="A1264" s="104"/>
      <c r="B1264" s="105"/>
      <c r="C1264" s="138" t="s">
        <v>1437</v>
      </c>
      <c r="D1264" s="107"/>
      <c r="E1264" s="108">
        <v>11.3</v>
      </c>
      <c r="F1264" s="106"/>
      <c r="G1264" s="106"/>
      <c r="H1264" s="106"/>
      <c r="I1264" s="106"/>
      <c r="J1264" s="106"/>
      <c r="K1264" s="106"/>
      <c r="L1264" s="106"/>
      <c r="M1264" s="106"/>
      <c r="N1264" s="106"/>
      <c r="O1264" s="106"/>
      <c r="P1264" s="106"/>
      <c r="Q1264" s="106"/>
      <c r="R1264" s="106"/>
      <c r="S1264" s="106"/>
      <c r="T1264" s="106"/>
      <c r="U1264" s="106"/>
      <c r="V1264" s="106"/>
      <c r="W1264" s="106"/>
      <c r="X1264" s="106"/>
      <c r="Y1264" s="101"/>
      <c r="Z1264" s="101"/>
      <c r="AA1264" s="101"/>
      <c r="AB1264" s="101"/>
      <c r="AC1264" s="101"/>
      <c r="AD1264" s="101"/>
      <c r="AE1264" s="101"/>
      <c r="AF1264" s="101"/>
      <c r="AG1264" s="101" t="s">
        <v>365</v>
      </c>
      <c r="AH1264" s="101">
        <v>0</v>
      </c>
      <c r="AI1264" s="101"/>
      <c r="AJ1264" s="101"/>
      <c r="AK1264" s="101"/>
      <c r="AL1264" s="101"/>
      <c r="AM1264" s="101"/>
      <c r="AN1264" s="101"/>
      <c r="AO1264" s="101"/>
      <c r="AP1264" s="101"/>
      <c r="AQ1264" s="101"/>
      <c r="AR1264" s="101"/>
      <c r="AS1264" s="101"/>
      <c r="AT1264" s="101"/>
      <c r="AU1264" s="101"/>
      <c r="AV1264" s="101"/>
      <c r="AW1264" s="101"/>
      <c r="AX1264" s="101"/>
      <c r="AY1264" s="101"/>
      <c r="AZ1264" s="101"/>
      <c r="BA1264" s="101"/>
      <c r="BB1264" s="101"/>
      <c r="BC1264" s="101"/>
      <c r="BD1264" s="101"/>
      <c r="BE1264" s="101"/>
      <c r="BF1264" s="101"/>
      <c r="BG1264" s="101"/>
      <c r="BH1264" s="101"/>
    </row>
    <row r="1265" spans="1:60" outlineLevel="1">
      <c r="A1265" s="104"/>
      <c r="B1265" s="105"/>
      <c r="C1265" s="138" t="s">
        <v>1438</v>
      </c>
      <c r="D1265" s="107"/>
      <c r="E1265" s="108">
        <v>1.6</v>
      </c>
      <c r="F1265" s="106"/>
      <c r="G1265" s="106"/>
      <c r="H1265" s="106"/>
      <c r="I1265" s="106"/>
      <c r="J1265" s="106"/>
      <c r="K1265" s="106"/>
      <c r="L1265" s="106"/>
      <c r="M1265" s="106"/>
      <c r="N1265" s="106"/>
      <c r="O1265" s="106"/>
      <c r="P1265" s="106"/>
      <c r="Q1265" s="106"/>
      <c r="R1265" s="106"/>
      <c r="S1265" s="106"/>
      <c r="T1265" s="106"/>
      <c r="U1265" s="106"/>
      <c r="V1265" s="106"/>
      <c r="W1265" s="106"/>
      <c r="X1265" s="106"/>
      <c r="Y1265" s="101"/>
      <c r="Z1265" s="101"/>
      <c r="AA1265" s="101"/>
      <c r="AB1265" s="101"/>
      <c r="AC1265" s="101"/>
      <c r="AD1265" s="101"/>
      <c r="AE1265" s="101"/>
      <c r="AF1265" s="101"/>
      <c r="AG1265" s="101" t="s">
        <v>365</v>
      </c>
      <c r="AH1265" s="101">
        <v>0</v>
      </c>
      <c r="AI1265" s="101"/>
      <c r="AJ1265" s="101"/>
      <c r="AK1265" s="101"/>
      <c r="AL1265" s="101"/>
      <c r="AM1265" s="101"/>
      <c r="AN1265" s="101"/>
      <c r="AO1265" s="101"/>
      <c r="AP1265" s="101"/>
      <c r="AQ1265" s="101"/>
      <c r="AR1265" s="101"/>
      <c r="AS1265" s="101"/>
      <c r="AT1265" s="101"/>
      <c r="AU1265" s="101"/>
      <c r="AV1265" s="101"/>
      <c r="AW1265" s="101"/>
      <c r="AX1265" s="101"/>
      <c r="AY1265" s="101"/>
      <c r="AZ1265" s="101"/>
      <c r="BA1265" s="101"/>
      <c r="BB1265" s="101"/>
      <c r="BC1265" s="101"/>
      <c r="BD1265" s="101"/>
      <c r="BE1265" s="101"/>
      <c r="BF1265" s="101"/>
      <c r="BG1265" s="101"/>
      <c r="BH1265" s="101"/>
    </row>
    <row r="1266" spans="1:60" outlineLevel="1">
      <c r="A1266" s="104"/>
      <c r="B1266" s="105"/>
      <c r="C1266" s="138" t="s">
        <v>1411</v>
      </c>
      <c r="D1266" s="107"/>
      <c r="E1266" s="108">
        <v>3.7</v>
      </c>
      <c r="F1266" s="106"/>
      <c r="G1266" s="106"/>
      <c r="H1266" s="106"/>
      <c r="I1266" s="106"/>
      <c r="J1266" s="106"/>
      <c r="K1266" s="106"/>
      <c r="L1266" s="106"/>
      <c r="M1266" s="106"/>
      <c r="N1266" s="106"/>
      <c r="O1266" s="106"/>
      <c r="P1266" s="106"/>
      <c r="Q1266" s="106"/>
      <c r="R1266" s="106"/>
      <c r="S1266" s="106"/>
      <c r="T1266" s="106"/>
      <c r="U1266" s="106"/>
      <c r="V1266" s="106"/>
      <c r="W1266" s="106"/>
      <c r="X1266" s="106"/>
      <c r="Y1266" s="101"/>
      <c r="Z1266" s="101"/>
      <c r="AA1266" s="101"/>
      <c r="AB1266" s="101"/>
      <c r="AC1266" s="101"/>
      <c r="AD1266" s="101"/>
      <c r="AE1266" s="101"/>
      <c r="AF1266" s="101"/>
      <c r="AG1266" s="101" t="s">
        <v>365</v>
      </c>
      <c r="AH1266" s="101">
        <v>0</v>
      </c>
      <c r="AI1266" s="101"/>
      <c r="AJ1266" s="101"/>
      <c r="AK1266" s="101"/>
      <c r="AL1266" s="101"/>
      <c r="AM1266" s="101"/>
      <c r="AN1266" s="101"/>
      <c r="AO1266" s="101"/>
      <c r="AP1266" s="101"/>
      <c r="AQ1266" s="101"/>
      <c r="AR1266" s="101"/>
      <c r="AS1266" s="101"/>
      <c r="AT1266" s="101"/>
      <c r="AU1266" s="101"/>
      <c r="AV1266" s="101"/>
      <c r="AW1266" s="101"/>
      <c r="AX1266" s="101"/>
      <c r="AY1266" s="101"/>
      <c r="AZ1266" s="101"/>
      <c r="BA1266" s="101"/>
      <c r="BB1266" s="101"/>
      <c r="BC1266" s="101"/>
      <c r="BD1266" s="101"/>
      <c r="BE1266" s="101"/>
      <c r="BF1266" s="101"/>
      <c r="BG1266" s="101"/>
      <c r="BH1266" s="101"/>
    </row>
    <row r="1267" spans="1:60" outlineLevel="1">
      <c r="A1267" s="104"/>
      <c r="B1267" s="105"/>
      <c r="C1267" s="138" t="s">
        <v>1439</v>
      </c>
      <c r="D1267" s="107"/>
      <c r="E1267" s="108">
        <v>4.7</v>
      </c>
      <c r="F1267" s="106"/>
      <c r="G1267" s="106"/>
      <c r="H1267" s="106"/>
      <c r="I1267" s="106"/>
      <c r="J1267" s="106"/>
      <c r="K1267" s="106"/>
      <c r="L1267" s="106"/>
      <c r="M1267" s="106"/>
      <c r="N1267" s="106"/>
      <c r="O1267" s="106"/>
      <c r="P1267" s="106"/>
      <c r="Q1267" s="106"/>
      <c r="R1267" s="106"/>
      <c r="S1267" s="106"/>
      <c r="T1267" s="106"/>
      <c r="U1267" s="106"/>
      <c r="V1267" s="106"/>
      <c r="W1267" s="106"/>
      <c r="X1267" s="106"/>
      <c r="Y1267" s="101"/>
      <c r="Z1267" s="101"/>
      <c r="AA1267" s="101"/>
      <c r="AB1267" s="101"/>
      <c r="AC1267" s="101"/>
      <c r="AD1267" s="101"/>
      <c r="AE1267" s="101"/>
      <c r="AF1267" s="101"/>
      <c r="AG1267" s="101" t="s">
        <v>365</v>
      </c>
      <c r="AH1267" s="101">
        <v>0</v>
      </c>
      <c r="AI1267" s="101"/>
      <c r="AJ1267" s="101"/>
      <c r="AK1267" s="101"/>
      <c r="AL1267" s="101"/>
      <c r="AM1267" s="101"/>
      <c r="AN1267" s="101"/>
      <c r="AO1267" s="101"/>
      <c r="AP1267" s="101"/>
      <c r="AQ1267" s="101"/>
      <c r="AR1267" s="101"/>
      <c r="AS1267" s="101"/>
      <c r="AT1267" s="101"/>
      <c r="AU1267" s="101"/>
      <c r="AV1267" s="101"/>
      <c r="AW1267" s="101"/>
      <c r="AX1267" s="101"/>
      <c r="AY1267" s="101"/>
      <c r="AZ1267" s="101"/>
      <c r="BA1267" s="101"/>
      <c r="BB1267" s="101"/>
      <c r="BC1267" s="101"/>
      <c r="BD1267" s="101"/>
      <c r="BE1267" s="101"/>
      <c r="BF1267" s="101"/>
      <c r="BG1267" s="101"/>
      <c r="BH1267" s="101"/>
    </row>
    <row r="1268" spans="1:60" outlineLevel="1">
      <c r="A1268" s="104"/>
      <c r="B1268" s="105"/>
      <c r="C1268" s="138" t="s">
        <v>1440</v>
      </c>
      <c r="D1268" s="107"/>
      <c r="E1268" s="108">
        <v>2.7</v>
      </c>
      <c r="F1268" s="106"/>
      <c r="G1268" s="106"/>
      <c r="H1268" s="106"/>
      <c r="I1268" s="106"/>
      <c r="J1268" s="106"/>
      <c r="K1268" s="106"/>
      <c r="L1268" s="106"/>
      <c r="M1268" s="106"/>
      <c r="N1268" s="106"/>
      <c r="O1268" s="106"/>
      <c r="P1268" s="106"/>
      <c r="Q1268" s="106"/>
      <c r="R1268" s="106"/>
      <c r="S1268" s="106"/>
      <c r="T1268" s="106"/>
      <c r="U1268" s="106"/>
      <c r="V1268" s="106"/>
      <c r="W1268" s="106"/>
      <c r="X1268" s="106"/>
      <c r="Y1268" s="101"/>
      <c r="Z1268" s="101"/>
      <c r="AA1268" s="101"/>
      <c r="AB1268" s="101"/>
      <c r="AC1268" s="101"/>
      <c r="AD1268" s="101"/>
      <c r="AE1268" s="101"/>
      <c r="AF1268" s="101"/>
      <c r="AG1268" s="101" t="s">
        <v>365</v>
      </c>
      <c r="AH1268" s="101">
        <v>0</v>
      </c>
      <c r="AI1268" s="101"/>
      <c r="AJ1268" s="101"/>
      <c r="AK1268" s="101"/>
      <c r="AL1268" s="101"/>
      <c r="AM1268" s="101"/>
      <c r="AN1268" s="101"/>
      <c r="AO1268" s="101"/>
      <c r="AP1268" s="101"/>
      <c r="AQ1268" s="101"/>
      <c r="AR1268" s="101"/>
      <c r="AS1268" s="101"/>
      <c r="AT1268" s="101"/>
      <c r="AU1268" s="101"/>
      <c r="AV1268" s="101"/>
      <c r="AW1268" s="101"/>
      <c r="AX1268" s="101"/>
      <c r="AY1268" s="101"/>
      <c r="AZ1268" s="101"/>
      <c r="BA1268" s="101"/>
      <c r="BB1268" s="101"/>
      <c r="BC1268" s="101"/>
      <c r="BD1268" s="101"/>
      <c r="BE1268" s="101"/>
      <c r="BF1268" s="101"/>
      <c r="BG1268" s="101"/>
      <c r="BH1268" s="101"/>
    </row>
    <row r="1269" spans="1:60" outlineLevel="1">
      <c r="A1269" s="104"/>
      <c r="B1269" s="105"/>
      <c r="C1269" s="138" t="s">
        <v>1441</v>
      </c>
      <c r="D1269" s="107"/>
      <c r="E1269" s="108">
        <v>1.35</v>
      </c>
      <c r="F1269" s="106"/>
      <c r="G1269" s="106"/>
      <c r="H1269" s="106"/>
      <c r="I1269" s="106"/>
      <c r="J1269" s="106"/>
      <c r="K1269" s="106"/>
      <c r="L1269" s="106"/>
      <c r="M1269" s="106"/>
      <c r="N1269" s="106"/>
      <c r="O1269" s="106"/>
      <c r="P1269" s="106"/>
      <c r="Q1269" s="106"/>
      <c r="R1269" s="106"/>
      <c r="S1269" s="106"/>
      <c r="T1269" s="106"/>
      <c r="U1269" s="106"/>
      <c r="V1269" s="106"/>
      <c r="W1269" s="106"/>
      <c r="X1269" s="106"/>
      <c r="Y1269" s="101"/>
      <c r="Z1269" s="101"/>
      <c r="AA1269" s="101"/>
      <c r="AB1269" s="101"/>
      <c r="AC1269" s="101"/>
      <c r="AD1269" s="101"/>
      <c r="AE1269" s="101"/>
      <c r="AF1269" s="101"/>
      <c r="AG1269" s="101" t="s">
        <v>365</v>
      </c>
      <c r="AH1269" s="101">
        <v>0</v>
      </c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</row>
    <row r="1270" spans="1:60" outlineLevel="1">
      <c r="A1270" s="104"/>
      <c r="B1270" s="105"/>
      <c r="C1270" s="138" t="s">
        <v>847</v>
      </c>
      <c r="D1270" s="107"/>
      <c r="E1270" s="108">
        <v>1.7</v>
      </c>
      <c r="F1270" s="106"/>
      <c r="G1270" s="106"/>
      <c r="H1270" s="106"/>
      <c r="I1270" s="106"/>
      <c r="J1270" s="106"/>
      <c r="K1270" s="106"/>
      <c r="L1270" s="106"/>
      <c r="M1270" s="106"/>
      <c r="N1270" s="106"/>
      <c r="O1270" s="106"/>
      <c r="P1270" s="106"/>
      <c r="Q1270" s="106"/>
      <c r="R1270" s="106"/>
      <c r="S1270" s="106"/>
      <c r="T1270" s="106"/>
      <c r="U1270" s="106"/>
      <c r="V1270" s="106"/>
      <c r="W1270" s="106"/>
      <c r="X1270" s="106"/>
      <c r="Y1270" s="101"/>
      <c r="Z1270" s="101"/>
      <c r="AA1270" s="101"/>
      <c r="AB1270" s="101"/>
      <c r="AC1270" s="101"/>
      <c r="AD1270" s="101"/>
      <c r="AE1270" s="101"/>
      <c r="AF1270" s="101"/>
      <c r="AG1270" s="101" t="s">
        <v>365</v>
      </c>
      <c r="AH1270" s="101">
        <v>0</v>
      </c>
      <c r="AI1270" s="101"/>
      <c r="AJ1270" s="101"/>
      <c r="AK1270" s="101"/>
      <c r="AL1270" s="101"/>
      <c r="AM1270" s="101"/>
      <c r="AN1270" s="101"/>
      <c r="AO1270" s="101"/>
      <c r="AP1270" s="101"/>
      <c r="AQ1270" s="101"/>
      <c r="AR1270" s="101"/>
      <c r="AS1270" s="101"/>
      <c r="AT1270" s="101"/>
      <c r="AU1270" s="101"/>
      <c r="AV1270" s="101"/>
      <c r="AW1270" s="101"/>
      <c r="AX1270" s="101"/>
      <c r="AY1270" s="101"/>
      <c r="AZ1270" s="101"/>
      <c r="BA1270" s="101"/>
      <c r="BB1270" s="101"/>
      <c r="BC1270" s="101"/>
      <c r="BD1270" s="101"/>
      <c r="BE1270" s="101"/>
      <c r="BF1270" s="101"/>
      <c r="BG1270" s="101"/>
      <c r="BH1270" s="101"/>
    </row>
    <row r="1271" spans="1:60" outlineLevel="1">
      <c r="A1271" s="104"/>
      <c r="B1271" s="105"/>
      <c r="C1271" s="138" t="s">
        <v>1442</v>
      </c>
      <c r="D1271" s="107"/>
      <c r="E1271" s="108">
        <v>1.75</v>
      </c>
      <c r="F1271" s="106"/>
      <c r="G1271" s="106"/>
      <c r="H1271" s="106"/>
      <c r="I1271" s="106"/>
      <c r="J1271" s="106"/>
      <c r="K1271" s="106"/>
      <c r="L1271" s="106"/>
      <c r="M1271" s="106"/>
      <c r="N1271" s="106"/>
      <c r="O1271" s="106"/>
      <c r="P1271" s="106"/>
      <c r="Q1271" s="106"/>
      <c r="R1271" s="106"/>
      <c r="S1271" s="106"/>
      <c r="T1271" s="106"/>
      <c r="U1271" s="106"/>
      <c r="V1271" s="106"/>
      <c r="W1271" s="106"/>
      <c r="X1271" s="106"/>
      <c r="Y1271" s="101"/>
      <c r="Z1271" s="101"/>
      <c r="AA1271" s="101"/>
      <c r="AB1271" s="101"/>
      <c r="AC1271" s="101"/>
      <c r="AD1271" s="101"/>
      <c r="AE1271" s="101"/>
      <c r="AF1271" s="101"/>
      <c r="AG1271" s="101" t="s">
        <v>365</v>
      </c>
      <c r="AH1271" s="101">
        <v>0</v>
      </c>
      <c r="AI1271" s="101"/>
      <c r="AJ1271" s="101"/>
      <c r="AK1271" s="101"/>
      <c r="AL1271" s="101"/>
      <c r="AM1271" s="101"/>
      <c r="AN1271" s="101"/>
      <c r="AO1271" s="101"/>
      <c r="AP1271" s="101"/>
      <c r="AQ1271" s="101"/>
      <c r="AR1271" s="101"/>
      <c r="AS1271" s="101"/>
      <c r="AT1271" s="101"/>
      <c r="AU1271" s="101"/>
      <c r="AV1271" s="101"/>
      <c r="AW1271" s="101"/>
      <c r="AX1271" s="101"/>
      <c r="AY1271" s="101"/>
      <c r="AZ1271" s="101"/>
      <c r="BA1271" s="101"/>
      <c r="BB1271" s="101"/>
      <c r="BC1271" s="101"/>
      <c r="BD1271" s="101"/>
      <c r="BE1271" s="101"/>
      <c r="BF1271" s="101"/>
      <c r="BG1271" s="101"/>
      <c r="BH1271" s="101"/>
    </row>
    <row r="1272" spans="1:60" outlineLevel="1">
      <c r="A1272" s="104"/>
      <c r="B1272" s="105"/>
      <c r="C1272" s="138" t="s">
        <v>394</v>
      </c>
      <c r="D1272" s="107"/>
      <c r="E1272" s="108"/>
      <c r="F1272" s="106"/>
      <c r="G1272" s="106"/>
      <c r="H1272" s="106"/>
      <c r="I1272" s="106"/>
      <c r="J1272" s="106"/>
      <c r="K1272" s="106"/>
      <c r="L1272" s="106"/>
      <c r="M1272" s="106"/>
      <c r="N1272" s="106"/>
      <c r="O1272" s="106"/>
      <c r="P1272" s="106"/>
      <c r="Q1272" s="106"/>
      <c r="R1272" s="106"/>
      <c r="S1272" s="106"/>
      <c r="T1272" s="106"/>
      <c r="U1272" s="106"/>
      <c r="V1272" s="106"/>
      <c r="W1272" s="106"/>
      <c r="X1272" s="106"/>
      <c r="Y1272" s="101"/>
      <c r="Z1272" s="101"/>
      <c r="AA1272" s="101"/>
      <c r="AB1272" s="101"/>
      <c r="AC1272" s="101"/>
      <c r="AD1272" s="101"/>
      <c r="AE1272" s="101"/>
      <c r="AF1272" s="101"/>
      <c r="AG1272" s="101" t="s">
        <v>365</v>
      </c>
      <c r="AH1272" s="101">
        <v>0</v>
      </c>
      <c r="AI1272" s="101"/>
      <c r="AJ1272" s="101"/>
      <c r="AK1272" s="101"/>
      <c r="AL1272" s="101"/>
      <c r="AM1272" s="101"/>
      <c r="AN1272" s="101"/>
      <c r="AO1272" s="101"/>
      <c r="AP1272" s="101"/>
      <c r="AQ1272" s="101"/>
      <c r="AR1272" s="101"/>
      <c r="AS1272" s="101"/>
      <c r="AT1272" s="101"/>
      <c r="AU1272" s="101"/>
      <c r="AV1272" s="101"/>
      <c r="AW1272" s="101"/>
      <c r="AX1272" s="101"/>
      <c r="AY1272" s="101"/>
      <c r="AZ1272" s="101"/>
      <c r="BA1272" s="101"/>
      <c r="BB1272" s="101"/>
      <c r="BC1272" s="101"/>
      <c r="BD1272" s="101"/>
      <c r="BE1272" s="101"/>
      <c r="BF1272" s="101"/>
      <c r="BG1272" s="101"/>
      <c r="BH1272" s="101"/>
    </row>
    <row r="1273" spans="1:60" outlineLevel="1">
      <c r="A1273" s="104"/>
      <c r="B1273" s="105"/>
      <c r="C1273" s="138" t="s">
        <v>1443</v>
      </c>
      <c r="D1273" s="107"/>
      <c r="E1273" s="108">
        <v>8.6</v>
      </c>
      <c r="F1273" s="106"/>
      <c r="G1273" s="106"/>
      <c r="H1273" s="106"/>
      <c r="I1273" s="106"/>
      <c r="J1273" s="106"/>
      <c r="K1273" s="106"/>
      <c r="L1273" s="106"/>
      <c r="M1273" s="106"/>
      <c r="N1273" s="106"/>
      <c r="O1273" s="106"/>
      <c r="P1273" s="106"/>
      <c r="Q1273" s="106"/>
      <c r="R1273" s="106"/>
      <c r="S1273" s="106"/>
      <c r="T1273" s="106"/>
      <c r="U1273" s="106"/>
      <c r="V1273" s="106"/>
      <c r="W1273" s="106"/>
      <c r="X1273" s="106"/>
      <c r="Y1273" s="101"/>
      <c r="Z1273" s="101"/>
      <c r="AA1273" s="101"/>
      <c r="AB1273" s="101"/>
      <c r="AC1273" s="101"/>
      <c r="AD1273" s="101"/>
      <c r="AE1273" s="101"/>
      <c r="AF1273" s="101"/>
      <c r="AG1273" s="101" t="s">
        <v>365</v>
      </c>
      <c r="AH1273" s="101">
        <v>0</v>
      </c>
      <c r="AI1273" s="101"/>
      <c r="AJ1273" s="101"/>
      <c r="AK1273" s="101"/>
      <c r="AL1273" s="101"/>
      <c r="AM1273" s="101"/>
      <c r="AN1273" s="101"/>
      <c r="AO1273" s="101"/>
      <c r="AP1273" s="101"/>
      <c r="AQ1273" s="101"/>
      <c r="AR1273" s="101"/>
      <c r="AS1273" s="101"/>
      <c r="AT1273" s="101"/>
      <c r="AU1273" s="101"/>
      <c r="AV1273" s="101"/>
      <c r="AW1273" s="101"/>
      <c r="AX1273" s="101"/>
      <c r="AY1273" s="101"/>
      <c r="AZ1273" s="101"/>
      <c r="BA1273" s="101"/>
      <c r="BB1273" s="101"/>
      <c r="BC1273" s="101"/>
      <c r="BD1273" s="101"/>
      <c r="BE1273" s="101"/>
      <c r="BF1273" s="101"/>
      <c r="BG1273" s="101"/>
      <c r="BH1273" s="101"/>
    </row>
    <row r="1274" spans="1:60" outlineLevel="1">
      <c r="A1274" s="104"/>
      <c r="B1274" s="105"/>
      <c r="C1274" s="138" t="s">
        <v>1444</v>
      </c>
      <c r="D1274" s="107"/>
      <c r="E1274" s="108">
        <v>3.702</v>
      </c>
      <c r="F1274" s="106"/>
      <c r="G1274" s="106"/>
      <c r="H1274" s="106"/>
      <c r="I1274" s="106"/>
      <c r="J1274" s="106"/>
      <c r="K1274" s="106"/>
      <c r="L1274" s="106"/>
      <c r="M1274" s="106"/>
      <c r="N1274" s="106"/>
      <c r="O1274" s="106"/>
      <c r="P1274" s="106"/>
      <c r="Q1274" s="106"/>
      <c r="R1274" s="106"/>
      <c r="S1274" s="106"/>
      <c r="T1274" s="106"/>
      <c r="U1274" s="106"/>
      <c r="V1274" s="106"/>
      <c r="W1274" s="106"/>
      <c r="X1274" s="106"/>
      <c r="Y1274" s="101"/>
      <c r="Z1274" s="101"/>
      <c r="AA1274" s="101"/>
      <c r="AB1274" s="101"/>
      <c r="AC1274" s="101"/>
      <c r="AD1274" s="101"/>
      <c r="AE1274" s="101"/>
      <c r="AF1274" s="101"/>
      <c r="AG1274" s="101" t="s">
        <v>365</v>
      </c>
      <c r="AH1274" s="101">
        <v>0</v>
      </c>
      <c r="AI1274" s="101"/>
      <c r="AJ1274" s="101"/>
      <c r="AK1274" s="101"/>
      <c r="AL1274" s="101"/>
      <c r="AM1274" s="101"/>
      <c r="AN1274" s="101"/>
      <c r="AO1274" s="101"/>
      <c r="AP1274" s="101"/>
      <c r="AQ1274" s="101"/>
      <c r="AR1274" s="101"/>
      <c r="AS1274" s="101"/>
      <c r="AT1274" s="101"/>
      <c r="AU1274" s="101"/>
      <c r="AV1274" s="101"/>
      <c r="AW1274" s="101"/>
      <c r="AX1274" s="101"/>
      <c r="AY1274" s="101"/>
      <c r="AZ1274" s="101"/>
      <c r="BA1274" s="101"/>
      <c r="BB1274" s="101"/>
      <c r="BC1274" s="101"/>
      <c r="BD1274" s="101"/>
      <c r="BE1274" s="101"/>
      <c r="BF1274" s="101"/>
      <c r="BG1274" s="101"/>
      <c r="BH1274" s="101"/>
    </row>
    <row r="1275" spans="1:60" outlineLevel="1">
      <c r="A1275" s="104"/>
      <c r="B1275" s="105"/>
      <c r="C1275" s="138" t="s">
        <v>1445</v>
      </c>
      <c r="D1275" s="107"/>
      <c r="E1275" s="108">
        <v>3.91</v>
      </c>
      <c r="F1275" s="106"/>
      <c r="G1275" s="106"/>
      <c r="H1275" s="106"/>
      <c r="I1275" s="106"/>
      <c r="J1275" s="106"/>
      <c r="K1275" s="106"/>
      <c r="L1275" s="106"/>
      <c r="M1275" s="106"/>
      <c r="N1275" s="106"/>
      <c r="O1275" s="106"/>
      <c r="P1275" s="106"/>
      <c r="Q1275" s="106"/>
      <c r="R1275" s="106"/>
      <c r="S1275" s="106"/>
      <c r="T1275" s="106"/>
      <c r="U1275" s="106"/>
      <c r="V1275" s="106"/>
      <c r="W1275" s="106"/>
      <c r="X1275" s="106"/>
      <c r="Y1275" s="101"/>
      <c r="Z1275" s="101"/>
      <c r="AA1275" s="101"/>
      <c r="AB1275" s="101"/>
      <c r="AC1275" s="101"/>
      <c r="AD1275" s="101"/>
      <c r="AE1275" s="101"/>
      <c r="AF1275" s="101"/>
      <c r="AG1275" s="101" t="s">
        <v>365</v>
      </c>
      <c r="AH1275" s="101">
        <v>0</v>
      </c>
      <c r="AI1275" s="101"/>
      <c r="AJ1275" s="101"/>
      <c r="AK1275" s="101"/>
      <c r="AL1275" s="101"/>
      <c r="AM1275" s="101"/>
      <c r="AN1275" s="101"/>
      <c r="AO1275" s="101"/>
      <c r="AP1275" s="101"/>
      <c r="AQ1275" s="101"/>
      <c r="AR1275" s="101"/>
      <c r="AS1275" s="101"/>
      <c r="AT1275" s="101"/>
      <c r="AU1275" s="101"/>
      <c r="AV1275" s="101"/>
      <c r="AW1275" s="101"/>
      <c r="AX1275" s="101"/>
      <c r="AY1275" s="101"/>
      <c r="AZ1275" s="101"/>
      <c r="BA1275" s="101"/>
      <c r="BB1275" s="101"/>
      <c r="BC1275" s="101"/>
      <c r="BD1275" s="101"/>
      <c r="BE1275" s="101"/>
      <c r="BF1275" s="101"/>
      <c r="BG1275" s="101"/>
      <c r="BH1275" s="101"/>
    </row>
    <row r="1276" spans="1:60" outlineLevel="1">
      <c r="A1276" s="104"/>
      <c r="B1276" s="105"/>
      <c r="C1276" s="138" t="s">
        <v>1446</v>
      </c>
      <c r="D1276" s="107"/>
      <c r="E1276" s="108">
        <v>6.2350000000000003</v>
      </c>
      <c r="F1276" s="106"/>
      <c r="G1276" s="106"/>
      <c r="H1276" s="106"/>
      <c r="I1276" s="106"/>
      <c r="J1276" s="106"/>
      <c r="K1276" s="106"/>
      <c r="L1276" s="106"/>
      <c r="M1276" s="106"/>
      <c r="N1276" s="106"/>
      <c r="O1276" s="106"/>
      <c r="P1276" s="106"/>
      <c r="Q1276" s="106"/>
      <c r="R1276" s="106"/>
      <c r="S1276" s="106"/>
      <c r="T1276" s="106"/>
      <c r="U1276" s="106"/>
      <c r="V1276" s="106"/>
      <c r="W1276" s="106"/>
      <c r="X1276" s="106"/>
      <c r="Y1276" s="101"/>
      <c r="Z1276" s="101"/>
      <c r="AA1276" s="101"/>
      <c r="AB1276" s="101"/>
      <c r="AC1276" s="101"/>
      <c r="AD1276" s="101"/>
      <c r="AE1276" s="101"/>
      <c r="AF1276" s="101"/>
      <c r="AG1276" s="101" t="s">
        <v>365</v>
      </c>
      <c r="AH1276" s="101">
        <v>0</v>
      </c>
      <c r="AI1276" s="101"/>
      <c r="AJ1276" s="101"/>
      <c r="AK1276" s="101"/>
      <c r="AL1276" s="101"/>
      <c r="AM1276" s="101"/>
      <c r="AN1276" s="101"/>
      <c r="AO1276" s="101"/>
      <c r="AP1276" s="101"/>
      <c r="AQ1276" s="101"/>
      <c r="AR1276" s="101"/>
      <c r="AS1276" s="101"/>
      <c r="AT1276" s="101"/>
      <c r="AU1276" s="101"/>
      <c r="AV1276" s="101"/>
      <c r="AW1276" s="101"/>
      <c r="AX1276" s="101"/>
      <c r="AY1276" s="101"/>
      <c r="AZ1276" s="101"/>
      <c r="BA1276" s="101"/>
      <c r="BB1276" s="101"/>
      <c r="BC1276" s="101"/>
      <c r="BD1276" s="101"/>
      <c r="BE1276" s="101"/>
      <c r="BF1276" s="101"/>
      <c r="BG1276" s="101"/>
      <c r="BH1276" s="101"/>
    </row>
    <row r="1277" spans="1:60" outlineLevel="1">
      <c r="A1277" s="104"/>
      <c r="B1277" s="105"/>
      <c r="C1277" s="138" t="s">
        <v>1447</v>
      </c>
      <c r="D1277" s="107"/>
      <c r="E1277" s="108">
        <v>8.0672800000000002</v>
      </c>
      <c r="F1277" s="106"/>
      <c r="G1277" s="106"/>
      <c r="H1277" s="106"/>
      <c r="I1277" s="106"/>
      <c r="J1277" s="106"/>
      <c r="K1277" s="106"/>
      <c r="L1277" s="106"/>
      <c r="M1277" s="106"/>
      <c r="N1277" s="106"/>
      <c r="O1277" s="106"/>
      <c r="P1277" s="106"/>
      <c r="Q1277" s="106"/>
      <c r="R1277" s="106"/>
      <c r="S1277" s="106"/>
      <c r="T1277" s="106"/>
      <c r="U1277" s="106"/>
      <c r="V1277" s="106"/>
      <c r="W1277" s="106"/>
      <c r="X1277" s="106"/>
      <c r="Y1277" s="101"/>
      <c r="Z1277" s="101"/>
      <c r="AA1277" s="101"/>
      <c r="AB1277" s="101"/>
      <c r="AC1277" s="101"/>
      <c r="AD1277" s="101"/>
      <c r="AE1277" s="101"/>
      <c r="AF1277" s="101"/>
      <c r="AG1277" s="101" t="s">
        <v>365</v>
      </c>
      <c r="AH1277" s="101">
        <v>0</v>
      </c>
      <c r="AI1277" s="101"/>
      <c r="AJ1277" s="101"/>
      <c r="AK1277" s="101"/>
      <c r="AL1277" s="101"/>
      <c r="AM1277" s="101"/>
      <c r="AN1277" s="101"/>
      <c r="AO1277" s="101"/>
      <c r="AP1277" s="101"/>
      <c r="AQ1277" s="101"/>
      <c r="AR1277" s="101"/>
      <c r="AS1277" s="101"/>
      <c r="AT1277" s="101"/>
      <c r="AU1277" s="101"/>
      <c r="AV1277" s="101"/>
      <c r="AW1277" s="101"/>
      <c r="AX1277" s="101"/>
      <c r="AY1277" s="101"/>
      <c r="AZ1277" s="101"/>
      <c r="BA1277" s="101"/>
      <c r="BB1277" s="101"/>
      <c r="BC1277" s="101"/>
      <c r="BD1277" s="101"/>
      <c r="BE1277" s="101"/>
      <c r="BF1277" s="101"/>
      <c r="BG1277" s="101"/>
      <c r="BH1277" s="101"/>
    </row>
    <row r="1278" spans="1:60" outlineLevel="1">
      <c r="A1278" s="104"/>
      <c r="B1278" s="105"/>
      <c r="C1278" s="138" t="s">
        <v>1448</v>
      </c>
      <c r="D1278" s="107"/>
      <c r="E1278" s="108"/>
      <c r="F1278" s="106"/>
      <c r="G1278" s="106"/>
      <c r="H1278" s="106"/>
      <c r="I1278" s="106"/>
      <c r="J1278" s="106"/>
      <c r="K1278" s="106"/>
      <c r="L1278" s="106"/>
      <c r="M1278" s="106"/>
      <c r="N1278" s="106"/>
      <c r="O1278" s="106"/>
      <c r="P1278" s="106"/>
      <c r="Q1278" s="106"/>
      <c r="R1278" s="106"/>
      <c r="S1278" s="106"/>
      <c r="T1278" s="106"/>
      <c r="U1278" s="106"/>
      <c r="V1278" s="106"/>
      <c r="W1278" s="106"/>
      <c r="X1278" s="106"/>
      <c r="Y1278" s="101"/>
      <c r="Z1278" s="101"/>
      <c r="AA1278" s="101"/>
      <c r="AB1278" s="101"/>
      <c r="AC1278" s="101"/>
      <c r="AD1278" s="101"/>
      <c r="AE1278" s="101"/>
      <c r="AF1278" s="101"/>
      <c r="AG1278" s="101" t="s">
        <v>365</v>
      </c>
      <c r="AH1278" s="101">
        <v>0</v>
      </c>
      <c r="AI1278" s="101"/>
      <c r="AJ1278" s="101"/>
      <c r="AK1278" s="101"/>
      <c r="AL1278" s="101"/>
      <c r="AM1278" s="101"/>
      <c r="AN1278" s="101"/>
      <c r="AO1278" s="101"/>
      <c r="AP1278" s="101"/>
      <c r="AQ1278" s="101"/>
      <c r="AR1278" s="101"/>
      <c r="AS1278" s="101"/>
      <c r="AT1278" s="101"/>
      <c r="AU1278" s="101"/>
      <c r="AV1278" s="101"/>
      <c r="AW1278" s="101"/>
      <c r="AX1278" s="101"/>
      <c r="AY1278" s="101"/>
      <c r="AZ1278" s="101"/>
      <c r="BA1278" s="101"/>
      <c r="BB1278" s="101"/>
      <c r="BC1278" s="101"/>
      <c r="BD1278" s="101"/>
      <c r="BE1278" s="101"/>
      <c r="BF1278" s="101"/>
      <c r="BG1278" s="101"/>
      <c r="BH1278" s="101"/>
    </row>
    <row r="1279" spans="1:60" ht="33.75" outlineLevel="1">
      <c r="A1279" s="122">
        <v>205</v>
      </c>
      <c r="B1279" s="123" t="s">
        <v>1449</v>
      </c>
      <c r="C1279" s="137" t="s">
        <v>1450</v>
      </c>
      <c r="D1279" s="124" t="s">
        <v>359</v>
      </c>
      <c r="E1279" s="125">
        <v>8</v>
      </c>
      <c r="F1279" s="126"/>
      <c r="G1279" s="127">
        <f>ROUND(E1279*F1279,2)</f>
        <v>0</v>
      </c>
      <c r="H1279" s="126"/>
      <c r="I1279" s="127">
        <f>ROUND(E1279*H1279,2)</f>
        <v>0</v>
      </c>
      <c r="J1279" s="126"/>
      <c r="K1279" s="127">
        <f>ROUND(E1279*J1279,2)</f>
        <v>0</v>
      </c>
      <c r="L1279" s="127">
        <v>21</v>
      </c>
      <c r="M1279" s="127">
        <f>G1279*(1+L1279/100)</f>
        <v>0</v>
      </c>
      <c r="N1279" s="127">
        <v>6.4700000000000001E-3</v>
      </c>
      <c r="O1279" s="127">
        <f>ROUND(E1279*N1279,2)</f>
        <v>0.05</v>
      </c>
      <c r="P1279" s="127">
        <v>0</v>
      </c>
      <c r="Q1279" s="127">
        <f>ROUND(E1279*P1279,2)</f>
        <v>0</v>
      </c>
      <c r="R1279" s="127"/>
      <c r="S1279" s="127" t="s">
        <v>392</v>
      </c>
      <c r="T1279" s="128" t="s">
        <v>393</v>
      </c>
      <c r="U1279" s="106">
        <v>0.91100000000000003</v>
      </c>
      <c r="V1279" s="106">
        <f>ROUND(E1279*U1279,2)</f>
        <v>7.29</v>
      </c>
      <c r="W1279" s="106"/>
      <c r="X1279" s="106" t="s">
        <v>362</v>
      </c>
      <c r="Y1279" s="101"/>
      <c r="Z1279" s="101"/>
      <c r="AA1279" s="101"/>
      <c r="AB1279" s="101"/>
      <c r="AC1279" s="101"/>
      <c r="AD1279" s="101"/>
      <c r="AE1279" s="101"/>
      <c r="AF1279" s="101"/>
      <c r="AG1279" s="101" t="s">
        <v>363</v>
      </c>
      <c r="AH1279" s="101"/>
      <c r="AI1279" s="101"/>
      <c r="AJ1279" s="101"/>
      <c r="AK1279" s="101"/>
      <c r="AL1279" s="101"/>
      <c r="AM1279" s="101"/>
      <c r="AN1279" s="101"/>
      <c r="AO1279" s="101"/>
      <c r="AP1279" s="101"/>
      <c r="AQ1279" s="101"/>
      <c r="AR1279" s="101"/>
      <c r="AS1279" s="101"/>
      <c r="AT1279" s="101"/>
      <c r="AU1279" s="101"/>
      <c r="AV1279" s="101"/>
      <c r="AW1279" s="101"/>
      <c r="AX1279" s="101"/>
      <c r="AY1279" s="101"/>
      <c r="AZ1279" s="101"/>
      <c r="BA1279" s="101"/>
      <c r="BB1279" s="101"/>
      <c r="BC1279" s="101"/>
      <c r="BD1279" s="101"/>
      <c r="BE1279" s="101"/>
      <c r="BF1279" s="101"/>
      <c r="BG1279" s="101"/>
      <c r="BH1279" s="101"/>
    </row>
    <row r="1280" spans="1:60" outlineLevel="1">
      <c r="A1280" s="104"/>
      <c r="B1280" s="105"/>
      <c r="C1280" s="138" t="s">
        <v>619</v>
      </c>
      <c r="D1280" s="107"/>
      <c r="E1280" s="108"/>
      <c r="F1280" s="106"/>
      <c r="G1280" s="106"/>
      <c r="H1280" s="106"/>
      <c r="I1280" s="106"/>
      <c r="J1280" s="106"/>
      <c r="K1280" s="106"/>
      <c r="L1280" s="106"/>
      <c r="M1280" s="106"/>
      <c r="N1280" s="106"/>
      <c r="O1280" s="106"/>
      <c r="P1280" s="106"/>
      <c r="Q1280" s="106"/>
      <c r="R1280" s="106"/>
      <c r="S1280" s="106"/>
      <c r="T1280" s="106"/>
      <c r="U1280" s="106"/>
      <c r="V1280" s="106"/>
      <c r="W1280" s="106"/>
      <c r="X1280" s="106"/>
      <c r="Y1280" s="101"/>
      <c r="Z1280" s="101"/>
      <c r="AA1280" s="101"/>
      <c r="AB1280" s="101"/>
      <c r="AC1280" s="101"/>
      <c r="AD1280" s="101"/>
      <c r="AE1280" s="101"/>
      <c r="AF1280" s="101"/>
      <c r="AG1280" s="101" t="s">
        <v>365</v>
      </c>
      <c r="AH1280" s="101">
        <v>0</v>
      </c>
      <c r="AI1280" s="101"/>
      <c r="AJ1280" s="101"/>
      <c r="AK1280" s="101"/>
      <c r="AL1280" s="101"/>
      <c r="AM1280" s="101"/>
      <c r="AN1280" s="101"/>
      <c r="AO1280" s="101"/>
      <c r="AP1280" s="101"/>
      <c r="AQ1280" s="101"/>
      <c r="AR1280" s="101"/>
      <c r="AS1280" s="101"/>
      <c r="AT1280" s="101"/>
      <c r="AU1280" s="101"/>
      <c r="AV1280" s="101"/>
      <c r="AW1280" s="101"/>
      <c r="AX1280" s="101"/>
      <c r="AY1280" s="101"/>
      <c r="AZ1280" s="101"/>
      <c r="BA1280" s="101"/>
      <c r="BB1280" s="101"/>
      <c r="BC1280" s="101"/>
      <c r="BD1280" s="101"/>
      <c r="BE1280" s="101"/>
      <c r="BF1280" s="101"/>
      <c r="BG1280" s="101"/>
      <c r="BH1280" s="101"/>
    </row>
    <row r="1281" spans="1:60" outlineLevel="1">
      <c r="A1281" s="104"/>
      <c r="B1281" s="105"/>
      <c r="C1281" s="138" t="s">
        <v>1451</v>
      </c>
      <c r="D1281" s="107"/>
      <c r="E1281" s="108">
        <v>8</v>
      </c>
      <c r="F1281" s="106"/>
      <c r="G1281" s="106"/>
      <c r="H1281" s="106"/>
      <c r="I1281" s="106"/>
      <c r="J1281" s="106"/>
      <c r="K1281" s="106"/>
      <c r="L1281" s="106"/>
      <c r="M1281" s="106"/>
      <c r="N1281" s="106"/>
      <c r="O1281" s="106"/>
      <c r="P1281" s="106"/>
      <c r="Q1281" s="106"/>
      <c r="R1281" s="106"/>
      <c r="S1281" s="106"/>
      <c r="T1281" s="106"/>
      <c r="U1281" s="106"/>
      <c r="V1281" s="106"/>
      <c r="W1281" s="106"/>
      <c r="X1281" s="106"/>
      <c r="Y1281" s="101"/>
      <c r="Z1281" s="101"/>
      <c r="AA1281" s="101"/>
      <c r="AB1281" s="101"/>
      <c r="AC1281" s="101"/>
      <c r="AD1281" s="101"/>
      <c r="AE1281" s="101"/>
      <c r="AF1281" s="101"/>
      <c r="AG1281" s="101" t="s">
        <v>365</v>
      </c>
      <c r="AH1281" s="101">
        <v>0</v>
      </c>
      <c r="AI1281" s="101"/>
      <c r="AJ1281" s="101"/>
      <c r="AK1281" s="101"/>
      <c r="AL1281" s="101"/>
      <c r="AM1281" s="101"/>
      <c r="AN1281" s="101"/>
      <c r="AO1281" s="101"/>
      <c r="AP1281" s="101"/>
      <c r="AQ1281" s="101"/>
      <c r="AR1281" s="101"/>
      <c r="AS1281" s="101"/>
      <c r="AT1281" s="101"/>
      <c r="AU1281" s="101"/>
      <c r="AV1281" s="101"/>
      <c r="AW1281" s="101"/>
      <c r="AX1281" s="101"/>
      <c r="AY1281" s="101"/>
      <c r="AZ1281" s="101"/>
      <c r="BA1281" s="101"/>
      <c r="BB1281" s="101"/>
      <c r="BC1281" s="101"/>
      <c r="BD1281" s="101"/>
      <c r="BE1281" s="101"/>
      <c r="BF1281" s="101"/>
      <c r="BG1281" s="101"/>
      <c r="BH1281" s="101"/>
    </row>
    <row r="1282" spans="1:60">
      <c r="A1282" s="116" t="s">
        <v>355</v>
      </c>
      <c r="B1282" s="117" t="s">
        <v>184</v>
      </c>
      <c r="C1282" s="136" t="s">
        <v>185</v>
      </c>
      <c r="D1282" s="118"/>
      <c r="E1282" s="119"/>
      <c r="F1282" s="120"/>
      <c r="G1282" s="120">
        <f>SUMIF(AG1283:AG1586,"&lt;&gt;NOR",G1283:G1586)</f>
        <v>0</v>
      </c>
      <c r="H1282" s="120"/>
      <c r="I1282" s="120">
        <f>SUM(I1283:I1586)</f>
        <v>0</v>
      </c>
      <c r="J1282" s="120"/>
      <c r="K1282" s="120">
        <f>SUM(K1283:K1586)</f>
        <v>0</v>
      </c>
      <c r="L1282" s="120"/>
      <c r="M1282" s="120">
        <f>SUM(M1283:M1586)</f>
        <v>0</v>
      </c>
      <c r="N1282" s="120"/>
      <c r="O1282" s="120">
        <f>SUM(O1283:O1586)</f>
        <v>4.16</v>
      </c>
      <c r="P1282" s="120"/>
      <c r="Q1282" s="120">
        <f>SUM(Q1283:Q1586)</f>
        <v>0.43</v>
      </c>
      <c r="R1282" s="120"/>
      <c r="S1282" s="120"/>
      <c r="T1282" s="121"/>
      <c r="U1282" s="115"/>
      <c r="V1282" s="115">
        <f>SUM(V1283:V1586)</f>
        <v>711.64</v>
      </c>
      <c r="W1282" s="115"/>
      <c r="X1282" s="115"/>
      <c r="AG1282" t="s">
        <v>356</v>
      </c>
    </row>
    <row r="1283" spans="1:60" ht="22.5" outlineLevel="1">
      <c r="A1283" s="122">
        <v>206</v>
      </c>
      <c r="B1283" s="123" t="s">
        <v>1452</v>
      </c>
      <c r="C1283" s="137" t="s">
        <v>1453</v>
      </c>
      <c r="D1283" s="124" t="s">
        <v>359</v>
      </c>
      <c r="E1283" s="125">
        <v>427.83949999999999</v>
      </c>
      <c r="F1283" s="126"/>
      <c r="G1283" s="127">
        <f>ROUND(E1283*F1283,2)</f>
        <v>0</v>
      </c>
      <c r="H1283" s="126"/>
      <c r="I1283" s="127">
        <f>ROUND(E1283*H1283,2)</f>
        <v>0</v>
      </c>
      <c r="J1283" s="126"/>
      <c r="K1283" s="127">
        <f>ROUND(E1283*J1283,2)</f>
        <v>0</v>
      </c>
      <c r="L1283" s="127">
        <v>21</v>
      </c>
      <c r="M1283" s="127">
        <f>G1283*(1+L1283/100)</f>
        <v>0</v>
      </c>
      <c r="N1283" s="127">
        <v>0</v>
      </c>
      <c r="O1283" s="127">
        <f>ROUND(E1283*N1283,2)</f>
        <v>0</v>
      </c>
      <c r="P1283" s="127">
        <v>1E-3</v>
      </c>
      <c r="Q1283" s="127">
        <f>ROUND(E1283*P1283,2)</f>
        <v>0.43</v>
      </c>
      <c r="R1283" s="127"/>
      <c r="S1283" s="127" t="s">
        <v>360</v>
      </c>
      <c r="T1283" s="128" t="s">
        <v>361</v>
      </c>
      <c r="U1283" s="106">
        <v>0.105</v>
      </c>
      <c r="V1283" s="106">
        <f>ROUND(E1283*U1283,2)</f>
        <v>44.92</v>
      </c>
      <c r="W1283" s="106"/>
      <c r="X1283" s="106" t="s">
        <v>362</v>
      </c>
      <c r="Y1283" s="101"/>
      <c r="Z1283" s="101"/>
      <c r="AA1283" s="101"/>
      <c r="AB1283" s="101"/>
      <c r="AC1283" s="101"/>
      <c r="AD1283" s="101"/>
      <c r="AE1283" s="101"/>
      <c r="AF1283" s="101"/>
      <c r="AG1283" s="101" t="s">
        <v>363</v>
      </c>
      <c r="AH1283" s="101"/>
      <c r="AI1283" s="101"/>
      <c r="AJ1283" s="101"/>
      <c r="AK1283" s="101"/>
      <c r="AL1283" s="101"/>
      <c r="AM1283" s="101"/>
      <c r="AN1283" s="101"/>
      <c r="AO1283" s="101"/>
      <c r="AP1283" s="101"/>
      <c r="AQ1283" s="101"/>
      <c r="AR1283" s="101"/>
      <c r="AS1283" s="101"/>
      <c r="AT1283" s="101"/>
      <c r="AU1283" s="101"/>
      <c r="AV1283" s="101"/>
      <c r="AW1283" s="101"/>
      <c r="AX1283" s="101"/>
      <c r="AY1283" s="101"/>
      <c r="AZ1283" s="101"/>
      <c r="BA1283" s="101"/>
      <c r="BB1283" s="101"/>
      <c r="BC1283" s="101"/>
      <c r="BD1283" s="101"/>
      <c r="BE1283" s="101"/>
      <c r="BF1283" s="101"/>
      <c r="BG1283" s="101"/>
      <c r="BH1283" s="101"/>
    </row>
    <row r="1284" spans="1:60" outlineLevel="1">
      <c r="A1284" s="104"/>
      <c r="B1284" s="105"/>
      <c r="C1284" s="138" t="s">
        <v>394</v>
      </c>
      <c r="D1284" s="107"/>
      <c r="E1284" s="108"/>
      <c r="F1284" s="106"/>
      <c r="G1284" s="106"/>
      <c r="H1284" s="106"/>
      <c r="I1284" s="106"/>
      <c r="J1284" s="106"/>
      <c r="K1284" s="106"/>
      <c r="L1284" s="106"/>
      <c r="M1284" s="106"/>
      <c r="N1284" s="106"/>
      <c r="O1284" s="106"/>
      <c r="P1284" s="106"/>
      <c r="Q1284" s="106"/>
      <c r="R1284" s="106"/>
      <c r="S1284" s="106"/>
      <c r="T1284" s="106"/>
      <c r="U1284" s="106"/>
      <c r="V1284" s="106"/>
      <c r="W1284" s="106"/>
      <c r="X1284" s="106"/>
      <c r="Y1284" s="101"/>
      <c r="Z1284" s="101"/>
      <c r="AA1284" s="101"/>
      <c r="AB1284" s="101"/>
      <c r="AC1284" s="101"/>
      <c r="AD1284" s="101"/>
      <c r="AE1284" s="101"/>
      <c r="AF1284" s="101"/>
      <c r="AG1284" s="101" t="s">
        <v>365</v>
      </c>
      <c r="AH1284" s="101">
        <v>0</v>
      </c>
      <c r="AI1284" s="101"/>
      <c r="AJ1284" s="101"/>
      <c r="AK1284" s="101"/>
      <c r="AL1284" s="101"/>
      <c r="AM1284" s="101"/>
      <c r="AN1284" s="101"/>
      <c r="AO1284" s="101"/>
      <c r="AP1284" s="101"/>
      <c r="AQ1284" s="101"/>
      <c r="AR1284" s="101"/>
      <c r="AS1284" s="101"/>
      <c r="AT1284" s="101"/>
      <c r="AU1284" s="101"/>
      <c r="AV1284" s="101"/>
      <c r="AW1284" s="101"/>
      <c r="AX1284" s="101"/>
      <c r="AY1284" s="101"/>
      <c r="AZ1284" s="101"/>
      <c r="BA1284" s="101"/>
      <c r="BB1284" s="101"/>
      <c r="BC1284" s="101"/>
      <c r="BD1284" s="101"/>
      <c r="BE1284" s="101"/>
      <c r="BF1284" s="101"/>
      <c r="BG1284" s="101"/>
      <c r="BH1284" s="101"/>
    </row>
    <row r="1285" spans="1:60" outlineLevel="1">
      <c r="A1285" s="104"/>
      <c r="B1285" s="105"/>
      <c r="C1285" s="138" t="s">
        <v>816</v>
      </c>
      <c r="D1285" s="107"/>
      <c r="E1285" s="108"/>
      <c r="F1285" s="106"/>
      <c r="G1285" s="106"/>
      <c r="H1285" s="106"/>
      <c r="I1285" s="106"/>
      <c r="J1285" s="106"/>
      <c r="K1285" s="106"/>
      <c r="L1285" s="106"/>
      <c r="M1285" s="106"/>
      <c r="N1285" s="106"/>
      <c r="O1285" s="106"/>
      <c r="P1285" s="106"/>
      <c r="Q1285" s="106"/>
      <c r="R1285" s="106"/>
      <c r="S1285" s="106"/>
      <c r="T1285" s="106"/>
      <c r="U1285" s="106"/>
      <c r="V1285" s="106"/>
      <c r="W1285" s="106"/>
      <c r="X1285" s="106"/>
      <c r="Y1285" s="101"/>
      <c r="Z1285" s="101"/>
      <c r="AA1285" s="101"/>
      <c r="AB1285" s="101"/>
      <c r="AC1285" s="101"/>
      <c r="AD1285" s="101"/>
      <c r="AE1285" s="101"/>
      <c r="AF1285" s="101"/>
      <c r="AG1285" s="101" t="s">
        <v>365</v>
      </c>
      <c r="AH1285" s="101">
        <v>0</v>
      </c>
      <c r="AI1285" s="101"/>
      <c r="AJ1285" s="101"/>
      <c r="AK1285" s="101"/>
      <c r="AL1285" s="101"/>
      <c r="AM1285" s="101"/>
      <c r="AN1285" s="101"/>
      <c r="AO1285" s="101"/>
      <c r="AP1285" s="101"/>
      <c r="AQ1285" s="101"/>
      <c r="AR1285" s="101"/>
      <c r="AS1285" s="101"/>
      <c r="AT1285" s="101"/>
      <c r="AU1285" s="101"/>
      <c r="AV1285" s="101"/>
      <c r="AW1285" s="101"/>
      <c r="AX1285" s="101"/>
      <c r="AY1285" s="101"/>
      <c r="AZ1285" s="101"/>
      <c r="BA1285" s="101"/>
      <c r="BB1285" s="101"/>
      <c r="BC1285" s="101"/>
      <c r="BD1285" s="101"/>
      <c r="BE1285" s="101"/>
      <c r="BF1285" s="101"/>
      <c r="BG1285" s="101"/>
      <c r="BH1285" s="101"/>
    </row>
    <row r="1286" spans="1:60" outlineLevel="1">
      <c r="A1286" s="104"/>
      <c r="B1286" s="105"/>
      <c r="C1286" s="138" t="s">
        <v>817</v>
      </c>
      <c r="D1286" s="107"/>
      <c r="E1286" s="108">
        <v>19.7</v>
      </c>
      <c r="F1286" s="106"/>
      <c r="G1286" s="106"/>
      <c r="H1286" s="106"/>
      <c r="I1286" s="106"/>
      <c r="J1286" s="106"/>
      <c r="K1286" s="106"/>
      <c r="L1286" s="106"/>
      <c r="M1286" s="106"/>
      <c r="N1286" s="106"/>
      <c r="O1286" s="106"/>
      <c r="P1286" s="106"/>
      <c r="Q1286" s="106"/>
      <c r="R1286" s="106"/>
      <c r="S1286" s="106"/>
      <c r="T1286" s="106"/>
      <c r="U1286" s="106"/>
      <c r="V1286" s="106"/>
      <c r="W1286" s="106"/>
      <c r="X1286" s="106"/>
      <c r="Y1286" s="101"/>
      <c r="Z1286" s="101"/>
      <c r="AA1286" s="101"/>
      <c r="AB1286" s="101"/>
      <c r="AC1286" s="101"/>
      <c r="AD1286" s="101"/>
      <c r="AE1286" s="101"/>
      <c r="AF1286" s="101"/>
      <c r="AG1286" s="101" t="s">
        <v>365</v>
      </c>
      <c r="AH1286" s="101">
        <v>0</v>
      </c>
      <c r="AI1286" s="101"/>
      <c r="AJ1286" s="101"/>
      <c r="AK1286" s="101"/>
      <c r="AL1286" s="101"/>
      <c r="AM1286" s="101"/>
      <c r="AN1286" s="101"/>
      <c r="AO1286" s="101"/>
      <c r="AP1286" s="101"/>
      <c r="AQ1286" s="101"/>
      <c r="AR1286" s="101"/>
      <c r="AS1286" s="101"/>
      <c r="AT1286" s="101"/>
      <c r="AU1286" s="101"/>
      <c r="AV1286" s="101"/>
      <c r="AW1286" s="101"/>
      <c r="AX1286" s="101"/>
      <c r="AY1286" s="101"/>
      <c r="AZ1286" s="101"/>
      <c r="BA1286" s="101"/>
      <c r="BB1286" s="101"/>
      <c r="BC1286" s="101"/>
      <c r="BD1286" s="101"/>
      <c r="BE1286" s="101"/>
      <c r="BF1286" s="101"/>
      <c r="BG1286" s="101"/>
      <c r="BH1286" s="101"/>
    </row>
    <row r="1287" spans="1:60" outlineLevel="1">
      <c r="A1287" s="104"/>
      <c r="B1287" s="105"/>
      <c r="C1287" s="138" t="s">
        <v>818</v>
      </c>
      <c r="D1287" s="107"/>
      <c r="E1287" s="108">
        <v>19.8</v>
      </c>
      <c r="F1287" s="106"/>
      <c r="G1287" s="106"/>
      <c r="H1287" s="106"/>
      <c r="I1287" s="106"/>
      <c r="J1287" s="106"/>
      <c r="K1287" s="106"/>
      <c r="L1287" s="106"/>
      <c r="M1287" s="106"/>
      <c r="N1287" s="106"/>
      <c r="O1287" s="106"/>
      <c r="P1287" s="106"/>
      <c r="Q1287" s="106"/>
      <c r="R1287" s="106"/>
      <c r="S1287" s="106"/>
      <c r="T1287" s="106"/>
      <c r="U1287" s="106"/>
      <c r="V1287" s="106"/>
      <c r="W1287" s="106"/>
      <c r="X1287" s="106"/>
      <c r="Y1287" s="101"/>
      <c r="Z1287" s="101"/>
      <c r="AA1287" s="101"/>
      <c r="AB1287" s="101"/>
      <c r="AC1287" s="101"/>
      <c r="AD1287" s="101"/>
      <c r="AE1287" s="101"/>
      <c r="AF1287" s="101"/>
      <c r="AG1287" s="101" t="s">
        <v>365</v>
      </c>
      <c r="AH1287" s="101">
        <v>0</v>
      </c>
      <c r="AI1287" s="101"/>
      <c r="AJ1287" s="101"/>
      <c r="AK1287" s="101"/>
      <c r="AL1287" s="101"/>
      <c r="AM1287" s="101"/>
      <c r="AN1287" s="101"/>
      <c r="AO1287" s="101"/>
      <c r="AP1287" s="101"/>
      <c r="AQ1287" s="101"/>
      <c r="AR1287" s="101"/>
      <c r="AS1287" s="101"/>
      <c r="AT1287" s="101"/>
      <c r="AU1287" s="101"/>
      <c r="AV1287" s="101"/>
      <c r="AW1287" s="101"/>
      <c r="AX1287" s="101"/>
      <c r="AY1287" s="101"/>
      <c r="AZ1287" s="101"/>
      <c r="BA1287" s="101"/>
      <c r="BB1287" s="101"/>
      <c r="BC1287" s="101"/>
      <c r="BD1287" s="101"/>
      <c r="BE1287" s="101"/>
      <c r="BF1287" s="101"/>
      <c r="BG1287" s="101"/>
      <c r="BH1287" s="101"/>
    </row>
    <row r="1288" spans="1:60" outlineLevel="1">
      <c r="A1288" s="104"/>
      <c r="B1288" s="105"/>
      <c r="C1288" s="138" t="s">
        <v>819</v>
      </c>
      <c r="D1288" s="107"/>
      <c r="E1288" s="108">
        <v>19.7</v>
      </c>
      <c r="F1288" s="106"/>
      <c r="G1288" s="106"/>
      <c r="H1288" s="106"/>
      <c r="I1288" s="106"/>
      <c r="J1288" s="106"/>
      <c r="K1288" s="106"/>
      <c r="L1288" s="106"/>
      <c r="M1288" s="106"/>
      <c r="N1288" s="106"/>
      <c r="O1288" s="106"/>
      <c r="P1288" s="106"/>
      <c r="Q1288" s="106"/>
      <c r="R1288" s="106"/>
      <c r="S1288" s="106"/>
      <c r="T1288" s="106"/>
      <c r="U1288" s="106"/>
      <c r="V1288" s="106"/>
      <c r="W1288" s="106"/>
      <c r="X1288" s="106"/>
      <c r="Y1288" s="101"/>
      <c r="Z1288" s="101"/>
      <c r="AA1288" s="101"/>
      <c r="AB1288" s="101"/>
      <c r="AC1288" s="101"/>
      <c r="AD1288" s="101"/>
      <c r="AE1288" s="101"/>
      <c r="AF1288" s="101"/>
      <c r="AG1288" s="101" t="s">
        <v>365</v>
      </c>
      <c r="AH1288" s="101">
        <v>0</v>
      </c>
      <c r="AI1288" s="101"/>
      <c r="AJ1288" s="101"/>
      <c r="AK1288" s="101"/>
      <c r="AL1288" s="101"/>
      <c r="AM1288" s="101"/>
      <c r="AN1288" s="101"/>
      <c r="AO1288" s="101"/>
      <c r="AP1288" s="101"/>
      <c r="AQ1288" s="101"/>
      <c r="AR1288" s="101"/>
      <c r="AS1288" s="101"/>
      <c r="AT1288" s="101"/>
      <c r="AU1288" s="101"/>
      <c r="AV1288" s="101"/>
      <c r="AW1288" s="101"/>
      <c r="AX1288" s="101"/>
      <c r="AY1288" s="101"/>
      <c r="AZ1288" s="101"/>
      <c r="BA1288" s="101"/>
      <c r="BB1288" s="101"/>
      <c r="BC1288" s="101"/>
      <c r="BD1288" s="101"/>
      <c r="BE1288" s="101"/>
      <c r="BF1288" s="101"/>
      <c r="BG1288" s="101"/>
      <c r="BH1288" s="101"/>
    </row>
    <row r="1289" spans="1:60" outlineLevel="1">
      <c r="A1289" s="104"/>
      <c r="B1289" s="105"/>
      <c r="C1289" s="138" t="s">
        <v>820</v>
      </c>
      <c r="D1289" s="107"/>
      <c r="E1289" s="108">
        <v>19.7</v>
      </c>
      <c r="F1289" s="106"/>
      <c r="G1289" s="106"/>
      <c r="H1289" s="106"/>
      <c r="I1289" s="106"/>
      <c r="J1289" s="106"/>
      <c r="K1289" s="106"/>
      <c r="L1289" s="106"/>
      <c r="M1289" s="106"/>
      <c r="N1289" s="106"/>
      <c r="O1289" s="106"/>
      <c r="P1289" s="106"/>
      <c r="Q1289" s="106"/>
      <c r="R1289" s="106"/>
      <c r="S1289" s="106"/>
      <c r="T1289" s="106"/>
      <c r="U1289" s="106"/>
      <c r="V1289" s="106"/>
      <c r="W1289" s="106"/>
      <c r="X1289" s="106"/>
      <c r="Y1289" s="101"/>
      <c r="Z1289" s="101"/>
      <c r="AA1289" s="101"/>
      <c r="AB1289" s="101"/>
      <c r="AC1289" s="101"/>
      <c r="AD1289" s="101"/>
      <c r="AE1289" s="101"/>
      <c r="AF1289" s="101"/>
      <c r="AG1289" s="101" t="s">
        <v>365</v>
      </c>
      <c r="AH1289" s="101">
        <v>0</v>
      </c>
      <c r="AI1289" s="101"/>
      <c r="AJ1289" s="101"/>
      <c r="AK1289" s="101"/>
      <c r="AL1289" s="101"/>
      <c r="AM1289" s="101"/>
      <c r="AN1289" s="101"/>
      <c r="AO1289" s="101"/>
      <c r="AP1289" s="101"/>
      <c r="AQ1289" s="101"/>
      <c r="AR1289" s="101"/>
      <c r="AS1289" s="101"/>
      <c r="AT1289" s="101"/>
      <c r="AU1289" s="101"/>
      <c r="AV1289" s="101"/>
      <c r="AW1289" s="101"/>
      <c r="AX1289" s="101"/>
      <c r="AY1289" s="101"/>
      <c r="AZ1289" s="101"/>
      <c r="BA1289" s="101"/>
      <c r="BB1289" s="101"/>
      <c r="BC1289" s="101"/>
      <c r="BD1289" s="101"/>
      <c r="BE1289" s="101"/>
      <c r="BF1289" s="101"/>
      <c r="BG1289" s="101"/>
      <c r="BH1289" s="101"/>
    </row>
    <row r="1290" spans="1:60" outlineLevel="1">
      <c r="A1290" s="104"/>
      <c r="B1290" s="105"/>
      <c r="C1290" s="138" t="s">
        <v>821</v>
      </c>
      <c r="D1290" s="107"/>
      <c r="E1290" s="108">
        <v>19.7</v>
      </c>
      <c r="F1290" s="106"/>
      <c r="G1290" s="106"/>
      <c r="H1290" s="106"/>
      <c r="I1290" s="106"/>
      <c r="J1290" s="106"/>
      <c r="K1290" s="106"/>
      <c r="L1290" s="106"/>
      <c r="M1290" s="106"/>
      <c r="N1290" s="106"/>
      <c r="O1290" s="106"/>
      <c r="P1290" s="106"/>
      <c r="Q1290" s="106"/>
      <c r="R1290" s="106"/>
      <c r="S1290" s="106"/>
      <c r="T1290" s="106"/>
      <c r="U1290" s="106"/>
      <c r="V1290" s="106"/>
      <c r="W1290" s="106"/>
      <c r="X1290" s="106"/>
      <c r="Y1290" s="101"/>
      <c r="Z1290" s="101"/>
      <c r="AA1290" s="101"/>
      <c r="AB1290" s="101"/>
      <c r="AC1290" s="101"/>
      <c r="AD1290" s="101"/>
      <c r="AE1290" s="101"/>
      <c r="AF1290" s="101"/>
      <c r="AG1290" s="101" t="s">
        <v>365</v>
      </c>
      <c r="AH1290" s="101">
        <v>0</v>
      </c>
      <c r="AI1290" s="101"/>
      <c r="AJ1290" s="101"/>
      <c r="AK1290" s="101"/>
      <c r="AL1290" s="101"/>
      <c r="AM1290" s="101"/>
      <c r="AN1290" s="101"/>
      <c r="AO1290" s="101"/>
      <c r="AP1290" s="101"/>
      <c r="AQ1290" s="101"/>
      <c r="AR1290" s="101"/>
      <c r="AS1290" s="101"/>
      <c r="AT1290" s="101"/>
      <c r="AU1290" s="101"/>
      <c r="AV1290" s="101"/>
      <c r="AW1290" s="101"/>
      <c r="AX1290" s="101"/>
      <c r="AY1290" s="101"/>
      <c r="AZ1290" s="101"/>
      <c r="BA1290" s="101"/>
      <c r="BB1290" s="101"/>
      <c r="BC1290" s="101"/>
      <c r="BD1290" s="101"/>
      <c r="BE1290" s="101"/>
      <c r="BF1290" s="101"/>
      <c r="BG1290" s="101"/>
      <c r="BH1290" s="101"/>
    </row>
    <row r="1291" spans="1:60" outlineLevel="1">
      <c r="A1291" s="104"/>
      <c r="B1291" s="105"/>
      <c r="C1291" s="138" t="s">
        <v>822</v>
      </c>
      <c r="D1291" s="107"/>
      <c r="E1291" s="108">
        <v>19.7</v>
      </c>
      <c r="F1291" s="106"/>
      <c r="G1291" s="106"/>
      <c r="H1291" s="106"/>
      <c r="I1291" s="106"/>
      <c r="J1291" s="106"/>
      <c r="K1291" s="106"/>
      <c r="L1291" s="106"/>
      <c r="M1291" s="106"/>
      <c r="N1291" s="106"/>
      <c r="O1291" s="106"/>
      <c r="P1291" s="106"/>
      <c r="Q1291" s="106"/>
      <c r="R1291" s="106"/>
      <c r="S1291" s="106"/>
      <c r="T1291" s="106"/>
      <c r="U1291" s="106"/>
      <c r="V1291" s="106"/>
      <c r="W1291" s="106"/>
      <c r="X1291" s="106"/>
      <c r="Y1291" s="101"/>
      <c r="Z1291" s="101"/>
      <c r="AA1291" s="101"/>
      <c r="AB1291" s="101"/>
      <c r="AC1291" s="101"/>
      <c r="AD1291" s="101"/>
      <c r="AE1291" s="101"/>
      <c r="AF1291" s="101"/>
      <c r="AG1291" s="101" t="s">
        <v>365</v>
      </c>
      <c r="AH1291" s="101">
        <v>0</v>
      </c>
      <c r="AI1291" s="101"/>
      <c r="AJ1291" s="101"/>
      <c r="AK1291" s="101"/>
      <c r="AL1291" s="101"/>
      <c r="AM1291" s="101"/>
      <c r="AN1291" s="101"/>
      <c r="AO1291" s="101"/>
      <c r="AP1291" s="101"/>
      <c r="AQ1291" s="101"/>
      <c r="AR1291" s="101"/>
      <c r="AS1291" s="101"/>
      <c r="AT1291" s="101"/>
      <c r="AU1291" s="101"/>
      <c r="AV1291" s="101"/>
      <c r="AW1291" s="101"/>
      <c r="AX1291" s="101"/>
      <c r="AY1291" s="101"/>
      <c r="AZ1291" s="101"/>
      <c r="BA1291" s="101"/>
      <c r="BB1291" s="101"/>
      <c r="BC1291" s="101"/>
      <c r="BD1291" s="101"/>
      <c r="BE1291" s="101"/>
      <c r="BF1291" s="101"/>
      <c r="BG1291" s="101"/>
      <c r="BH1291" s="101"/>
    </row>
    <row r="1292" spans="1:60" outlineLevel="1">
      <c r="A1292" s="104"/>
      <c r="B1292" s="105"/>
      <c r="C1292" s="138" t="s">
        <v>823</v>
      </c>
      <c r="D1292" s="107"/>
      <c r="E1292" s="108">
        <v>19.7</v>
      </c>
      <c r="F1292" s="106"/>
      <c r="G1292" s="106"/>
      <c r="H1292" s="106"/>
      <c r="I1292" s="106"/>
      <c r="J1292" s="106"/>
      <c r="K1292" s="106"/>
      <c r="L1292" s="106"/>
      <c r="M1292" s="106"/>
      <c r="N1292" s="106"/>
      <c r="O1292" s="106"/>
      <c r="P1292" s="106"/>
      <c r="Q1292" s="106"/>
      <c r="R1292" s="106"/>
      <c r="S1292" s="106"/>
      <c r="T1292" s="106"/>
      <c r="U1292" s="106"/>
      <c r="V1292" s="106"/>
      <c r="W1292" s="106"/>
      <c r="X1292" s="106"/>
      <c r="Y1292" s="101"/>
      <c r="Z1292" s="101"/>
      <c r="AA1292" s="101"/>
      <c r="AB1292" s="101"/>
      <c r="AC1292" s="101"/>
      <c r="AD1292" s="101"/>
      <c r="AE1292" s="101"/>
      <c r="AF1292" s="101"/>
      <c r="AG1292" s="101" t="s">
        <v>365</v>
      </c>
      <c r="AH1292" s="101">
        <v>0</v>
      </c>
      <c r="AI1292" s="101"/>
      <c r="AJ1292" s="101"/>
      <c r="AK1292" s="101"/>
      <c r="AL1292" s="101"/>
      <c r="AM1292" s="101"/>
      <c r="AN1292" s="101"/>
      <c r="AO1292" s="101"/>
      <c r="AP1292" s="101"/>
      <c r="AQ1292" s="101"/>
      <c r="AR1292" s="101"/>
      <c r="AS1292" s="101"/>
      <c r="AT1292" s="101"/>
      <c r="AU1292" s="101"/>
      <c r="AV1292" s="101"/>
      <c r="AW1292" s="101"/>
      <c r="AX1292" s="101"/>
      <c r="AY1292" s="101"/>
      <c r="AZ1292" s="101"/>
      <c r="BA1292" s="101"/>
      <c r="BB1292" s="101"/>
      <c r="BC1292" s="101"/>
      <c r="BD1292" s="101"/>
      <c r="BE1292" s="101"/>
      <c r="BF1292" s="101"/>
      <c r="BG1292" s="101"/>
      <c r="BH1292" s="101"/>
    </row>
    <row r="1293" spans="1:60" outlineLevel="1">
      <c r="A1293" s="104"/>
      <c r="B1293" s="105"/>
      <c r="C1293" s="138" t="s">
        <v>824</v>
      </c>
      <c r="D1293" s="107"/>
      <c r="E1293" s="108">
        <v>19.7</v>
      </c>
      <c r="F1293" s="106"/>
      <c r="G1293" s="106"/>
      <c r="H1293" s="106"/>
      <c r="I1293" s="106"/>
      <c r="J1293" s="106"/>
      <c r="K1293" s="106"/>
      <c r="L1293" s="106"/>
      <c r="M1293" s="106"/>
      <c r="N1293" s="106"/>
      <c r="O1293" s="106"/>
      <c r="P1293" s="106"/>
      <c r="Q1293" s="106"/>
      <c r="R1293" s="106"/>
      <c r="S1293" s="106"/>
      <c r="T1293" s="106"/>
      <c r="U1293" s="106"/>
      <c r="V1293" s="106"/>
      <c r="W1293" s="106"/>
      <c r="X1293" s="106"/>
      <c r="Y1293" s="101"/>
      <c r="Z1293" s="101"/>
      <c r="AA1293" s="101"/>
      <c r="AB1293" s="101"/>
      <c r="AC1293" s="101"/>
      <c r="AD1293" s="101"/>
      <c r="AE1293" s="101"/>
      <c r="AF1293" s="101"/>
      <c r="AG1293" s="101" t="s">
        <v>365</v>
      </c>
      <c r="AH1293" s="101">
        <v>0</v>
      </c>
      <c r="AI1293" s="101"/>
      <c r="AJ1293" s="101"/>
      <c r="AK1293" s="101"/>
      <c r="AL1293" s="101"/>
      <c r="AM1293" s="101"/>
      <c r="AN1293" s="101"/>
      <c r="AO1293" s="101"/>
      <c r="AP1293" s="101"/>
      <c r="AQ1293" s="101"/>
      <c r="AR1293" s="101"/>
      <c r="AS1293" s="101"/>
      <c r="AT1293" s="101"/>
      <c r="AU1293" s="101"/>
      <c r="AV1293" s="101"/>
      <c r="AW1293" s="101"/>
      <c r="AX1293" s="101"/>
      <c r="AY1293" s="101"/>
      <c r="AZ1293" s="101"/>
      <c r="BA1293" s="101"/>
      <c r="BB1293" s="101"/>
      <c r="BC1293" s="101"/>
      <c r="BD1293" s="101"/>
      <c r="BE1293" s="101"/>
      <c r="BF1293" s="101"/>
      <c r="BG1293" s="101"/>
      <c r="BH1293" s="101"/>
    </row>
    <row r="1294" spans="1:60" outlineLevel="1">
      <c r="A1294" s="104"/>
      <c r="B1294" s="105"/>
      <c r="C1294" s="138" t="s">
        <v>825</v>
      </c>
      <c r="D1294" s="107"/>
      <c r="E1294" s="108">
        <v>12.1</v>
      </c>
      <c r="F1294" s="106"/>
      <c r="G1294" s="106"/>
      <c r="H1294" s="106"/>
      <c r="I1294" s="106"/>
      <c r="J1294" s="106"/>
      <c r="K1294" s="106"/>
      <c r="L1294" s="106"/>
      <c r="M1294" s="106"/>
      <c r="N1294" s="106"/>
      <c r="O1294" s="106"/>
      <c r="P1294" s="106"/>
      <c r="Q1294" s="106"/>
      <c r="R1294" s="106"/>
      <c r="S1294" s="106"/>
      <c r="T1294" s="106"/>
      <c r="U1294" s="106"/>
      <c r="V1294" s="106"/>
      <c r="W1294" s="106"/>
      <c r="X1294" s="106"/>
      <c r="Y1294" s="101"/>
      <c r="Z1294" s="101"/>
      <c r="AA1294" s="101"/>
      <c r="AB1294" s="101"/>
      <c r="AC1294" s="101"/>
      <c r="AD1294" s="101"/>
      <c r="AE1294" s="101"/>
      <c r="AF1294" s="101"/>
      <c r="AG1294" s="101" t="s">
        <v>365</v>
      </c>
      <c r="AH1294" s="101">
        <v>0</v>
      </c>
      <c r="AI1294" s="101"/>
      <c r="AJ1294" s="101"/>
      <c r="AK1294" s="101"/>
      <c r="AL1294" s="101"/>
      <c r="AM1294" s="101"/>
      <c r="AN1294" s="101"/>
      <c r="AO1294" s="101"/>
      <c r="AP1294" s="101"/>
      <c r="AQ1294" s="101"/>
      <c r="AR1294" s="101"/>
      <c r="AS1294" s="101"/>
      <c r="AT1294" s="101"/>
      <c r="AU1294" s="101"/>
      <c r="AV1294" s="101"/>
      <c r="AW1294" s="101"/>
      <c r="AX1294" s="101"/>
      <c r="AY1294" s="101"/>
      <c r="AZ1294" s="101"/>
      <c r="BA1294" s="101"/>
      <c r="BB1294" s="101"/>
      <c r="BC1294" s="101"/>
      <c r="BD1294" s="101"/>
      <c r="BE1294" s="101"/>
      <c r="BF1294" s="101"/>
      <c r="BG1294" s="101"/>
      <c r="BH1294" s="101"/>
    </row>
    <row r="1295" spans="1:60" outlineLevel="1">
      <c r="A1295" s="104"/>
      <c r="B1295" s="105"/>
      <c r="C1295" s="138" t="s">
        <v>826</v>
      </c>
      <c r="D1295" s="107"/>
      <c r="E1295" s="108">
        <v>147</v>
      </c>
      <c r="F1295" s="106"/>
      <c r="G1295" s="106"/>
      <c r="H1295" s="106"/>
      <c r="I1295" s="106"/>
      <c r="J1295" s="106"/>
      <c r="K1295" s="106"/>
      <c r="L1295" s="106"/>
      <c r="M1295" s="106"/>
      <c r="N1295" s="106"/>
      <c r="O1295" s="106"/>
      <c r="P1295" s="106"/>
      <c r="Q1295" s="106"/>
      <c r="R1295" s="106"/>
      <c r="S1295" s="106"/>
      <c r="T1295" s="106"/>
      <c r="U1295" s="106"/>
      <c r="V1295" s="106"/>
      <c r="W1295" s="106"/>
      <c r="X1295" s="106"/>
      <c r="Y1295" s="101"/>
      <c r="Z1295" s="101"/>
      <c r="AA1295" s="101"/>
      <c r="AB1295" s="101"/>
      <c r="AC1295" s="101"/>
      <c r="AD1295" s="101"/>
      <c r="AE1295" s="101"/>
      <c r="AF1295" s="101"/>
      <c r="AG1295" s="101" t="s">
        <v>365</v>
      </c>
      <c r="AH1295" s="101">
        <v>0</v>
      </c>
      <c r="AI1295" s="101"/>
      <c r="AJ1295" s="101"/>
      <c r="AK1295" s="101"/>
      <c r="AL1295" s="101"/>
      <c r="AM1295" s="101"/>
      <c r="AN1295" s="101"/>
      <c r="AO1295" s="101"/>
      <c r="AP1295" s="101"/>
      <c r="AQ1295" s="101"/>
      <c r="AR1295" s="101"/>
      <c r="AS1295" s="101"/>
      <c r="AT1295" s="101"/>
      <c r="AU1295" s="101"/>
      <c r="AV1295" s="101"/>
      <c r="AW1295" s="101"/>
      <c r="AX1295" s="101"/>
      <c r="AY1295" s="101"/>
      <c r="AZ1295" s="101"/>
      <c r="BA1295" s="101"/>
      <c r="BB1295" s="101"/>
      <c r="BC1295" s="101"/>
      <c r="BD1295" s="101"/>
      <c r="BE1295" s="101"/>
      <c r="BF1295" s="101"/>
      <c r="BG1295" s="101"/>
      <c r="BH1295" s="101"/>
    </row>
    <row r="1296" spans="1:60" outlineLevel="1">
      <c r="A1296" s="104"/>
      <c r="B1296" s="105"/>
      <c r="C1296" s="138" t="s">
        <v>827</v>
      </c>
      <c r="D1296" s="107"/>
      <c r="E1296" s="108">
        <v>17</v>
      </c>
      <c r="F1296" s="106"/>
      <c r="G1296" s="106"/>
      <c r="H1296" s="106"/>
      <c r="I1296" s="106"/>
      <c r="J1296" s="106"/>
      <c r="K1296" s="106"/>
      <c r="L1296" s="106"/>
      <c r="M1296" s="106"/>
      <c r="N1296" s="106"/>
      <c r="O1296" s="106"/>
      <c r="P1296" s="106"/>
      <c r="Q1296" s="106"/>
      <c r="R1296" s="106"/>
      <c r="S1296" s="106"/>
      <c r="T1296" s="106"/>
      <c r="U1296" s="106"/>
      <c r="V1296" s="106"/>
      <c r="W1296" s="106"/>
      <c r="X1296" s="106"/>
      <c r="Y1296" s="101"/>
      <c r="Z1296" s="101"/>
      <c r="AA1296" s="101"/>
      <c r="AB1296" s="101"/>
      <c r="AC1296" s="101"/>
      <c r="AD1296" s="101"/>
      <c r="AE1296" s="101"/>
      <c r="AF1296" s="101"/>
      <c r="AG1296" s="101" t="s">
        <v>365</v>
      </c>
      <c r="AH1296" s="101">
        <v>0</v>
      </c>
      <c r="AI1296" s="101"/>
      <c r="AJ1296" s="101"/>
      <c r="AK1296" s="101"/>
      <c r="AL1296" s="101"/>
      <c r="AM1296" s="101"/>
      <c r="AN1296" s="101"/>
      <c r="AO1296" s="101"/>
      <c r="AP1296" s="101"/>
      <c r="AQ1296" s="101"/>
      <c r="AR1296" s="101"/>
      <c r="AS1296" s="101"/>
      <c r="AT1296" s="101"/>
      <c r="AU1296" s="101"/>
      <c r="AV1296" s="101"/>
      <c r="AW1296" s="101"/>
      <c r="AX1296" s="101"/>
      <c r="AY1296" s="101"/>
      <c r="AZ1296" s="101"/>
      <c r="BA1296" s="101"/>
      <c r="BB1296" s="101"/>
      <c r="BC1296" s="101"/>
      <c r="BD1296" s="101"/>
      <c r="BE1296" s="101"/>
      <c r="BF1296" s="101"/>
      <c r="BG1296" s="101"/>
      <c r="BH1296" s="101"/>
    </row>
    <row r="1297" spans="1:60" outlineLevel="1">
      <c r="A1297" s="104"/>
      <c r="B1297" s="105"/>
      <c r="C1297" s="139" t="s">
        <v>454</v>
      </c>
      <c r="D1297" s="109"/>
      <c r="E1297" s="110">
        <v>333.8</v>
      </c>
      <c r="F1297" s="106"/>
      <c r="G1297" s="106"/>
      <c r="H1297" s="106"/>
      <c r="I1297" s="106"/>
      <c r="J1297" s="106"/>
      <c r="K1297" s="106"/>
      <c r="L1297" s="106"/>
      <c r="M1297" s="106"/>
      <c r="N1297" s="106"/>
      <c r="O1297" s="106"/>
      <c r="P1297" s="106"/>
      <c r="Q1297" s="106"/>
      <c r="R1297" s="106"/>
      <c r="S1297" s="106"/>
      <c r="T1297" s="106"/>
      <c r="U1297" s="106"/>
      <c r="V1297" s="106"/>
      <c r="W1297" s="106"/>
      <c r="X1297" s="106"/>
      <c r="Y1297" s="101"/>
      <c r="Z1297" s="101"/>
      <c r="AA1297" s="101"/>
      <c r="AB1297" s="101"/>
      <c r="AC1297" s="101"/>
      <c r="AD1297" s="101"/>
      <c r="AE1297" s="101"/>
      <c r="AF1297" s="101"/>
      <c r="AG1297" s="101" t="s">
        <v>365</v>
      </c>
      <c r="AH1297" s="101">
        <v>1</v>
      </c>
      <c r="AI1297" s="101"/>
      <c r="AJ1297" s="101"/>
      <c r="AK1297" s="101"/>
      <c r="AL1297" s="101"/>
      <c r="AM1297" s="101"/>
      <c r="AN1297" s="101"/>
      <c r="AO1297" s="101"/>
      <c r="AP1297" s="101"/>
      <c r="AQ1297" s="101"/>
      <c r="AR1297" s="101"/>
      <c r="AS1297" s="101"/>
      <c r="AT1297" s="101"/>
      <c r="AU1297" s="101"/>
      <c r="AV1297" s="101"/>
      <c r="AW1297" s="101"/>
      <c r="AX1297" s="101"/>
      <c r="AY1297" s="101"/>
      <c r="AZ1297" s="101"/>
      <c r="BA1297" s="101"/>
      <c r="BB1297" s="101"/>
      <c r="BC1297" s="101"/>
      <c r="BD1297" s="101"/>
      <c r="BE1297" s="101"/>
      <c r="BF1297" s="101"/>
      <c r="BG1297" s="101"/>
      <c r="BH1297" s="101"/>
    </row>
    <row r="1298" spans="1:60" outlineLevel="1">
      <c r="A1298" s="104"/>
      <c r="B1298" s="105"/>
      <c r="C1298" s="138" t="s">
        <v>828</v>
      </c>
      <c r="D1298" s="107"/>
      <c r="E1298" s="108"/>
      <c r="F1298" s="106"/>
      <c r="G1298" s="106"/>
      <c r="H1298" s="106"/>
      <c r="I1298" s="106"/>
      <c r="J1298" s="106"/>
      <c r="K1298" s="106"/>
      <c r="L1298" s="106"/>
      <c r="M1298" s="106"/>
      <c r="N1298" s="106"/>
      <c r="O1298" s="106"/>
      <c r="P1298" s="106"/>
      <c r="Q1298" s="106"/>
      <c r="R1298" s="106"/>
      <c r="S1298" s="106"/>
      <c r="T1298" s="106"/>
      <c r="U1298" s="106"/>
      <c r="V1298" s="106"/>
      <c r="W1298" s="106"/>
      <c r="X1298" s="106"/>
      <c r="Y1298" s="101"/>
      <c r="Z1298" s="101"/>
      <c r="AA1298" s="101"/>
      <c r="AB1298" s="101"/>
      <c r="AC1298" s="101"/>
      <c r="AD1298" s="101"/>
      <c r="AE1298" s="101"/>
      <c r="AF1298" s="101"/>
      <c r="AG1298" s="101" t="s">
        <v>365</v>
      </c>
      <c r="AH1298" s="101">
        <v>0</v>
      </c>
      <c r="AI1298" s="101"/>
      <c r="AJ1298" s="101"/>
      <c r="AK1298" s="101"/>
      <c r="AL1298" s="101"/>
      <c r="AM1298" s="101"/>
      <c r="AN1298" s="101"/>
      <c r="AO1298" s="101"/>
      <c r="AP1298" s="101"/>
      <c r="AQ1298" s="101"/>
      <c r="AR1298" s="101"/>
      <c r="AS1298" s="101"/>
      <c r="AT1298" s="101"/>
      <c r="AU1298" s="101"/>
      <c r="AV1298" s="101"/>
      <c r="AW1298" s="101"/>
      <c r="AX1298" s="101"/>
      <c r="AY1298" s="101"/>
      <c r="AZ1298" s="101"/>
      <c r="BA1298" s="101"/>
      <c r="BB1298" s="101"/>
      <c r="BC1298" s="101"/>
      <c r="BD1298" s="101"/>
      <c r="BE1298" s="101"/>
      <c r="BF1298" s="101"/>
      <c r="BG1298" s="101"/>
      <c r="BH1298" s="101"/>
    </row>
    <row r="1299" spans="1:60" outlineLevel="1">
      <c r="A1299" s="104"/>
      <c r="B1299" s="105"/>
      <c r="C1299" s="138" t="s">
        <v>829</v>
      </c>
      <c r="D1299" s="107"/>
      <c r="E1299" s="108">
        <v>19.7</v>
      </c>
      <c r="F1299" s="106"/>
      <c r="G1299" s="106"/>
      <c r="H1299" s="106"/>
      <c r="I1299" s="106"/>
      <c r="J1299" s="106"/>
      <c r="K1299" s="106"/>
      <c r="L1299" s="106"/>
      <c r="M1299" s="106"/>
      <c r="N1299" s="106"/>
      <c r="O1299" s="106"/>
      <c r="P1299" s="106"/>
      <c r="Q1299" s="106"/>
      <c r="R1299" s="106"/>
      <c r="S1299" s="106"/>
      <c r="T1299" s="106"/>
      <c r="U1299" s="106"/>
      <c r="V1299" s="106"/>
      <c r="W1299" s="106"/>
      <c r="X1299" s="106"/>
      <c r="Y1299" s="101"/>
      <c r="Z1299" s="101"/>
      <c r="AA1299" s="101"/>
      <c r="AB1299" s="101"/>
      <c r="AC1299" s="101"/>
      <c r="AD1299" s="101"/>
      <c r="AE1299" s="101"/>
      <c r="AF1299" s="101"/>
      <c r="AG1299" s="101" t="s">
        <v>365</v>
      </c>
      <c r="AH1299" s="101">
        <v>0</v>
      </c>
      <c r="AI1299" s="101"/>
      <c r="AJ1299" s="101"/>
      <c r="AK1299" s="101"/>
      <c r="AL1299" s="101"/>
      <c r="AM1299" s="101"/>
      <c r="AN1299" s="101"/>
      <c r="AO1299" s="101"/>
      <c r="AP1299" s="101"/>
      <c r="AQ1299" s="101"/>
      <c r="AR1299" s="101"/>
      <c r="AS1299" s="101"/>
      <c r="AT1299" s="101"/>
      <c r="AU1299" s="101"/>
      <c r="AV1299" s="101"/>
      <c r="AW1299" s="101"/>
      <c r="AX1299" s="101"/>
      <c r="AY1299" s="101"/>
      <c r="AZ1299" s="101"/>
      <c r="BA1299" s="101"/>
      <c r="BB1299" s="101"/>
      <c r="BC1299" s="101"/>
      <c r="BD1299" s="101"/>
      <c r="BE1299" s="101"/>
      <c r="BF1299" s="101"/>
      <c r="BG1299" s="101"/>
      <c r="BH1299" s="101"/>
    </row>
    <row r="1300" spans="1:60" outlineLevel="1">
      <c r="A1300" s="104"/>
      <c r="B1300" s="105"/>
      <c r="C1300" s="138" t="s">
        <v>829</v>
      </c>
      <c r="D1300" s="107"/>
      <c r="E1300" s="108">
        <v>19.7</v>
      </c>
      <c r="F1300" s="106"/>
      <c r="G1300" s="106"/>
      <c r="H1300" s="106"/>
      <c r="I1300" s="106"/>
      <c r="J1300" s="106"/>
      <c r="K1300" s="106"/>
      <c r="L1300" s="106"/>
      <c r="M1300" s="106"/>
      <c r="N1300" s="106"/>
      <c r="O1300" s="106"/>
      <c r="P1300" s="106"/>
      <c r="Q1300" s="106"/>
      <c r="R1300" s="106"/>
      <c r="S1300" s="106"/>
      <c r="T1300" s="106"/>
      <c r="U1300" s="106"/>
      <c r="V1300" s="106"/>
      <c r="W1300" s="106"/>
      <c r="X1300" s="106"/>
      <c r="Y1300" s="101"/>
      <c r="Z1300" s="101"/>
      <c r="AA1300" s="101"/>
      <c r="AB1300" s="101"/>
      <c r="AC1300" s="101"/>
      <c r="AD1300" s="101"/>
      <c r="AE1300" s="101"/>
      <c r="AF1300" s="101"/>
      <c r="AG1300" s="101" t="s">
        <v>365</v>
      </c>
      <c r="AH1300" s="101">
        <v>0</v>
      </c>
      <c r="AI1300" s="101"/>
      <c r="AJ1300" s="101"/>
      <c r="AK1300" s="101"/>
      <c r="AL1300" s="101"/>
      <c r="AM1300" s="101"/>
      <c r="AN1300" s="101"/>
      <c r="AO1300" s="101"/>
      <c r="AP1300" s="101"/>
      <c r="AQ1300" s="101"/>
      <c r="AR1300" s="101"/>
      <c r="AS1300" s="101"/>
      <c r="AT1300" s="101"/>
      <c r="AU1300" s="101"/>
      <c r="AV1300" s="101"/>
      <c r="AW1300" s="101"/>
      <c r="AX1300" s="101"/>
      <c r="AY1300" s="101"/>
      <c r="AZ1300" s="101"/>
      <c r="BA1300" s="101"/>
      <c r="BB1300" s="101"/>
      <c r="BC1300" s="101"/>
      <c r="BD1300" s="101"/>
      <c r="BE1300" s="101"/>
      <c r="BF1300" s="101"/>
      <c r="BG1300" s="101"/>
      <c r="BH1300" s="101"/>
    </row>
    <row r="1301" spans="1:60" outlineLevel="1">
      <c r="A1301" s="104"/>
      <c r="B1301" s="105"/>
      <c r="C1301" s="139" t="s">
        <v>454</v>
      </c>
      <c r="D1301" s="109"/>
      <c r="E1301" s="110">
        <v>39.4</v>
      </c>
      <c r="F1301" s="106"/>
      <c r="G1301" s="106"/>
      <c r="H1301" s="106"/>
      <c r="I1301" s="106"/>
      <c r="J1301" s="106"/>
      <c r="K1301" s="106"/>
      <c r="L1301" s="106"/>
      <c r="M1301" s="106"/>
      <c r="N1301" s="106"/>
      <c r="O1301" s="106"/>
      <c r="P1301" s="106"/>
      <c r="Q1301" s="106"/>
      <c r="R1301" s="106"/>
      <c r="S1301" s="106"/>
      <c r="T1301" s="106"/>
      <c r="U1301" s="106"/>
      <c r="V1301" s="106"/>
      <c r="W1301" s="106"/>
      <c r="X1301" s="106"/>
      <c r="Y1301" s="101"/>
      <c r="Z1301" s="101"/>
      <c r="AA1301" s="101"/>
      <c r="AB1301" s="101"/>
      <c r="AC1301" s="101"/>
      <c r="AD1301" s="101"/>
      <c r="AE1301" s="101"/>
      <c r="AF1301" s="101"/>
      <c r="AG1301" s="101" t="s">
        <v>365</v>
      </c>
      <c r="AH1301" s="101">
        <v>1</v>
      </c>
      <c r="AI1301" s="101"/>
      <c r="AJ1301" s="101"/>
      <c r="AK1301" s="101"/>
      <c r="AL1301" s="101"/>
      <c r="AM1301" s="101"/>
      <c r="AN1301" s="101"/>
      <c r="AO1301" s="101"/>
      <c r="AP1301" s="101"/>
      <c r="AQ1301" s="101"/>
      <c r="AR1301" s="101"/>
      <c r="AS1301" s="101"/>
      <c r="AT1301" s="101"/>
      <c r="AU1301" s="101"/>
      <c r="AV1301" s="101"/>
      <c r="AW1301" s="101"/>
      <c r="AX1301" s="101"/>
      <c r="AY1301" s="101"/>
      <c r="AZ1301" s="101"/>
      <c r="BA1301" s="101"/>
      <c r="BB1301" s="101"/>
      <c r="BC1301" s="101"/>
      <c r="BD1301" s="101"/>
      <c r="BE1301" s="101"/>
      <c r="BF1301" s="101"/>
      <c r="BG1301" s="101"/>
      <c r="BH1301" s="101"/>
    </row>
    <row r="1302" spans="1:60" outlineLevel="1">
      <c r="A1302" s="104"/>
      <c r="B1302" s="105"/>
      <c r="C1302" s="138" t="s">
        <v>861</v>
      </c>
      <c r="D1302" s="107"/>
      <c r="E1302" s="108"/>
      <c r="F1302" s="106"/>
      <c r="G1302" s="106"/>
      <c r="H1302" s="106"/>
      <c r="I1302" s="106"/>
      <c r="J1302" s="106"/>
      <c r="K1302" s="106"/>
      <c r="L1302" s="106"/>
      <c r="M1302" s="106"/>
      <c r="N1302" s="106"/>
      <c r="O1302" s="106"/>
      <c r="P1302" s="106"/>
      <c r="Q1302" s="106"/>
      <c r="R1302" s="106"/>
      <c r="S1302" s="106"/>
      <c r="T1302" s="106"/>
      <c r="U1302" s="106"/>
      <c r="V1302" s="106"/>
      <c r="W1302" s="106"/>
      <c r="X1302" s="106"/>
      <c r="Y1302" s="101"/>
      <c r="Z1302" s="101"/>
      <c r="AA1302" s="101"/>
      <c r="AB1302" s="101"/>
      <c r="AC1302" s="101"/>
      <c r="AD1302" s="101"/>
      <c r="AE1302" s="101"/>
      <c r="AF1302" s="101"/>
      <c r="AG1302" s="101" t="s">
        <v>365</v>
      </c>
      <c r="AH1302" s="101">
        <v>0</v>
      </c>
      <c r="AI1302" s="101"/>
      <c r="AJ1302" s="101"/>
      <c r="AK1302" s="101"/>
      <c r="AL1302" s="101"/>
      <c r="AM1302" s="101"/>
      <c r="AN1302" s="101"/>
      <c r="AO1302" s="101"/>
      <c r="AP1302" s="101"/>
      <c r="AQ1302" s="101"/>
      <c r="AR1302" s="101"/>
      <c r="AS1302" s="101"/>
      <c r="AT1302" s="101"/>
      <c r="AU1302" s="101"/>
      <c r="AV1302" s="101"/>
      <c r="AW1302" s="101"/>
      <c r="AX1302" s="101"/>
      <c r="AY1302" s="101"/>
      <c r="AZ1302" s="101"/>
      <c r="BA1302" s="101"/>
      <c r="BB1302" s="101"/>
      <c r="BC1302" s="101"/>
      <c r="BD1302" s="101"/>
      <c r="BE1302" s="101"/>
      <c r="BF1302" s="101"/>
      <c r="BG1302" s="101"/>
      <c r="BH1302" s="101"/>
    </row>
    <row r="1303" spans="1:60" outlineLevel="1">
      <c r="A1303" s="104"/>
      <c r="B1303" s="105"/>
      <c r="C1303" s="138" t="s">
        <v>1454</v>
      </c>
      <c r="D1303" s="107"/>
      <c r="E1303" s="108">
        <v>23.1</v>
      </c>
      <c r="F1303" s="106"/>
      <c r="G1303" s="106"/>
      <c r="H1303" s="106"/>
      <c r="I1303" s="106"/>
      <c r="J1303" s="106"/>
      <c r="K1303" s="106"/>
      <c r="L1303" s="106"/>
      <c r="M1303" s="106"/>
      <c r="N1303" s="106"/>
      <c r="O1303" s="106"/>
      <c r="P1303" s="106"/>
      <c r="Q1303" s="106"/>
      <c r="R1303" s="106"/>
      <c r="S1303" s="106"/>
      <c r="T1303" s="106"/>
      <c r="U1303" s="106"/>
      <c r="V1303" s="106"/>
      <c r="W1303" s="106"/>
      <c r="X1303" s="106"/>
      <c r="Y1303" s="101"/>
      <c r="Z1303" s="101"/>
      <c r="AA1303" s="101"/>
      <c r="AB1303" s="101"/>
      <c r="AC1303" s="101"/>
      <c r="AD1303" s="101"/>
      <c r="AE1303" s="101"/>
      <c r="AF1303" s="101"/>
      <c r="AG1303" s="101" t="s">
        <v>365</v>
      </c>
      <c r="AH1303" s="101">
        <v>0</v>
      </c>
      <c r="AI1303" s="101"/>
      <c r="AJ1303" s="101"/>
      <c r="AK1303" s="101"/>
      <c r="AL1303" s="101"/>
      <c r="AM1303" s="101"/>
      <c r="AN1303" s="101"/>
      <c r="AO1303" s="101"/>
      <c r="AP1303" s="101"/>
      <c r="AQ1303" s="101"/>
      <c r="AR1303" s="101"/>
      <c r="AS1303" s="101"/>
      <c r="AT1303" s="101"/>
      <c r="AU1303" s="101"/>
      <c r="AV1303" s="101"/>
      <c r="AW1303" s="101"/>
      <c r="AX1303" s="101"/>
      <c r="AY1303" s="101"/>
      <c r="AZ1303" s="101"/>
      <c r="BA1303" s="101"/>
      <c r="BB1303" s="101"/>
      <c r="BC1303" s="101"/>
      <c r="BD1303" s="101"/>
      <c r="BE1303" s="101"/>
      <c r="BF1303" s="101"/>
      <c r="BG1303" s="101"/>
      <c r="BH1303" s="101"/>
    </row>
    <row r="1304" spans="1:60" outlineLevel="1">
      <c r="A1304" s="104"/>
      <c r="B1304" s="105"/>
      <c r="C1304" s="138" t="s">
        <v>1455</v>
      </c>
      <c r="D1304" s="107"/>
      <c r="E1304" s="108">
        <v>2.4667500000000002</v>
      </c>
      <c r="F1304" s="106"/>
      <c r="G1304" s="106"/>
      <c r="H1304" s="106"/>
      <c r="I1304" s="106"/>
      <c r="J1304" s="106"/>
      <c r="K1304" s="106"/>
      <c r="L1304" s="106"/>
      <c r="M1304" s="106"/>
      <c r="N1304" s="106"/>
      <c r="O1304" s="106"/>
      <c r="P1304" s="106"/>
      <c r="Q1304" s="106"/>
      <c r="R1304" s="106"/>
      <c r="S1304" s="106"/>
      <c r="T1304" s="106"/>
      <c r="U1304" s="106"/>
      <c r="V1304" s="106"/>
      <c r="W1304" s="106"/>
      <c r="X1304" s="106"/>
      <c r="Y1304" s="101"/>
      <c r="Z1304" s="101"/>
      <c r="AA1304" s="101"/>
      <c r="AB1304" s="101"/>
      <c r="AC1304" s="101"/>
      <c r="AD1304" s="101"/>
      <c r="AE1304" s="101"/>
      <c r="AF1304" s="101"/>
      <c r="AG1304" s="101" t="s">
        <v>365</v>
      </c>
      <c r="AH1304" s="101">
        <v>0</v>
      </c>
      <c r="AI1304" s="101"/>
      <c r="AJ1304" s="101"/>
      <c r="AK1304" s="101"/>
      <c r="AL1304" s="101"/>
      <c r="AM1304" s="101"/>
      <c r="AN1304" s="101"/>
      <c r="AO1304" s="101"/>
      <c r="AP1304" s="101"/>
      <c r="AQ1304" s="101"/>
      <c r="AR1304" s="101"/>
      <c r="AS1304" s="101"/>
      <c r="AT1304" s="101"/>
      <c r="AU1304" s="101"/>
      <c r="AV1304" s="101"/>
      <c r="AW1304" s="101"/>
      <c r="AX1304" s="101"/>
      <c r="AY1304" s="101"/>
      <c r="AZ1304" s="101"/>
      <c r="BA1304" s="101"/>
      <c r="BB1304" s="101"/>
      <c r="BC1304" s="101"/>
      <c r="BD1304" s="101"/>
      <c r="BE1304" s="101"/>
      <c r="BF1304" s="101"/>
      <c r="BG1304" s="101"/>
      <c r="BH1304" s="101"/>
    </row>
    <row r="1305" spans="1:60" outlineLevel="1">
      <c r="A1305" s="104"/>
      <c r="B1305" s="105"/>
      <c r="C1305" s="138" t="s">
        <v>1456</v>
      </c>
      <c r="D1305" s="107"/>
      <c r="E1305" s="108">
        <v>1.1339999999999999</v>
      </c>
      <c r="F1305" s="106"/>
      <c r="G1305" s="106"/>
      <c r="H1305" s="106"/>
      <c r="I1305" s="106"/>
      <c r="J1305" s="106"/>
      <c r="K1305" s="106"/>
      <c r="L1305" s="106"/>
      <c r="M1305" s="106"/>
      <c r="N1305" s="106"/>
      <c r="O1305" s="106"/>
      <c r="P1305" s="106"/>
      <c r="Q1305" s="106"/>
      <c r="R1305" s="106"/>
      <c r="S1305" s="106"/>
      <c r="T1305" s="106"/>
      <c r="U1305" s="106"/>
      <c r="V1305" s="106"/>
      <c r="W1305" s="106"/>
      <c r="X1305" s="106"/>
      <c r="Y1305" s="101"/>
      <c r="Z1305" s="101"/>
      <c r="AA1305" s="101"/>
      <c r="AB1305" s="101"/>
      <c r="AC1305" s="101"/>
      <c r="AD1305" s="101"/>
      <c r="AE1305" s="101"/>
      <c r="AF1305" s="101"/>
      <c r="AG1305" s="101" t="s">
        <v>365</v>
      </c>
      <c r="AH1305" s="101">
        <v>0</v>
      </c>
      <c r="AI1305" s="101"/>
      <c r="AJ1305" s="101"/>
      <c r="AK1305" s="101"/>
      <c r="AL1305" s="101"/>
      <c r="AM1305" s="101"/>
      <c r="AN1305" s="101"/>
      <c r="AO1305" s="101"/>
      <c r="AP1305" s="101"/>
      <c r="AQ1305" s="101"/>
      <c r="AR1305" s="101"/>
      <c r="AS1305" s="101"/>
      <c r="AT1305" s="101"/>
      <c r="AU1305" s="101"/>
      <c r="AV1305" s="101"/>
      <c r="AW1305" s="101"/>
      <c r="AX1305" s="101"/>
      <c r="AY1305" s="101"/>
      <c r="AZ1305" s="101"/>
      <c r="BA1305" s="101"/>
      <c r="BB1305" s="101"/>
      <c r="BC1305" s="101"/>
      <c r="BD1305" s="101"/>
      <c r="BE1305" s="101"/>
      <c r="BF1305" s="101"/>
      <c r="BG1305" s="101"/>
      <c r="BH1305" s="101"/>
    </row>
    <row r="1306" spans="1:60" outlineLevel="1">
      <c r="A1306" s="104"/>
      <c r="B1306" s="105"/>
      <c r="C1306" s="138" t="s">
        <v>1457</v>
      </c>
      <c r="D1306" s="107"/>
      <c r="E1306" s="108">
        <v>7.9379999999999997</v>
      </c>
      <c r="F1306" s="106"/>
      <c r="G1306" s="106"/>
      <c r="H1306" s="106"/>
      <c r="I1306" s="106"/>
      <c r="J1306" s="106"/>
      <c r="K1306" s="106"/>
      <c r="L1306" s="106"/>
      <c r="M1306" s="106"/>
      <c r="N1306" s="106"/>
      <c r="O1306" s="106"/>
      <c r="P1306" s="106"/>
      <c r="Q1306" s="106"/>
      <c r="R1306" s="106"/>
      <c r="S1306" s="106"/>
      <c r="T1306" s="106"/>
      <c r="U1306" s="106"/>
      <c r="V1306" s="106"/>
      <c r="W1306" s="106"/>
      <c r="X1306" s="106"/>
      <c r="Y1306" s="101"/>
      <c r="Z1306" s="101"/>
      <c r="AA1306" s="101"/>
      <c r="AB1306" s="101"/>
      <c r="AC1306" s="101"/>
      <c r="AD1306" s="101"/>
      <c r="AE1306" s="101"/>
      <c r="AF1306" s="101"/>
      <c r="AG1306" s="101" t="s">
        <v>365</v>
      </c>
      <c r="AH1306" s="101">
        <v>0</v>
      </c>
      <c r="AI1306" s="101"/>
      <c r="AJ1306" s="101"/>
      <c r="AK1306" s="101"/>
      <c r="AL1306" s="101"/>
      <c r="AM1306" s="101"/>
      <c r="AN1306" s="101"/>
      <c r="AO1306" s="101"/>
      <c r="AP1306" s="101"/>
      <c r="AQ1306" s="101"/>
      <c r="AR1306" s="101"/>
      <c r="AS1306" s="101"/>
      <c r="AT1306" s="101"/>
      <c r="AU1306" s="101"/>
      <c r="AV1306" s="101"/>
      <c r="AW1306" s="101"/>
      <c r="AX1306" s="101"/>
      <c r="AY1306" s="101"/>
      <c r="AZ1306" s="101"/>
      <c r="BA1306" s="101"/>
      <c r="BB1306" s="101"/>
      <c r="BC1306" s="101"/>
      <c r="BD1306" s="101"/>
      <c r="BE1306" s="101"/>
      <c r="BF1306" s="101"/>
      <c r="BG1306" s="101"/>
      <c r="BH1306" s="101"/>
    </row>
    <row r="1307" spans="1:60" outlineLevel="1">
      <c r="A1307" s="104"/>
      <c r="B1307" s="105"/>
      <c r="C1307" s="138" t="s">
        <v>1458</v>
      </c>
      <c r="D1307" s="107"/>
      <c r="E1307" s="108">
        <v>1.02725</v>
      </c>
      <c r="F1307" s="106"/>
      <c r="G1307" s="106"/>
      <c r="H1307" s="106"/>
      <c r="I1307" s="106"/>
      <c r="J1307" s="106"/>
      <c r="K1307" s="106"/>
      <c r="L1307" s="106"/>
      <c r="M1307" s="106"/>
      <c r="N1307" s="106"/>
      <c r="O1307" s="106"/>
      <c r="P1307" s="106"/>
      <c r="Q1307" s="106"/>
      <c r="R1307" s="106"/>
      <c r="S1307" s="106"/>
      <c r="T1307" s="106"/>
      <c r="U1307" s="106"/>
      <c r="V1307" s="106"/>
      <c r="W1307" s="106"/>
      <c r="X1307" s="106"/>
      <c r="Y1307" s="101"/>
      <c r="Z1307" s="101"/>
      <c r="AA1307" s="101"/>
      <c r="AB1307" s="101"/>
      <c r="AC1307" s="101"/>
      <c r="AD1307" s="101"/>
      <c r="AE1307" s="101"/>
      <c r="AF1307" s="101"/>
      <c r="AG1307" s="101" t="s">
        <v>365</v>
      </c>
      <c r="AH1307" s="101">
        <v>0</v>
      </c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</row>
    <row r="1308" spans="1:60" outlineLevel="1">
      <c r="A1308" s="104"/>
      <c r="B1308" s="105"/>
      <c r="C1308" s="139" t="s">
        <v>454</v>
      </c>
      <c r="D1308" s="109"/>
      <c r="E1308" s="110">
        <v>35.665999999999997</v>
      </c>
      <c r="F1308" s="106"/>
      <c r="G1308" s="106"/>
      <c r="H1308" s="106"/>
      <c r="I1308" s="106"/>
      <c r="J1308" s="106"/>
      <c r="K1308" s="106"/>
      <c r="L1308" s="106"/>
      <c r="M1308" s="106"/>
      <c r="N1308" s="106"/>
      <c r="O1308" s="106"/>
      <c r="P1308" s="106"/>
      <c r="Q1308" s="106"/>
      <c r="R1308" s="106"/>
      <c r="S1308" s="106"/>
      <c r="T1308" s="106"/>
      <c r="U1308" s="106"/>
      <c r="V1308" s="106"/>
      <c r="W1308" s="106"/>
      <c r="X1308" s="106"/>
      <c r="Y1308" s="101"/>
      <c r="Z1308" s="101"/>
      <c r="AA1308" s="101"/>
      <c r="AB1308" s="101"/>
      <c r="AC1308" s="101"/>
      <c r="AD1308" s="101"/>
      <c r="AE1308" s="101"/>
      <c r="AF1308" s="101"/>
      <c r="AG1308" s="101" t="s">
        <v>365</v>
      </c>
      <c r="AH1308" s="101">
        <v>1</v>
      </c>
      <c r="AI1308" s="101"/>
      <c r="AJ1308" s="101"/>
      <c r="AK1308" s="101"/>
      <c r="AL1308" s="101"/>
      <c r="AM1308" s="101"/>
      <c r="AN1308" s="101"/>
      <c r="AO1308" s="101"/>
      <c r="AP1308" s="101"/>
      <c r="AQ1308" s="101"/>
      <c r="AR1308" s="101"/>
      <c r="AS1308" s="101"/>
      <c r="AT1308" s="101"/>
      <c r="AU1308" s="101"/>
      <c r="AV1308" s="101"/>
      <c r="AW1308" s="101"/>
      <c r="AX1308" s="101"/>
      <c r="AY1308" s="101"/>
      <c r="AZ1308" s="101"/>
      <c r="BA1308" s="101"/>
      <c r="BB1308" s="101"/>
      <c r="BC1308" s="101"/>
      <c r="BD1308" s="101"/>
      <c r="BE1308" s="101"/>
      <c r="BF1308" s="101"/>
      <c r="BG1308" s="101"/>
      <c r="BH1308" s="101"/>
    </row>
    <row r="1309" spans="1:60" outlineLevel="1">
      <c r="A1309" s="104"/>
      <c r="B1309" s="105"/>
      <c r="C1309" s="138" t="s">
        <v>867</v>
      </c>
      <c r="D1309" s="107"/>
      <c r="E1309" s="108"/>
      <c r="F1309" s="106"/>
      <c r="G1309" s="106"/>
      <c r="H1309" s="106"/>
      <c r="I1309" s="106"/>
      <c r="J1309" s="106"/>
      <c r="K1309" s="106"/>
      <c r="L1309" s="106"/>
      <c r="M1309" s="106"/>
      <c r="N1309" s="106"/>
      <c r="O1309" s="106"/>
      <c r="P1309" s="106"/>
      <c r="Q1309" s="106"/>
      <c r="R1309" s="106"/>
      <c r="S1309" s="106"/>
      <c r="T1309" s="106"/>
      <c r="U1309" s="106"/>
      <c r="V1309" s="106"/>
      <c r="W1309" s="106"/>
      <c r="X1309" s="106"/>
      <c r="Y1309" s="101"/>
      <c r="Z1309" s="101"/>
      <c r="AA1309" s="101"/>
      <c r="AB1309" s="101"/>
      <c r="AC1309" s="101"/>
      <c r="AD1309" s="101"/>
      <c r="AE1309" s="101"/>
      <c r="AF1309" s="101"/>
      <c r="AG1309" s="101" t="s">
        <v>365</v>
      </c>
      <c r="AH1309" s="101">
        <v>0</v>
      </c>
      <c r="AI1309" s="101"/>
      <c r="AJ1309" s="101"/>
      <c r="AK1309" s="101"/>
      <c r="AL1309" s="101"/>
      <c r="AM1309" s="101"/>
      <c r="AN1309" s="101"/>
      <c r="AO1309" s="101"/>
      <c r="AP1309" s="101"/>
      <c r="AQ1309" s="101"/>
      <c r="AR1309" s="101"/>
      <c r="AS1309" s="101"/>
      <c r="AT1309" s="101"/>
      <c r="AU1309" s="101"/>
      <c r="AV1309" s="101"/>
      <c r="AW1309" s="101"/>
      <c r="AX1309" s="101"/>
      <c r="AY1309" s="101"/>
      <c r="AZ1309" s="101"/>
      <c r="BA1309" s="101"/>
      <c r="BB1309" s="101"/>
      <c r="BC1309" s="101"/>
      <c r="BD1309" s="101"/>
      <c r="BE1309" s="101"/>
      <c r="BF1309" s="101"/>
      <c r="BG1309" s="101"/>
      <c r="BH1309" s="101"/>
    </row>
    <row r="1310" spans="1:60" outlineLevel="1">
      <c r="A1310" s="104"/>
      <c r="B1310" s="105"/>
      <c r="C1310" s="138" t="s">
        <v>1459</v>
      </c>
      <c r="D1310" s="107"/>
      <c r="E1310" s="108">
        <v>5.7750000000000004</v>
      </c>
      <c r="F1310" s="106"/>
      <c r="G1310" s="106"/>
      <c r="H1310" s="106"/>
      <c r="I1310" s="106"/>
      <c r="J1310" s="106"/>
      <c r="K1310" s="106"/>
      <c r="L1310" s="106"/>
      <c r="M1310" s="106"/>
      <c r="N1310" s="106"/>
      <c r="O1310" s="106"/>
      <c r="P1310" s="106"/>
      <c r="Q1310" s="106"/>
      <c r="R1310" s="106"/>
      <c r="S1310" s="106"/>
      <c r="T1310" s="106"/>
      <c r="U1310" s="106"/>
      <c r="V1310" s="106"/>
      <c r="W1310" s="106"/>
      <c r="X1310" s="106"/>
      <c r="Y1310" s="101"/>
      <c r="Z1310" s="101"/>
      <c r="AA1310" s="101"/>
      <c r="AB1310" s="101"/>
      <c r="AC1310" s="101"/>
      <c r="AD1310" s="101"/>
      <c r="AE1310" s="101"/>
      <c r="AF1310" s="101"/>
      <c r="AG1310" s="101" t="s">
        <v>365</v>
      </c>
      <c r="AH1310" s="101">
        <v>0</v>
      </c>
      <c r="AI1310" s="101"/>
      <c r="AJ1310" s="101"/>
      <c r="AK1310" s="101"/>
      <c r="AL1310" s="101"/>
      <c r="AM1310" s="101"/>
      <c r="AN1310" s="101"/>
      <c r="AO1310" s="101"/>
      <c r="AP1310" s="101"/>
      <c r="AQ1310" s="101"/>
      <c r="AR1310" s="101"/>
      <c r="AS1310" s="101"/>
      <c r="AT1310" s="101"/>
      <c r="AU1310" s="101"/>
      <c r="AV1310" s="101"/>
      <c r="AW1310" s="101"/>
      <c r="AX1310" s="101"/>
      <c r="AY1310" s="101"/>
      <c r="AZ1310" s="101"/>
      <c r="BA1310" s="101"/>
      <c r="BB1310" s="101"/>
      <c r="BC1310" s="101"/>
      <c r="BD1310" s="101"/>
      <c r="BE1310" s="101"/>
      <c r="BF1310" s="101"/>
      <c r="BG1310" s="101"/>
      <c r="BH1310" s="101"/>
    </row>
    <row r="1311" spans="1:60" outlineLevel="1">
      <c r="A1311" s="104"/>
      <c r="B1311" s="105"/>
      <c r="C1311" s="138" t="s">
        <v>1459</v>
      </c>
      <c r="D1311" s="107"/>
      <c r="E1311" s="108">
        <v>5.7750000000000004</v>
      </c>
      <c r="F1311" s="106"/>
      <c r="G1311" s="106"/>
      <c r="H1311" s="106"/>
      <c r="I1311" s="106"/>
      <c r="J1311" s="106"/>
      <c r="K1311" s="106"/>
      <c r="L1311" s="106"/>
      <c r="M1311" s="106"/>
      <c r="N1311" s="106"/>
      <c r="O1311" s="106"/>
      <c r="P1311" s="106"/>
      <c r="Q1311" s="106"/>
      <c r="R1311" s="106"/>
      <c r="S1311" s="106"/>
      <c r="T1311" s="106"/>
      <c r="U1311" s="106"/>
      <c r="V1311" s="106"/>
      <c r="W1311" s="106"/>
      <c r="X1311" s="106"/>
      <c r="Y1311" s="101"/>
      <c r="Z1311" s="101"/>
      <c r="AA1311" s="101"/>
      <c r="AB1311" s="101"/>
      <c r="AC1311" s="101"/>
      <c r="AD1311" s="101"/>
      <c r="AE1311" s="101"/>
      <c r="AF1311" s="101"/>
      <c r="AG1311" s="101" t="s">
        <v>365</v>
      </c>
      <c r="AH1311" s="101">
        <v>0</v>
      </c>
      <c r="AI1311" s="101"/>
      <c r="AJ1311" s="101"/>
      <c r="AK1311" s="101"/>
      <c r="AL1311" s="101"/>
      <c r="AM1311" s="101"/>
      <c r="AN1311" s="101"/>
      <c r="AO1311" s="101"/>
      <c r="AP1311" s="101"/>
      <c r="AQ1311" s="101"/>
      <c r="AR1311" s="101"/>
      <c r="AS1311" s="101"/>
      <c r="AT1311" s="101"/>
      <c r="AU1311" s="101"/>
      <c r="AV1311" s="101"/>
      <c r="AW1311" s="101"/>
      <c r="AX1311" s="101"/>
      <c r="AY1311" s="101"/>
      <c r="AZ1311" s="101"/>
      <c r="BA1311" s="101"/>
      <c r="BB1311" s="101"/>
      <c r="BC1311" s="101"/>
      <c r="BD1311" s="101"/>
      <c r="BE1311" s="101"/>
      <c r="BF1311" s="101"/>
      <c r="BG1311" s="101"/>
      <c r="BH1311" s="101"/>
    </row>
    <row r="1312" spans="1:60" outlineLevel="1">
      <c r="A1312" s="104"/>
      <c r="B1312" s="105"/>
      <c r="C1312" s="138" t="s">
        <v>1460</v>
      </c>
      <c r="D1312" s="107"/>
      <c r="E1312" s="108">
        <v>2.2679999999999998</v>
      </c>
      <c r="F1312" s="106"/>
      <c r="G1312" s="106"/>
      <c r="H1312" s="106"/>
      <c r="I1312" s="106"/>
      <c r="J1312" s="106"/>
      <c r="K1312" s="106"/>
      <c r="L1312" s="106"/>
      <c r="M1312" s="106"/>
      <c r="N1312" s="106"/>
      <c r="O1312" s="106"/>
      <c r="P1312" s="106"/>
      <c r="Q1312" s="106"/>
      <c r="R1312" s="106"/>
      <c r="S1312" s="106"/>
      <c r="T1312" s="106"/>
      <c r="U1312" s="106"/>
      <c r="V1312" s="106"/>
      <c r="W1312" s="106"/>
      <c r="X1312" s="106"/>
      <c r="Y1312" s="101"/>
      <c r="Z1312" s="101"/>
      <c r="AA1312" s="101"/>
      <c r="AB1312" s="101"/>
      <c r="AC1312" s="101"/>
      <c r="AD1312" s="101"/>
      <c r="AE1312" s="101"/>
      <c r="AF1312" s="101"/>
      <c r="AG1312" s="101" t="s">
        <v>365</v>
      </c>
      <c r="AH1312" s="101">
        <v>0</v>
      </c>
      <c r="AI1312" s="101"/>
      <c r="AJ1312" s="101"/>
      <c r="AK1312" s="101"/>
      <c r="AL1312" s="101"/>
      <c r="AM1312" s="101"/>
      <c r="AN1312" s="101"/>
      <c r="AO1312" s="101"/>
      <c r="AP1312" s="101"/>
      <c r="AQ1312" s="101"/>
      <c r="AR1312" s="101"/>
      <c r="AS1312" s="101"/>
      <c r="AT1312" s="101"/>
      <c r="AU1312" s="101"/>
      <c r="AV1312" s="101"/>
      <c r="AW1312" s="101"/>
      <c r="AX1312" s="101"/>
      <c r="AY1312" s="101"/>
      <c r="AZ1312" s="101"/>
      <c r="BA1312" s="101"/>
      <c r="BB1312" s="101"/>
      <c r="BC1312" s="101"/>
      <c r="BD1312" s="101"/>
      <c r="BE1312" s="101"/>
      <c r="BF1312" s="101"/>
      <c r="BG1312" s="101"/>
      <c r="BH1312" s="101"/>
    </row>
    <row r="1313" spans="1:60" outlineLevel="1">
      <c r="A1313" s="104"/>
      <c r="B1313" s="105"/>
      <c r="C1313" s="138" t="s">
        <v>1460</v>
      </c>
      <c r="D1313" s="107"/>
      <c r="E1313" s="108">
        <v>2.2679999999999998</v>
      </c>
      <c r="F1313" s="106"/>
      <c r="G1313" s="106"/>
      <c r="H1313" s="106"/>
      <c r="I1313" s="106"/>
      <c r="J1313" s="106"/>
      <c r="K1313" s="106"/>
      <c r="L1313" s="106"/>
      <c r="M1313" s="106"/>
      <c r="N1313" s="106"/>
      <c r="O1313" s="106"/>
      <c r="P1313" s="106"/>
      <c r="Q1313" s="106"/>
      <c r="R1313" s="106"/>
      <c r="S1313" s="106"/>
      <c r="T1313" s="106"/>
      <c r="U1313" s="106"/>
      <c r="V1313" s="106"/>
      <c r="W1313" s="106"/>
      <c r="X1313" s="106"/>
      <c r="Y1313" s="101"/>
      <c r="Z1313" s="101"/>
      <c r="AA1313" s="101"/>
      <c r="AB1313" s="101"/>
      <c r="AC1313" s="101"/>
      <c r="AD1313" s="101"/>
      <c r="AE1313" s="101"/>
      <c r="AF1313" s="101"/>
      <c r="AG1313" s="101" t="s">
        <v>365</v>
      </c>
      <c r="AH1313" s="101">
        <v>0</v>
      </c>
      <c r="AI1313" s="101"/>
      <c r="AJ1313" s="101"/>
      <c r="AK1313" s="101"/>
      <c r="AL1313" s="101"/>
      <c r="AM1313" s="101"/>
      <c r="AN1313" s="101"/>
      <c r="AO1313" s="101"/>
      <c r="AP1313" s="101"/>
      <c r="AQ1313" s="101"/>
      <c r="AR1313" s="101"/>
      <c r="AS1313" s="101"/>
      <c r="AT1313" s="101"/>
      <c r="AU1313" s="101"/>
      <c r="AV1313" s="101"/>
      <c r="AW1313" s="101"/>
      <c r="AX1313" s="101"/>
      <c r="AY1313" s="101"/>
      <c r="AZ1313" s="101"/>
      <c r="BA1313" s="101"/>
      <c r="BB1313" s="101"/>
      <c r="BC1313" s="101"/>
      <c r="BD1313" s="101"/>
      <c r="BE1313" s="101"/>
      <c r="BF1313" s="101"/>
      <c r="BG1313" s="101"/>
      <c r="BH1313" s="101"/>
    </row>
    <row r="1314" spans="1:60" outlineLevel="1">
      <c r="A1314" s="104"/>
      <c r="B1314" s="105"/>
      <c r="C1314" s="139" t="s">
        <v>454</v>
      </c>
      <c r="D1314" s="109"/>
      <c r="E1314" s="110">
        <v>16.085999999999999</v>
      </c>
      <c r="F1314" s="106"/>
      <c r="G1314" s="106"/>
      <c r="H1314" s="106"/>
      <c r="I1314" s="106"/>
      <c r="J1314" s="106"/>
      <c r="K1314" s="106"/>
      <c r="L1314" s="106"/>
      <c r="M1314" s="106"/>
      <c r="N1314" s="106"/>
      <c r="O1314" s="106"/>
      <c r="P1314" s="106"/>
      <c r="Q1314" s="106"/>
      <c r="R1314" s="106"/>
      <c r="S1314" s="106"/>
      <c r="T1314" s="106"/>
      <c r="U1314" s="106"/>
      <c r="V1314" s="106"/>
      <c r="W1314" s="106"/>
      <c r="X1314" s="106"/>
      <c r="Y1314" s="101"/>
      <c r="Z1314" s="101"/>
      <c r="AA1314" s="101"/>
      <c r="AB1314" s="101"/>
      <c r="AC1314" s="101"/>
      <c r="AD1314" s="101"/>
      <c r="AE1314" s="101"/>
      <c r="AF1314" s="101"/>
      <c r="AG1314" s="101" t="s">
        <v>365</v>
      </c>
      <c r="AH1314" s="101">
        <v>1</v>
      </c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</row>
    <row r="1315" spans="1:60" outlineLevel="1">
      <c r="A1315" s="104"/>
      <c r="B1315" s="105"/>
      <c r="C1315" s="138" t="s">
        <v>844</v>
      </c>
      <c r="D1315" s="107"/>
      <c r="E1315" s="108"/>
      <c r="F1315" s="106"/>
      <c r="G1315" s="106"/>
      <c r="H1315" s="106"/>
      <c r="I1315" s="106"/>
      <c r="J1315" s="106"/>
      <c r="K1315" s="106"/>
      <c r="L1315" s="106"/>
      <c r="M1315" s="106"/>
      <c r="N1315" s="106"/>
      <c r="O1315" s="106"/>
      <c r="P1315" s="106"/>
      <c r="Q1315" s="106"/>
      <c r="R1315" s="106"/>
      <c r="S1315" s="106"/>
      <c r="T1315" s="106"/>
      <c r="U1315" s="106"/>
      <c r="V1315" s="106"/>
      <c r="W1315" s="106"/>
      <c r="X1315" s="106"/>
      <c r="Y1315" s="101"/>
      <c r="Z1315" s="101"/>
      <c r="AA1315" s="101"/>
      <c r="AB1315" s="101"/>
      <c r="AC1315" s="101"/>
      <c r="AD1315" s="101"/>
      <c r="AE1315" s="101"/>
      <c r="AF1315" s="101"/>
      <c r="AG1315" s="101" t="s">
        <v>365</v>
      </c>
      <c r="AH1315" s="101">
        <v>0</v>
      </c>
      <c r="AI1315" s="101"/>
      <c r="AJ1315" s="101"/>
      <c r="AK1315" s="101"/>
      <c r="AL1315" s="101"/>
      <c r="AM1315" s="101"/>
      <c r="AN1315" s="101"/>
      <c r="AO1315" s="101"/>
      <c r="AP1315" s="101"/>
      <c r="AQ1315" s="101"/>
      <c r="AR1315" s="101"/>
      <c r="AS1315" s="101"/>
      <c r="AT1315" s="101"/>
      <c r="AU1315" s="101"/>
      <c r="AV1315" s="101"/>
      <c r="AW1315" s="101"/>
      <c r="AX1315" s="101"/>
      <c r="AY1315" s="101"/>
      <c r="AZ1315" s="101"/>
      <c r="BA1315" s="101"/>
      <c r="BB1315" s="101"/>
      <c r="BC1315" s="101"/>
      <c r="BD1315" s="101"/>
      <c r="BE1315" s="101"/>
      <c r="BF1315" s="101"/>
      <c r="BG1315" s="101"/>
      <c r="BH1315" s="101"/>
    </row>
    <row r="1316" spans="1:60" outlineLevel="1">
      <c r="A1316" s="104"/>
      <c r="B1316" s="105"/>
      <c r="C1316" s="138" t="s">
        <v>845</v>
      </c>
      <c r="D1316" s="107"/>
      <c r="E1316" s="108">
        <v>2.8875000000000002</v>
      </c>
      <c r="F1316" s="106"/>
      <c r="G1316" s="106"/>
      <c r="H1316" s="106"/>
      <c r="I1316" s="106"/>
      <c r="J1316" s="106"/>
      <c r="K1316" s="106"/>
      <c r="L1316" s="106"/>
      <c r="M1316" s="106"/>
      <c r="N1316" s="106"/>
      <c r="O1316" s="106"/>
      <c r="P1316" s="106"/>
      <c r="Q1316" s="106"/>
      <c r="R1316" s="106"/>
      <c r="S1316" s="106"/>
      <c r="T1316" s="106"/>
      <c r="U1316" s="106"/>
      <c r="V1316" s="106"/>
      <c r="W1316" s="106"/>
      <c r="X1316" s="106"/>
      <c r="Y1316" s="101"/>
      <c r="Z1316" s="101"/>
      <c r="AA1316" s="101"/>
      <c r="AB1316" s="101"/>
      <c r="AC1316" s="101"/>
      <c r="AD1316" s="101"/>
      <c r="AE1316" s="101"/>
      <c r="AF1316" s="101"/>
      <c r="AG1316" s="101" t="s">
        <v>365</v>
      </c>
      <c r="AH1316" s="101">
        <v>0</v>
      </c>
      <c r="AI1316" s="101"/>
      <c r="AJ1316" s="101"/>
      <c r="AK1316" s="101"/>
      <c r="AL1316" s="101"/>
      <c r="AM1316" s="101"/>
      <c r="AN1316" s="101"/>
      <c r="AO1316" s="101"/>
      <c r="AP1316" s="101"/>
      <c r="AQ1316" s="101"/>
      <c r="AR1316" s="101"/>
      <c r="AS1316" s="101"/>
      <c r="AT1316" s="101"/>
      <c r="AU1316" s="101"/>
      <c r="AV1316" s="101"/>
      <c r="AW1316" s="101"/>
      <c r="AX1316" s="101"/>
      <c r="AY1316" s="101"/>
      <c r="AZ1316" s="101"/>
      <c r="BA1316" s="101"/>
      <c r="BB1316" s="101"/>
      <c r="BC1316" s="101"/>
      <c r="BD1316" s="101"/>
      <c r="BE1316" s="101"/>
      <c r="BF1316" s="101"/>
      <c r="BG1316" s="101"/>
      <c r="BH1316" s="101"/>
    </row>
    <row r="1317" spans="1:60" outlineLevel="1">
      <c r="A1317" s="104"/>
      <c r="B1317" s="105"/>
      <c r="C1317" s="139" t="s">
        <v>454</v>
      </c>
      <c r="D1317" s="109"/>
      <c r="E1317" s="110">
        <v>2.8875000000000002</v>
      </c>
      <c r="F1317" s="106"/>
      <c r="G1317" s="106"/>
      <c r="H1317" s="106"/>
      <c r="I1317" s="106"/>
      <c r="J1317" s="106"/>
      <c r="K1317" s="106"/>
      <c r="L1317" s="106"/>
      <c r="M1317" s="106"/>
      <c r="N1317" s="106"/>
      <c r="O1317" s="106"/>
      <c r="P1317" s="106"/>
      <c r="Q1317" s="106"/>
      <c r="R1317" s="106"/>
      <c r="S1317" s="106"/>
      <c r="T1317" s="106"/>
      <c r="U1317" s="106"/>
      <c r="V1317" s="106"/>
      <c r="W1317" s="106"/>
      <c r="X1317" s="106"/>
      <c r="Y1317" s="101"/>
      <c r="Z1317" s="101"/>
      <c r="AA1317" s="101"/>
      <c r="AB1317" s="101"/>
      <c r="AC1317" s="101"/>
      <c r="AD1317" s="101"/>
      <c r="AE1317" s="101"/>
      <c r="AF1317" s="101"/>
      <c r="AG1317" s="101" t="s">
        <v>365</v>
      </c>
      <c r="AH1317" s="101">
        <v>1</v>
      </c>
      <c r="AI1317" s="101"/>
      <c r="AJ1317" s="101"/>
      <c r="AK1317" s="101"/>
      <c r="AL1317" s="101"/>
      <c r="AM1317" s="101"/>
      <c r="AN1317" s="101"/>
      <c r="AO1317" s="101"/>
      <c r="AP1317" s="101"/>
      <c r="AQ1317" s="101"/>
      <c r="AR1317" s="101"/>
      <c r="AS1317" s="101"/>
      <c r="AT1317" s="101"/>
      <c r="AU1317" s="101"/>
      <c r="AV1317" s="101"/>
      <c r="AW1317" s="101"/>
      <c r="AX1317" s="101"/>
      <c r="AY1317" s="101"/>
      <c r="AZ1317" s="101"/>
      <c r="BA1317" s="101"/>
      <c r="BB1317" s="101"/>
      <c r="BC1317" s="101"/>
      <c r="BD1317" s="101"/>
      <c r="BE1317" s="101"/>
      <c r="BF1317" s="101"/>
      <c r="BG1317" s="101"/>
      <c r="BH1317" s="101"/>
    </row>
    <row r="1318" spans="1:60" ht="22.5" outlineLevel="1">
      <c r="A1318" s="122">
        <v>207</v>
      </c>
      <c r="B1318" s="123" t="s">
        <v>1461</v>
      </c>
      <c r="C1318" s="137" t="s">
        <v>1462</v>
      </c>
      <c r="D1318" s="124" t="s">
        <v>359</v>
      </c>
      <c r="E1318" s="125">
        <v>516.54</v>
      </c>
      <c r="F1318" s="126"/>
      <c r="G1318" s="127">
        <f>ROUND(E1318*F1318,2)</f>
        <v>0</v>
      </c>
      <c r="H1318" s="126"/>
      <c r="I1318" s="127">
        <f>ROUND(E1318*H1318,2)</f>
        <v>0</v>
      </c>
      <c r="J1318" s="126"/>
      <c r="K1318" s="127">
        <f>ROUND(E1318*J1318,2)</f>
        <v>0</v>
      </c>
      <c r="L1318" s="127">
        <v>21</v>
      </c>
      <c r="M1318" s="127">
        <f>G1318*(1+L1318/100)</f>
        <v>0</v>
      </c>
      <c r="N1318" s="127">
        <v>3.7100000000000002E-3</v>
      </c>
      <c r="O1318" s="127">
        <f>ROUND(E1318*N1318,2)</f>
        <v>1.92</v>
      </c>
      <c r="P1318" s="127">
        <v>0</v>
      </c>
      <c r="Q1318" s="127">
        <f>ROUND(E1318*P1318,2)</f>
        <v>0</v>
      </c>
      <c r="R1318" s="127"/>
      <c r="S1318" s="127" t="s">
        <v>392</v>
      </c>
      <c r="T1318" s="128" t="s">
        <v>393</v>
      </c>
      <c r="U1318" s="106">
        <v>0.44</v>
      </c>
      <c r="V1318" s="106">
        <f>ROUND(E1318*U1318,2)</f>
        <v>227.28</v>
      </c>
      <c r="W1318" s="106"/>
      <c r="X1318" s="106" t="s">
        <v>362</v>
      </c>
      <c r="Y1318" s="101"/>
      <c r="Z1318" s="101"/>
      <c r="AA1318" s="101"/>
      <c r="AB1318" s="101"/>
      <c r="AC1318" s="101"/>
      <c r="AD1318" s="101"/>
      <c r="AE1318" s="101"/>
      <c r="AF1318" s="101"/>
      <c r="AG1318" s="101" t="s">
        <v>363</v>
      </c>
      <c r="AH1318" s="101"/>
      <c r="AI1318" s="101"/>
      <c r="AJ1318" s="101"/>
      <c r="AK1318" s="101"/>
      <c r="AL1318" s="101"/>
      <c r="AM1318" s="101"/>
      <c r="AN1318" s="101"/>
      <c r="AO1318" s="101"/>
      <c r="AP1318" s="101"/>
      <c r="AQ1318" s="101"/>
      <c r="AR1318" s="101"/>
      <c r="AS1318" s="101"/>
      <c r="AT1318" s="101"/>
      <c r="AU1318" s="101"/>
      <c r="AV1318" s="101"/>
      <c r="AW1318" s="101"/>
      <c r="AX1318" s="101"/>
      <c r="AY1318" s="101"/>
      <c r="AZ1318" s="101"/>
      <c r="BA1318" s="101"/>
      <c r="BB1318" s="101"/>
      <c r="BC1318" s="101"/>
      <c r="BD1318" s="101"/>
      <c r="BE1318" s="101"/>
      <c r="BF1318" s="101"/>
      <c r="BG1318" s="101"/>
      <c r="BH1318" s="101"/>
    </row>
    <row r="1319" spans="1:60" outlineLevel="1">
      <c r="A1319" s="104"/>
      <c r="B1319" s="105"/>
      <c r="C1319" s="138" t="s">
        <v>1463</v>
      </c>
      <c r="D1319" s="107"/>
      <c r="E1319" s="108"/>
      <c r="F1319" s="106"/>
      <c r="G1319" s="106"/>
      <c r="H1319" s="106"/>
      <c r="I1319" s="106"/>
      <c r="J1319" s="106"/>
      <c r="K1319" s="106"/>
      <c r="L1319" s="106"/>
      <c r="M1319" s="106"/>
      <c r="N1319" s="106"/>
      <c r="O1319" s="106"/>
      <c r="P1319" s="106"/>
      <c r="Q1319" s="106"/>
      <c r="R1319" s="106"/>
      <c r="S1319" s="106"/>
      <c r="T1319" s="106"/>
      <c r="U1319" s="106"/>
      <c r="V1319" s="106"/>
      <c r="W1319" s="106"/>
      <c r="X1319" s="106"/>
      <c r="Y1319" s="101"/>
      <c r="Z1319" s="101"/>
      <c r="AA1319" s="101"/>
      <c r="AB1319" s="101"/>
      <c r="AC1319" s="101"/>
      <c r="AD1319" s="101"/>
      <c r="AE1319" s="101"/>
      <c r="AF1319" s="101"/>
      <c r="AG1319" s="101" t="s">
        <v>365</v>
      </c>
      <c r="AH1319" s="101">
        <v>0</v>
      </c>
      <c r="AI1319" s="101"/>
      <c r="AJ1319" s="101"/>
      <c r="AK1319" s="101"/>
      <c r="AL1319" s="101"/>
      <c r="AM1319" s="101"/>
      <c r="AN1319" s="101"/>
      <c r="AO1319" s="101"/>
      <c r="AP1319" s="101"/>
      <c r="AQ1319" s="101"/>
      <c r="AR1319" s="101"/>
      <c r="AS1319" s="101"/>
      <c r="AT1319" s="101"/>
      <c r="AU1319" s="101"/>
      <c r="AV1319" s="101"/>
      <c r="AW1319" s="101"/>
      <c r="AX1319" s="101"/>
      <c r="AY1319" s="101"/>
      <c r="AZ1319" s="101"/>
      <c r="BA1319" s="101"/>
      <c r="BB1319" s="101"/>
      <c r="BC1319" s="101"/>
      <c r="BD1319" s="101"/>
      <c r="BE1319" s="101"/>
      <c r="BF1319" s="101"/>
      <c r="BG1319" s="101"/>
      <c r="BH1319" s="101"/>
    </row>
    <row r="1320" spans="1:60" outlineLevel="1">
      <c r="A1320" s="104"/>
      <c r="B1320" s="105"/>
      <c r="C1320" s="138" t="s">
        <v>644</v>
      </c>
      <c r="D1320" s="107"/>
      <c r="E1320" s="108"/>
      <c r="F1320" s="106"/>
      <c r="G1320" s="106"/>
      <c r="H1320" s="106"/>
      <c r="I1320" s="106"/>
      <c r="J1320" s="106"/>
      <c r="K1320" s="106"/>
      <c r="L1320" s="106"/>
      <c r="M1320" s="106"/>
      <c r="N1320" s="106"/>
      <c r="O1320" s="106"/>
      <c r="P1320" s="106"/>
      <c r="Q1320" s="106"/>
      <c r="R1320" s="106"/>
      <c r="S1320" s="106"/>
      <c r="T1320" s="106"/>
      <c r="U1320" s="106"/>
      <c r="V1320" s="106"/>
      <c r="W1320" s="106"/>
      <c r="X1320" s="106"/>
      <c r="Y1320" s="101"/>
      <c r="Z1320" s="101"/>
      <c r="AA1320" s="101"/>
      <c r="AB1320" s="101"/>
      <c r="AC1320" s="101"/>
      <c r="AD1320" s="101"/>
      <c r="AE1320" s="101"/>
      <c r="AF1320" s="101"/>
      <c r="AG1320" s="101" t="s">
        <v>365</v>
      </c>
      <c r="AH1320" s="101">
        <v>0</v>
      </c>
      <c r="AI1320" s="101"/>
      <c r="AJ1320" s="101"/>
      <c r="AK1320" s="101"/>
      <c r="AL1320" s="101"/>
      <c r="AM1320" s="101"/>
      <c r="AN1320" s="101"/>
      <c r="AO1320" s="101"/>
      <c r="AP1320" s="101"/>
      <c r="AQ1320" s="101"/>
      <c r="AR1320" s="101"/>
      <c r="AS1320" s="101"/>
      <c r="AT1320" s="101"/>
      <c r="AU1320" s="101"/>
      <c r="AV1320" s="101"/>
      <c r="AW1320" s="101"/>
      <c r="AX1320" s="101"/>
      <c r="AY1320" s="101"/>
      <c r="AZ1320" s="101"/>
      <c r="BA1320" s="101"/>
      <c r="BB1320" s="101"/>
      <c r="BC1320" s="101"/>
      <c r="BD1320" s="101"/>
      <c r="BE1320" s="101"/>
      <c r="BF1320" s="101"/>
      <c r="BG1320" s="101"/>
      <c r="BH1320" s="101"/>
    </row>
    <row r="1321" spans="1:60" outlineLevel="1">
      <c r="A1321" s="104"/>
      <c r="B1321" s="105"/>
      <c r="C1321" s="138" t="s">
        <v>645</v>
      </c>
      <c r="D1321" s="107"/>
      <c r="E1321" s="108">
        <v>1.65</v>
      </c>
      <c r="F1321" s="106"/>
      <c r="G1321" s="106"/>
      <c r="H1321" s="106"/>
      <c r="I1321" s="106"/>
      <c r="J1321" s="106"/>
      <c r="K1321" s="106"/>
      <c r="L1321" s="106"/>
      <c r="M1321" s="106"/>
      <c r="N1321" s="106"/>
      <c r="O1321" s="106"/>
      <c r="P1321" s="106"/>
      <c r="Q1321" s="106"/>
      <c r="R1321" s="106"/>
      <c r="S1321" s="106"/>
      <c r="T1321" s="106"/>
      <c r="U1321" s="106"/>
      <c r="V1321" s="106"/>
      <c r="W1321" s="106"/>
      <c r="X1321" s="106"/>
      <c r="Y1321" s="101"/>
      <c r="Z1321" s="101"/>
      <c r="AA1321" s="101"/>
      <c r="AB1321" s="101"/>
      <c r="AC1321" s="101"/>
      <c r="AD1321" s="101"/>
      <c r="AE1321" s="101"/>
      <c r="AF1321" s="101"/>
      <c r="AG1321" s="101" t="s">
        <v>365</v>
      </c>
      <c r="AH1321" s="101">
        <v>0</v>
      </c>
      <c r="AI1321" s="101"/>
      <c r="AJ1321" s="101"/>
      <c r="AK1321" s="101"/>
      <c r="AL1321" s="101"/>
      <c r="AM1321" s="101"/>
      <c r="AN1321" s="101"/>
      <c r="AO1321" s="101"/>
      <c r="AP1321" s="101"/>
      <c r="AQ1321" s="101"/>
      <c r="AR1321" s="101"/>
      <c r="AS1321" s="101"/>
      <c r="AT1321" s="101"/>
      <c r="AU1321" s="101"/>
      <c r="AV1321" s="101"/>
      <c r="AW1321" s="101"/>
      <c r="AX1321" s="101"/>
      <c r="AY1321" s="101"/>
      <c r="AZ1321" s="101"/>
      <c r="BA1321" s="101"/>
      <c r="BB1321" s="101"/>
      <c r="BC1321" s="101"/>
      <c r="BD1321" s="101"/>
      <c r="BE1321" s="101"/>
      <c r="BF1321" s="101"/>
      <c r="BG1321" s="101"/>
      <c r="BH1321" s="101"/>
    </row>
    <row r="1322" spans="1:60" outlineLevel="1">
      <c r="A1322" s="104"/>
      <c r="B1322" s="105"/>
      <c r="C1322" s="138" t="s">
        <v>646</v>
      </c>
      <c r="D1322" s="107"/>
      <c r="E1322" s="108">
        <v>1.55</v>
      </c>
      <c r="F1322" s="106"/>
      <c r="G1322" s="106"/>
      <c r="H1322" s="106"/>
      <c r="I1322" s="106"/>
      <c r="J1322" s="106"/>
      <c r="K1322" s="106"/>
      <c r="L1322" s="106"/>
      <c r="M1322" s="106"/>
      <c r="N1322" s="106"/>
      <c r="O1322" s="106"/>
      <c r="P1322" s="106"/>
      <c r="Q1322" s="106"/>
      <c r="R1322" s="106"/>
      <c r="S1322" s="106"/>
      <c r="T1322" s="106"/>
      <c r="U1322" s="106"/>
      <c r="V1322" s="106"/>
      <c r="W1322" s="106"/>
      <c r="X1322" s="106"/>
      <c r="Y1322" s="101"/>
      <c r="Z1322" s="101"/>
      <c r="AA1322" s="101"/>
      <c r="AB1322" s="101"/>
      <c r="AC1322" s="101"/>
      <c r="AD1322" s="101"/>
      <c r="AE1322" s="101"/>
      <c r="AF1322" s="101"/>
      <c r="AG1322" s="101" t="s">
        <v>365</v>
      </c>
      <c r="AH1322" s="101">
        <v>0</v>
      </c>
      <c r="AI1322" s="101"/>
      <c r="AJ1322" s="101"/>
      <c r="AK1322" s="101"/>
      <c r="AL1322" s="101"/>
      <c r="AM1322" s="101"/>
      <c r="AN1322" s="101"/>
      <c r="AO1322" s="101"/>
      <c r="AP1322" s="101"/>
      <c r="AQ1322" s="101"/>
      <c r="AR1322" s="101"/>
      <c r="AS1322" s="101"/>
      <c r="AT1322" s="101"/>
      <c r="AU1322" s="101"/>
      <c r="AV1322" s="101"/>
      <c r="AW1322" s="101"/>
      <c r="AX1322" s="101"/>
      <c r="AY1322" s="101"/>
      <c r="AZ1322" s="101"/>
      <c r="BA1322" s="101"/>
      <c r="BB1322" s="101"/>
      <c r="BC1322" s="101"/>
      <c r="BD1322" s="101"/>
      <c r="BE1322" s="101"/>
      <c r="BF1322" s="101"/>
      <c r="BG1322" s="101"/>
      <c r="BH1322" s="101"/>
    </row>
    <row r="1323" spans="1:60" outlineLevel="1">
      <c r="A1323" s="104"/>
      <c r="B1323" s="105"/>
      <c r="C1323" s="138" t="s">
        <v>647</v>
      </c>
      <c r="D1323" s="107"/>
      <c r="E1323" s="108">
        <v>3.58</v>
      </c>
      <c r="F1323" s="106"/>
      <c r="G1323" s="106"/>
      <c r="H1323" s="106"/>
      <c r="I1323" s="106"/>
      <c r="J1323" s="106"/>
      <c r="K1323" s="106"/>
      <c r="L1323" s="106"/>
      <c r="M1323" s="106"/>
      <c r="N1323" s="106"/>
      <c r="O1323" s="106"/>
      <c r="P1323" s="106"/>
      <c r="Q1323" s="106"/>
      <c r="R1323" s="106"/>
      <c r="S1323" s="106"/>
      <c r="T1323" s="106"/>
      <c r="U1323" s="106"/>
      <c r="V1323" s="106"/>
      <c r="W1323" s="106"/>
      <c r="X1323" s="106"/>
      <c r="Y1323" s="101"/>
      <c r="Z1323" s="101"/>
      <c r="AA1323" s="101"/>
      <c r="AB1323" s="101"/>
      <c r="AC1323" s="101"/>
      <c r="AD1323" s="101"/>
      <c r="AE1323" s="101"/>
      <c r="AF1323" s="101"/>
      <c r="AG1323" s="101" t="s">
        <v>365</v>
      </c>
      <c r="AH1323" s="101">
        <v>0</v>
      </c>
      <c r="AI1323" s="101"/>
      <c r="AJ1323" s="101"/>
      <c r="AK1323" s="101"/>
      <c r="AL1323" s="101"/>
      <c r="AM1323" s="101"/>
      <c r="AN1323" s="101"/>
      <c r="AO1323" s="101"/>
      <c r="AP1323" s="101"/>
      <c r="AQ1323" s="101"/>
      <c r="AR1323" s="101"/>
      <c r="AS1323" s="101"/>
      <c r="AT1323" s="101"/>
      <c r="AU1323" s="101"/>
      <c r="AV1323" s="101"/>
      <c r="AW1323" s="101"/>
      <c r="AX1323" s="101"/>
      <c r="AY1323" s="101"/>
      <c r="AZ1323" s="101"/>
      <c r="BA1323" s="101"/>
      <c r="BB1323" s="101"/>
      <c r="BC1323" s="101"/>
      <c r="BD1323" s="101"/>
      <c r="BE1323" s="101"/>
      <c r="BF1323" s="101"/>
      <c r="BG1323" s="101"/>
      <c r="BH1323" s="101"/>
    </row>
    <row r="1324" spans="1:60" outlineLevel="1">
      <c r="A1324" s="104"/>
      <c r="B1324" s="105"/>
      <c r="C1324" s="138" t="s">
        <v>648</v>
      </c>
      <c r="D1324" s="107"/>
      <c r="E1324" s="108">
        <v>3.39</v>
      </c>
      <c r="F1324" s="106"/>
      <c r="G1324" s="106"/>
      <c r="H1324" s="106"/>
      <c r="I1324" s="106"/>
      <c r="J1324" s="106"/>
      <c r="K1324" s="106"/>
      <c r="L1324" s="106"/>
      <c r="M1324" s="106"/>
      <c r="N1324" s="106"/>
      <c r="O1324" s="106"/>
      <c r="P1324" s="106"/>
      <c r="Q1324" s="106"/>
      <c r="R1324" s="106"/>
      <c r="S1324" s="106"/>
      <c r="T1324" s="106"/>
      <c r="U1324" s="106"/>
      <c r="V1324" s="106"/>
      <c r="W1324" s="106"/>
      <c r="X1324" s="106"/>
      <c r="Y1324" s="101"/>
      <c r="Z1324" s="101"/>
      <c r="AA1324" s="101"/>
      <c r="AB1324" s="101"/>
      <c r="AC1324" s="101"/>
      <c r="AD1324" s="101"/>
      <c r="AE1324" s="101"/>
      <c r="AF1324" s="101"/>
      <c r="AG1324" s="101" t="s">
        <v>365</v>
      </c>
      <c r="AH1324" s="101">
        <v>0</v>
      </c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</row>
    <row r="1325" spans="1:60" outlineLevel="1">
      <c r="A1325" s="104"/>
      <c r="B1325" s="105"/>
      <c r="C1325" s="138" t="s">
        <v>649</v>
      </c>
      <c r="D1325" s="107"/>
      <c r="E1325" s="108">
        <v>3.39</v>
      </c>
      <c r="F1325" s="106"/>
      <c r="G1325" s="106"/>
      <c r="H1325" s="106"/>
      <c r="I1325" s="106"/>
      <c r="J1325" s="106"/>
      <c r="K1325" s="106"/>
      <c r="L1325" s="106"/>
      <c r="M1325" s="106"/>
      <c r="N1325" s="106"/>
      <c r="O1325" s="106"/>
      <c r="P1325" s="106"/>
      <c r="Q1325" s="106"/>
      <c r="R1325" s="106"/>
      <c r="S1325" s="106"/>
      <c r="T1325" s="106"/>
      <c r="U1325" s="106"/>
      <c r="V1325" s="106"/>
      <c r="W1325" s="106"/>
      <c r="X1325" s="106"/>
      <c r="Y1325" s="101"/>
      <c r="Z1325" s="101"/>
      <c r="AA1325" s="101"/>
      <c r="AB1325" s="101"/>
      <c r="AC1325" s="101"/>
      <c r="AD1325" s="101"/>
      <c r="AE1325" s="101"/>
      <c r="AF1325" s="101"/>
      <c r="AG1325" s="101" t="s">
        <v>365</v>
      </c>
      <c r="AH1325" s="101">
        <v>0</v>
      </c>
      <c r="AI1325" s="101"/>
      <c r="AJ1325" s="101"/>
      <c r="AK1325" s="101"/>
      <c r="AL1325" s="101"/>
      <c r="AM1325" s="101"/>
      <c r="AN1325" s="101"/>
      <c r="AO1325" s="101"/>
      <c r="AP1325" s="101"/>
      <c r="AQ1325" s="101"/>
      <c r="AR1325" s="101"/>
      <c r="AS1325" s="101"/>
      <c r="AT1325" s="101"/>
      <c r="AU1325" s="101"/>
      <c r="AV1325" s="101"/>
      <c r="AW1325" s="101"/>
      <c r="AX1325" s="101"/>
      <c r="AY1325" s="101"/>
      <c r="AZ1325" s="101"/>
      <c r="BA1325" s="101"/>
      <c r="BB1325" s="101"/>
      <c r="BC1325" s="101"/>
      <c r="BD1325" s="101"/>
      <c r="BE1325" s="101"/>
      <c r="BF1325" s="101"/>
      <c r="BG1325" s="101"/>
      <c r="BH1325" s="101"/>
    </row>
    <row r="1326" spans="1:60" outlineLevel="1">
      <c r="A1326" s="104"/>
      <c r="B1326" s="105"/>
      <c r="C1326" s="138" t="s">
        <v>650</v>
      </c>
      <c r="D1326" s="107"/>
      <c r="E1326" s="108">
        <v>3.39</v>
      </c>
      <c r="F1326" s="106"/>
      <c r="G1326" s="106"/>
      <c r="H1326" s="106"/>
      <c r="I1326" s="106"/>
      <c r="J1326" s="106"/>
      <c r="K1326" s="106"/>
      <c r="L1326" s="106"/>
      <c r="M1326" s="106"/>
      <c r="N1326" s="106"/>
      <c r="O1326" s="106"/>
      <c r="P1326" s="106"/>
      <c r="Q1326" s="106"/>
      <c r="R1326" s="106"/>
      <c r="S1326" s="106"/>
      <c r="T1326" s="106"/>
      <c r="U1326" s="106"/>
      <c r="V1326" s="106"/>
      <c r="W1326" s="106"/>
      <c r="X1326" s="106"/>
      <c r="Y1326" s="101"/>
      <c r="Z1326" s="101"/>
      <c r="AA1326" s="101"/>
      <c r="AB1326" s="101"/>
      <c r="AC1326" s="101"/>
      <c r="AD1326" s="101"/>
      <c r="AE1326" s="101"/>
      <c r="AF1326" s="101"/>
      <c r="AG1326" s="101" t="s">
        <v>365</v>
      </c>
      <c r="AH1326" s="101">
        <v>0</v>
      </c>
      <c r="AI1326" s="101"/>
      <c r="AJ1326" s="101"/>
      <c r="AK1326" s="101"/>
      <c r="AL1326" s="101"/>
      <c r="AM1326" s="101"/>
      <c r="AN1326" s="101"/>
      <c r="AO1326" s="101"/>
      <c r="AP1326" s="101"/>
      <c r="AQ1326" s="101"/>
      <c r="AR1326" s="101"/>
      <c r="AS1326" s="101"/>
      <c r="AT1326" s="101"/>
      <c r="AU1326" s="101"/>
      <c r="AV1326" s="101"/>
      <c r="AW1326" s="101"/>
      <c r="AX1326" s="101"/>
      <c r="AY1326" s="101"/>
      <c r="AZ1326" s="101"/>
      <c r="BA1326" s="101"/>
      <c r="BB1326" s="101"/>
      <c r="BC1326" s="101"/>
      <c r="BD1326" s="101"/>
      <c r="BE1326" s="101"/>
      <c r="BF1326" s="101"/>
      <c r="BG1326" s="101"/>
      <c r="BH1326" s="101"/>
    </row>
    <row r="1327" spans="1:60" outlineLevel="1">
      <c r="A1327" s="104"/>
      <c r="B1327" s="105"/>
      <c r="C1327" s="138" t="s">
        <v>651</v>
      </c>
      <c r="D1327" s="107"/>
      <c r="E1327" s="108">
        <v>3.39</v>
      </c>
      <c r="F1327" s="106"/>
      <c r="G1327" s="106"/>
      <c r="H1327" s="106"/>
      <c r="I1327" s="106"/>
      <c r="J1327" s="106"/>
      <c r="K1327" s="106"/>
      <c r="L1327" s="106"/>
      <c r="M1327" s="106"/>
      <c r="N1327" s="106"/>
      <c r="O1327" s="106"/>
      <c r="P1327" s="106"/>
      <c r="Q1327" s="106"/>
      <c r="R1327" s="106"/>
      <c r="S1327" s="106"/>
      <c r="T1327" s="106"/>
      <c r="U1327" s="106"/>
      <c r="V1327" s="106"/>
      <c r="W1327" s="106"/>
      <c r="X1327" s="106"/>
      <c r="Y1327" s="101"/>
      <c r="Z1327" s="101"/>
      <c r="AA1327" s="101"/>
      <c r="AB1327" s="101"/>
      <c r="AC1327" s="101"/>
      <c r="AD1327" s="101"/>
      <c r="AE1327" s="101"/>
      <c r="AF1327" s="101"/>
      <c r="AG1327" s="101" t="s">
        <v>365</v>
      </c>
      <c r="AH1327" s="101">
        <v>0</v>
      </c>
      <c r="AI1327" s="101"/>
      <c r="AJ1327" s="101"/>
      <c r="AK1327" s="101"/>
      <c r="AL1327" s="101"/>
      <c r="AM1327" s="101"/>
      <c r="AN1327" s="101"/>
      <c r="AO1327" s="101"/>
      <c r="AP1327" s="101"/>
      <c r="AQ1327" s="101"/>
      <c r="AR1327" s="101"/>
      <c r="AS1327" s="101"/>
      <c r="AT1327" s="101"/>
      <c r="AU1327" s="101"/>
      <c r="AV1327" s="101"/>
      <c r="AW1327" s="101"/>
      <c r="AX1327" s="101"/>
      <c r="AY1327" s="101"/>
      <c r="AZ1327" s="101"/>
      <c r="BA1327" s="101"/>
      <c r="BB1327" s="101"/>
      <c r="BC1327" s="101"/>
      <c r="BD1327" s="101"/>
      <c r="BE1327" s="101"/>
      <c r="BF1327" s="101"/>
      <c r="BG1327" s="101"/>
      <c r="BH1327" s="101"/>
    </row>
    <row r="1328" spans="1:60" outlineLevel="1">
      <c r="A1328" s="104"/>
      <c r="B1328" s="105"/>
      <c r="C1328" s="138" t="s">
        <v>652</v>
      </c>
      <c r="D1328" s="107"/>
      <c r="E1328" s="108">
        <v>3.39</v>
      </c>
      <c r="F1328" s="106"/>
      <c r="G1328" s="106"/>
      <c r="H1328" s="106"/>
      <c r="I1328" s="106"/>
      <c r="J1328" s="106"/>
      <c r="K1328" s="106"/>
      <c r="L1328" s="106"/>
      <c r="M1328" s="106"/>
      <c r="N1328" s="106"/>
      <c r="O1328" s="106"/>
      <c r="P1328" s="106"/>
      <c r="Q1328" s="106"/>
      <c r="R1328" s="106"/>
      <c r="S1328" s="106"/>
      <c r="T1328" s="106"/>
      <c r="U1328" s="106"/>
      <c r="V1328" s="106"/>
      <c r="W1328" s="106"/>
      <c r="X1328" s="106"/>
      <c r="Y1328" s="101"/>
      <c r="Z1328" s="101"/>
      <c r="AA1328" s="101"/>
      <c r="AB1328" s="101"/>
      <c r="AC1328" s="101"/>
      <c r="AD1328" s="101"/>
      <c r="AE1328" s="101"/>
      <c r="AF1328" s="101"/>
      <c r="AG1328" s="101" t="s">
        <v>365</v>
      </c>
      <c r="AH1328" s="101">
        <v>0</v>
      </c>
      <c r="AI1328" s="101"/>
      <c r="AJ1328" s="101"/>
      <c r="AK1328" s="101"/>
      <c r="AL1328" s="101"/>
      <c r="AM1328" s="101"/>
      <c r="AN1328" s="101"/>
      <c r="AO1328" s="101"/>
      <c r="AP1328" s="101"/>
      <c r="AQ1328" s="101"/>
      <c r="AR1328" s="101"/>
      <c r="AS1328" s="101"/>
      <c r="AT1328" s="101"/>
      <c r="AU1328" s="101"/>
      <c r="AV1328" s="101"/>
      <c r="AW1328" s="101"/>
      <c r="AX1328" s="101"/>
      <c r="AY1328" s="101"/>
      <c r="AZ1328" s="101"/>
      <c r="BA1328" s="101"/>
      <c r="BB1328" s="101"/>
      <c r="BC1328" s="101"/>
      <c r="BD1328" s="101"/>
      <c r="BE1328" s="101"/>
      <c r="BF1328" s="101"/>
      <c r="BG1328" s="101"/>
      <c r="BH1328" s="101"/>
    </row>
    <row r="1329" spans="1:60" outlineLevel="1">
      <c r="A1329" s="104"/>
      <c r="B1329" s="105"/>
      <c r="C1329" s="138" t="s">
        <v>653</v>
      </c>
      <c r="D1329" s="107"/>
      <c r="E1329" s="108">
        <v>3.39</v>
      </c>
      <c r="F1329" s="106"/>
      <c r="G1329" s="106"/>
      <c r="H1329" s="106"/>
      <c r="I1329" s="106"/>
      <c r="J1329" s="106"/>
      <c r="K1329" s="106"/>
      <c r="L1329" s="106"/>
      <c r="M1329" s="106"/>
      <c r="N1329" s="106"/>
      <c r="O1329" s="106"/>
      <c r="P1329" s="106"/>
      <c r="Q1329" s="106"/>
      <c r="R1329" s="106"/>
      <c r="S1329" s="106"/>
      <c r="T1329" s="106"/>
      <c r="U1329" s="106"/>
      <c r="V1329" s="106"/>
      <c r="W1329" s="106"/>
      <c r="X1329" s="106"/>
      <c r="Y1329" s="101"/>
      <c r="Z1329" s="101"/>
      <c r="AA1329" s="101"/>
      <c r="AB1329" s="101"/>
      <c r="AC1329" s="101"/>
      <c r="AD1329" s="101"/>
      <c r="AE1329" s="101"/>
      <c r="AF1329" s="101"/>
      <c r="AG1329" s="101" t="s">
        <v>365</v>
      </c>
      <c r="AH1329" s="101">
        <v>0</v>
      </c>
      <c r="AI1329" s="101"/>
      <c r="AJ1329" s="101"/>
      <c r="AK1329" s="101"/>
      <c r="AL1329" s="101"/>
      <c r="AM1329" s="101"/>
      <c r="AN1329" s="101"/>
      <c r="AO1329" s="101"/>
      <c r="AP1329" s="101"/>
      <c r="AQ1329" s="101"/>
      <c r="AR1329" s="101"/>
      <c r="AS1329" s="101"/>
      <c r="AT1329" s="101"/>
      <c r="AU1329" s="101"/>
      <c r="AV1329" s="101"/>
      <c r="AW1329" s="101"/>
      <c r="AX1329" s="101"/>
      <c r="AY1329" s="101"/>
      <c r="AZ1329" s="101"/>
      <c r="BA1329" s="101"/>
      <c r="BB1329" s="101"/>
      <c r="BC1329" s="101"/>
      <c r="BD1329" s="101"/>
      <c r="BE1329" s="101"/>
      <c r="BF1329" s="101"/>
      <c r="BG1329" s="101"/>
      <c r="BH1329" s="101"/>
    </row>
    <row r="1330" spans="1:60" outlineLevel="1">
      <c r="A1330" s="104"/>
      <c r="B1330" s="105"/>
      <c r="C1330" s="138" t="s">
        <v>654</v>
      </c>
      <c r="D1330" s="107"/>
      <c r="E1330" s="108">
        <v>2.97</v>
      </c>
      <c r="F1330" s="106"/>
      <c r="G1330" s="106"/>
      <c r="H1330" s="106"/>
      <c r="I1330" s="106"/>
      <c r="J1330" s="106"/>
      <c r="K1330" s="106"/>
      <c r="L1330" s="106"/>
      <c r="M1330" s="106"/>
      <c r="N1330" s="106"/>
      <c r="O1330" s="106"/>
      <c r="P1330" s="106"/>
      <c r="Q1330" s="106"/>
      <c r="R1330" s="106"/>
      <c r="S1330" s="106"/>
      <c r="T1330" s="106"/>
      <c r="U1330" s="106"/>
      <c r="V1330" s="106"/>
      <c r="W1330" s="106"/>
      <c r="X1330" s="106"/>
      <c r="Y1330" s="101"/>
      <c r="Z1330" s="101"/>
      <c r="AA1330" s="101"/>
      <c r="AB1330" s="101"/>
      <c r="AC1330" s="101"/>
      <c r="AD1330" s="101"/>
      <c r="AE1330" s="101"/>
      <c r="AF1330" s="101"/>
      <c r="AG1330" s="101" t="s">
        <v>365</v>
      </c>
      <c r="AH1330" s="101">
        <v>0</v>
      </c>
      <c r="AI1330" s="101"/>
      <c r="AJ1330" s="101"/>
      <c r="AK1330" s="101"/>
      <c r="AL1330" s="101"/>
      <c r="AM1330" s="101"/>
      <c r="AN1330" s="101"/>
      <c r="AO1330" s="101"/>
      <c r="AP1330" s="101"/>
      <c r="AQ1330" s="101"/>
      <c r="AR1330" s="101"/>
      <c r="AS1330" s="101"/>
      <c r="AT1330" s="101"/>
      <c r="AU1330" s="101"/>
      <c r="AV1330" s="101"/>
      <c r="AW1330" s="101"/>
      <c r="AX1330" s="101"/>
      <c r="AY1330" s="101"/>
      <c r="AZ1330" s="101"/>
      <c r="BA1330" s="101"/>
      <c r="BB1330" s="101"/>
      <c r="BC1330" s="101"/>
      <c r="BD1330" s="101"/>
      <c r="BE1330" s="101"/>
      <c r="BF1330" s="101"/>
      <c r="BG1330" s="101"/>
      <c r="BH1330" s="101"/>
    </row>
    <row r="1331" spans="1:60" outlineLevel="1">
      <c r="A1331" s="104"/>
      <c r="B1331" s="105"/>
      <c r="C1331" s="138" t="s">
        <v>655</v>
      </c>
      <c r="D1331" s="107"/>
      <c r="E1331" s="108">
        <v>3.86</v>
      </c>
      <c r="F1331" s="106"/>
      <c r="G1331" s="106"/>
      <c r="H1331" s="106"/>
      <c r="I1331" s="106"/>
      <c r="J1331" s="106"/>
      <c r="K1331" s="106"/>
      <c r="L1331" s="106"/>
      <c r="M1331" s="106"/>
      <c r="N1331" s="106"/>
      <c r="O1331" s="106"/>
      <c r="P1331" s="106"/>
      <c r="Q1331" s="106"/>
      <c r="R1331" s="106"/>
      <c r="S1331" s="106"/>
      <c r="T1331" s="106"/>
      <c r="U1331" s="106"/>
      <c r="V1331" s="106"/>
      <c r="W1331" s="106"/>
      <c r="X1331" s="106"/>
      <c r="Y1331" s="101"/>
      <c r="Z1331" s="101"/>
      <c r="AA1331" s="101"/>
      <c r="AB1331" s="101"/>
      <c r="AC1331" s="101"/>
      <c r="AD1331" s="101"/>
      <c r="AE1331" s="101"/>
      <c r="AF1331" s="101"/>
      <c r="AG1331" s="101" t="s">
        <v>365</v>
      </c>
      <c r="AH1331" s="101">
        <v>0</v>
      </c>
      <c r="AI1331" s="101"/>
      <c r="AJ1331" s="101"/>
      <c r="AK1331" s="101"/>
      <c r="AL1331" s="101"/>
      <c r="AM1331" s="101"/>
      <c r="AN1331" s="101"/>
      <c r="AO1331" s="101"/>
      <c r="AP1331" s="101"/>
      <c r="AQ1331" s="101"/>
      <c r="AR1331" s="101"/>
      <c r="AS1331" s="101"/>
      <c r="AT1331" s="101"/>
      <c r="AU1331" s="101"/>
      <c r="AV1331" s="101"/>
      <c r="AW1331" s="101"/>
      <c r="AX1331" s="101"/>
      <c r="AY1331" s="101"/>
      <c r="AZ1331" s="101"/>
      <c r="BA1331" s="101"/>
      <c r="BB1331" s="101"/>
      <c r="BC1331" s="101"/>
      <c r="BD1331" s="101"/>
      <c r="BE1331" s="101"/>
      <c r="BF1331" s="101"/>
      <c r="BG1331" s="101"/>
      <c r="BH1331" s="101"/>
    </row>
    <row r="1332" spans="1:60" outlineLevel="1">
      <c r="A1332" s="104"/>
      <c r="B1332" s="105"/>
      <c r="C1332" s="138" t="s">
        <v>656</v>
      </c>
      <c r="D1332" s="107"/>
      <c r="E1332" s="108">
        <v>3.09</v>
      </c>
      <c r="F1332" s="106"/>
      <c r="G1332" s="106"/>
      <c r="H1332" s="106"/>
      <c r="I1332" s="106"/>
      <c r="J1332" s="106"/>
      <c r="K1332" s="106"/>
      <c r="L1332" s="106"/>
      <c r="M1332" s="106"/>
      <c r="N1332" s="106"/>
      <c r="O1332" s="106"/>
      <c r="P1332" s="106"/>
      <c r="Q1332" s="106"/>
      <c r="R1332" s="106"/>
      <c r="S1332" s="106"/>
      <c r="T1332" s="106"/>
      <c r="U1332" s="106"/>
      <c r="V1332" s="106"/>
      <c r="W1332" s="106"/>
      <c r="X1332" s="106"/>
      <c r="Y1332" s="101"/>
      <c r="Z1332" s="101"/>
      <c r="AA1332" s="101"/>
      <c r="AB1332" s="101"/>
      <c r="AC1332" s="101"/>
      <c r="AD1332" s="101"/>
      <c r="AE1332" s="101"/>
      <c r="AF1332" s="101"/>
      <c r="AG1332" s="101" t="s">
        <v>365</v>
      </c>
      <c r="AH1332" s="101">
        <v>0</v>
      </c>
      <c r="AI1332" s="101"/>
      <c r="AJ1332" s="101"/>
      <c r="AK1332" s="101"/>
      <c r="AL1332" s="101"/>
      <c r="AM1332" s="101"/>
      <c r="AN1332" s="101"/>
      <c r="AO1332" s="101"/>
      <c r="AP1332" s="101"/>
      <c r="AQ1332" s="101"/>
      <c r="AR1332" s="101"/>
      <c r="AS1332" s="101"/>
      <c r="AT1332" s="101"/>
      <c r="AU1332" s="101"/>
      <c r="AV1332" s="101"/>
      <c r="AW1332" s="101"/>
      <c r="AX1332" s="101"/>
      <c r="AY1332" s="101"/>
      <c r="AZ1332" s="101"/>
      <c r="BA1332" s="101"/>
      <c r="BB1332" s="101"/>
      <c r="BC1332" s="101"/>
      <c r="BD1332" s="101"/>
      <c r="BE1332" s="101"/>
      <c r="BF1332" s="101"/>
      <c r="BG1332" s="101"/>
      <c r="BH1332" s="101"/>
    </row>
    <row r="1333" spans="1:60" outlineLevel="1">
      <c r="A1333" s="104"/>
      <c r="B1333" s="105"/>
      <c r="C1333" s="138" t="s">
        <v>657</v>
      </c>
      <c r="D1333" s="107"/>
      <c r="E1333" s="108">
        <v>1.82</v>
      </c>
      <c r="F1333" s="106"/>
      <c r="G1333" s="106"/>
      <c r="H1333" s="106"/>
      <c r="I1333" s="106"/>
      <c r="J1333" s="106"/>
      <c r="K1333" s="106"/>
      <c r="L1333" s="106"/>
      <c r="M1333" s="106"/>
      <c r="N1333" s="106"/>
      <c r="O1333" s="106"/>
      <c r="P1333" s="106"/>
      <c r="Q1333" s="106"/>
      <c r="R1333" s="106"/>
      <c r="S1333" s="106"/>
      <c r="T1333" s="106"/>
      <c r="U1333" s="106"/>
      <c r="V1333" s="106"/>
      <c r="W1333" s="106"/>
      <c r="X1333" s="106"/>
      <c r="Y1333" s="101"/>
      <c r="Z1333" s="101"/>
      <c r="AA1333" s="101"/>
      <c r="AB1333" s="101"/>
      <c r="AC1333" s="101"/>
      <c r="AD1333" s="101"/>
      <c r="AE1333" s="101"/>
      <c r="AF1333" s="101"/>
      <c r="AG1333" s="101" t="s">
        <v>365</v>
      </c>
      <c r="AH1333" s="101">
        <v>0</v>
      </c>
      <c r="AI1333" s="101"/>
      <c r="AJ1333" s="101"/>
      <c r="AK1333" s="101"/>
      <c r="AL1333" s="101"/>
      <c r="AM1333" s="101"/>
      <c r="AN1333" s="101"/>
      <c r="AO1333" s="101"/>
      <c r="AP1333" s="101"/>
      <c r="AQ1333" s="101"/>
      <c r="AR1333" s="101"/>
      <c r="AS1333" s="101"/>
      <c r="AT1333" s="101"/>
      <c r="AU1333" s="101"/>
      <c r="AV1333" s="101"/>
      <c r="AW1333" s="101"/>
      <c r="AX1333" s="101"/>
      <c r="AY1333" s="101"/>
      <c r="AZ1333" s="101"/>
      <c r="BA1333" s="101"/>
      <c r="BB1333" s="101"/>
      <c r="BC1333" s="101"/>
      <c r="BD1333" s="101"/>
      <c r="BE1333" s="101"/>
      <c r="BF1333" s="101"/>
      <c r="BG1333" s="101"/>
      <c r="BH1333" s="101"/>
    </row>
    <row r="1334" spans="1:60" outlineLevel="1">
      <c r="A1334" s="104"/>
      <c r="B1334" s="105"/>
      <c r="C1334" s="138" t="s">
        <v>658</v>
      </c>
      <c r="D1334" s="107"/>
      <c r="E1334" s="108">
        <v>11.52</v>
      </c>
      <c r="F1334" s="106"/>
      <c r="G1334" s="106"/>
      <c r="H1334" s="106"/>
      <c r="I1334" s="106"/>
      <c r="J1334" s="106"/>
      <c r="K1334" s="106"/>
      <c r="L1334" s="106"/>
      <c r="M1334" s="106"/>
      <c r="N1334" s="106"/>
      <c r="O1334" s="106"/>
      <c r="P1334" s="106"/>
      <c r="Q1334" s="106"/>
      <c r="R1334" s="106"/>
      <c r="S1334" s="106"/>
      <c r="T1334" s="106"/>
      <c r="U1334" s="106"/>
      <c r="V1334" s="106"/>
      <c r="W1334" s="106"/>
      <c r="X1334" s="106"/>
      <c r="Y1334" s="101"/>
      <c r="Z1334" s="101"/>
      <c r="AA1334" s="101"/>
      <c r="AB1334" s="101"/>
      <c r="AC1334" s="101"/>
      <c r="AD1334" s="101"/>
      <c r="AE1334" s="101"/>
      <c r="AF1334" s="101"/>
      <c r="AG1334" s="101" t="s">
        <v>365</v>
      </c>
      <c r="AH1334" s="101">
        <v>0</v>
      </c>
      <c r="AI1334" s="101"/>
      <c r="AJ1334" s="101"/>
      <c r="AK1334" s="101"/>
      <c r="AL1334" s="101"/>
      <c r="AM1334" s="101"/>
      <c r="AN1334" s="101"/>
      <c r="AO1334" s="101"/>
      <c r="AP1334" s="101"/>
      <c r="AQ1334" s="101"/>
      <c r="AR1334" s="101"/>
      <c r="AS1334" s="101"/>
      <c r="AT1334" s="101"/>
      <c r="AU1334" s="101"/>
      <c r="AV1334" s="101"/>
      <c r="AW1334" s="101"/>
      <c r="AX1334" s="101"/>
      <c r="AY1334" s="101"/>
      <c r="AZ1334" s="101"/>
      <c r="BA1334" s="101"/>
      <c r="BB1334" s="101"/>
      <c r="BC1334" s="101"/>
      <c r="BD1334" s="101"/>
      <c r="BE1334" s="101"/>
      <c r="BF1334" s="101"/>
      <c r="BG1334" s="101"/>
      <c r="BH1334" s="101"/>
    </row>
    <row r="1335" spans="1:60" outlineLevel="1">
      <c r="A1335" s="104"/>
      <c r="B1335" s="105"/>
      <c r="C1335" s="138" t="s">
        <v>659</v>
      </c>
      <c r="D1335" s="107"/>
      <c r="E1335" s="108">
        <v>3.49</v>
      </c>
      <c r="F1335" s="106"/>
      <c r="G1335" s="106"/>
      <c r="H1335" s="106"/>
      <c r="I1335" s="106"/>
      <c r="J1335" s="106"/>
      <c r="K1335" s="106"/>
      <c r="L1335" s="106"/>
      <c r="M1335" s="106"/>
      <c r="N1335" s="106"/>
      <c r="O1335" s="106"/>
      <c r="P1335" s="106"/>
      <c r="Q1335" s="106"/>
      <c r="R1335" s="106"/>
      <c r="S1335" s="106"/>
      <c r="T1335" s="106"/>
      <c r="U1335" s="106"/>
      <c r="V1335" s="106"/>
      <c r="W1335" s="106"/>
      <c r="X1335" s="106"/>
      <c r="Y1335" s="101"/>
      <c r="Z1335" s="101"/>
      <c r="AA1335" s="101"/>
      <c r="AB1335" s="101"/>
      <c r="AC1335" s="101"/>
      <c r="AD1335" s="101"/>
      <c r="AE1335" s="101"/>
      <c r="AF1335" s="101"/>
      <c r="AG1335" s="101" t="s">
        <v>365</v>
      </c>
      <c r="AH1335" s="101">
        <v>0</v>
      </c>
      <c r="AI1335" s="101"/>
      <c r="AJ1335" s="101"/>
      <c r="AK1335" s="101"/>
      <c r="AL1335" s="101"/>
      <c r="AM1335" s="101"/>
      <c r="AN1335" s="101"/>
      <c r="AO1335" s="101"/>
      <c r="AP1335" s="101"/>
      <c r="AQ1335" s="101"/>
      <c r="AR1335" s="101"/>
      <c r="AS1335" s="101"/>
      <c r="AT1335" s="101"/>
      <c r="AU1335" s="101"/>
      <c r="AV1335" s="101"/>
      <c r="AW1335" s="101"/>
      <c r="AX1335" s="101"/>
      <c r="AY1335" s="101"/>
      <c r="AZ1335" s="101"/>
      <c r="BA1335" s="101"/>
      <c r="BB1335" s="101"/>
      <c r="BC1335" s="101"/>
      <c r="BD1335" s="101"/>
      <c r="BE1335" s="101"/>
      <c r="BF1335" s="101"/>
      <c r="BG1335" s="101"/>
      <c r="BH1335" s="101"/>
    </row>
    <row r="1336" spans="1:60" outlineLevel="1">
      <c r="A1336" s="104"/>
      <c r="B1336" s="105"/>
      <c r="C1336" s="138" t="s">
        <v>660</v>
      </c>
      <c r="D1336" s="107"/>
      <c r="E1336" s="108">
        <v>11.47</v>
      </c>
      <c r="F1336" s="106"/>
      <c r="G1336" s="106"/>
      <c r="H1336" s="106"/>
      <c r="I1336" s="106"/>
      <c r="J1336" s="106"/>
      <c r="K1336" s="106"/>
      <c r="L1336" s="106"/>
      <c r="M1336" s="106"/>
      <c r="N1336" s="106"/>
      <c r="O1336" s="106"/>
      <c r="P1336" s="106"/>
      <c r="Q1336" s="106"/>
      <c r="R1336" s="106"/>
      <c r="S1336" s="106"/>
      <c r="T1336" s="106"/>
      <c r="U1336" s="106"/>
      <c r="V1336" s="106"/>
      <c r="W1336" s="106"/>
      <c r="X1336" s="106"/>
      <c r="Y1336" s="101"/>
      <c r="Z1336" s="101"/>
      <c r="AA1336" s="101"/>
      <c r="AB1336" s="101"/>
      <c r="AC1336" s="101"/>
      <c r="AD1336" s="101"/>
      <c r="AE1336" s="101"/>
      <c r="AF1336" s="101"/>
      <c r="AG1336" s="101" t="s">
        <v>365</v>
      </c>
      <c r="AH1336" s="101">
        <v>0</v>
      </c>
      <c r="AI1336" s="101"/>
      <c r="AJ1336" s="101"/>
      <c r="AK1336" s="101"/>
      <c r="AL1336" s="101"/>
      <c r="AM1336" s="101"/>
      <c r="AN1336" s="101"/>
      <c r="AO1336" s="101"/>
      <c r="AP1336" s="101"/>
      <c r="AQ1336" s="101"/>
      <c r="AR1336" s="101"/>
      <c r="AS1336" s="101"/>
      <c r="AT1336" s="101"/>
      <c r="AU1336" s="101"/>
      <c r="AV1336" s="101"/>
      <c r="AW1336" s="101"/>
      <c r="AX1336" s="101"/>
      <c r="AY1336" s="101"/>
      <c r="AZ1336" s="101"/>
      <c r="BA1336" s="101"/>
      <c r="BB1336" s="101"/>
      <c r="BC1336" s="101"/>
      <c r="BD1336" s="101"/>
      <c r="BE1336" s="101"/>
      <c r="BF1336" s="101"/>
      <c r="BG1336" s="101"/>
      <c r="BH1336" s="101"/>
    </row>
    <row r="1337" spans="1:60" outlineLevel="1">
      <c r="A1337" s="104"/>
      <c r="B1337" s="105"/>
      <c r="C1337" s="138" t="s">
        <v>661</v>
      </c>
      <c r="D1337" s="107"/>
      <c r="E1337" s="108">
        <v>1.35</v>
      </c>
      <c r="F1337" s="106"/>
      <c r="G1337" s="106"/>
      <c r="H1337" s="106"/>
      <c r="I1337" s="106"/>
      <c r="J1337" s="106"/>
      <c r="K1337" s="106"/>
      <c r="L1337" s="106"/>
      <c r="M1337" s="106"/>
      <c r="N1337" s="106"/>
      <c r="O1337" s="106"/>
      <c r="P1337" s="106"/>
      <c r="Q1337" s="106"/>
      <c r="R1337" s="106"/>
      <c r="S1337" s="106"/>
      <c r="T1337" s="106"/>
      <c r="U1337" s="106"/>
      <c r="V1337" s="106"/>
      <c r="W1337" s="106"/>
      <c r="X1337" s="106"/>
      <c r="Y1337" s="101"/>
      <c r="Z1337" s="101"/>
      <c r="AA1337" s="101"/>
      <c r="AB1337" s="101"/>
      <c r="AC1337" s="101"/>
      <c r="AD1337" s="101"/>
      <c r="AE1337" s="101"/>
      <c r="AF1337" s="101"/>
      <c r="AG1337" s="101" t="s">
        <v>365</v>
      </c>
      <c r="AH1337" s="101">
        <v>0</v>
      </c>
      <c r="AI1337" s="101"/>
      <c r="AJ1337" s="101"/>
      <c r="AK1337" s="101"/>
      <c r="AL1337" s="101"/>
      <c r="AM1337" s="101"/>
      <c r="AN1337" s="101"/>
      <c r="AO1337" s="101"/>
      <c r="AP1337" s="101"/>
      <c r="AQ1337" s="101"/>
      <c r="AR1337" s="101"/>
      <c r="AS1337" s="101"/>
      <c r="AT1337" s="101"/>
      <c r="AU1337" s="101"/>
      <c r="AV1337" s="101"/>
      <c r="AW1337" s="101"/>
      <c r="AX1337" s="101"/>
      <c r="AY1337" s="101"/>
      <c r="AZ1337" s="101"/>
      <c r="BA1337" s="101"/>
      <c r="BB1337" s="101"/>
      <c r="BC1337" s="101"/>
      <c r="BD1337" s="101"/>
      <c r="BE1337" s="101"/>
      <c r="BF1337" s="101"/>
      <c r="BG1337" s="101"/>
      <c r="BH1337" s="101"/>
    </row>
    <row r="1338" spans="1:60" outlineLevel="1">
      <c r="A1338" s="104"/>
      <c r="B1338" s="105"/>
      <c r="C1338" s="138" t="s">
        <v>662</v>
      </c>
      <c r="D1338" s="107"/>
      <c r="E1338" s="108">
        <v>1.65</v>
      </c>
      <c r="F1338" s="106"/>
      <c r="G1338" s="106"/>
      <c r="H1338" s="106"/>
      <c r="I1338" s="106"/>
      <c r="J1338" s="106"/>
      <c r="K1338" s="106"/>
      <c r="L1338" s="106"/>
      <c r="M1338" s="106"/>
      <c r="N1338" s="106"/>
      <c r="O1338" s="106"/>
      <c r="P1338" s="106"/>
      <c r="Q1338" s="106"/>
      <c r="R1338" s="106"/>
      <c r="S1338" s="106"/>
      <c r="T1338" s="106"/>
      <c r="U1338" s="106"/>
      <c r="V1338" s="106"/>
      <c r="W1338" s="106"/>
      <c r="X1338" s="106"/>
      <c r="Y1338" s="101"/>
      <c r="Z1338" s="101"/>
      <c r="AA1338" s="101"/>
      <c r="AB1338" s="101"/>
      <c r="AC1338" s="101"/>
      <c r="AD1338" s="101"/>
      <c r="AE1338" s="101"/>
      <c r="AF1338" s="101"/>
      <c r="AG1338" s="101" t="s">
        <v>365</v>
      </c>
      <c r="AH1338" s="101">
        <v>0</v>
      </c>
      <c r="AI1338" s="101"/>
      <c r="AJ1338" s="101"/>
      <c r="AK1338" s="101"/>
      <c r="AL1338" s="101"/>
      <c r="AM1338" s="101"/>
      <c r="AN1338" s="101"/>
      <c r="AO1338" s="101"/>
      <c r="AP1338" s="101"/>
      <c r="AQ1338" s="101"/>
      <c r="AR1338" s="101"/>
      <c r="AS1338" s="101"/>
      <c r="AT1338" s="101"/>
      <c r="AU1338" s="101"/>
      <c r="AV1338" s="101"/>
      <c r="AW1338" s="101"/>
      <c r="AX1338" s="101"/>
      <c r="AY1338" s="101"/>
      <c r="AZ1338" s="101"/>
      <c r="BA1338" s="101"/>
      <c r="BB1338" s="101"/>
      <c r="BC1338" s="101"/>
      <c r="BD1338" s="101"/>
      <c r="BE1338" s="101"/>
      <c r="BF1338" s="101"/>
      <c r="BG1338" s="101"/>
      <c r="BH1338" s="101"/>
    </row>
    <row r="1339" spans="1:60" outlineLevel="1">
      <c r="A1339" s="104"/>
      <c r="B1339" s="105"/>
      <c r="C1339" s="138" t="s">
        <v>663</v>
      </c>
      <c r="D1339" s="107"/>
      <c r="E1339" s="108">
        <v>1.35</v>
      </c>
      <c r="F1339" s="106"/>
      <c r="G1339" s="106"/>
      <c r="H1339" s="106"/>
      <c r="I1339" s="106"/>
      <c r="J1339" s="106"/>
      <c r="K1339" s="106"/>
      <c r="L1339" s="106"/>
      <c r="M1339" s="106"/>
      <c r="N1339" s="106"/>
      <c r="O1339" s="106"/>
      <c r="P1339" s="106"/>
      <c r="Q1339" s="106"/>
      <c r="R1339" s="106"/>
      <c r="S1339" s="106"/>
      <c r="T1339" s="106"/>
      <c r="U1339" s="106"/>
      <c r="V1339" s="106"/>
      <c r="W1339" s="106"/>
      <c r="X1339" s="106"/>
      <c r="Y1339" s="101"/>
      <c r="Z1339" s="101"/>
      <c r="AA1339" s="101"/>
      <c r="AB1339" s="101"/>
      <c r="AC1339" s="101"/>
      <c r="AD1339" s="101"/>
      <c r="AE1339" s="101"/>
      <c r="AF1339" s="101"/>
      <c r="AG1339" s="101" t="s">
        <v>365</v>
      </c>
      <c r="AH1339" s="101">
        <v>0</v>
      </c>
      <c r="AI1339" s="101"/>
      <c r="AJ1339" s="101"/>
      <c r="AK1339" s="101"/>
      <c r="AL1339" s="101"/>
      <c r="AM1339" s="101"/>
      <c r="AN1339" s="101"/>
      <c r="AO1339" s="101"/>
      <c r="AP1339" s="101"/>
      <c r="AQ1339" s="101"/>
      <c r="AR1339" s="101"/>
      <c r="AS1339" s="101"/>
      <c r="AT1339" s="101"/>
      <c r="AU1339" s="101"/>
      <c r="AV1339" s="101"/>
      <c r="AW1339" s="101"/>
      <c r="AX1339" s="101"/>
      <c r="AY1339" s="101"/>
      <c r="AZ1339" s="101"/>
      <c r="BA1339" s="101"/>
      <c r="BB1339" s="101"/>
      <c r="BC1339" s="101"/>
      <c r="BD1339" s="101"/>
      <c r="BE1339" s="101"/>
      <c r="BF1339" s="101"/>
      <c r="BG1339" s="101"/>
      <c r="BH1339" s="101"/>
    </row>
    <row r="1340" spans="1:60" outlineLevel="1">
      <c r="A1340" s="104"/>
      <c r="B1340" s="105"/>
      <c r="C1340" s="139" t="s">
        <v>454</v>
      </c>
      <c r="D1340" s="109"/>
      <c r="E1340" s="110">
        <v>69.69</v>
      </c>
      <c r="F1340" s="106"/>
      <c r="G1340" s="106"/>
      <c r="H1340" s="106"/>
      <c r="I1340" s="106"/>
      <c r="J1340" s="106"/>
      <c r="K1340" s="106"/>
      <c r="L1340" s="106"/>
      <c r="M1340" s="106"/>
      <c r="N1340" s="106"/>
      <c r="O1340" s="106"/>
      <c r="P1340" s="106"/>
      <c r="Q1340" s="106"/>
      <c r="R1340" s="106"/>
      <c r="S1340" s="106"/>
      <c r="T1340" s="106"/>
      <c r="U1340" s="106"/>
      <c r="V1340" s="106"/>
      <c r="W1340" s="106"/>
      <c r="X1340" s="106"/>
      <c r="Y1340" s="101"/>
      <c r="Z1340" s="101"/>
      <c r="AA1340" s="101"/>
      <c r="AB1340" s="101"/>
      <c r="AC1340" s="101"/>
      <c r="AD1340" s="101"/>
      <c r="AE1340" s="101"/>
      <c r="AF1340" s="101"/>
      <c r="AG1340" s="101" t="s">
        <v>365</v>
      </c>
      <c r="AH1340" s="101">
        <v>1</v>
      </c>
      <c r="AI1340" s="101"/>
      <c r="AJ1340" s="101"/>
      <c r="AK1340" s="101"/>
      <c r="AL1340" s="101"/>
      <c r="AM1340" s="101"/>
      <c r="AN1340" s="101"/>
      <c r="AO1340" s="101"/>
      <c r="AP1340" s="101"/>
      <c r="AQ1340" s="101"/>
      <c r="AR1340" s="101"/>
      <c r="AS1340" s="101"/>
      <c r="AT1340" s="101"/>
      <c r="AU1340" s="101"/>
      <c r="AV1340" s="101"/>
      <c r="AW1340" s="101"/>
      <c r="AX1340" s="101"/>
      <c r="AY1340" s="101"/>
      <c r="AZ1340" s="101"/>
      <c r="BA1340" s="101"/>
      <c r="BB1340" s="101"/>
      <c r="BC1340" s="101"/>
      <c r="BD1340" s="101"/>
      <c r="BE1340" s="101"/>
      <c r="BF1340" s="101"/>
      <c r="BG1340" s="101"/>
      <c r="BH1340" s="101"/>
    </row>
    <row r="1341" spans="1:60" outlineLevel="1">
      <c r="A1341" s="104"/>
      <c r="B1341" s="105"/>
      <c r="C1341" s="138" t="s">
        <v>664</v>
      </c>
      <c r="D1341" s="107"/>
      <c r="E1341" s="108"/>
      <c r="F1341" s="106"/>
      <c r="G1341" s="106"/>
      <c r="H1341" s="106"/>
      <c r="I1341" s="106"/>
      <c r="J1341" s="106"/>
      <c r="K1341" s="106"/>
      <c r="L1341" s="106"/>
      <c r="M1341" s="106"/>
      <c r="N1341" s="106"/>
      <c r="O1341" s="106"/>
      <c r="P1341" s="106"/>
      <c r="Q1341" s="106"/>
      <c r="R1341" s="106"/>
      <c r="S1341" s="106"/>
      <c r="T1341" s="106"/>
      <c r="U1341" s="106"/>
      <c r="V1341" s="106"/>
      <c r="W1341" s="106"/>
      <c r="X1341" s="106"/>
      <c r="Y1341" s="101"/>
      <c r="Z1341" s="101"/>
      <c r="AA1341" s="101"/>
      <c r="AB1341" s="101"/>
      <c r="AC1341" s="101"/>
      <c r="AD1341" s="101"/>
      <c r="AE1341" s="101"/>
      <c r="AF1341" s="101"/>
      <c r="AG1341" s="101" t="s">
        <v>365</v>
      </c>
      <c r="AH1341" s="101">
        <v>0</v>
      </c>
      <c r="AI1341" s="101"/>
      <c r="AJ1341" s="101"/>
      <c r="AK1341" s="101"/>
      <c r="AL1341" s="101"/>
      <c r="AM1341" s="101"/>
      <c r="AN1341" s="101"/>
      <c r="AO1341" s="101"/>
      <c r="AP1341" s="101"/>
      <c r="AQ1341" s="101"/>
      <c r="AR1341" s="101"/>
      <c r="AS1341" s="101"/>
      <c r="AT1341" s="101"/>
      <c r="AU1341" s="101"/>
      <c r="AV1341" s="101"/>
      <c r="AW1341" s="101"/>
      <c r="AX1341" s="101"/>
      <c r="AY1341" s="101"/>
      <c r="AZ1341" s="101"/>
      <c r="BA1341" s="101"/>
      <c r="BB1341" s="101"/>
      <c r="BC1341" s="101"/>
      <c r="BD1341" s="101"/>
      <c r="BE1341" s="101"/>
      <c r="BF1341" s="101"/>
      <c r="BG1341" s="101"/>
      <c r="BH1341" s="101"/>
    </row>
    <row r="1342" spans="1:60" outlineLevel="1">
      <c r="A1342" s="104"/>
      <c r="B1342" s="105"/>
      <c r="C1342" s="138" t="s">
        <v>665</v>
      </c>
      <c r="D1342" s="107"/>
      <c r="E1342" s="108"/>
      <c r="F1342" s="106"/>
      <c r="G1342" s="106"/>
      <c r="H1342" s="106"/>
      <c r="I1342" s="106"/>
      <c r="J1342" s="106"/>
      <c r="K1342" s="106"/>
      <c r="L1342" s="106"/>
      <c r="M1342" s="106"/>
      <c r="N1342" s="106"/>
      <c r="O1342" s="106"/>
      <c r="P1342" s="106"/>
      <c r="Q1342" s="106"/>
      <c r="R1342" s="106"/>
      <c r="S1342" s="106"/>
      <c r="T1342" s="106"/>
      <c r="U1342" s="106"/>
      <c r="V1342" s="106"/>
      <c r="W1342" s="106"/>
      <c r="X1342" s="106"/>
      <c r="Y1342" s="101"/>
      <c r="Z1342" s="101"/>
      <c r="AA1342" s="101"/>
      <c r="AB1342" s="101"/>
      <c r="AC1342" s="101"/>
      <c r="AD1342" s="101"/>
      <c r="AE1342" s="101"/>
      <c r="AF1342" s="101"/>
      <c r="AG1342" s="101" t="s">
        <v>365</v>
      </c>
      <c r="AH1342" s="101">
        <v>0</v>
      </c>
      <c r="AI1342" s="101"/>
      <c r="AJ1342" s="101"/>
      <c r="AK1342" s="101"/>
      <c r="AL1342" s="101"/>
      <c r="AM1342" s="101"/>
      <c r="AN1342" s="101"/>
      <c r="AO1342" s="101"/>
      <c r="AP1342" s="101"/>
      <c r="AQ1342" s="101"/>
      <c r="AR1342" s="101"/>
      <c r="AS1342" s="101"/>
      <c r="AT1342" s="101"/>
      <c r="AU1342" s="101"/>
      <c r="AV1342" s="101"/>
      <c r="AW1342" s="101"/>
      <c r="AX1342" s="101"/>
      <c r="AY1342" s="101"/>
      <c r="AZ1342" s="101"/>
      <c r="BA1342" s="101"/>
      <c r="BB1342" s="101"/>
      <c r="BC1342" s="101"/>
      <c r="BD1342" s="101"/>
      <c r="BE1342" s="101"/>
      <c r="BF1342" s="101"/>
      <c r="BG1342" s="101"/>
      <c r="BH1342" s="101"/>
    </row>
    <row r="1343" spans="1:60" outlineLevel="1">
      <c r="A1343" s="104"/>
      <c r="B1343" s="105"/>
      <c r="C1343" s="138" t="s">
        <v>589</v>
      </c>
      <c r="D1343" s="107"/>
      <c r="E1343" s="108">
        <v>3.4</v>
      </c>
      <c r="F1343" s="106"/>
      <c r="G1343" s="106"/>
      <c r="H1343" s="106"/>
      <c r="I1343" s="106"/>
      <c r="J1343" s="106"/>
      <c r="K1343" s="106"/>
      <c r="L1343" s="106"/>
      <c r="M1343" s="106"/>
      <c r="N1343" s="106"/>
      <c r="O1343" s="106"/>
      <c r="P1343" s="106"/>
      <c r="Q1343" s="106"/>
      <c r="R1343" s="106"/>
      <c r="S1343" s="106"/>
      <c r="T1343" s="106"/>
      <c r="U1343" s="106"/>
      <c r="V1343" s="106"/>
      <c r="W1343" s="106"/>
      <c r="X1343" s="106"/>
      <c r="Y1343" s="101"/>
      <c r="Z1343" s="101"/>
      <c r="AA1343" s="101"/>
      <c r="AB1343" s="101"/>
      <c r="AC1343" s="101"/>
      <c r="AD1343" s="101"/>
      <c r="AE1343" s="101"/>
      <c r="AF1343" s="101"/>
      <c r="AG1343" s="101" t="s">
        <v>365</v>
      </c>
      <c r="AH1343" s="101">
        <v>0</v>
      </c>
      <c r="AI1343" s="101"/>
      <c r="AJ1343" s="101"/>
      <c r="AK1343" s="101"/>
      <c r="AL1343" s="101"/>
      <c r="AM1343" s="101"/>
      <c r="AN1343" s="101"/>
      <c r="AO1343" s="101"/>
      <c r="AP1343" s="101"/>
      <c r="AQ1343" s="101"/>
      <c r="AR1343" s="101"/>
      <c r="AS1343" s="101"/>
      <c r="AT1343" s="101"/>
      <c r="AU1343" s="101"/>
      <c r="AV1343" s="101"/>
      <c r="AW1343" s="101"/>
      <c r="AX1343" s="101"/>
      <c r="AY1343" s="101"/>
      <c r="AZ1343" s="101"/>
      <c r="BA1343" s="101"/>
      <c r="BB1343" s="101"/>
      <c r="BC1343" s="101"/>
      <c r="BD1343" s="101"/>
      <c r="BE1343" s="101"/>
      <c r="BF1343" s="101"/>
      <c r="BG1343" s="101"/>
      <c r="BH1343" s="101"/>
    </row>
    <row r="1344" spans="1:60" outlineLevel="1">
      <c r="A1344" s="104"/>
      <c r="B1344" s="105"/>
      <c r="C1344" s="139" t="s">
        <v>454</v>
      </c>
      <c r="D1344" s="109"/>
      <c r="E1344" s="110">
        <v>3.4</v>
      </c>
      <c r="F1344" s="106"/>
      <c r="G1344" s="106"/>
      <c r="H1344" s="106"/>
      <c r="I1344" s="106"/>
      <c r="J1344" s="106"/>
      <c r="K1344" s="106"/>
      <c r="L1344" s="106"/>
      <c r="M1344" s="106"/>
      <c r="N1344" s="106"/>
      <c r="O1344" s="106"/>
      <c r="P1344" s="106"/>
      <c r="Q1344" s="106"/>
      <c r="R1344" s="106"/>
      <c r="S1344" s="106"/>
      <c r="T1344" s="106"/>
      <c r="U1344" s="106"/>
      <c r="V1344" s="106"/>
      <c r="W1344" s="106"/>
      <c r="X1344" s="106"/>
      <c r="Y1344" s="101"/>
      <c r="Z1344" s="101"/>
      <c r="AA1344" s="101"/>
      <c r="AB1344" s="101"/>
      <c r="AC1344" s="101"/>
      <c r="AD1344" s="101"/>
      <c r="AE1344" s="101"/>
      <c r="AF1344" s="101"/>
      <c r="AG1344" s="101" t="s">
        <v>365</v>
      </c>
      <c r="AH1344" s="101">
        <v>1</v>
      </c>
      <c r="AI1344" s="101"/>
      <c r="AJ1344" s="101"/>
      <c r="AK1344" s="101"/>
      <c r="AL1344" s="101"/>
      <c r="AM1344" s="101"/>
      <c r="AN1344" s="101"/>
      <c r="AO1344" s="101"/>
      <c r="AP1344" s="101"/>
      <c r="AQ1344" s="101"/>
      <c r="AR1344" s="101"/>
      <c r="AS1344" s="101"/>
      <c r="AT1344" s="101"/>
      <c r="AU1344" s="101"/>
      <c r="AV1344" s="101"/>
      <c r="AW1344" s="101"/>
      <c r="AX1344" s="101"/>
      <c r="AY1344" s="101"/>
      <c r="AZ1344" s="101"/>
      <c r="BA1344" s="101"/>
      <c r="BB1344" s="101"/>
      <c r="BC1344" s="101"/>
      <c r="BD1344" s="101"/>
      <c r="BE1344" s="101"/>
      <c r="BF1344" s="101"/>
      <c r="BG1344" s="101"/>
      <c r="BH1344" s="101"/>
    </row>
    <row r="1345" spans="1:60" outlineLevel="1">
      <c r="A1345" s="104"/>
      <c r="B1345" s="105"/>
      <c r="C1345" s="138" t="s">
        <v>1464</v>
      </c>
      <c r="D1345" s="107"/>
      <c r="E1345" s="108"/>
      <c r="F1345" s="106"/>
      <c r="G1345" s="106"/>
      <c r="H1345" s="106"/>
      <c r="I1345" s="106"/>
      <c r="J1345" s="106"/>
      <c r="K1345" s="106"/>
      <c r="L1345" s="106"/>
      <c r="M1345" s="106"/>
      <c r="N1345" s="106"/>
      <c r="O1345" s="106"/>
      <c r="P1345" s="106"/>
      <c r="Q1345" s="106"/>
      <c r="R1345" s="106"/>
      <c r="S1345" s="106"/>
      <c r="T1345" s="106"/>
      <c r="U1345" s="106"/>
      <c r="V1345" s="106"/>
      <c r="W1345" s="106"/>
      <c r="X1345" s="106"/>
      <c r="Y1345" s="101"/>
      <c r="Z1345" s="101"/>
      <c r="AA1345" s="101"/>
      <c r="AB1345" s="101"/>
      <c r="AC1345" s="101"/>
      <c r="AD1345" s="101"/>
      <c r="AE1345" s="101"/>
      <c r="AF1345" s="101"/>
      <c r="AG1345" s="101" t="s">
        <v>365</v>
      </c>
      <c r="AH1345" s="101">
        <v>0</v>
      </c>
      <c r="AI1345" s="101"/>
      <c r="AJ1345" s="101"/>
      <c r="AK1345" s="101"/>
      <c r="AL1345" s="101"/>
      <c r="AM1345" s="101"/>
      <c r="AN1345" s="101"/>
      <c r="AO1345" s="101"/>
      <c r="AP1345" s="101"/>
      <c r="AQ1345" s="101"/>
      <c r="AR1345" s="101"/>
      <c r="AS1345" s="101"/>
      <c r="AT1345" s="101"/>
      <c r="AU1345" s="101"/>
      <c r="AV1345" s="101"/>
      <c r="AW1345" s="101"/>
      <c r="AX1345" s="101"/>
      <c r="AY1345" s="101"/>
      <c r="AZ1345" s="101"/>
      <c r="BA1345" s="101"/>
      <c r="BB1345" s="101"/>
      <c r="BC1345" s="101"/>
      <c r="BD1345" s="101"/>
      <c r="BE1345" s="101"/>
      <c r="BF1345" s="101"/>
      <c r="BG1345" s="101"/>
      <c r="BH1345" s="101"/>
    </row>
    <row r="1346" spans="1:60" outlineLevel="1">
      <c r="A1346" s="104"/>
      <c r="B1346" s="105"/>
      <c r="C1346" s="138" t="s">
        <v>1465</v>
      </c>
      <c r="D1346" s="107"/>
      <c r="E1346" s="108">
        <v>17.61</v>
      </c>
      <c r="F1346" s="106"/>
      <c r="G1346" s="106"/>
      <c r="H1346" s="106"/>
      <c r="I1346" s="106"/>
      <c r="J1346" s="106"/>
      <c r="K1346" s="106"/>
      <c r="L1346" s="106"/>
      <c r="M1346" s="106"/>
      <c r="N1346" s="106"/>
      <c r="O1346" s="106"/>
      <c r="P1346" s="106"/>
      <c r="Q1346" s="106"/>
      <c r="R1346" s="106"/>
      <c r="S1346" s="106"/>
      <c r="T1346" s="106"/>
      <c r="U1346" s="106"/>
      <c r="V1346" s="106"/>
      <c r="W1346" s="106"/>
      <c r="X1346" s="106"/>
      <c r="Y1346" s="101"/>
      <c r="Z1346" s="101"/>
      <c r="AA1346" s="101"/>
      <c r="AB1346" s="101"/>
      <c r="AC1346" s="101"/>
      <c r="AD1346" s="101"/>
      <c r="AE1346" s="101"/>
      <c r="AF1346" s="101"/>
      <c r="AG1346" s="101" t="s">
        <v>365</v>
      </c>
      <c r="AH1346" s="101">
        <v>0</v>
      </c>
      <c r="AI1346" s="101"/>
      <c r="AJ1346" s="101"/>
      <c r="AK1346" s="101"/>
      <c r="AL1346" s="101"/>
      <c r="AM1346" s="101"/>
      <c r="AN1346" s="101"/>
      <c r="AO1346" s="101"/>
      <c r="AP1346" s="101"/>
      <c r="AQ1346" s="101"/>
      <c r="AR1346" s="101"/>
      <c r="AS1346" s="101"/>
      <c r="AT1346" s="101"/>
      <c r="AU1346" s="101"/>
      <c r="AV1346" s="101"/>
      <c r="AW1346" s="101"/>
      <c r="AX1346" s="101"/>
      <c r="AY1346" s="101"/>
      <c r="AZ1346" s="101"/>
      <c r="BA1346" s="101"/>
      <c r="BB1346" s="101"/>
      <c r="BC1346" s="101"/>
      <c r="BD1346" s="101"/>
      <c r="BE1346" s="101"/>
      <c r="BF1346" s="101"/>
      <c r="BG1346" s="101"/>
      <c r="BH1346" s="101"/>
    </row>
    <row r="1347" spans="1:60" outlineLevel="1">
      <c r="A1347" s="104"/>
      <c r="B1347" s="105"/>
      <c r="C1347" s="139" t="s">
        <v>454</v>
      </c>
      <c r="D1347" s="109"/>
      <c r="E1347" s="110">
        <v>17.61</v>
      </c>
      <c r="F1347" s="106"/>
      <c r="G1347" s="106"/>
      <c r="H1347" s="106"/>
      <c r="I1347" s="106"/>
      <c r="J1347" s="106"/>
      <c r="K1347" s="106"/>
      <c r="L1347" s="106"/>
      <c r="M1347" s="106"/>
      <c r="N1347" s="106"/>
      <c r="O1347" s="106"/>
      <c r="P1347" s="106"/>
      <c r="Q1347" s="106"/>
      <c r="R1347" s="106"/>
      <c r="S1347" s="106"/>
      <c r="T1347" s="106"/>
      <c r="U1347" s="106"/>
      <c r="V1347" s="106"/>
      <c r="W1347" s="106"/>
      <c r="X1347" s="106"/>
      <c r="Y1347" s="101"/>
      <c r="Z1347" s="101"/>
      <c r="AA1347" s="101"/>
      <c r="AB1347" s="101"/>
      <c r="AC1347" s="101"/>
      <c r="AD1347" s="101"/>
      <c r="AE1347" s="101"/>
      <c r="AF1347" s="101"/>
      <c r="AG1347" s="101" t="s">
        <v>365</v>
      </c>
      <c r="AH1347" s="101">
        <v>1</v>
      </c>
      <c r="AI1347" s="101"/>
      <c r="AJ1347" s="101"/>
      <c r="AK1347" s="101"/>
      <c r="AL1347" s="101"/>
      <c r="AM1347" s="101"/>
      <c r="AN1347" s="101"/>
      <c r="AO1347" s="101"/>
      <c r="AP1347" s="101"/>
      <c r="AQ1347" s="101"/>
      <c r="AR1347" s="101"/>
      <c r="AS1347" s="101"/>
      <c r="AT1347" s="101"/>
      <c r="AU1347" s="101"/>
      <c r="AV1347" s="101"/>
      <c r="AW1347" s="101"/>
      <c r="AX1347" s="101"/>
      <c r="AY1347" s="101"/>
      <c r="AZ1347" s="101"/>
      <c r="BA1347" s="101"/>
      <c r="BB1347" s="101"/>
      <c r="BC1347" s="101"/>
      <c r="BD1347" s="101"/>
      <c r="BE1347" s="101"/>
      <c r="BF1347" s="101"/>
      <c r="BG1347" s="101"/>
      <c r="BH1347" s="101"/>
    </row>
    <row r="1348" spans="1:60" outlineLevel="1">
      <c r="A1348" s="104"/>
      <c r="B1348" s="105"/>
      <c r="C1348" s="138" t="s">
        <v>1466</v>
      </c>
      <c r="D1348" s="107"/>
      <c r="E1348" s="108"/>
      <c r="F1348" s="106"/>
      <c r="G1348" s="106"/>
      <c r="H1348" s="106"/>
      <c r="I1348" s="106"/>
      <c r="J1348" s="106"/>
      <c r="K1348" s="106"/>
      <c r="L1348" s="106"/>
      <c r="M1348" s="106"/>
      <c r="N1348" s="106"/>
      <c r="O1348" s="106"/>
      <c r="P1348" s="106"/>
      <c r="Q1348" s="106"/>
      <c r="R1348" s="106"/>
      <c r="S1348" s="106"/>
      <c r="T1348" s="106"/>
      <c r="U1348" s="106"/>
      <c r="V1348" s="106"/>
      <c r="W1348" s="106"/>
      <c r="X1348" s="106"/>
      <c r="Y1348" s="101"/>
      <c r="Z1348" s="101"/>
      <c r="AA1348" s="101"/>
      <c r="AB1348" s="101"/>
      <c r="AC1348" s="101"/>
      <c r="AD1348" s="101"/>
      <c r="AE1348" s="101"/>
      <c r="AF1348" s="101"/>
      <c r="AG1348" s="101" t="s">
        <v>365</v>
      </c>
      <c r="AH1348" s="101">
        <v>0</v>
      </c>
      <c r="AI1348" s="101"/>
      <c r="AJ1348" s="101"/>
      <c r="AK1348" s="101"/>
      <c r="AL1348" s="101"/>
      <c r="AM1348" s="101"/>
      <c r="AN1348" s="101"/>
      <c r="AO1348" s="101"/>
      <c r="AP1348" s="101"/>
      <c r="AQ1348" s="101"/>
      <c r="AR1348" s="101"/>
      <c r="AS1348" s="101"/>
      <c r="AT1348" s="101"/>
      <c r="AU1348" s="101"/>
      <c r="AV1348" s="101"/>
      <c r="AW1348" s="101"/>
      <c r="AX1348" s="101"/>
      <c r="AY1348" s="101"/>
      <c r="AZ1348" s="101"/>
      <c r="BA1348" s="101"/>
      <c r="BB1348" s="101"/>
      <c r="BC1348" s="101"/>
      <c r="BD1348" s="101"/>
      <c r="BE1348" s="101"/>
      <c r="BF1348" s="101"/>
      <c r="BG1348" s="101"/>
      <c r="BH1348" s="101"/>
    </row>
    <row r="1349" spans="1:60" outlineLevel="1">
      <c r="A1349" s="104"/>
      <c r="B1349" s="105"/>
      <c r="C1349" s="138" t="s">
        <v>750</v>
      </c>
      <c r="D1349" s="107"/>
      <c r="E1349" s="108">
        <v>11.4</v>
      </c>
      <c r="F1349" s="106"/>
      <c r="G1349" s="106"/>
      <c r="H1349" s="106"/>
      <c r="I1349" s="106"/>
      <c r="J1349" s="106"/>
      <c r="K1349" s="106"/>
      <c r="L1349" s="106"/>
      <c r="M1349" s="106"/>
      <c r="N1349" s="106"/>
      <c r="O1349" s="106"/>
      <c r="P1349" s="106"/>
      <c r="Q1349" s="106"/>
      <c r="R1349" s="106"/>
      <c r="S1349" s="106"/>
      <c r="T1349" s="106"/>
      <c r="U1349" s="106"/>
      <c r="V1349" s="106"/>
      <c r="W1349" s="106"/>
      <c r="X1349" s="106"/>
      <c r="Y1349" s="101"/>
      <c r="Z1349" s="101"/>
      <c r="AA1349" s="101"/>
      <c r="AB1349" s="101"/>
      <c r="AC1349" s="101"/>
      <c r="AD1349" s="101"/>
      <c r="AE1349" s="101"/>
      <c r="AF1349" s="101"/>
      <c r="AG1349" s="101" t="s">
        <v>365</v>
      </c>
      <c r="AH1349" s="101">
        <v>0</v>
      </c>
      <c r="AI1349" s="101"/>
      <c r="AJ1349" s="101"/>
      <c r="AK1349" s="101"/>
      <c r="AL1349" s="101"/>
      <c r="AM1349" s="101"/>
      <c r="AN1349" s="101"/>
      <c r="AO1349" s="101"/>
      <c r="AP1349" s="101"/>
      <c r="AQ1349" s="101"/>
      <c r="AR1349" s="101"/>
      <c r="AS1349" s="101"/>
      <c r="AT1349" s="101"/>
      <c r="AU1349" s="101"/>
      <c r="AV1349" s="101"/>
      <c r="AW1349" s="101"/>
      <c r="AX1349" s="101"/>
      <c r="AY1349" s="101"/>
      <c r="AZ1349" s="101"/>
      <c r="BA1349" s="101"/>
      <c r="BB1349" s="101"/>
      <c r="BC1349" s="101"/>
      <c r="BD1349" s="101"/>
      <c r="BE1349" s="101"/>
      <c r="BF1349" s="101"/>
      <c r="BG1349" s="101"/>
      <c r="BH1349" s="101"/>
    </row>
    <row r="1350" spans="1:60" outlineLevel="1">
      <c r="A1350" s="104"/>
      <c r="B1350" s="105"/>
      <c r="C1350" s="138" t="s">
        <v>751</v>
      </c>
      <c r="D1350" s="107"/>
      <c r="E1350" s="108">
        <v>99.9</v>
      </c>
      <c r="F1350" s="106"/>
      <c r="G1350" s="106"/>
      <c r="H1350" s="106"/>
      <c r="I1350" s="106"/>
      <c r="J1350" s="106"/>
      <c r="K1350" s="106"/>
      <c r="L1350" s="106"/>
      <c r="M1350" s="106"/>
      <c r="N1350" s="106"/>
      <c r="O1350" s="106"/>
      <c r="P1350" s="106"/>
      <c r="Q1350" s="106"/>
      <c r="R1350" s="106"/>
      <c r="S1350" s="106"/>
      <c r="T1350" s="106"/>
      <c r="U1350" s="106"/>
      <c r="V1350" s="106"/>
      <c r="W1350" s="106"/>
      <c r="X1350" s="106"/>
      <c r="Y1350" s="101"/>
      <c r="Z1350" s="101"/>
      <c r="AA1350" s="101"/>
      <c r="AB1350" s="101"/>
      <c r="AC1350" s="101"/>
      <c r="AD1350" s="101"/>
      <c r="AE1350" s="101"/>
      <c r="AF1350" s="101"/>
      <c r="AG1350" s="101" t="s">
        <v>365</v>
      </c>
      <c r="AH1350" s="101">
        <v>0</v>
      </c>
      <c r="AI1350" s="101"/>
      <c r="AJ1350" s="101"/>
      <c r="AK1350" s="101"/>
      <c r="AL1350" s="101"/>
      <c r="AM1350" s="101"/>
      <c r="AN1350" s="101"/>
      <c r="AO1350" s="101"/>
      <c r="AP1350" s="101"/>
      <c r="AQ1350" s="101"/>
      <c r="AR1350" s="101"/>
      <c r="AS1350" s="101"/>
      <c r="AT1350" s="101"/>
      <c r="AU1350" s="101"/>
      <c r="AV1350" s="101"/>
      <c r="AW1350" s="101"/>
      <c r="AX1350" s="101"/>
      <c r="AY1350" s="101"/>
      <c r="AZ1350" s="101"/>
      <c r="BA1350" s="101"/>
      <c r="BB1350" s="101"/>
      <c r="BC1350" s="101"/>
      <c r="BD1350" s="101"/>
      <c r="BE1350" s="101"/>
      <c r="BF1350" s="101"/>
      <c r="BG1350" s="101"/>
      <c r="BH1350" s="101"/>
    </row>
    <row r="1351" spans="1:60" outlineLevel="1">
      <c r="A1351" s="104"/>
      <c r="B1351" s="105"/>
      <c r="C1351" s="138" t="s">
        <v>762</v>
      </c>
      <c r="D1351" s="107"/>
      <c r="E1351" s="108">
        <v>9.6</v>
      </c>
      <c r="F1351" s="106"/>
      <c r="G1351" s="106"/>
      <c r="H1351" s="106"/>
      <c r="I1351" s="106"/>
      <c r="J1351" s="106"/>
      <c r="K1351" s="106"/>
      <c r="L1351" s="106"/>
      <c r="M1351" s="106"/>
      <c r="N1351" s="106"/>
      <c r="O1351" s="106"/>
      <c r="P1351" s="106"/>
      <c r="Q1351" s="106"/>
      <c r="R1351" s="106"/>
      <c r="S1351" s="106"/>
      <c r="T1351" s="106"/>
      <c r="U1351" s="106"/>
      <c r="V1351" s="106"/>
      <c r="W1351" s="106"/>
      <c r="X1351" s="106"/>
      <c r="Y1351" s="101"/>
      <c r="Z1351" s="101"/>
      <c r="AA1351" s="101"/>
      <c r="AB1351" s="101"/>
      <c r="AC1351" s="101"/>
      <c r="AD1351" s="101"/>
      <c r="AE1351" s="101"/>
      <c r="AF1351" s="101"/>
      <c r="AG1351" s="101" t="s">
        <v>365</v>
      </c>
      <c r="AH1351" s="101">
        <v>0</v>
      </c>
      <c r="AI1351" s="101"/>
      <c r="AJ1351" s="101"/>
      <c r="AK1351" s="101"/>
      <c r="AL1351" s="101"/>
      <c r="AM1351" s="101"/>
      <c r="AN1351" s="101"/>
      <c r="AO1351" s="101"/>
      <c r="AP1351" s="101"/>
      <c r="AQ1351" s="101"/>
      <c r="AR1351" s="101"/>
      <c r="AS1351" s="101"/>
      <c r="AT1351" s="101"/>
      <c r="AU1351" s="101"/>
      <c r="AV1351" s="101"/>
      <c r="AW1351" s="101"/>
      <c r="AX1351" s="101"/>
      <c r="AY1351" s="101"/>
      <c r="AZ1351" s="101"/>
      <c r="BA1351" s="101"/>
      <c r="BB1351" s="101"/>
      <c r="BC1351" s="101"/>
      <c r="BD1351" s="101"/>
      <c r="BE1351" s="101"/>
      <c r="BF1351" s="101"/>
      <c r="BG1351" s="101"/>
      <c r="BH1351" s="101"/>
    </row>
    <row r="1352" spans="1:60" outlineLevel="1">
      <c r="A1352" s="104"/>
      <c r="B1352" s="105"/>
      <c r="C1352" s="138" t="s">
        <v>763</v>
      </c>
      <c r="D1352" s="107"/>
      <c r="E1352" s="108">
        <v>18.46</v>
      </c>
      <c r="F1352" s="106"/>
      <c r="G1352" s="106"/>
      <c r="H1352" s="106"/>
      <c r="I1352" s="106"/>
      <c r="J1352" s="106"/>
      <c r="K1352" s="106"/>
      <c r="L1352" s="106"/>
      <c r="M1352" s="106"/>
      <c r="N1352" s="106"/>
      <c r="O1352" s="106"/>
      <c r="P1352" s="106"/>
      <c r="Q1352" s="106"/>
      <c r="R1352" s="106"/>
      <c r="S1352" s="106"/>
      <c r="T1352" s="106"/>
      <c r="U1352" s="106"/>
      <c r="V1352" s="106"/>
      <c r="W1352" s="106"/>
      <c r="X1352" s="106"/>
      <c r="Y1352" s="101"/>
      <c r="Z1352" s="101"/>
      <c r="AA1352" s="101"/>
      <c r="AB1352" s="101"/>
      <c r="AC1352" s="101"/>
      <c r="AD1352" s="101"/>
      <c r="AE1352" s="101"/>
      <c r="AF1352" s="101"/>
      <c r="AG1352" s="101" t="s">
        <v>365</v>
      </c>
      <c r="AH1352" s="101">
        <v>0</v>
      </c>
      <c r="AI1352" s="101"/>
      <c r="AJ1352" s="101"/>
      <c r="AK1352" s="101"/>
      <c r="AL1352" s="101"/>
      <c r="AM1352" s="101"/>
      <c r="AN1352" s="101"/>
      <c r="AO1352" s="101"/>
      <c r="AP1352" s="101"/>
      <c r="AQ1352" s="101"/>
      <c r="AR1352" s="101"/>
      <c r="AS1352" s="101"/>
      <c r="AT1352" s="101"/>
      <c r="AU1352" s="101"/>
      <c r="AV1352" s="101"/>
      <c r="AW1352" s="101"/>
      <c r="AX1352" s="101"/>
      <c r="AY1352" s="101"/>
      <c r="AZ1352" s="101"/>
      <c r="BA1352" s="101"/>
      <c r="BB1352" s="101"/>
      <c r="BC1352" s="101"/>
      <c r="BD1352" s="101"/>
      <c r="BE1352" s="101"/>
      <c r="BF1352" s="101"/>
      <c r="BG1352" s="101"/>
      <c r="BH1352" s="101"/>
    </row>
    <row r="1353" spans="1:60" outlineLevel="1">
      <c r="A1353" s="104"/>
      <c r="B1353" s="105"/>
      <c r="C1353" s="138" t="s">
        <v>764</v>
      </c>
      <c r="D1353" s="107"/>
      <c r="E1353" s="108">
        <v>5.58</v>
      </c>
      <c r="F1353" s="106"/>
      <c r="G1353" s="106"/>
      <c r="H1353" s="106"/>
      <c r="I1353" s="106"/>
      <c r="J1353" s="106"/>
      <c r="K1353" s="106"/>
      <c r="L1353" s="106"/>
      <c r="M1353" s="106"/>
      <c r="N1353" s="106"/>
      <c r="O1353" s="106"/>
      <c r="P1353" s="106"/>
      <c r="Q1353" s="106"/>
      <c r="R1353" s="106"/>
      <c r="S1353" s="106"/>
      <c r="T1353" s="106"/>
      <c r="U1353" s="106"/>
      <c r="V1353" s="106"/>
      <c r="W1353" s="106"/>
      <c r="X1353" s="106"/>
      <c r="Y1353" s="101"/>
      <c r="Z1353" s="101"/>
      <c r="AA1353" s="101"/>
      <c r="AB1353" s="101"/>
      <c r="AC1353" s="101"/>
      <c r="AD1353" s="101"/>
      <c r="AE1353" s="101"/>
      <c r="AF1353" s="101"/>
      <c r="AG1353" s="101" t="s">
        <v>365</v>
      </c>
      <c r="AH1353" s="101">
        <v>0</v>
      </c>
      <c r="AI1353" s="101"/>
      <c r="AJ1353" s="101"/>
      <c r="AK1353" s="101"/>
      <c r="AL1353" s="101"/>
      <c r="AM1353" s="101"/>
      <c r="AN1353" s="101"/>
      <c r="AO1353" s="101"/>
      <c r="AP1353" s="101"/>
      <c r="AQ1353" s="101"/>
      <c r="AR1353" s="101"/>
      <c r="AS1353" s="101"/>
      <c r="AT1353" s="101"/>
      <c r="AU1353" s="101"/>
      <c r="AV1353" s="101"/>
      <c r="AW1353" s="101"/>
      <c r="AX1353" s="101"/>
      <c r="AY1353" s="101"/>
      <c r="AZ1353" s="101"/>
      <c r="BA1353" s="101"/>
      <c r="BB1353" s="101"/>
      <c r="BC1353" s="101"/>
      <c r="BD1353" s="101"/>
      <c r="BE1353" s="101"/>
      <c r="BF1353" s="101"/>
      <c r="BG1353" s="101"/>
      <c r="BH1353" s="101"/>
    </row>
    <row r="1354" spans="1:60" outlineLevel="1">
      <c r="A1354" s="104"/>
      <c r="B1354" s="105"/>
      <c r="C1354" s="138" t="s">
        <v>765</v>
      </c>
      <c r="D1354" s="107"/>
      <c r="E1354" s="108">
        <v>6.14</v>
      </c>
      <c r="F1354" s="106"/>
      <c r="G1354" s="106"/>
      <c r="H1354" s="106"/>
      <c r="I1354" s="106"/>
      <c r="J1354" s="106"/>
      <c r="K1354" s="106"/>
      <c r="L1354" s="106"/>
      <c r="M1354" s="106"/>
      <c r="N1354" s="106"/>
      <c r="O1354" s="106"/>
      <c r="P1354" s="106"/>
      <c r="Q1354" s="106"/>
      <c r="R1354" s="106"/>
      <c r="S1354" s="106"/>
      <c r="T1354" s="106"/>
      <c r="U1354" s="106"/>
      <c r="V1354" s="106"/>
      <c r="W1354" s="106"/>
      <c r="X1354" s="106"/>
      <c r="Y1354" s="101"/>
      <c r="Z1354" s="101"/>
      <c r="AA1354" s="101"/>
      <c r="AB1354" s="101"/>
      <c r="AC1354" s="101"/>
      <c r="AD1354" s="101"/>
      <c r="AE1354" s="101"/>
      <c r="AF1354" s="101"/>
      <c r="AG1354" s="101" t="s">
        <v>365</v>
      </c>
      <c r="AH1354" s="101">
        <v>0</v>
      </c>
      <c r="AI1354" s="101"/>
      <c r="AJ1354" s="101"/>
      <c r="AK1354" s="101"/>
      <c r="AL1354" s="101"/>
      <c r="AM1354" s="101"/>
      <c r="AN1354" s="101"/>
      <c r="AO1354" s="101"/>
      <c r="AP1354" s="101"/>
      <c r="AQ1354" s="101"/>
      <c r="AR1354" s="101"/>
      <c r="AS1354" s="101"/>
      <c r="AT1354" s="101"/>
      <c r="AU1354" s="101"/>
      <c r="AV1354" s="101"/>
      <c r="AW1354" s="101"/>
      <c r="AX1354" s="101"/>
      <c r="AY1354" s="101"/>
      <c r="AZ1354" s="101"/>
      <c r="BA1354" s="101"/>
      <c r="BB1354" s="101"/>
      <c r="BC1354" s="101"/>
      <c r="BD1354" s="101"/>
      <c r="BE1354" s="101"/>
      <c r="BF1354" s="101"/>
      <c r="BG1354" s="101"/>
      <c r="BH1354" s="101"/>
    </row>
    <row r="1355" spans="1:60" outlineLevel="1">
      <c r="A1355" s="104"/>
      <c r="B1355" s="105"/>
      <c r="C1355" s="138" t="s">
        <v>766</v>
      </c>
      <c r="D1355" s="107"/>
      <c r="E1355" s="108">
        <v>10.4</v>
      </c>
      <c r="F1355" s="106"/>
      <c r="G1355" s="106"/>
      <c r="H1355" s="106"/>
      <c r="I1355" s="106"/>
      <c r="J1355" s="106"/>
      <c r="K1355" s="106"/>
      <c r="L1355" s="106"/>
      <c r="M1355" s="106"/>
      <c r="N1355" s="106"/>
      <c r="O1355" s="106"/>
      <c r="P1355" s="106"/>
      <c r="Q1355" s="106"/>
      <c r="R1355" s="106"/>
      <c r="S1355" s="106"/>
      <c r="T1355" s="106"/>
      <c r="U1355" s="106"/>
      <c r="V1355" s="106"/>
      <c r="W1355" s="106"/>
      <c r="X1355" s="106"/>
      <c r="Y1355" s="101"/>
      <c r="Z1355" s="101"/>
      <c r="AA1355" s="101"/>
      <c r="AB1355" s="101"/>
      <c r="AC1355" s="101"/>
      <c r="AD1355" s="101"/>
      <c r="AE1355" s="101"/>
      <c r="AF1355" s="101"/>
      <c r="AG1355" s="101" t="s">
        <v>365</v>
      </c>
      <c r="AH1355" s="101">
        <v>0</v>
      </c>
      <c r="AI1355" s="101"/>
      <c r="AJ1355" s="101"/>
      <c r="AK1355" s="101"/>
      <c r="AL1355" s="101"/>
      <c r="AM1355" s="101"/>
      <c r="AN1355" s="101"/>
      <c r="AO1355" s="101"/>
      <c r="AP1355" s="101"/>
      <c r="AQ1355" s="101"/>
      <c r="AR1355" s="101"/>
      <c r="AS1355" s="101"/>
      <c r="AT1355" s="101"/>
      <c r="AU1355" s="101"/>
      <c r="AV1355" s="101"/>
      <c r="AW1355" s="101"/>
      <c r="AX1355" s="101"/>
      <c r="AY1355" s="101"/>
      <c r="AZ1355" s="101"/>
      <c r="BA1355" s="101"/>
      <c r="BB1355" s="101"/>
      <c r="BC1355" s="101"/>
      <c r="BD1355" s="101"/>
      <c r="BE1355" s="101"/>
      <c r="BF1355" s="101"/>
      <c r="BG1355" s="101"/>
      <c r="BH1355" s="101"/>
    </row>
    <row r="1356" spans="1:60" outlineLevel="1">
      <c r="A1356" s="104"/>
      <c r="B1356" s="105"/>
      <c r="C1356" s="138" t="s">
        <v>767</v>
      </c>
      <c r="D1356" s="107"/>
      <c r="E1356" s="108">
        <v>10.65</v>
      </c>
      <c r="F1356" s="106"/>
      <c r="G1356" s="106"/>
      <c r="H1356" s="106"/>
      <c r="I1356" s="106"/>
      <c r="J1356" s="106"/>
      <c r="K1356" s="106"/>
      <c r="L1356" s="106"/>
      <c r="M1356" s="106"/>
      <c r="N1356" s="106"/>
      <c r="O1356" s="106"/>
      <c r="P1356" s="106"/>
      <c r="Q1356" s="106"/>
      <c r="R1356" s="106"/>
      <c r="S1356" s="106"/>
      <c r="T1356" s="106"/>
      <c r="U1356" s="106"/>
      <c r="V1356" s="106"/>
      <c r="W1356" s="106"/>
      <c r="X1356" s="106"/>
      <c r="Y1356" s="101"/>
      <c r="Z1356" s="101"/>
      <c r="AA1356" s="101"/>
      <c r="AB1356" s="101"/>
      <c r="AC1356" s="101"/>
      <c r="AD1356" s="101"/>
      <c r="AE1356" s="101"/>
      <c r="AF1356" s="101"/>
      <c r="AG1356" s="101" t="s">
        <v>365</v>
      </c>
      <c r="AH1356" s="101">
        <v>0</v>
      </c>
      <c r="AI1356" s="101"/>
      <c r="AJ1356" s="101"/>
      <c r="AK1356" s="101"/>
      <c r="AL1356" s="101"/>
      <c r="AM1356" s="101"/>
      <c r="AN1356" s="101"/>
      <c r="AO1356" s="101"/>
      <c r="AP1356" s="101"/>
      <c r="AQ1356" s="101"/>
      <c r="AR1356" s="101"/>
      <c r="AS1356" s="101"/>
      <c r="AT1356" s="101"/>
      <c r="AU1356" s="101"/>
      <c r="AV1356" s="101"/>
      <c r="AW1356" s="101"/>
      <c r="AX1356" s="101"/>
      <c r="AY1356" s="101"/>
      <c r="AZ1356" s="101"/>
      <c r="BA1356" s="101"/>
      <c r="BB1356" s="101"/>
      <c r="BC1356" s="101"/>
      <c r="BD1356" s="101"/>
      <c r="BE1356" s="101"/>
      <c r="BF1356" s="101"/>
      <c r="BG1356" s="101"/>
      <c r="BH1356" s="101"/>
    </row>
    <row r="1357" spans="1:60" outlineLevel="1">
      <c r="A1357" s="104"/>
      <c r="B1357" s="105"/>
      <c r="C1357" s="138" t="s">
        <v>768</v>
      </c>
      <c r="D1357" s="107"/>
      <c r="E1357" s="108">
        <v>6.66</v>
      </c>
      <c r="F1357" s="106"/>
      <c r="G1357" s="106"/>
      <c r="H1357" s="106"/>
      <c r="I1357" s="106"/>
      <c r="J1357" s="106"/>
      <c r="K1357" s="106"/>
      <c r="L1357" s="106"/>
      <c r="M1357" s="106"/>
      <c r="N1357" s="106"/>
      <c r="O1357" s="106"/>
      <c r="P1357" s="106"/>
      <c r="Q1357" s="106"/>
      <c r="R1357" s="106"/>
      <c r="S1357" s="106"/>
      <c r="T1357" s="106"/>
      <c r="U1357" s="106"/>
      <c r="V1357" s="106"/>
      <c r="W1357" s="106"/>
      <c r="X1357" s="106"/>
      <c r="Y1357" s="101"/>
      <c r="Z1357" s="101"/>
      <c r="AA1357" s="101"/>
      <c r="AB1357" s="101"/>
      <c r="AC1357" s="101"/>
      <c r="AD1357" s="101"/>
      <c r="AE1357" s="101"/>
      <c r="AF1357" s="101"/>
      <c r="AG1357" s="101" t="s">
        <v>365</v>
      </c>
      <c r="AH1357" s="101">
        <v>0</v>
      </c>
      <c r="AI1357" s="101"/>
      <c r="AJ1357" s="101"/>
      <c r="AK1357" s="101"/>
      <c r="AL1357" s="101"/>
      <c r="AM1357" s="101"/>
      <c r="AN1357" s="101"/>
      <c r="AO1357" s="101"/>
      <c r="AP1357" s="101"/>
      <c r="AQ1357" s="101"/>
      <c r="AR1357" s="101"/>
      <c r="AS1357" s="101"/>
      <c r="AT1357" s="101"/>
      <c r="AU1357" s="101"/>
      <c r="AV1357" s="101"/>
      <c r="AW1357" s="101"/>
      <c r="AX1357" s="101"/>
      <c r="AY1357" s="101"/>
      <c r="AZ1357" s="101"/>
      <c r="BA1357" s="101"/>
      <c r="BB1357" s="101"/>
      <c r="BC1357" s="101"/>
      <c r="BD1357" s="101"/>
      <c r="BE1357" s="101"/>
      <c r="BF1357" s="101"/>
      <c r="BG1357" s="101"/>
      <c r="BH1357" s="101"/>
    </row>
    <row r="1358" spans="1:60" outlineLevel="1">
      <c r="A1358" s="104"/>
      <c r="B1358" s="105"/>
      <c r="C1358" s="139" t="s">
        <v>454</v>
      </c>
      <c r="D1358" s="109"/>
      <c r="E1358" s="110">
        <v>178.79</v>
      </c>
      <c r="F1358" s="106"/>
      <c r="G1358" s="106"/>
      <c r="H1358" s="106"/>
      <c r="I1358" s="106"/>
      <c r="J1358" s="106"/>
      <c r="K1358" s="106"/>
      <c r="L1358" s="106"/>
      <c r="M1358" s="106"/>
      <c r="N1358" s="106"/>
      <c r="O1358" s="106"/>
      <c r="P1358" s="106"/>
      <c r="Q1358" s="106"/>
      <c r="R1358" s="106"/>
      <c r="S1358" s="106"/>
      <c r="T1358" s="106"/>
      <c r="U1358" s="106"/>
      <c r="V1358" s="106"/>
      <c r="W1358" s="106"/>
      <c r="X1358" s="106"/>
      <c r="Y1358" s="101"/>
      <c r="Z1358" s="101"/>
      <c r="AA1358" s="101"/>
      <c r="AB1358" s="101"/>
      <c r="AC1358" s="101"/>
      <c r="AD1358" s="101"/>
      <c r="AE1358" s="101"/>
      <c r="AF1358" s="101"/>
      <c r="AG1358" s="101" t="s">
        <v>365</v>
      </c>
      <c r="AH1358" s="101">
        <v>1</v>
      </c>
      <c r="AI1358" s="101"/>
      <c r="AJ1358" s="101"/>
      <c r="AK1358" s="101"/>
      <c r="AL1358" s="101"/>
      <c r="AM1358" s="101"/>
      <c r="AN1358" s="101"/>
      <c r="AO1358" s="101"/>
      <c r="AP1358" s="101"/>
      <c r="AQ1358" s="101"/>
      <c r="AR1358" s="101"/>
      <c r="AS1358" s="101"/>
      <c r="AT1358" s="101"/>
      <c r="AU1358" s="101"/>
      <c r="AV1358" s="101"/>
      <c r="AW1358" s="101"/>
      <c r="AX1358" s="101"/>
      <c r="AY1358" s="101"/>
      <c r="AZ1358" s="101"/>
      <c r="BA1358" s="101"/>
      <c r="BB1358" s="101"/>
      <c r="BC1358" s="101"/>
      <c r="BD1358" s="101"/>
      <c r="BE1358" s="101"/>
      <c r="BF1358" s="101"/>
      <c r="BG1358" s="101"/>
      <c r="BH1358" s="101"/>
    </row>
    <row r="1359" spans="1:60" outlineLevel="1">
      <c r="A1359" s="104"/>
      <c r="B1359" s="105"/>
      <c r="C1359" s="138" t="s">
        <v>669</v>
      </c>
      <c r="D1359" s="107"/>
      <c r="E1359" s="108"/>
      <c r="F1359" s="106"/>
      <c r="G1359" s="106"/>
      <c r="H1359" s="106"/>
      <c r="I1359" s="106"/>
      <c r="J1359" s="106"/>
      <c r="K1359" s="106"/>
      <c r="L1359" s="106"/>
      <c r="M1359" s="106"/>
      <c r="N1359" s="106"/>
      <c r="O1359" s="106"/>
      <c r="P1359" s="106"/>
      <c r="Q1359" s="106"/>
      <c r="R1359" s="106"/>
      <c r="S1359" s="106"/>
      <c r="T1359" s="106"/>
      <c r="U1359" s="106"/>
      <c r="V1359" s="106"/>
      <c r="W1359" s="106"/>
      <c r="X1359" s="106"/>
      <c r="Y1359" s="101"/>
      <c r="Z1359" s="101"/>
      <c r="AA1359" s="101"/>
      <c r="AB1359" s="101"/>
      <c r="AC1359" s="101"/>
      <c r="AD1359" s="101"/>
      <c r="AE1359" s="101"/>
      <c r="AF1359" s="101"/>
      <c r="AG1359" s="101" t="s">
        <v>365</v>
      </c>
      <c r="AH1359" s="101">
        <v>0</v>
      </c>
      <c r="AI1359" s="101"/>
      <c r="AJ1359" s="101"/>
      <c r="AK1359" s="101"/>
      <c r="AL1359" s="101"/>
      <c r="AM1359" s="101"/>
      <c r="AN1359" s="101"/>
      <c r="AO1359" s="101"/>
      <c r="AP1359" s="101"/>
      <c r="AQ1359" s="101"/>
      <c r="AR1359" s="101"/>
      <c r="AS1359" s="101"/>
      <c r="AT1359" s="101"/>
      <c r="AU1359" s="101"/>
      <c r="AV1359" s="101"/>
      <c r="AW1359" s="101"/>
      <c r="AX1359" s="101"/>
      <c r="AY1359" s="101"/>
      <c r="AZ1359" s="101"/>
      <c r="BA1359" s="101"/>
      <c r="BB1359" s="101"/>
      <c r="BC1359" s="101"/>
      <c r="BD1359" s="101"/>
      <c r="BE1359" s="101"/>
      <c r="BF1359" s="101"/>
      <c r="BG1359" s="101"/>
      <c r="BH1359" s="101"/>
    </row>
    <row r="1360" spans="1:60" outlineLevel="1">
      <c r="A1360" s="104"/>
      <c r="B1360" s="105"/>
      <c r="C1360" s="138" t="s">
        <v>476</v>
      </c>
      <c r="D1360" s="107"/>
      <c r="E1360" s="108">
        <v>3.45</v>
      </c>
      <c r="F1360" s="106"/>
      <c r="G1360" s="106"/>
      <c r="H1360" s="106"/>
      <c r="I1360" s="106"/>
      <c r="J1360" s="106"/>
      <c r="K1360" s="106"/>
      <c r="L1360" s="106"/>
      <c r="M1360" s="106"/>
      <c r="N1360" s="106"/>
      <c r="O1360" s="106"/>
      <c r="P1360" s="106"/>
      <c r="Q1360" s="106"/>
      <c r="R1360" s="106"/>
      <c r="S1360" s="106"/>
      <c r="T1360" s="106"/>
      <c r="U1360" s="106"/>
      <c r="V1360" s="106"/>
      <c r="W1360" s="106"/>
      <c r="X1360" s="106"/>
      <c r="Y1360" s="101"/>
      <c r="Z1360" s="101"/>
      <c r="AA1360" s="101"/>
      <c r="AB1360" s="101"/>
      <c r="AC1360" s="101"/>
      <c r="AD1360" s="101"/>
      <c r="AE1360" s="101"/>
      <c r="AF1360" s="101"/>
      <c r="AG1360" s="101" t="s">
        <v>365</v>
      </c>
      <c r="AH1360" s="101">
        <v>0</v>
      </c>
      <c r="AI1360" s="101"/>
      <c r="AJ1360" s="101"/>
      <c r="AK1360" s="101"/>
      <c r="AL1360" s="101"/>
      <c r="AM1360" s="101"/>
      <c r="AN1360" s="101"/>
      <c r="AO1360" s="101"/>
      <c r="AP1360" s="101"/>
      <c r="AQ1360" s="101"/>
      <c r="AR1360" s="101"/>
      <c r="AS1360" s="101"/>
      <c r="AT1360" s="101"/>
      <c r="AU1360" s="101"/>
      <c r="AV1360" s="101"/>
      <c r="AW1360" s="101"/>
      <c r="AX1360" s="101"/>
      <c r="AY1360" s="101"/>
      <c r="AZ1360" s="101"/>
      <c r="BA1360" s="101"/>
      <c r="BB1360" s="101"/>
      <c r="BC1360" s="101"/>
      <c r="BD1360" s="101"/>
      <c r="BE1360" s="101"/>
      <c r="BF1360" s="101"/>
      <c r="BG1360" s="101"/>
      <c r="BH1360" s="101"/>
    </row>
    <row r="1361" spans="1:60" outlineLevel="1">
      <c r="A1361" s="104"/>
      <c r="B1361" s="105"/>
      <c r="C1361" s="138" t="s">
        <v>478</v>
      </c>
      <c r="D1361" s="107"/>
      <c r="E1361" s="108">
        <v>3.44</v>
      </c>
      <c r="F1361" s="106"/>
      <c r="G1361" s="106"/>
      <c r="H1361" s="106"/>
      <c r="I1361" s="106"/>
      <c r="J1361" s="106"/>
      <c r="K1361" s="106"/>
      <c r="L1361" s="106"/>
      <c r="M1361" s="106"/>
      <c r="N1361" s="106"/>
      <c r="O1361" s="106"/>
      <c r="P1361" s="106"/>
      <c r="Q1361" s="106"/>
      <c r="R1361" s="106"/>
      <c r="S1361" s="106"/>
      <c r="T1361" s="106"/>
      <c r="U1361" s="106"/>
      <c r="V1361" s="106"/>
      <c r="W1361" s="106"/>
      <c r="X1361" s="106"/>
      <c r="Y1361" s="101"/>
      <c r="Z1361" s="101"/>
      <c r="AA1361" s="101"/>
      <c r="AB1361" s="101"/>
      <c r="AC1361" s="101"/>
      <c r="AD1361" s="101"/>
      <c r="AE1361" s="101"/>
      <c r="AF1361" s="101"/>
      <c r="AG1361" s="101" t="s">
        <v>365</v>
      </c>
      <c r="AH1361" s="101">
        <v>0</v>
      </c>
      <c r="AI1361" s="101"/>
      <c r="AJ1361" s="101"/>
      <c r="AK1361" s="101"/>
      <c r="AL1361" s="101"/>
      <c r="AM1361" s="101"/>
      <c r="AN1361" s="101"/>
      <c r="AO1361" s="101"/>
      <c r="AP1361" s="101"/>
      <c r="AQ1361" s="101"/>
      <c r="AR1361" s="101"/>
      <c r="AS1361" s="101"/>
      <c r="AT1361" s="101"/>
      <c r="AU1361" s="101"/>
      <c r="AV1361" s="101"/>
      <c r="AW1361" s="101"/>
      <c r="AX1361" s="101"/>
      <c r="AY1361" s="101"/>
      <c r="AZ1361" s="101"/>
      <c r="BA1361" s="101"/>
      <c r="BB1361" s="101"/>
      <c r="BC1361" s="101"/>
      <c r="BD1361" s="101"/>
      <c r="BE1361" s="101"/>
      <c r="BF1361" s="101"/>
      <c r="BG1361" s="101"/>
      <c r="BH1361" s="101"/>
    </row>
    <row r="1362" spans="1:60" outlineLevel="1">
      <c r="A1362" s="104"/>
      <c r="B1362" s="105"/>
      <c r="C1362" s="138" t="s">
        <v>479</v>
      </c>
      <c r="D1362" s="107"/>
      <c r="E1362" s="108">
        <v>3.44</v>
      </c>
      <c r="F1362" s="106"/>
      <c r="G1362" s="106"/>
      <c r="H1362" s="106"/>
      <c r="I1362" s="106"/>
      <c r="J1362" s="106"/>
      <c r="K1362" s="106"/>
      <c r="L1362" s="106"/>
      <c r="M1362" s="106"/>
      <c r="N1362" s="106"/>
      <c r="O1362" s="106"/>
      <c r="P1362" s="106"/>
      <c r="Q1362" s="106"/>
      <c r="R1362" s="106"/>
      <c r="S1362" s="106"/>
      <c r="T1362" s="106"/>
      <c r="U1362" s="106"/>
      <c r="V1362" s="106"/>
      <c r="W1362" s="106"/>
      <c r="X1362" s="106"/>
      <c r="Y1362" s="101"/>
      <c r="Z1362" s="101"/>
      <c r="AA1362" s="101"/>
      <c r="AB1362" s="101"/>
      <c r="AC1362" s="101"/>
      <c r="AD1362" s="101"/>
      <c r="AE1362" s="101"/>
      <c r="AF1362" s="101"/>
      <c r="AG1362" s="101" t="s">
        <v>365</v>
      </c>
      <c r="AH1362" s="101">
        <v>0</v>
      </c>
      <c r="AI1362" s="101"/>
      <c r="AJ1362" s="101"/>
      <c r="AK1362" s="101"/>
      <c r="AL1362" s="101"/>
      <c r="AM1362" s="101"/>
      <c r="AN1362" s="101"/>
      <c r="AO1362" s="101"/>
      <c r="AP1362" s="101"/>
      <c r="AQ1362" s="101"/>
      <c r="AR1362" s="101"/>
      <c r="AS1362" s="101"/>
      <c r="AT1362" s="101"/>
      <c r="AU1362" s="101"/>
      <c r="AV1362" s="101"/>
      <c r="AW1362" s="101"/>
      <c r="AX1362" s="101"/>
      <c r="AY1362" s="101"/>
      <c r="AZ1362" s="101"/>
      <c r="BA1362" s="101"/>
      <c r="BB1362" s="101"/>
      <c r="BC1362" s="101"/>
      <c r="BD1362" s="101"/>
      <c r="BE1362" s="101"/>
      <c r="BF1362" s="101"/>
      <c r="BG1362" s="101"/>
      <c r="BH1362" s="101"/>
    </row>
    <row r="1363" spans="1:60" outlineLevel="1">
      <c r="A1363" s="104"/>
      <c r="B1363" s="105"/>
      <c r="C1363" s="138" t="s">
        <v>480</v>
      </c>
      <c r="D1363" s="107"/>
      <c r="E1363" s="108">
        <v>3.44</v>
      </c>
      <c r="F1363" s="106"/>
      <c r="G1363" s="106"/>
      <c r="H1363" s="106"/>
      <c r="I1363" s="106"/>
      <c r="J1363" s="106"/>
      <c r="K1363" s="106"/>
      <c r="L1363" s="106"/>
      <c r="M1363" s="106"/>
      <c r="N1363" s="106"/>
      <c r="O1363" s="106"/>
      <c r="P1363" s="106"/>
      <c r="Q1363" s="106"/>
      <c r="R1363" s="106"/>
      <c r="S1363" s="106"/>
      <c r="T1363" s="106"/>
      <c r="U1363" s="106"/>
      <c r="V1363" s="106"/>
      <c r="W1363" s="106"/>
      <c r="X1363" s="106"/>
      <c r="Y1363" s="101"/>
      <c r="Z1363" s="101"/>
      <c r="AA1363" s="101"/>
      <c r="AB1363" s="101"/>
      <c r="AC1363" s="101"/>
      <c r="AD1363" s="101"/>
      <c r="AE1363" s="101"/>
      <c r="AF1363" s="101"/>
      <c r="AG1363" s="101" t="s">
        <v>365</v>
      </c>
      <c r="AH1363" s="101">
        <v>0</v>
      </c>
      <c r="AI1363" s="101"/>
      <c r="AJ1363" s="101"/>
      <c r="AK1363" s="101"/>
      <c r="AL1363" s="101"/>
      <c r="AM1363" s="101"/>
      <c r="AN1363" s="101"/>
      <c r="AO1363" s="101"/>
      <c r="AP1363" s="101"/>
      <c r="AQ1363" s="101"/>
      <c r="AR1363" s="101"/>
      <c r="AS1363" s="101"/>
      <c r="AT1363" s="101"/>
      <c r="AU1363" s="101"/>
      <c r="AV1363" s="101"/>
      <c r="AW1363" s="101"/>
      <c r="AX1363" s="101"/>
      <c r="AY1363" s="101"/>
      <c r="AZ1363" s="101"/>
      <c r="BA1363" s="101"/>
      <c r="BB1363" s="101"/>
      <c r="BC1363" s="101"/>
      <c r="BD1363" s="101"/>
      <c r="BE1363" s="101"/>
      <c r="BF1363" s="101"/>
      <c r="BG1363" s="101"/>
      <c r="BH1363" s="101"/>
    </row>
    <row r="1364" spans="1:60" outlineLevel="1">
      <c r="A1364" s="104"/>
      <c r="B1364" s="105"/>
      <c r="C1364" s="138" t="s">
        <v>481</v>
      </c>
      <c r="D1364" s="107"/>
      <c r="E1364" s="108">
        <v>3.44</v>
      </c>
      <c r="F1364" s="106"/>
      <c r="G1364" s="106"/>
      <c r="H1364" s="106"/>
      <c r="I1364" s="106"/>
      <c r="J1364" s="106"/>
      <c r="K1364" s="106"/>
      <c r="L1364" s="106"/>
      <c r="M1364" s="106"/>
      <c r="N1364" s="106"/>
      <c r="O1364" s="106"/>
      <c r="P1364" s="106"/>
      <c r="Q1364" s="106"/>
      <c r="R1364" s="106"/>
      <c r="S1364" s="106"/>
      <c r="T1364" s="106"/>
      <c r="U1364" s="106"/>
      <c r="V1364" s="106"/>
      <c r="W1364" s="106"/>
      <c r="X1364" s="106"/>
      <c r="Y1364" s="101"/>
      <c r="Z1364" s="101"/>
      <c r="AA1364" s="101"/>
      <c r="AB1364" s="101"/>
      <c r="AC1364" s="101"/>
      <c r="AD1364" s="101"/>
      <c r="AE1364" s="101"/>
      <c r="AF1364" s="101"/>
      <c r="AG1364" s="101" t="s">
        <v>365</v>
      </c>
      <c r="AH1364" s="101">
        <v>0</v>
      </c>
      <c r="AI1364" s="101"/>
      <c r="AJ1364" s="101"/>
      <c r="AK1364" s="101"/>
      <c r="AL1364" s="101"/>
      <c r="AM1364" s="101"/>
      <c r="AN1364" s="101"/>
      <c r="AO1364" s="101"/>
      <c r="AP1364" s="101"/>
      <c r="AQ1364" s="101"/>
      <c r="AR1364" s="101"/>
      <c r="AS1364" s="101"/>
      <c r="AT1364" s="101"/>
      <c r="AU1364" s="101"/>
      <c r="AV1364" s="101"/>
      <c r="AW1364" s="101"/>
      <c r="AX1364" s="101"/>
      <c r="AY1364" s="101"/>
      <c r="AZ1364" s="101"/>
      <c r="BA1364" s="101"/>
      <c r="BB1364" s="101"/>
      <c r="BC1364" s="101"/>
      <c r="BD1364" s="101"/>
      <c r="BE1364" s="101"/>
      <c r="BF1364" s="101"/>
      <c r="BG1364" s="101"/>
      <c r="BH1364" s="101"/>
    </row>
    <row r="1365" spans="1:60" outlineLevel="1">
      <c r="A1365" s="104"/>
      <c r="B1365" s="105"/>
      <c r="C1365" s="138" t="s">
        <v>482</v>
      </c>
      <c r="D1365" s="107"/>
      <c r="E1365" s="108">
        <v>3.44</v>
      </c>
      <c r="F1365" s="106"/>
      <c r="G1365" s="106"/>
      <c r="H1365" s="106"/>
      <c r="I1365" s="106"/>
      <c r="J1365" s="106"/>
      <c r="K1365" s="106"/>
      <c r="L1365" s="106"/>
      <c r="M1365" s="106"/>
      <c r="N1365" s="106"/>
      <c r="O1365" s="106"/>
      <c r="P1365" s="106"/>
      <c r="Q1365" s="106"/>
      <c r="R1365" s="106"/>
      <c r="S1365" s="106"/>
      <c r="T1365" s="106"/>
      <c r="U1365" s="106"/>
      <c r="V1365" s="106"/>
      <c r="W1365" s="106"/>
      <c r="X1365" s="106"/>
      <c r="Y1365" s="101"/>
      <c r="Z1365" s="101"/>
      <c r="AA1365" s="101"/>
      <c r="AB1365" s="101"/>
      <c r="AC1365" s="101"/>
      <c r="AD1365" s="101"/>
      <c r="AE1365" s="101"/>
      <c r="AF1365" s="101"/>
      <c r="AG1365" s="101" t="s">
        <v>365</v>
      </c>
      <c r="AH1365" s="101">
        <v>0</v>
      </c>
      <c r="AI1365" s="101"/>
      <c r="AJ1365" s="101"/>
      <c r="AK1365" s="101"/>
      <c r="AL1365" s="101"/>
      <c r="AM1365" s="101"/>
      <c r="AN1365" s="101"/>
      <c r="AO1365" s="101"/>
      <c r="AP1365" s="101"/>
      <c r="AQ1365" s="101"/>
      <c r="AR1365" s="101"/>
      <c r="AS1365" s="101"/>
      <c r="AT1365" s="101"/>
      <c r="AU1365" s="101"/>
      <c r="AV1365" s="101"/>
      <c r="AW1365" s="101"/>
      <c r="AX1365" s="101"/>
      <c r="AY1365" s="101"/>
      <c r="AZ1365" s="101"/>
      <c r="BA1365" s="101"/>
      <c r="BB1365" s="101"/>
      <c r="BC1365" s="101"/>
      <c r="BD1365" s="101"/>
      <c r="BE1365" s="101"/>
      <c r="BF1365" s="101"/>
      <c r="BG1365" s="101"/>
      <c r="BH1365" s="101"/>
    </row>
    <row r="1366" spans="1:60" outlineLevel="1">
      <c r="A1366" s="104"/>
      <c r="B1366" s="105"/>
      <c r="C1366" s="138" t="s">
        <v>483</v>
      </c>
      <c r="D1366" s="107"/>
      <c r="E1366" s="108">
        <v>3.44</v>
      </c>
      <c r="F1366" s="106"/>
      <c r="G1366" s="106"/>
      <c r="H1366" s="106"/>
      <c r="I1366" s="106"/>
      <c r="J1366" s="106"/>
      <c r="K1366" s="106"/>
      <c r="L1366" s="106"/>
      <c r="M1366" s="106"/>
      <c r="N1366" s="106"/>
      <c r="O1366" s="106"/>
      <c r="P1366" s="106"/>
      <c r="Q1366" s="106"/>
      <c r="R1366" s="106"/>
      <c r="S1366" s="106"/>
      <c r="T1366" s="106"/>
      <c r="U1366" s="106"/>
      <c r="V1366" s="106"/>
      <c r="W1366" s="106"/>
      <c r="X1366" s="106"/>
      <c r="Y1366" s="101"/>
      <c r="Z1366" s="101"/>
      <c r="AA1366" s="101"/>
      <c r="AB1366" s="101"/>
      <c r="AC1366" s="101"/>
      <c r="AD1366" s="101"/>
      <c r="AE1366" s="101"/>
      <c r="AF1366" s="101"/>
      <c r="AG1366" s="101" t="s">
        <v>365</v>
      </c>
      <c r="AH1366" s="101">
        <v>0</v>
      </c>
      <c r="AI1366" s="101"/>
      <c r="AJ1366" s="101"/>
      <c r="AK1366" s="101"/>
      <c r="AL1366" s="101"/>
      <c r="AM1366" s="101"/>
      <c r="AN1366" s="101"/>
      <c r="AO1366" s="101"/>
      <c r="AP1366" s="101"/>
      <c r="AQ1366" s="101"/>
      <c r="AR1366" s="101"/>
      <c r="AS1366" s="101"/>
      <c r="AT1366" s="101"/>
      <c r="AU1366" s="101"/>
      <c r="AV1366" s="101"/>
      <c r="AW1366" s="101"/>
      <c r="AX1366" s="101"/>
      <c r="AY1366" s="101"/>
      <c r="AZ1366" s="101"/>
      <c r="BA1366" s="101"/>
      <c r="BB1366" s="101"/>
      <c r="BC1366" s="101"/>
      <c r="BD1366" s="101"/>
      <c r="BE1366" s="101"/>
      <c r="BF1366" s="101"/>
      <c r="BG1366" s="101"/>
      <c r="BH1366" s="101"/>
    </row>
    <row r="1367" spans="1:60" outlineLevel="1">
      <c r="A1367" s="104"/>
      <c r="B1367" s="105"/>
      <c r="C1367" s="138" t="s">
        <v>484</v>
      </c>
      <c r="D1367" s="107"/>
      <c r="E1367" s="108">
        <v>3.61</v>
      </c>
      <c r="F1367" s="106"/>
      <c r="G1367" s="106"/>
      <c r="H1367" s="106"/>
      <c r="I1367" s="106"/>
      <c r="J1367" s="106"/>
      <c r="K1367" s="106"/>
      <c r="L1367" s="106"/>
      <c r="M1367" s="106"/>
      <c r="N1367" s="106"/>
      <c r="O1367" s="106"/>
      <c r="P1367" s="106"/>
      <c r="Q1367" s="106"/>
      <c r="R1367" s="106"/>
      <c r="S1367" s="106"/>
      <c r="T1367" s="106"/>
      <c r="U1367" s="106"/>
      <c r="V1367" s="106"/>
      <c r="W1367" s="106"/>
      <c r="X1367" s="106"/>
      <c r="Y1367" s="101"/>
      <c r="Z1367" s="101"/>
      <c r="AA1367" s="101"/>
      <c r="AB1367" s="101"/>
      <c r="AC1367" s="101"/>
      <c r="AD1367" s="101"/>
      <c r="AE1367" s="101"/>
      <c r="AF1367" s="101"/>
      <c r="AG1367" s="101" t="s">
        <v>365</v>
      </c>
      <c r="AH1367" s="101">
        <v>0</v>
      </c>
      <c r="AI1367" s="101"/>
      <c r="AJ1367" s="101"/>
      <c r="AK1367" s="101"/>
      <c r="AL1367" s="101"/>
      <c r="AM1367" s="101"/>
      <c r="AN1367" s="101"/>
      <c r="AO1367" s="101"/>
      <c r="AP1367" s="101"/>
      <c r="AQ1367" s="101"/>
      <c r="AR1367" s="101"/>
      <c r="AS1367" s="101"/>
      <c r="AT1367" s="101"/>
      <c r="AU1367" s="101"/>
      <c r="AV1367" s="101"/>
      <c r="AW1367" s="101"/>
      <c r="AX1367" s="101"/>
      <c r="AY1367" s="101"/>
      <c r="AZ1367" s="101"/>
      <c r="BA1367" s="101"/>
      <c r="BB1367" s="101"/>
      <c r="BC1367" s="101"/>
      <c r="BD1367" s="101"/>
      <c r="BE1367" s="101"/>
      <c r="BF1367" s="101"/>
      <c r="BG1367" s="101"/>
      <c r="BH1367" s="101"/>
    </row>
    <row r="1368" spans="1:60" outlineLevel="1">
      <c r="A1368" s="104"/>
      <c r="B1368" s="105"/>
      <c r="C1368" s="138" t="s">
        <v>486</v>
      </c>
      <c r="D1368" s="107"/>
      <c r="E1368" s="108">
        <v>3.92</v>
      </c>
      <c r="F1368" s="106"/>
      <c r="G1368" s="106"/>
      <c r="H1368" s="106"/>
      <c r="I1368" s="106"/>
      <c r="J1368" s="106"/>
      <c r="K1368" s="106"/>
      <c r="L1368" s="106"/>
      <c r="M1368" s="106"/>
      <c r="N1368" s="106"/>
      <c r="O1368" s="106"/>
      <c r="P1368" s="106"/>
      <c r="Q1368" s="106"/>
      <c r="R1368" s="106"/>
      <c r="S1368" s="106"/>
      <c r="T1368" s="106"/>
      <c r="U1368" s="106"/>
      <c r="V1368" s="106"/>
      <c r="W1368" s="106"/>
      <c r="X1368" s="106"/>
      <c r="Y1368" s="101"/>
      <c r="Z1368" s="101"/>
      <c r="AA1368" s="101"/>
      <c r="AB1368" s="101"/>
      <c r="AC1368" s="101"/>
      <c r="AD1368" s="101"/>
      <c r="AE1368" s="101"/>
      <c r="AF1368" s="101"/>
      <c r="AG1368" s="101" t="s">
        <v>365</v>
      </c>
      <c r="AH1368" s="101">
        <v>0</v>
      </c>
      <c r="AI1368" s="101"/>
      <c r="AJ1368" s="101"/>
      <c r="AK1368" s="101"/>
      <c r="AL1368" s="101"/>
      <c r="AM1368" s="101"/>
      <c r="AN1368" s="101"/>
      <c r="AO1368" s="101"/>
      <c r="AP1368" s="101"/>
      <c r="AQ1368" s="101"/>
      <c r="AR1368" s="101"/>
      <c r="AS1368" s="101"/>
      <c r="AT1368" s="101"/>
      <c r="AU1368" s="101"/>
      <c r="AV1368" s="101"/>
      <c r="AW1368" s="101"/>
      <c r="AX1368" s="101"/>
      <c r="AY1368" s="101"/>
      <c r="AZ1368" s="101"/>
      <c r="BA1368" s="101"/>
      <c r="BB1368" s="101"/>
      <c r="BC1368" s="101"/>
      <c r="BD1368" s="101"/>
      <c r="BE1368" s="101"/>
      <c r="BF1368" s="101"/>
      <c r="BG1368" s="101"/>
      <c r="BH1368" s="101"/>
    </row>
    <row r="1369" spans="1:60" outlineLevel="1">
      <c r="A1369" s="104"/>
      <c r="B1369" s="105"/>
      <c r="C1369" s="138" t="s">
        <v>488</v>
      </c>
      <c r="D1369" s="107"/>
      <c r="E1369" s="108">
        <v>9.41</v>
      </c>
      <c r="F1369" s="106"/>
      <c r="G1369" s="106"/>
      <c r="H1369" s="106"/>
      <c r="I1369" s="106"/>
      <c r="J1369" s="106"/>
      <c r="K1369" s="106"/>
      <c r="L1369" s="106"/>
      <c r="M1369" s="106"/>
      <c r="N1369" s="106"/>
      <c r="O1369" s="106"/>
      <c r="P1369" s="106"/>
      <c r="Q1369" s="106"/>
      <c r="R1369" s="106"/>
      <c r="S1369" s="106"/>
      <c r="T1369" s="106"/>
      <c r="U1369" s="106"/>
      <c r="V1369" s="106"/>
      <c r="W1369" s="106"/>
      <c r="X1369" s="106"/>
      <c r="Y1369" s="101"/>
      <c r="Z1369" s="101"/>
      <c r="AA1369" s="101"/>
      <c r="AB1369" s="101"/>
      <c r="AC1369" s="101"/>
      <c r="AD1369" s="101"/>
      <c r="AE1369" s="101"/>
      <c r="AF1369" s="101"/>
      <c r="AG1369" s="101" t="s">
        <v>365</v>
      </c>
      <c r="AH1369" s="101">
        <v>0</v>
      </c>
      <c r="AI1369" s="101"/>
      <c r="AJ1369" s="101"/>
      <c r="AK1369" s="101"/>
      <c r="AL1369" s="101"/>
      <c r="AM1369" s="101"/>
      <c r="AN1369" s="101"/>
      <c r="AO1369" s="101"/>
      <c r="AP1369" s="101"/>
      <c r="AQ1369" s="101"/>
      <c r="AR1369" s="101"/>
      <c r="AS1369" s="101"/>
      <c r="AT1369" s="101"/>
      <c r="AU1369" s="101"/>
      <c r="AV1369" s="101"/>
      <c r="AW1369" s="101"/>
      <c r="AX1369" s="101"/>
      <c r="AY1369" s="101"/>
      <c r="AZ1369" s="101"/>
      <c r="BA1369" s="101"/>
      <c r="BB1369" s="101"/>
      <c r="BC1369" s="101"/>
      <c r="BD1369" s="101"/>
      <c r="BE1369" s="101"/>
      <c r="BF1369" s="101"/>
      <c r="BG1369" s="101"/>
      <c r="BH1369" s="101"/>
    </row>
    <row r="1370" spans="1:60" outlineLevel="1">
      <c r="A1370" s="104"/>
      <c r="B1370" s="105"/>
      <c r="C1370" s="138" t="s">
        <v>490</v>
      </c>
      <c r="D1370" s="107"/>
      <c r="E1370" s="108">
        <v>12.52</v>
      </c>
      <c r="F1370" s="106"/>
      <c r="G1370" s="106"/>
      <c r="H1370" s="106"/>
      <c r="I1370" s="106"/>
      <c r="J1370" s="106"/>
      <c r="K1370" s="106"/>
      <c r="L1370" s="106"/>
      <c r="M1370" s="106"/>
      <c r="N1370" s="106"/>
      <c r="O1370" s="106"/>
      <c r="P1370" s="106"/>
      <c r="Q1370" s="106"/>
      <c r="R1370" s="106"/>
      <c r="S1370" s="106"/>
      <c r="T1370" s="106"/>
      <c r="U1370" s="106"/>
      <c r="V1370" s="106"/>
      <c r="W1370" s="106"/>
      <c r="X1370" s="106"/>
      <c r="Y1370" s="101"/>
      <c r="Z1370" s="101"/>
      <c r="AA1370" s="101"/>
      <c r="AB1370" s="101"/>
      <c r="AC1370" s="101"/>
      <c r="AD1370" s="101"/>
      <c r="AE1370" s="101"/>
      <c r="AF1370" s="101"/>
      <c r="AG1370" s="101" t="s">
        <v>365</v>
      </c>
      <c r="AH1370" s="101">
        <v>0</v>
      </c>
      <c r="AI1370" s="101"/>
      <c r="AJ1370" s="101"/>
      <c r="AK1370" s="101"/>
      <c r="AL1370" s="101"/>
      <c r="AM1370" s="101"/>
      <c r="AN1370" s="101"/>
      <c r="AO1370" s="101"/>
      <c r="AP1370" s="101"/>
      <c r="AQ1370" s="101"/>
      <c r="AR1370" s="101"/>
      <c r="AS1370" s="101"/>
      <c r="AT1370" s="101"/>
      <c r="AU1370" s="101"/>
      <c r="AV1370" s="101"/>
      <c r="AW1370" s="101"/>
      <c r="AX1370" s="101"/>
      <c r="AY1370" s="101"/>
      <c r="AZ1370" s="101"/>
      <c r="BA1370" s="101"/>
      <c r="BB1370" s="101"/>
      <c r="BC1370" s="101"/>
      <c r="BD1370" s="101"/>
      <c r="BE1370" s="101"/>
      <c r="BF1370" s="101"/>
      <c r="BG1370" s="101"/>
      <c r="BH1370" s="101"/>
    </row>
    <row r="1371" spans="1:60" outlineLevel="1">
      <c r="A1371" s="104"/>
      <c r="B1371" s="105"/>
      <c r="C1371" s="138" t="s">
        <v>492</v>
      </c>
      <c r="D1371" s="107"/>
      <c r="E1371" s="108">
        <v>4.6500000000000004</v>
      </c>
      <c r="F1371" s="106"/>
      <c r="G1371" s="106"/>
      <c r="H1371" s="106"/>
      <c r="I1371" s="106"/>
      <c r="J1371" s="106"/>
      <c r="K1371" s="106"/>
      <c r="L1371" s="106"/>
      <c r="M1371" s="106"/>
      <c r="N1371" s="106"/>
      <c r="O1371" s="106"/>
      <c r="P1371" s="106"/>
      <c r="Q1371" s="106"/>
      <c r="R1371" s="106"/>
      <c r="S1371" s="106"/>
      <c r="T1371" s="106"/>
      <c r="U1371" s="106"/>
      <c r="V1371" s="106"/>
      <c r="W1371" s="106"/>
      <c r="X1371" s="106"/>
      <c r="Y1371" s="101"/>
      <c r="Z1371" s="101"/>
      <c r="AA1371" s="101"/>
      <c r="AB1371" s="101"/>
      <c r="AC1371" s="101"/>
      <c r="AD1371" s="101"/>
      <c r="AE1371" s="101"/>
      <c r="AF1371" s="101"/>
      <c r="AG1371" s="101" t="s">
        <v>365</v>
      </c>
      <c r="AH1371" s="101">
        <v>0</v>
      </c>
      <c r="AI1371" s="101"/>
      <c r="AJ1371" s="101"/>
      <c r="AK1371" s="101"/>
      <c r="AL1371" s="101"/>
      <c r="AM1371" s="101"/>
      <c r="AN1371" s="101"/>
      <c r="AO1371" s="101"/>
      <c r="AP1371" s="101"/>
      <c r="AQ1371" s="101"/>
      <c r="AR1371" s="101"/>
      <c r="AS1371" s="101"/>
      <c r="AT1371" s="101"/>
      <c r="AU1371" s="101"/>
      <c r="AV1371" s="101"/>
      <c r="AW1371" s="101"/>
      <c r="AX1371" s="101"/>
      <c r="AY1371" s="101"/>
      <c r="AZ1371" s="101"/>
      <c r="BA1371" s="101"/>
      <c r="BB1371" s="101"/>
      <c r="BC1371" s="101"/>
      <c r="BD1371" s="101"/>
      <c r="BE1371" s="101"/>
      <c r="BF1371" s="101"/>
      <c r="BG1371" s="101"/>
      <c r="BH1371" s="101"/>
    </row>
    <row r="1372" spans="1:60" outlineLevel="1">
      <c r="A1372" s="104"/>
      <c r="B1372" s="105"/>
      <c r="C1372" s="138" t="s">
        <v>494</v>
      </c>
      <c r="D1372" s="107"/>
      <c r="E1372" s="108">
        <v>3.07</v>
      </c>
      <c r="F1372" s="106"/>
      <c r="G1372" s="106"/>
      <c r="H1372" s="106"/>
      <c r="I1372" s="106"/>
      <c r="J1372" s="106"/>
      <c r="K1372" s="106"/>
      <c r="L1372" s="106"/>
      <c r="M1372" s="106"/>
      <c r="N1372" s="106"/>
      <c r="O1372" s="106"/>
      <c r="P1372" s="106"/>
      <c r="Q1372" s="106"/>
      <c r="R1372" s="106"/>
      <c r="S1372" s="106"/>
      <c r="T1372" s="106"/>
      <c r="U1372" s="106"/>
      <c r="V1372" s="106"/>
      <c r="W1372" s="106"/>
      <c r="X1372" s="106"/>
      <c r="Y1372" s="101"/>
      <c r="Z1372" s="101"/>
      <c r="AA1372" s="101"/>
      <c r="AB1372" s="101"/>
      <c r="AC1372" s="101"/>
      <c r="AD1372" s="101"/>
      <c r="AE1372" s="101"/>
      <c r="AF1372" s="101"/>
      <c r="AG1372" s="101" t="s">
        <v>365</v>
      </c>
      <c r="AH1372" s="101">
        <v>0</v>
      </c>
      <c r="AI1372" s="101"/>
      <c r="AJ1372" s="101"/>
      <c r="AK1372" s="101"/>
      <c r="AL1372" s="101"/>
      <c r="AM1372" s="101"/>
      <c r="AN1372" s="101"/>
      <c r="AO1372" s="101"/>
      <c r="AP1372" s="101"/>
      <c r="AQ1372" s="101"/>
      <c r="AR1372" s="101"/>
      <c r="AS1372" s="101"/>
      <c r="AT1372" s="101"/>
      <c r="AU1372" s="101"/>
      <c r="AV1372" s="101"/>
      <c r="AW1372" s="101"/>
      <c r="AX1372" s="101"/>
      <c r="AY1372" s="101"/>
      <c r="AZ1372" s="101"/>
      <c r="BA1372" s="101"/>
      <c r="BB1372" s="101"/>
      <c r="BC1372" s="101"/>
      <c r="BD1372" s="101"/>
      <c r="BE1372" s="101"/>
      <c r="BF1372" s="101"/>
      <c r="BG1372" s="101"/>
      <c r="BH1372" s="101"/>
    </row>
    <row r="1373" spans="1:60" outlineLevel="1">
      <c r="A1373" s="104"/>
      <c r="B1373" s="105"/>
      <c r="C1373" s="139" t="s">
        <v>454</v>
      </c>
      <c r="D1373" s="109"/>
      <c r="E1373" s="110">
        <v>61.27</v>
      </c>
      <c r="F1373" s="106"/>
      <c r="G1373" s="106"/>
      <c r="H1373" s="106"/>
      <c r="I1373" s="106"/>
      <c r="J1373" s="106"/>
      <c r="K1373" s="106"/>
      <c r="L1373" s="106"/>
      <c r="M1373" s="106"/>
      <c r="N1373" s="106"/>
      <c r="O1373" s="106"/>
      <c r="P1373" s="106"/>
      <c r="Q1373" s="106"/>
      <c r="R1373" s="106"/>
      <c r="S1373" s="106"/>
      <c r="T1373" s="106"/>
      <c r="U1373" s="106"/>
      <c r="V1373" s="106"/>
      <c r="W1373" s="106"/>
      <c r="X1373" s="106"/>
      <c r="Y1373" s="101"/>
      <c r="Z1373" s="101"/>
      <c r="AA1373" s="101"/>
      <c r="AB1373" s="101"/>
      <c r="AC1373" s="101"/>
      <c r="AD1373" s="101"/>
      <c r="AE1373" s="101"/>
      <c r="AF1373" s="101"/>
      <c r="AG1373" s="101" t="s">
        <v>365</v>
      </c>
      <c r="AH1373" s="101">
        <v>1</v>
      </c>
      <c r="AI1373" s="101"/>
      <c r="AJ1373" s="101"/>
      <c r="AK1373" s="101"/>
      <c r="AL1373" s="101"/>
      <c r="AM1373" s="101"/>
      <c r="AN1373" s="101"/>
      <c r="AO1373" s="101"/>
      <c r="AP1373" s="101"/>
      <c r="AQ1373" s="101"/>
      <c r="AR1373" s="101"/>
      <c r="AS1373" s="101"/>
      <c r="AT1373" s="101"/>
      <c r="AU1373" s="101"/>
      <c r="AV1373" s="101"/>
      <c r="AW1373" s="101"/>
      <c r="AX1373" s="101"/>
      <c r="AY1373" s="101"/>
      <c r="AZ1373" s="101"/>
      <c r="BA1373" s="101"/>
      <c r="BB1373" s="101"/>
      <c r="BC1373" s="101"/>
      <c r="BD1373" s="101"/>
      <c r="BE1373" s="101"/>
      <c r="BF1373" s="101"/>
      <c r="BG1373" s="101"/>
      <c r="BH1373" s="101"/>
    </row>
    <row r="1374" spans="1:60" outlineLevel="1">
      <c r="A1374" s="104"/>
      <c r="B1374" s="105"/>
      <c r="C1374" s="138" t="s">
        <v>639</v>
      </c>
      <c r="D1374" s="107"/>
      <c r="E1374" s="108"/>
      <c r="F1374" s="106"/>
      <c r="G1374" s="106"/>
      <c r="H1374" s="106"/>
      <c r="I1374" s="106"/>
      <c r="J1374" s="106"/>
      <c r="K1374" s="106"/>
      <c r="L1374" s="106"/>
      <c r="M1374" s="106"/>
      <c r="N1374" s="106"/>
      <c r="O1374" s="106"/>
      <c r="P1374" s="106"/>
      <c r="Q1374" s="106"/>
      <c r="R1374" s="106"/>
      <c r="S1374" s="106"/>
      <c r="T1374" s="106"/>
      <c r="U1374" s="106"/>
      <c r="V1374" s="106"/>
      <c r="W1374" s="106"/>
      <c r="X1374" s="106"/>
      <c r="Y1374" s="101"/>
      <c r="Z1374" s="101"/>
      <c r="AA1374" s="101"/>
      <c r="AB1374" s="101"/>
      <c r="AC1374" s="101"/>
      <c r="AD1374" s="101"/>
      <c r="AE1374" s="101"/>
      <c r="AF1374" s="101"/>
      <c r="AG1374" s="101" t="s">
        <v>365</v>
      </c>
      <c r="AH1374" s="101">
        <v>0</v>
      </c>
      <c r="AI1374" s="101"/>
      <c r="AJ1374" s="101"/>
      <c r="AK1374" s="101"/>
      <c r="AL1374" s="101"/>
      <c r="AM1374" s="101"/>
      <c r="AN1374" s="101"/>
      <c r="AO1374" s="101"/>
      <c r="AP1374" s="101"/>
      <c r="AQ1374" s="101"/>
      <c r="AR1374" s="101"/>
      <c r="AS1374" s="101"/>
      <c r="AT1374" s="101"/>
      <c r="AU1374" s="101"/>
      <c r="AV1374" s="101"/>
      <c r="AW1374" s="101"/>
      <c r="AX1374" s="101"/>
      <c r="AY1374" s="101"/>
      <c r="AZ1374" s="101"/>
      <c r="BA1374" s="101"/>
      <c r="BB1374" s="101"/>
      <c r="BC1374" s="101"/>
      <c r="BD1374" s="101"/>
      <c r="BE1374" s="101"/>
      <c r="BF1374" s="101"/>
      <c r="BG1374" s="101"/>
      <c r="BH1374" s="101"/>
    </row>
    <row r="1375" spans="1:60" outlineLevel="1">
      <c r="A1375" s="104"/>
      <c r="B1375" s="105"/>
      <c r="C1375" s="138" t="s">
        <v>640</v>
      </c>
      <c r="D1375" s="107"/>
      <c r="E1375" s="108"/>
      <c r="F1375" s="106"/>
      <c r="G1375" s="106"/>
      <c r="H1375" s="106"/>
      <c r="I1375" s="106"/>
      <c r="J1375" s="106"/>
      <c r="K1375" s="106"/>
      <c r="L1375" s="106"/>
      <c r="M1375" s="106"/>
      <c r="N1375" s="106"/>
      <c r="O1375" s="106"/>
      <c r="P1375" s="106"/>
      <c r="Q1375" s="106"/>
      <c r="R1375" s="106"/>
      <c r="S1375" s="106"/>
      <c r="T1375" s="106"/>
      <c r="U1375" s="106"/>
      <c r="V1375" s="106"/>
      <c r="W1375" s="106"/>
      <c r="X1375" s="106"/>
      <c r="Y1375" s="101"/>
      <c r="Z1375" s="101"/>
      <c r="AA1375" s="101"/>
      <c r="AB1375" s="101"/>
      <c r="AC1375" s="101"/>
      <c r="AD1375" s="101"/>
      <c r="AE1375" s="101"/>
      <c r="AF1375" s="101"/>
      <c r="AG1375" s="101" t="s">
        <v>365</v>
      </c>
      <c r="AH1375" s="101">
        <v>0</v>
      </c>
      <c r="AI1375" s="101"/>
      <c r="AJ1375" s="101"/>
      <c r="AK1375" s="101"/>
      <c r="AL1375" s="101"/>
      <c r="AM1375" s="101"/>
      <c r="AN1375" s="101"/>
      <c r="AO1375" s="101"/>
      <c r="AP1375" s="101"/>
      <c r="AQ1375" s="101"/>
      <c r="AR1375" s="101"/>
      <c r="AS1375" s="101"/>
      <c r="AT1375" s="101"/>
      <c r="AU1375" s="101"/>
      <c r="AV1375" s="101"/>
      <c r="AW1375" s="101"/>
      <c r="AX1375" s="101"/>
      <c r="AY1375" s="101"/>
      <c r="AZ1375" s="101"/>
      <c r="BA1375" s="101"/>
      <c r="BB1375" s="101"/>
      <c r="BC1375" s="101"/>
      <c r="BD1375" s="101"/>
      <c r="BE1375" s="101"/>
      <c r="BF1375" s="101"/>
      <c r="BG1375" s="101"/>
      <c r="BH1375" s="101"/>
    </row>
    <row r="1376" spans="1:60" outlineLevel="1">
      <c r="A1376" s="104"/>
      <c r="B1376" s="105"/>
      <c r="C1376" s="138" t="s">
        <v>641</v>
      </c>
      <c r="D1376" s="107"/>
      <c r="E1376" s="108">
        <v>10.8</v>
      </c>
      <c r="F1376" s="106"/>
      <c r="G1376" s="106"/>
      <c r="H1376" s="106"/>
      <c r="I1376" s="106"/>
      <c r="J1376" s="106"/>
      <c r="K1376" s="106"/>
      <c r="L1376" s="106"/>
      <c r="M1376" s="106"/>
      <c r="N1376" s="106"/>
      <c r="O1376" s="106"/>
      <c r="P1376" s="106"/>
      <c r="Q1376" s="106"/>
      <c r="R1376" s="106"/>
      <c r="S1376" s="106"/>
      <c r="T1376" s="106"/>
      <c r="U1376" s="106"/>
      <c r="V1376" s="106"/>
      <c r="W1376" s="106"/>
      <c r="X1376" s="106"/>
      <c r="Y1376" s="101"/>
      <c r="Z1376" s="101"/>
      <c r="AA1376" s="101"/>
      <c r="AB1376" s="101"/>
      <c r="AC1376" s="101"/>
      <c r="AD1376" s="101"/>
      <c r="AE1376" s="101"/>
      <c r="AF1376" s="101"/>
      <c r="AG1376" s="101" t="s">
        <v>365</v>
      </c>
      <c r="AH1376" s="101">
        <v>0</v>
      </c>
      <c r="AI1376" s="101"/>
      <c r="AJ1376" s="101"/>
      <c r="AK1376" s="101"/>
      <c r="AL1376" s="101"/>
      <c r="AM1376" s="101"/>
      <c r="AN1376" s="101"/>
      <c r="AO1376" s="101"/>
      <c r="AP1376" s="101"/>
      <c r="AQ1376" s="101"/>
      <c r="AR1376" s="101"/>
      <c r="AS1376" s="101"/>
      <c r="AT1376" s="101"/>
      <c r="AU1376" s="101"/>
      <c r="AV1376" s="101"/>
      <c r="AW1376" s="101"/>
      <c r="AX1376" s="101"/>
      <c r="AY1376" s="101"/>
      <c r="AZ1376" s="101"/>
      <c r="BA1376" s="101"/>
      <c r="BB1376" s="101"/>
      <c r="BC1376" s="101"/>
      <c r="BD1376" s="101"/>
      <c r="BE1376" s="101"/>
      <c r="BF1376" s="101"/>
      <c r="BG1376" s="101"/>
      <c r="BH1376" s="101"/>
    </row>
    <row r="1377" spans="1:60" outlineLevel="1">
      <c r="A1377" s="104"/>
      <c r="B1377" s="105"/>
      <c r="C1377" s="139" t="s">
        <v>454</v>
      </c>
      <c r="D1377" s="109"/>
      <c r="E1377" s="110">
        <v>10.8</v>
      </c>
      <c r="F1377" s="106"/>
      <c r="G1377" s="106"/>
      <c r="H1377" s="106"/>
      <c r="I1377" s="106"/>
      <c r="J1377" s="106"/>
      <c r="K1377" s="106"/>
      <c r="L1377" s="106"/>
      <c r="M1377" s="106"/>
      <c r="N1377" s="106"/>
      <c r="O1377" s="106"/>
      <c r="P1377" s="106"/>
      <c r="Q1377" s="106"/>
      <c r="R1377" s="106"/>
      <c r="S1377" s="106"/>
      <c r="T1377" s="106"/>
      <c r="U1377" s="106"/>
      <c r="V1377" s="106"/>
      <c r="W1377" s="106"/>
      <c r="X1377" s="106"/>
      <c r="Y1377" s="101"/>
      <c r="Z1377" s="101"/>
      <c r="AA1377" s="101"/>
      <c r="AB1377" s="101"/>
      <c r="AC1377" s="101"/>
      <c r="AD1377" s="101"/>
      <c r="AE1377" s="101"/>
      <c r="AF1377" s="101"/>
      <c r="AG1377" s="101" t="s">
        <v>365</v>
      </c>
      <c r="AH1377" s="101">
        <v>1</v>
      </c>
      <c r="AI1377" s="101"/>
      <c r="AJ1377" s="101"/>
      <c r="AK1377" s="101"/>
      <c r="AL1377" s="101"/>
      <c r="AM1377" s="101"/>
      <c r="AN1377" s="101"/>
      <c r="AO1377" s="101"/>
      <c r="AP1377" s="101"/>
      <c r="AQ1377" s="101"/>
      <c r="AR1377" s="101"/>
      <c r="AS1377" s="101"/>
      <c r="AT1377" s="101"/>
      <c r="AU1377" s="101"/>
      <c r="AV1377" s="101"/>
      <c r="AW1377" s="101"/>
      <c r="AX1377" s="101"/>
      <c r="AY1377" s="101"/>
      <c r="AZ1377" s="101"/>
      <c r="BA1377" s="101"/>
      <c r="BB1377" s="101"/>
      <c r="BC1377" s="101"/>
      <c r="BD1377" s="101"/>
      <c r="BE1377" s="101"/>
      <c r="BF1377" s="101"/>
      <c r="BG1377" s="101"/>
      <c r="BH1377" s="101"/>
    </row>
    <row r="1378" spans="1:60" outlineLevel="1">
      <c r="A1378" s="104"/>
      <c r="B1378" s="105"/>
      <c r="C1378" s="138" t="s">
        <v>1467</v>
      </c>
      <c r="D1378" s="107"/>
      <c r="E1378" s="108"/>
      <c r="F1378" s="106"/>
      <c r="G1378" s="106"/>
      <c r="H1378" s="106"/>
      <c r="I1378" s="106"/>
      <c r="J1378" s="106"/>
      <c r="K1378" s="106"/>
      <c r="L1378" s="106"/>
      <c r="M1378" s="106"/>
      <c r="N1378" s="106"/>
      <c r="O1378" s="106"/>
      <c r="P1378" s="106"/>
      <c r="Q1378" s="106"/>
      <c r="R1378" s="106"/>
      <c r="S1378" s="106"/>
      <c r="T1378" s="106"/>
      <c r="U1378" s="106"/>
      <c r="V1378" s="106"/>
      <c r="W1378" s="106"/>
      <c r="X1378" s="106"/>
      <c r="Y1378" s="101"/>
      <c r="Z1378" s="101"/>
      <c r="AA1378" s="101"/>
      <c r="AB1378" s="101"/>
      <c r="AC1378" s="101"/>
      <c r="AD1378" s="101"/>
      <c r="AE1378" s="101"/>
      <c r="AF1378" s="101"/>
      <c r="AG1378" s="101" t="s">
        <v>365</v>
      </c>
      <c r="AH1378" s="101">
        <v>0</v>
      </c>
      <c r="AI1378" s="101"/>
      <c r="AJ1378" s="101"/>
      <c r="AK1378" s="101"/>
      <c r="AL1378" s="101"/>
      <c r="AM1378" s="101"/>
      <c r="AN1378" s="101"/>
      <c r="AO1378" s="101"/>
      <c r="AP1378" s="101"/>
      <c r="AQ1378" s="101"/>
      <c r="AR1378" s="101"/>
      <c r="AS1378" s="101"/>
      <c r="AT1378" s="101"/>
      <c r="AU1378" s="101"/>
      <c r="AV1378" s="101"/>
      <c r="AW1378" s="101"/>
      <c r="AX1378" s="101"/>
      <c r="AY1378" s="101"/>
      <c r="AZ1378" s="101"/>
      <c r="BA1378" s="101"/>
      <c r="BB1378" s="101"/>
      <c r="BC1378" s="101"/>
      <c r="BD1378" s="101"/>
      <c r="BE1378" s="101"/>
      <c r="BF1378" s="101"/>
      <c r="BG1378" s="101"/>
      <c r="BH1378" s="101"/>
    </row>
    <row r="1379" spans="1:60" outlineLevel="1">
      <c r="A1379" s="104"/>
      <c r="B1379" s="105"/>
      <c r="C1379" s="138" t="s">
        <v>1468</v>
      </c>
      <c r="D1379" s="107"/>
      <c r="E1379" s="108">
        <v>36</v>
      </c>
      <c r="F1379" s="106"/>
      <c r="G1379" s="106"/>
      <c r="H1379" s="106"/>
      <c r="I1379" s="106"/>
      <c r="J1379" s="106"/>
      <c r="K1379" s="106"/>
      <c r="L1379" s="106"/>
      <c r="M1379" s="106"/>
      <c r="N1379" s="106"/>
      <c r="O1379" s="106"/>
      <c r="P1379" s="106"/>
      <c r="Q1379" s="106"/>
      <c r="R1379" s="106"/>
      <c r="S1379" s="106"/>
      <c r="T1379" s="106"/>
      <c r="U1379" s="106"/>
      <c r="V1379" s="106"/>
      <c r="W1379" s="106"/>
      <c r="X1379" s="106"/>
      <c r="Y1379" s="101"/>
      <c r="Z1379" s="101"/>
      <c r="AA1379" s="101"/>
      <c r="AB1379" s="101"/>
      <c r="AC1379" s="101"/>
      <c r="AD1379" s="101"/>
      <c r="AE1379" s="101"/>
      <c r="AF1379" s="101"/>
      <c r="AG1379" s="101" t="s">
        <v>365</v>
      </c>
      <c r="AH1379" s="101">
        <v>0</v>
      </c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</row>
    <row r="1380" spans="1:60" outlineLevel="1">
      <c r="A1380" s="104"/>
      <c r="B1380" s="105"/>
      <c r="C1380" s="139" t="s">
        <v>454</v>
      </c>
      <c r="D1380" s="109"/>
      <c r="E1380" s="110">
        <v>36</v>
      </c>
      <c r="F1380" s="106"/>
      <c r="G1380" s="106"/>
      <c r="H1380" s="106"/>
      <c r="I1380" s="106"/>
      <c r="J1380" s="106"/>
      <c r="K1380" s="106"/>
      <c r="L1380" s="106"/>
      <c r="M1380" s="106"/>
      <c r="N1380" s="106"/>
      <c r="O1380" s="106"/>
      <c r="P1380" s="106"/>
      <c r="Q1380" s="106"/>
      <c r="R1380" s="106"/>
      <c r="S1380" s="106"/>
      <c r="T1380" s="106"/>
      <c r="U1380" s="106"/>
      <c r="V1380" s="106"/>
      <c r="W1380" s="106"/>
      <c r="X1380" s="106"/>
      <c r="Y1380" s="101"/>
      <c r="Z1380" s="101"/>
      <c r="AA1380" s="101"/>
      <c r="AB1380" s="101"/>
      <c r="AC1380" s="101"/>
      <c r="AD1380" s="101"/>
      <c r="AE1380" s="101"/>
      <c r="AF1380" s="101"/>
      <c r="AG1380" s="101" t="s">
        <v>365</v>
      </c>
      <c r="AH1380" s="101">
        <v>1</v>
      </c>
      <c r="AI1380" s="101"/>
      <c r="AJ1380" s="101"/>
      <c r="AK1380" s="101"/>
      <c r="AL1380" s="101"/>
      <c r="AM1380" s="101"/>
      <c r="AN1380" s="101"/>
      <c r="AO1380" s="101"/>
      <c r="AP1380" s="101"/>
      <c r="AQ1380" s="101"/>
      <c r="AR1380" s="101"/>
      <c r="AS1380" s="101"/>
      <c r="AT1380" s="101"/>
      <c r="AU1380" s="101"/>
      <c r="AV1380" s="101"/>
      <c r="AW1380" s="101"/>
      <c r="AX1380" s="101"/>
      <c r="AY1380" s="101"/>
      <c r="AZ1380" s="101"/>
      <c r="BA1380" s="101"/>
      <c r="BB1380" s="101"/>
      <c r="BC1380" s="101"/>
      <c r="BD1380" s="101"/>
      <c r="BE1380" s="101"/>
      <c r="BF1380" s="101"/>
      <c r="BG1380" s="101"/>
      <c r="BH1380" s="101"/>
    </row>
    <row r="1381" spans="1:60" outlineLevel="1">
      <c r="A1381" s="104"/>
      <c r="B1381" s="105"/>
      <c r="C1381" s="138" t="s">
        <v>1469</v>
      </c>
      <c r="D1381" s="107"/>
      <c r="E1381" s="108"/>
      <c r="F1381" s="106"/>
      <c r="G1381" s="106"/>
      <c r="H1381" s="106"/>
      <c r="I1381" s="106"/>
      <c r="J1381" s="106"/>
      <c r="K1381" s="106"/>
      <c r="L1381" s="106"/>
      <c r="M1381" s="106"/>
      <c r="N1381" s="106"/>
      <c r="O1381" s="106"/>
      <c r="P1381" s="106"/>
      <c r="Q1381" s="106"/>
      <c r="R1381" s="106"/>
      <c r="S1381" s="106"/>
      <c r="T1381" s="106"/>
      <c r="U1381" s="106"/>
      <c r="V1381" s="106"/>
      <c r="W1381" s="106"/>
      <c r="X1381" s="106"/>
      <c r="Y1381" s="101"/>
      <c r="Z1381" s="101"/>
      <c r="AA1381" s="101"/>
      <c r="AB1381" s="101"/>
      <c r="AC1381" s="101"/>
      <c r="AD1381" s="101"/>
      <c r="AE1381" s="101"/>
      <c r="AF1381" s="101"/>
      <c r="AG1381" s="101" t="s">
        <v>365</v>
      </c>
      <c r="AH1381" s="101">
        <v>0</v>
      </c>
      <c r="AI1381" s="101"/>
      <c r="AJ1381" s="101"/>
      <c r="AK1381" s="101"/>
      <c r="AL1381" s="101"/>
      <c r="AM1381" s="101"/>
      <c r="AN1381" s="101"/>
      <c r="AO1381" s="101"/>
      <c r="AP1381" s="101"/>
      <c r="AQ1381" s="101"/>
      <c r="AR1381" s="101"/>
      <c r="AS1381" s="101"/>
      <c r="AT1381" s="101"/>
      <c r="AU1381" s="101"/>
      <c r="AV1381" s="101"/>
      <c r="AW1381" s="101"/>
      <c r="AX1381" s="101"/>
      <c r="AY1381" s="101"/>
      <c r="AZ1381" s="101"/>
      <c r="BA1381" s="101"/>
      <c r="BB1381" s="101"/>
      <c r="BC1381" s="101"/>
      <c r="BD1381" s="101"/>
      <c r="BE1381" s="101"/>
      <c r="BF1381" s="101"/>
      <c r="BG1381" s="101"/>
      <c r="BH1381" s="101"/>
    </row>
    <row r="1382" spans="1:60" outlineLevel="1">
      <c r="A1382" s="104"/>
      <c r="B1382" s="105"/>
      <c r="C1382" s="138" t="s">
        <v>754</v>
      </c>
      <c r="D1382" s="107"/>
      <c r="E1382" s="108">
        <v>18.579999999999998</v>
      </c>
      <c r="F1382" s="106"/>
      <c r="G1382" s="106"/>
      <c r="H1382" s="106"/>
      <c r="I1382" s="106"/>
      <c r="J1382" s="106"/>
      <c r="K1382" s="106"/>
      <c r="L1382" s="106"/>
      <c r="M1382" s="106"/>
      <c r="N1382" s="106"/>
      <c r="O1382" s="106"/>
      <c r="P1382" s="106"/>
      <c r="Q1382" s="106"/>
      <c r="R1382" s="106"/>
      <c r="S1382" s="106"/>
      <c r="T1382" s="106"/>
      <c r="U1382" s="106"/>
      <c r="V1382" s="106"/>
      <c r="W1382" s="106"/>
      <c r="X1382" s="106"/>
      <c r="Y1382" s="101"/>
      <c r="Z1382" s="101"/>
      <c r="AA1382" s="101"/>
      <c r="AB1382" s="101"/>
      <c r="AC1382" s="101"/>
      <c r="AD1382" s="101"/>
      <c r="AE1382" s="101"/>
      <c r="AF1382" s="101"/>
      <c r="AG1382" s="101" t="s">
        <v>365</v>
      </c>
      <c r="AH1382" s="101">
        <v>0</v>
      </c>
      <c r="AI1382" s="101"/>
      <c r="AJ1382" s="101"/>
      <c r="AK1382" s="101"/>
      <c r="AL1382" s="101"/>
      <c r="AM1382" s="101"/>
      <c r="AN1382" s="101"/>
      <c r="AO1382" s="101"/>
      <c r="AP1382" s="101"/>
      <c r="AQ1382" s="101"/>
      <c r="AR1382" s="101"/>
      <c r="AS1382" s="101"/>
      <c r="AT1382" s="101"/>
      <c r="AU1382" s="101"/>
      <c r="AV1382" s="101"/>
      <c r="AW1382" s="101"/>
      <c r="AX1382" s="101"/>
      <c r="AY1382" s="101"/>
      <c r="AZ1382" s="101"/>
      <c r="BA1382" s="101"/>
      <c r="BB1382" s="101"/>
      <c r="BC1382" s="101"/>
      <c r="BD1382" s="101"/>
      <c r="BE1382" s="101"/>
      <c r="BF1382" s="101"/>
      <c r="BG1382" s="101"/>
      <c r="BH1382" s="101"/>
    </row>
    <row r="1383" spans="1:60" outlineLevel="1">
      <c r="A1383" s="104"/>
      <c r="B1383" s="105"/>
      <c r="C1383" s="138" t="s">
        <v>755</v>
      </c>
      <c r="D1383" s="107"/>
      <c r="E1383" s="108">
        <v>18.579999999999998</v>
      </c>
      <c r="F1383" s="106"/>
      <c r="G1383" s="106"/>
      <c r="H1383" s="106"/>
      <c r="I1383" s="106"/>
      <c r="J1383" s="106"/>
      <c r="K1383" s="106"/>
      <c r="L1383" s="106"/>
      <c r="M1383" s="106"/>
      <c r="N1383" s="106"/>
      <c r="O1383" s="106"/>
      <c r="P1383" s="106"/>
      <c r="Q1383" s="106"/>
      <c r="R1383" s="106"/>
      <c r="S1383" s="106"/>
      <c r="T1383" s="106"/>
      <c r="U1383" s="106"/>
      <c r="V1383" s="106"/>
      <c r="W1383" s="106"/>
      <c r="X1383" s="106"/>
      <c r="Y1383" s="101"/>
      <c r="Z1383" s="101"/>
      <c r="AA1383" s="101"/>
      <c r="AB1383" s="101"/>
      <c r="AC1383" s="101"/>
      <c r="AD1383" s="101"/>
      <c r="AE1383" s="101"/>
      <c r="AF1383" s="101"/>
      <c r="AG1383" s="101" t="s">
        <v>365</v>
      </c>
      <c r="AH1383" s="101">
        <v>0</v>
      </c>
      <c r="AI1383" s="101"/>
      <c r="AJ1383" s="101"/>
      <c r="AK1383" s="101"/>
      <c r="AL1383" s="101"/>
      <c r="AM1383" s="101"/>
      <c r="AN1383" s="101"/>
      <c r="AO1383" s="101"/>
      <c r="AP1383" s="101"/>
      <c r="AQ1383" s="101"/>
      <c r="AR1383" s="101"/>
      <c r="AS1383" s="101"/>
      <c r="AT1383" s="101"/>
      <c r="AU1383" s="101"/>
      <c r="AV1383" s="101"/>
      <c r="AW1383" s="101"/>
      <c r="AX1383" s="101"/>
      <c r="AY1383" s="101"/>
      <c r="AZ1383" s="101"/>
      <c r="BA1383" s="101"/>
      <c r="BB1383" s="101"/>
      <c r="BC1383" s="101"/>
      <c r="BD1383" s="101"/>
      <c r="BE1383" s="101"/>
      <c r="BF1383" s="101"/>
      <c r="BG1383" s="101"/>
      <c r="BH1383" s="101"/>
    </row>
    <row r="1384" spans="1:60" outlineLevel="1">
      <c r="A1384" s="104"/>
      <c r="B1384" s="105"/>
      <c r="C1384" s="138" t="s">
        <v>756</v>
      </c>
      <c r="D1384" s="107"/>
      <c r="E1384" s="108">
        <v>18.579999999999998</v>
      </c>
      <c r="F1384" s="106"/>
      <c r="G1384" s="106"/>
      <c r="H1384" s="106"/>
      <c r="I1384" s="106"/>
      <c r="J1384" s="106"/>
      <c r="K1384" s="106"/>
      <c r="L1384" s="106"/>
      <c r="M1384" s="106"/>
      <c r="N1384" s="106"/>
      <c r="O1384" s="106"/>
      <c r="P1384" s="106"/>
      <c r="Q1384" s="106"/>
      <c r="R1384" s="106"/>
      <c r="S1384" s="106"/>
      <c r="T1384" s="106"/>
      <c r="U1384" s="106"/>
      <c r="V1384" s="106"/>
      <c r="W1384" s="106"/>
      <c r="X1384" s="106"/>
      <c r="Y1384" s="101"/>
      <c r="Z1384" s="101"/>
      <c r="AA1384" s="101"/>
      <c r="AB1384" s="101"/>
      <c r="AC1384" s="101"/>
      <c r="AD1384" s="101"/>
      <c r="AE1384" s="101"/>
      <c r="AF1384" s="101"/>
      <c r="AG1384" s="101" t="s">
        <v>365</v>
      </c>
      <c r="AH1384" s="101">
        <v>0</v>
      </c>
      <c r="AI1384" s="101"/>
      <c r="AJ1384" s="101"/>
      <c r="AK1384" s="101"/>
      <c r="AL1384" s="101"/>
      <c r="AM1384" s="101"/>
      <c r="AN1384" s="101"/>
      <c r="AO1384" s="101"/>
      <c r="AP1384" s="101"/>
      <c r="AQ1384" s="101"/>
      <c r="AR1384" s="101"/>
      <c r="AS1384" s="101"/>
      <c r="AT1384" s="101"/>
      <c r="AU1384" s="101"/>
      <c r="AV1384" s="101"/>
      <c r="AW1384" s="101"/>
      <c r="AX1384" s="101"/>
      <c r="AY1384" s="101"/>
      <c r="AZ1384" s="101"/>
      <c r="BA1384" s="101"/>
      <c r="BB1384" s="101"/>
      <c r="BC1384" s="101"/>
      <c r="BD1384" s="101"/>
      <c r="BE1384" s="101"/>
      <c r="BF1384" s="101"/>
      <c r="BG1384" s="101"/>
      <c r="BH1384" s="101"/>
    </row>
    <row r="1385" spans="1:60" outlineLevel="1">
      <c r="A1385" s="104"/>
      <c r="B1385" s="105"/>
      <c r="C1385" s="138" t="s">
        <v>757</v>
      </c>
      <c r="D1385" s="107"/>
      <c r="E1385" s="108">
        <v>18.579999999999998</v>
      </c>
      <c r="F1385" s="106"/>
      <c r="G1385" s="106"/>
      <c r="H1385" s="106"/>
      <c r="I1385" s="106"/>
      <c r="J1385" s="106"/>
      <c r="K1385" s="106"/>
      <c r="L1385" s="106"/>
      <c r="M1385" s="106"/>
      <c r="N1385" s="106"/>
      <c r="O1385" s="106"/>
      <c r="P1385" s="106"/>
      <c r="Q1385" s="106"/>
      <c r="R1385" s="106"/>
      <c r="S1385" s="106"/>
      <c r="T1385" s="106"/>
      <c r="U1385" s="106"/>
      <c r="V1385" s="106"/>
      <c r="W1385" s="106"/>
      <c r="X1385" s="106"/>
      <c r="Y1385" s="101"/>
      <c r="Z1385" s="101"/>
      <c r="AA1385" s="101"/>
      <c r="AB1385" s="101"/>
      <c r="AC1385" s="101"/>
      <c r="AD1385" s="101"/>
      <c r="AE1385" s="101"/>
      <c r="AF1385" s="101"/>
      <c r="AG1385" s="101" t="s">
        <v>365</v>
      </c>
      <c r="AH1385" s="101">
        <v>0</v>
      </c>
      <c r="AI1385" s="101"/>
      <c r="AJ1385" s="101"/>
      <c r="AK1385" s="101"/>
      <c r="AL1385" s="101"/>
      <c r="AM1385" s="101"/>
      <c r="AN1385" s="101"/>
      <c r="AO1385" s="101"/>
      <c r="AP1385" s="101"/>
      <c r="AQ1385" s="101"/>
      <c r="AR1385" s="101"/>
      <c r="AS1385" s="101"/>
      <c r="AT1385" s="101"/>
      <c r="AU1385" s="101"/>
      <c r="AV1385" s="101"/>
      <c r="AW1385" s="101"/>
      <c r="AX1385" s="101"/>
      <c r="AY1385" s="101"/>
      <c r="AZ1385" s="101"/>
      <c r="BA1385" s="101"/>
      <c r="BB1385" s="101"/>
      <c r="BC1385" s="101"/>
      <c r="BD1385" s="101"/>
      <c r="BE1385" s="101"/>
      <c r="BF1385" s="101"/>
      <c r="BG1385" s="101"/>
      <c r="BH1385" s="101"/>
    </row>
    <row r="1386" spans="1:60" outlineLevel="1">
      <c r="A1386" s="104"/>
      <c r="B1386" s="105"/>
      <c r="C1386" s="138" t="s">
        <v>758</v>
      </c>
      <c r="D1386" s="107"/>
      <c r="E1386" s="108">
        <v>18.579999999999998</v>
      </c>
      <c r="F1386" s="106"/>
      <c r="G1386" s="106"/>
      <c r="H1386" s="106"/>
      <c r="I1386" s="106"/>
      <c r="J1386" s="106"/>
      <c r="K1386" s="106"/>
      <c r="L1386" s="106"/>
      <c r="M1386" s="106"/>
      <c r="N1386" s="106"/>
      <c r="O1386" s="106"/>
      <c r="P1386" s="106"/>
      <c r="Q1386" s="106"/>
      <c r="R1386" s="106"/>
      <c r="S1386" s="106"/>
      <c r="T1386" s="106"/>
      <c r="U1386" s="106"/>
      <c r="V1386" s="106"/>
      <c r="W1386" s="106"/>
      <c r="X1386" s="106"/>
      <c r="Y1386" s="101"/>
      <c r="Z1386" s="101"/>
      <c r="AA1386" s="101"/>
      <c r="AB1386" s="101"/>
      <c r="AC1386" s="101"/>
      <c r="AD1386" s="101"/>
      <c r="AE1386" s="101"/>
      <c r="AF1386" s="101"/>
      <c r="AG1386" s="101" t="s">
        <v>365</v>
      </c>
      <c r="AH1386" s="101">
        <v>0</v>
      </c>
      <c r="AI1386" s="101"/>
      <c r="AJ1386" s="101"/>
      <c r="AK1386" s="101"/>
      <c r="AL1386" s="101"/>
      <c r="AM1386" s="101"/>
      <c r="AN1386" s="101"/>
      <c r="AO1386" s="101"/>
      <c r="AP1386" s="101"/>
      <c r="AQ1386" s="101"/>
      <c r="AR1386" s="101"/>
      <c r="AS1386" s="101"/>
      <c r="AT1386" s="101"/>
      <c r="AU1386" s="101"/>
      <c r="AV1386" s="101"/>
      <c r="AW1386" s="101"/>
      <c r="AX1386" s="101"/>
      <c r="AY1386" s="101"/>
      <c r="AZ1386" s="101"/>
      <c r="BA1386" s="101"/>
      <c r="BB1386" s="101"/>
      <c r="BC1386" s="101"/>
      <c r="BD1386" s="101"/>
      <c r="BE1386" s="101"/>
      <c r="BF1386" s="101"/>
      <c r="BG1386" s="101"/>
      <c r="BH1386" s="101"/>
    </row>
    <row r="1387" spans="1:60" outlineLevel="1">
      <c r="A1387" s="104"/>
      <c r="B1387" s="105"/>
      <c r="C1387" s="138" t="s">
        <v>759</v>
      </c>
      <c r="D1387" s="107"/>
      <c r="E1387" s="108">
        <v>18.579999999999998</v>
      </c>
      <c r="F1387" s="106"/>
      <c r="G1387" s="106"/>
      <c r="H1387" s="106"/>
      <c r="I1387" s="106"/>
      <c r="J1387" s="106"/>
      <c r="K1387" s="106"/>
      <c r="L1387" s="106"/>
      <c r="M1387" s="106"/>
      <c r="N1387" s="106"/>
      <c r="O1387" s="106"/>
      <c r="P1387" s="106"/>
      <c r="Q1387" s="106"/>
      <c r="R1387" s="106"/>
      <c r="S1387" s="106"/>
      <c r="T1387" s="106"/>
      <c r="U1387" s="106"/>
      <c r="V1387" s="106"/>
      <c r="W1387" s="106"/>
      <c r="X1387" s="106"/>
      <c r="Y1387" s="101"/>
      <c r="Z1387" s="101"/>
      <c r="AA1387" s="101"/>
      <c r="AB1387" s="101"/>
      <c r="AC1387" s="101"/>
      <c r="AD1387" s="101"/>
      <c r="AE1387" s="101"/>
      <c r="AF1387" s="101"/>
      <c r="AG1387" s="101" t="s">
        <v>365</v>
      </c>
      <c r="AH1387" s="101">
        <v>0</v>
      </c>
      <c r="AI1387" s="101"/>
      <c r="AJ1387" s="101"/>
      <c r="AK1387" s="101"/>
      <c r="AL1387" s="101"/>
      <c r="AM1387" s="101"/>
      <c r="AN1387" s="101"/>
      <c r="AO1387" s="101"/>
      <c r="AP1387" s="101"/>
      <c r="AQ1387" s="101"/>
      <c r="AR1387" s="101"/>
      <c r="AS1387" s="101"/>
      <c r="AT1387" s="101"/>
      <c r="AU1387" s="101"/>
      <c r="AV1387" s="101"/>
      <c r="AW1387" s="101"/>
      <c r="AX1387" s="101"/>
      <c r="AY1387" s="101"/>
      <c r="AZ1387" s="101"/>
      <c r="BA1387" s="101"/>
      <c r="BB1387" s="101"/>
      <c r="BC1387" s="101"/>
      <c r="BD1387" s="101"/>
      <c r="BE1387" s="101"/>
      <c r="BF1387" s="101"/>
      <c r="BG1387" s="101"/>
      <c r="BH1387" s="101"/>
    </row>
    <row r="1388" spans="1:60" outlineLevel="1">
      <c r="A1388" s="104"/>
      <c r="B1388" s="105"/>
      <c r="C1388" s="138" t="s">
        <v>760</v>
      </c>
      <c r="D1388" s="107"/>
      <c r="E1388" s="108">
        <v>18.579999999999998</v>
      </c>
      <c r="F1388" s="106"/>
      <c r="G1388" s="106"/>
      <c r="H1388" s="106"/>
      <c r="I1388" s="106"/>
      <c r="J1388" s="106"/>
      <c r="K1388" s="106"/>
      <c r="L1388" s="106"/>
      <c r="M1388" s="106"/>
      <c r="N1388" s="106"/>
      <c r="O1388" s="106"/>
      <c r="P1388" s="106"/>
      <c r="Q1388" s="106"/>
      <c r="R1388" s="106"/>
      <c r="S1388" s="106"/>
      <c r="T1388" s="106"/>
      <c r="U1388" s="106"/>
      <c r="V1388" s="106"/>
      <c r="W1388" s="106"/>
      <c r="X1388" s="106"/>
      <c r="Y1388" s="101"/>
      <c r="Z1388" s="101"/>
      <c r="AA1388" s="101"/>
      <c r="AB1388" s="101"/>
      <c r="AC1388" s="101"/>
      <c r="AD1388" s="101"/>
      <c r="AE1388" s="101"/>
      <c r="AF1388" s="101"/>
      <c r="AG1388" s="101" t="s">
        <v>365</v>
      </c>
      <c r="AH1388" s="101">
        <v>0</v>
      </c>
      <c r="AI1388" s="101"/>
      <c r="AJ1388" s="101"/>
      <c r="AK1388" s="101"/>
      <c r="AL1388" s="101"/>
      <c r="AM1388" s="101"/>
      <c r="AN1388" s="101"/>
      <c r="AO1388" s="101"/>
      <c r="AP1388" s="101"/>
      <c r="AQ1388" s="101"/>
      <c r="AR1388" s="101"/>
      <c r="AS1388" s="101"/>
      <c r="AT1388" s="101"/>
      <c r="AU1388" s="101"/>
      <c r="AV1388" s="101"/>
      <c r="AW1388" s="101"/>
      <c r="AX1388" s="101"/>
      <c r="AY1388" s="101"/>
      <c r="AZ1388" s="101"/>
      <c r="BA1388" s="101"/>
      <c r="BB1388" s="101"/>
      <c r="BC1388" s="101"/>
      <c r="BD1388" s="101"/>
      <c r="BE1388" s="101"/>
      <c r="BF1388" s="101"/>
      <c r="BG1388" s="101"/>
      <c r="BH1388" s="101"/>
    </row>
    <row r="1389" spans="1:60" outlineLevel="1">
      <c r="A1389" s="104"/>
      <c r="B1389" s="105"/>
      <c r="C1389" s="138" t="s">
        <v>761</v>
      </c>
      <c r="D1389" s="107"/>
      <c r="E1389" s="108">
        <v>8.92</v>
      </c>
      <c r="F1389" s="106"/>
      <c r="G1389" s="106"/>
      <c r="H1389" s="106"/>
      <c r="I1389" s="106"/>
      <c r="J1389" s="106"/>
      <c r="K1389" s="106"/>
      <c r="L1389" s="106"/>
      <c r="M1389" s="106"/>
      <c r="N1389" s="106"/>
      <c r="O1389" s="106"/>
      <c r="P1389" s="106"/>
      <c r="Q1389" s="106"/>
      <c r="R1389" s="106"/>
      <c r="S1389" s="106"/>
      <c r="T1389" s="106"/>
      <c r="U1389" s="106"/>
      <c r="V1389" s="106"/>
      <c r="W1389" s="106"/>
      <c r="X1389" s="106"/>
      <c r="Y1389" s="101"/>
      <c r="Z1389" s="101"/>
      <c r="AA1389" s="101"/>
      <c r="AB1389" s="101"/>
      <c r="AC1389" s="101"/>
      <c r="AD1389" s="101"/>
      <c r="AE1389" s="101"/>
      <c r="AF1389" s="101"/>
      <c r="AG1389" s="101" t="s">
        <v>365</v>
      </c>
      <c r="AH1389" s="101">
        <v>0</v>
      </c>
      <c r="AI1389" s="101"/>
      <c r="AJ1389" s="101"/>
      <c r="AK1389" s="101"/>
      <c r="AL1389" s="101"/>
      <c r="AM1389" s="101"/>
      <c r="AN1389" s="101"/>
      <c r="AO1389" s="101"/>
      <c r="AP1389" s="101"/>
      <c r="AQ1389" s="101"/>
      <c r="AR1389" s="101"/>
      <c r="AS1389" s="101"/>
      <c r="AT1389" s="101"/>
      <c r="AU1389" s="101"/>
      <c r="AV1389" s="101"/>
      <c r="AW1389" s="101"/>
      <c r="AX1389" s="101"/>
      <c r="AY1389" s="101"/>
      <c r="AZ1389" s="101"/>
      <c r="BA1389" s="101"/>
      <c r="BB1389" s="101"/>
      <c r="BC1389" s="101"/>
      <c r="BD1389" s="101"/>
      <c r="BE1389" s="101"/>
      <c r="BF1389" s="101"/>
      <c r="BG1389" s="101"/>
      <c r="BH1389" s="101"/>
    </row>
    <row r="1390" spans="1:60" outlineLevel="1">
      <c r="A1390" s="104"/>
      <c r="B1390" s="105"/>
      <c r="C1390" s="139" t="s">
        <v>454</v>
      </c>
      <c r="D1390" s="109"/>
      <c r="E1390" s="110">
        <v>138.97999999999999</v>
      </c>
      <c r="F1390" s="106"/>
      <c r="G1390" s="106"/>
      <c r="H1390" s="106"/>
      <c r="I1390" s="106"/>
      <c r="J1390" s="106"/>
      <c r="K1390" s="106"/>
      <c r="L1390" s="106"/>
      <c r="M1390" s="106"/>
      <c r="N1390" s="106"/>
      <c r="O1390" s="106"/>
      <c r="P1390" s="106"/>
      <c r="Q1390" s="106"/>
      <c r="R1390" s="106"/>
      <c r="S1390" s="106"/>
      <c r="T1390" s="106"/>
      <c r="U1390" s="106"/>
      <c r="V1390" s="106"/>
      <c r="W1390" s="106"/>
      <c r="X1390" s="106"/>
      <c r="Y1390" s="101"/>
      <c r="Z1390" s="101"/>
      <c r="AA1390" s="101"/>
      <c r="AB1390" s="101"/>
      <c r="AC1390" s="101"/>
      <c r="AD1390" s="101"/>
      <c r="AE1390" s="101"/>
      <c r="AF1390" s="101"/>
      <c r="AG1390" s="101" t="s">
        <v>365</v>
      </c>
      <c r="AH1390" s="101">
        <v>1</v>
      </c>
      <c r="AI1390" s="101"/>
      <c r="AJ1390" s="101"/>
      <c r="AK1390" s="101"/>
      <c r="AL1390" s="101"/>
      <c r="AM1390" s="101"/>
      <c r="AN1390" s="101"/>
      <c r="AO1390" s="101"/>
      <c r="AP1390" s="101"/>
      <c r="AQ1390" s="101"/>
      <c r="AR1390" s="101"/>
      <c r="AS1390" s="101"/>
      <c r="AT1390" s="101"/>
      <c r="AU1390" s="101"/>
      <c r="AV1390" s="101"/>
      <c r="AW1390" s="101"/>
      <c r="AX1390" s="101"/>
      <c r="AY1390" s="101"/>
      <c r="AZ1390" s="101"/>
      <c r="BA1390" s="101"/>
      <c r="BB1390" s="101"/>
      <c r="BC1390" s="101"/>
      <c r="BD1390" s="101"/>
      <c r="BE1390" s="101"/>
      <c r="BF1390" s="101"/>
      <c r="BG1390" s="101"/>
      <c r="BH1390" s="101"/>
    </row>
    <row r="1391" spans="1:60" ht="22.5" outlineLevel="1">
      <c r="A1391" s="122">
        <v>208</v>
      </c>
      <c r="B1391" s="123" t="s">
        <v>1470</v>
      </c>
      <c r="C1391" s="137" t="s">
        <v>1471</v>
      </c>
      <c r="D1391" s="124" t="s">
        <v>359</v>
      </c>
      <c r="E1391" s="125">
        <v>269.49</v>
      </c>
      <c r="F1391" s="126"/>
      <c r="G1391" s="127">
        <f>ROUND(E1391*F1391,2)</f>
        <v>0</v>
      </c>
      <c r="H1391" s="126"/>
      <c r="I1391" s="127">
        <f>ROUND(E1391*H1391,2)</f>
        <v>0</v>
      </c>
      <c r="J1391" s="126"/>
      <c r="K1391" s="127">
        <f>ROUND(E1391*J1391,2)</f>
        <v>0</v>
      </c>
      <c r="L1391" s="127">
        <v>21</v>
      </c>
      <c r="M1391" s="127">
        <f>G1391*(1+L1391/100)</f>
        <v>0</v>
      </c>
      <c r="N1391" s="127">
        <v>2.5000000000000001E-4</v>
      </c>
      <c r="O1391" s="127">
        <f>ROUND(E1391*N1391,2)</f>
        <v>7.0000000000000007E-2</v>
      </c>
      <c r="P1391" s="127">
        <v>0</v>
      </c>
      <c r="Q1391" s="127">
        <f>ROUND(E1391*P1391,2)</f>
        <v>0</v>
      </c>
      <c r="R1391" s="127"/>
      <c r="S1391" s="127" t="s">
        <v>392</v>
      </c>
      <c r="T1391" s="128" t="s">
        <v>393</v>
      </c>
      <c r="U1391" s="106">
        <v>0.25840000000000002</v>
      </c>
      <c r="V1391" s="106">
        <f>ROUND(E1391*U1391,2)</f>
        <v>69.64</v>
      </c>
      <c r="W1391" s="106"/>
      <c r="X1391" s="106" t="s">
        <v>362</v>
      </c>
      <c r="Y1391" s="101"/>
      <c r="Z1391" s="101"/>
      <c r="AA1391" s="101"/>
      <c r="AB1391" s="101"/>
      <c r="AC1391" s="101"/>
      <c r="AD1391" s="101"/>
      <c r="AE1391" s="101"/>
      <c r="AF1391" s="101"/>
      <c r="AG1391" s="101" t="s">
        <v>363</v>
      </c>
      <c r="AH1391" s="101"/>
      <c r="AI1391" s="101"/>
      <c r="AJ1391" s="101"/>
      <c r="AK1391" s="101"/>
      <c r="AL1391" s="101"/>
      <c r="AM1391" s="101"/>
      <c r="AN1391" s="101"/>
      <c r="AO1391" s="101"/>
      <c r="AP1391" s="101"/>
      <c r="AQ1391" s="101"/>
      <c r="AR1391" s="101"/>
      <c r="AS1391" s="101"/>
      <c r="AT1391" s="101"/>
      <c r="AU1391" s="101"/>
      <c r="AV1391" s="101"/>
      <c r="AW1391" s="101"/>
      <c r="AX1391" s="101"/>
      <c r="AY1391" s="101"/>
      <c r="AZ1391" s="101"/>
      <c r="BA1391" s="101"/>
      <c r="BB1391" s="101"/>
      <c r="BC1391" s="101"/>
      <c r="BD1391" s="101"/>
      <c r="BE1391" s="101"/>
      <c r="BF1391" s="101"/>
      <c r="BG1391" s="101"/>
      <c r="BH1391" s="101"/>
    </row>
    <row r="1392" spans="1:60" outlineLevel="1">
      <c r="A1392" s="104"/>
      <c r="B1392" s="105"/>
      <c r="C1392" s="138" t="s">
        <v>1463</v>
      </c>
      <c r="D1392" s="107"/>
      <c r="E1392" s="108"/>
      <c r="F1392" s="106"/>
      <c r="G1392" s="106"/>
      <c r="H1392" s="106"/>
      <c r="I1392" s="106"/>
      <c r="J1392" s="106"/>
      <c r="K1392" s="106"/>
      <c r="L1392" s="106"/>
      <c r="M1392" s="106"/>
      <c r="N1392" s="106"/>
      <c r="O1392" s="106"/>
      <c r="P1392" s="106"/>
      <c r="Q1392" s="106"/>
      <c r="R1392" s="106"/>
      <c r="S1392" s="106"/>
      <c r="T1392" s="106"/>
      <c r="U1392" s="106"/>
      <c r="V1392" s="106"/>
      <c r="W1392" s="106"/>
      <c r="X1392" s="106"/>
      <c r="Y1392" s="101"/>
      <c r="Z1392" s="101"/>
      <c r="AA1392" s="101"/>
      <c r="AB1392" s="101"/>
      <c r="AC1392" s="101"/>
      <c r="AD1392" s="101"/>
      <c r="AE1392" s="101"/>
      <c r="AF1392" s="101"/>
      <c r="AG1392" s="101" t="s">
        <v>365</v>
      </c>
      <c r="AH1392" s="101">
        <v>0</v>
      </c>
      <c r="AI1392" s="101"/>
      <c r="AJ1392" s="101"/>
      <c r="AK1392" s="101"/>
      <c r="AL1392" s="101"/>
      <c r="AM1392" s="101"/>
      <c r="AN1392" s="101"/>
      <c r="AO1392" s="101"/>
      <c r="AP1392" s="101"/>
      <c r="AQ1392" s="101"/>
      <c r="AR1392" s="101"/>
      <c r="AS1392" s="101"/>
      <c r="AT1392" s="101"/>
      <c r="AU1392" s="101"/>
      <c r="AV1392" s="101"/>
      <c r="AW1392" s="101"/>
      <c r="AX1392" s="101"/>
      <c r="AY1392" s="101"/>
      <c r="AZ1392" s="101"/>
      <c r="BA1392" s="101"/>
      <c r="BB1392" s="101"/>
      <c r="BC1392" s="101"/>
      <c r="BD1392" s="101"/>
      <c r="BE1392" s="101"/>
      <c r="BF1392" s="101"/>
      <c r="BG1392" s="101"/>
      <c r="BH1392" s="101"/>
    </row>
    <row r="1393" spans="1:60" outlineLevel="1">
      <c r="A1393" s="104"/>
      <c r="B1393" s="105"/>
      <c r="C1393" s="138" t="s">
        <v>644</v>
      </c>
      <c r="D1393" s="107"/>
      <c r="E1393" s="108"/>
      <c r="F1393" s="106"/>
      <c r="G1393" s="106"/>
      <c r="H1393" s="106"/>
      <c r="I1393" s="106"/>
      <c r="J1393" s="106"/>
      <c r="K1393" s="106"/>
      <c r="L1393" s="106"/>
      <c r="M1393" s="106"/>
      <c r="N1393" s="106"/>
      <c r="O1393" s="106"/>
      <c r="P1393" s="106"/>
      <c r="Q1393" s="106"/>
      <c r="R1393" s="106"/>
      <c r="S1393" s="106"/>
      <c r="T1393" s="106"/>
      <c r="U1393" s="106"/>
      <c r="V1393" s="106"/>
      <c r="W1393" s="106"/>
      <c r="X1393" s="106"/>
      <c r="Y1393" s="101"/>
      <c r="Z1393" s="101"/>
      <c r="AA1393" s="101"/>
      <c r="AB1393" s="101"/>
      <c r="AC1393" s="101"/>
      <c r="AD1393" s="101"/>
      <c r="AE1393" s="101"/>
      <c r="AF1393" s="101"/>
      <c r="AG1393" s="101" t="s">
        <v>365</v>
      </c>
      <c r="AH1393" s="101">
        <v>0</v>
      </c>
      <c r="AI1393" s="101"/>
      <c r="AJ1393" s="101"/>
      <c r="AK1393" s="101"/>
      <c r="AL1393" s="101"/>
      <c r="AM1393" s="101"/>
      <c r="AN1393" s="101"/>
      <c r="AO1393" s="101"/>
      <c r="AP1393" s="101"/>
      <c r="AQ1393" s="101"/>
      <c r="AR1393" s="101"/>
      <c r="AS1393" s="101"/>
      <c r="AT1393" s="101"/>
      <c r="AU1393" s="101"/>
      <c r="AV1393" s="101"/>
      <c r="AW1393" s="101"/>
      <c r="AX1393" s="101"/>
      <c r="AY1393" s="101"/>
      <c r="AZ1393" s="101"/>
      <c r="BA1393" s="101"/>
      <c r="BB1393" s="101"/>
      <c r="BC1393" s="101"/>
      <c r="BD1393" s="101"/>
      <c r="BE1393" s="101"/>
      <c r="BF1393" s="101"/>
      <c r="BG1393" s="101"/>
      <c r="BH1393" s="101"/>
    </row>
    <row r="1394" spans="1:60" outlineLevel="1">
      <c r="A1394" s="104"/>
      <c r="B1394" s="105"/>
      <c r="C1394" s="138" t="s">
        <v>645</v>
      </c>
      <c r="D1394" s="107"/>
      <c r="E1394" s="108">
        <v>1.65</v>
      </c>
      <c r="F1394" s="106"/>
      <c r="G1394" s="106"/>
      <c r="H1394" s="106"/>
      <c r="I1394" s="106"/>
      <c r="J1394" s="106"/>
      <c r="K1394" s="106"/>
      <c r="L1394" s="106"/>
      <c r="M1394" s="106"/>
      <c r="N1394" s="106"/>
      <c r="O1394" s="106"/>
      <c r="P1394" s="106"/>
      <c r="Q1394" s="106"/>
      <c r="R1394" s="106"/>
      <c r="S1394" s="106"/>
      <c r="T1394" s="106"/>
      <c r="U1394" s="106"/>
      <c r="V1394" s="106"/>
      <c r="W1394" s="106"/>
      <c r="X1394" s="106"/>
      <c r="Y1394" s="101"/>
      <c r="Z1394" s="101"/>
      <c r="AA1394" s="101"/>
      <c r="AB1394" s="101"/>
      <c r="AC1394" s="101"/>
      <c r="AD1394" s="101"/>
      <c r="AE1394" s="101"/>
      <c r="AF1394" s="101"/>
      <c r="AG1394" s="101" t="s">
        <v>365</v>
      </c>
      <c r="AH1394" s="101">
        <v>0</v>
      </c>
      <c r="AI1394" s="101"/>
      <c r="AJ1394" s="101"/>
      <c r="AK1394" s="101"/>
      <c r="AL1394" s="101"/>
      <c r="AM1394" s="101"/>
      <c r="AN1394" s="101"/>
      <c r="AO1394" s="101"/>
      <c r="AP1394" s="101"/>
      <c r="AQ1394" s="101"/>
      <c r="AR1394" s="101"/>
      <c r="AS1394" s="101"/>
      <c r="AT1394" s="101"/>
      <c r="AU1394" s="101"/>
      <c r="AV1394" s="101"/>
      <c r="AW1394" s="101"/>
      <c r="AX1394" s="101"/>
      <c r="AY1394" s="101"/>
      <c r="AZ1394" s="101"/>
      <c r="BA1394" s="101"/>
      <c r="BB1394" s="101"/>
      <c r="BC1394" s="101"/>
      <c r="BD1394" s="101"/>
      <c r="BE1394" s="101"/>
      <c r="BF1394" s="101"/>
      <c r="BG1394" s="101"/>
      <c r="BH1394" s="101"/>
    </row>
    <row r="1395" spans="1:60" outlineLevel="1">
      <c r="A1395" s="104"/>
      <c r="B1395" s="105"/>
      <c r="C1395" s="138" t="s">
        <v>646</v>
      </c>
      <c r="D1395" s="107"/>
      <c r="E1395" s="108">
        <v>1.55</v>
      </c>
      <c r="F1395" s="106"/>
      <c r="G1395" s="106"/>
      <c r="H1395" s="106"/>
      <c r="I1395" s="106"/>
      <c r="J1395" s="106"/>
      <c r="K1395" s="106"/>
      <c r="L1395" s="106"/>
      <c r="M1395" s="106"/>
      <c r="N1395" s="106"/>
      <c r="O1395" s="106"/>
      <c r="P1395" s="106"/>
      <c r="Q1395" s="106"/>
      <c r="R1395" s="106"/>
      <c r="S1395" s="106"/>
      <c r="T1395" s="106"/>
      <c r="U1395" s="106"/>
      <c r="V1395" s="106"/>
      <c r="W1395" s="106"/>
      <c r="X1395" s="106"/>
      <c r="Y1395" s="101"/>
      <c r="Z1395" s="101"/>
      <c r="AA1395" s="101"/>
      <c r="AB1395" s="101"/>
      <c r="AC1395" s="101"/>
      <c r="AD1395" s="101"/>
      <c r="AE1395" s="101"/>
      <c r="AF1395" s="101"/>
      <c r="AG1395" s="101" t="s">
        <v>365</v>
      </c>
      <c r="AH1395" s="101">
        <v>0</v>
      </c>
      <c r="AI1395" s="101"/>
      <c r="AJ1395" s="101"/>
      <c r="AK1395" s="101"/>
      <c r="AL1395" s="101"/>
      <c r="AM1395" s="101"/>
      <c r="AN1395" s="101"/>
      <c r="AO1395" s="101"/>
      <c r="AP1395" s="101"/>
      <c r="AQ1395" s="101"/>
      <c r="AR1395" s="101"/>
      <c r="AS1395" s="101"/>
      <c r="AT1395" s="101"/>
      <c r="AU1395" s="101"/>
      <c r="AV1395" s="101"/>
      <c r="AW1395" s="101"/>
      <c r="AX1395" s="101"/>
      <c r="AY1395" s="101"/>
      <c r="AZ1395" s="101"/>
      <c r="BA1395" s="101"/>
      <c r="BB1395" s="101"/>
      <c r="BC1395" s="101"/>
      <c r="BD1395" s="101"/>
      <c r="BE1395" s="101"/>
      <c r="BF1395" s="101"/>
      <c r="BG1395" s="101"/>
      <c r="BH1395" s="101"/>
    </row>
    <row r="1396" spans="1:60" outlineLevel="1">
      <c r="A1396" s="104"/>
      <c r="B1396" s="105"/>
      <c r="C1396" s="138" t="s">
        <v>647</v>
      </c>
      <c r="D1396" s="107"/>
      <c r="E1396" s="108">
        <v>3.58</v>
      </c>
      <c r="F1396" s="106"/>
      <c r="G1396" s="106"/>
      <c r="H1396" s="106"/>
      <c r="I1396" s="106"/>
      <c r="J1396" s="106"/>
      <c r="K1396" s="106"/>
      <c r="L1396" s="106"/>
      <c r="M1396" s="106"/>
      <c r="N1396" s="106"/>
      <c r="O1396" s="106"/>
      <c r="P1396" s="106"/>
      <c r="Q1396" s="106"/>
      <c r="R1396" s="106"/>
      <c r="S1396" s="106"/>
      <c r="T1396" s="106"/>
      <c r="U1396" s="106"/>
      <c r="V1396" s="106"/>
      <c r="W1396" s="106"/>
      <c r="X1396" s="106"/>
      <c r="Y1396" s="101"/>
      <c r="Z1396" s="101"/>
      <c r="AA1396" s="101"/>
      <c r="AB1396" s="101"/>
      <c r="AC1396" s="101"/>
      <c r="AD1396" s="101"/>
      <c r="AE1396" s="101"/>
      <c r="AF1396" s="101"/>
      <c r="AG1396" s="101" t="s">
        <v>365</v>
      </c>
      <c r="AH1396" s="101">
        <v>0</v>
      </c>
      <c r="AI1396" s="101"/>
      <c r="AJ1396" s="101"/>
      <c r="AK1396" s="101"/>
      <c r="AL1396" s="101"/>
      <c r="AM1396" s="101"/>
      <c r="AN1396" s="101"/>
      <c r="AO1396" s="101"/>
      <c r="AP1396" s="101"/>
      <c r="AQ1396" s="101"/>
      <c r="AR1396" s="101"/>
      <c r="AS1396" s="101"/>
      <c r="AT1396" s="101"/>
      <c r="AU1396" s="101"/>
      <c r="AV1396" s="101"/>
      <c r="AW1396" s="101"/>
      <c r="AX1396" s="101"/>
      <c r="AY1396" s="101"/>
      <c r="AZ1396" s="101"/>
      <c r="BA1396" s="101"/>
      <c r="BB1396" s="101"/>
      <c r="BC1396" s="101"/>
      <c r="BD1396" s="101"/>
      <c r="BE1396" s="101"/>
      <c r="BF1396" s="101"/>
      <c r="BG1396" s="101"/>
      <c r="BH1396" s="101"/>
    </row>
    <row r="1397" spans="1:60" outlineLevel="1">
      <c r="A1397" s="104"/>
      <c r="B1397" s="105"/>
      <c r="C1397" s="138" t="s">
        <v>648</v>
      </c>
      <c r="D1397" s="107"/>
      <c r="E1397" s="108">
        <v>3.39</v>
      </c>
      <c r="F1397" s="106"/>
      <c r="G1397" s="106"/>
      <c r="H1397" s="106"/>
      <c r="I1397" s="106"/>
      <c r="J1397" s="106"/>
      <c r="K1397" s="106"/>
      <c r="L1397" s="106"/>
      <c r="M1397" s="106"/>
      <c r="N1397" s="106"/>
      <c r="O1397" s="106"/>
      <c r="P1397" s="106"/>
      <c r="Q1397" s="106"/>
      <c r="R1397" s="106"/>
      <c r="S1397" s="106"/>
      <c r="T1397" s="106"/>
      <c r="U1397" s="106"/>
      <c r="V1397" s="106"/>
      <c r="W1397" s="106"/>
      <c r="X1397" s="106"/>
      <c r="Y1397" s="101"/>
      <c r="Z1397" s="101"/>
      <c r="AA1397" s="101"/>
      <c r="AB1397" s="101"/>
      <c r="AC1397" s="101"/>
      <c r="AD1397" s="101"/>
      <c r="AE1397" s="101"/>
      <c r="AF1397" s="101"/>
      <c r="AG1397" s="101" t="s">
        <v>365</v>
      </c>
      <c r="AH1397" s="101">
        <v>0</v>
      </c>
      <c r="AI1397" s="101"/>
      <c r="AJ1397" s="101"/>
      <c r="AK1397" s="101"/>
      <c r="AL1397" s="101"/>
      <c r="AM1397" s="101"/>
      <c r="AN1397" s="101"/>
      <c r="AO1397" s="101"/>
      <c r="AP1397" s="101"/>
      <c r="AQ1397" s="101"/>
      <c r="AR1397" s="101"/>
      <c r="AS1397" s="101"/>
      <c r="AT1397" s="101"/>
      <c r="AU1397" s="101"/>
      <c r="AV1397" s="101"/>
      <c r="AW1397" s="101"/>
      <c r="AX1397" s="101"/>
      <c r="AY1397" s="101"/>
      <c r="AZ1397" s="101"/>
      <c r="BA1397" s="101"/>
      <c r="BB1397" s="101"/>
      <c r="BC1397" s="101"/>
      <c r="BD1397" s="101"/>
      <c r="BE1397" s="101"/>
      <c r="BF1397" s="101"/>
      <c r="BG1397" s="101"/>
      <c r="BH1397" s="101"/>
    </row>
    <row r="1398" spans="1:60" outlineLevel="1">
      <c r="A1398" s="104"/>
      <c r="B1398" s="105"/>
      <c r="C1398" s="138" t="s">
        <v>649</v>
      </c>
      <c r="D1398" s="107"/>
      <c r="E1398" s="108">
        <v>3.39</v>
      </c>
      <c r="F1398" s="106"/>
      <c r="G1398" s="106"/>
      <c r="H1398" s="106"/>
      <c r="I1398" s="106"/>
      <c r="J1398" s="106"/>
      <c r="K1398" s="106"/>
      <c r="L1398" s="106"/>
      <c r="M1398" s="106"/>
      <c r="N1398" s="106"/>
      <c r="O1398" s="106"/>
      <c r="P1398" s="106"/>
      <c r="Q1398" s="106"/>
      <c r="R1398" s="106"/>
      <c r="S1398" s="106"/>
      <c r="T1398" s="106"/>
      <c r="U1398" s="106"/>
      <c r="V1398" s="106"/>
      <c r="W1398" s="106"/>
      <c r="X1398" s="106"/>
      <c r="Y1398" s="101"/>
      <c r="Z1398" s="101"/>
      <c r="AA1398" s="101"/>
      <c r="AB1398" s="101"/>
      <c r="AC1398" s="101"/>
      <c r="AD1398" s="101"/>
      <c r="AE1398" s="101"/>
      <c r="AF1398" s="101"/>
      <c r="AG1398" s="101" t="s">
        <v>365</v>
      </c>
      <c r="AH1398" s="101">
        <v>0</v>
      </c>
      <c r="AI1398" s="101"/>
      <c r="AJ1398" s="101"/>
      <c r="AK1398" s="101"/>
      <c r="AL1398" s="101"/>
      <c r="AM1398" s="101"/>
      <c r="AN1398" s="101"/>
      <c r="AO1398" s="101"/>
      <c r="AP1398" s="101"/>
      <c r="AQ1398" s="101"/>
      <c r="AR1398" s="101"/>
      <c r="AS1398" s="101"/>
      <c r="AT1398" s="101"/>
      <c r="AU1398" s="101"/>
      <c r="AV1398" s="101"/>
      <c r="AW1398" s="101"/>
      <c r="AX1398" s="101"/>
      <c r="AY1398" s="101"/>
      <c r="AZ1398" s="101"/>
      <c r="BA1398" s="101"/>
      <c r="BB1398" s="101"/>
      <c r="BC1398" s="101"/>
      <c r="BD1398" s="101"/>
      <c r="BE1398" s="101"/>
      <c r="BF1398" s="101"/>
      <c r="BG1398" s="101"/>
      <c r="BH1398" s="101"/>
    </row>
    <row r="1399" spans="1:60" outlineLevel="1">
      <c r="A1399" s="104"/>
      <c r="B1399" s="105"/>
      <c r="C1399" s="138" t="s">
        <v>650</v>
      </c>
      <c r="D1399" s="107"/>
      <c r="E1399" s="108">
        <v>3.39</v>
      </c>
      <c r="F1399" s="106"/>
      <c r="G1399" s="106"/>
      <c r="H1399" s="106"/>
      <c r="I1399" s="106"/>
      <c r="J1399" s="106"/>
      <c r="K1399" s="106"/>
      <c r="L1399" s="106"/>
      <c r="M1399" s="106"/>
      <c r="N1399" s="106"/>
      <c r="O1399" s="106"/>
      <c r="P1399" s="106"/>
      <c r="Q1399" s="106"/>
      <c r="R1399" s="106"/>
      <c r="S1399" s="106"/>
      <c r="T1399" s="106"/>
      <c r="U1399" s="106"/>
      <c r="V1399" s="106"/>
      <c r="W1399" s="106"/>
      <c r="X1399" s="106"/>
      <c r="Y1399" s="101"/>
      <c r="Z1399" s="101"/>
      <c r="AA1399" s="101"/>
      <c r="AB1399" s="101"/>
      <c r="AC1399" s="101"/>
      <c r="AD1399" s="101"/>
      <c r="AE1399" s="101"/>
      <c r="AF1399" s="101"/>
      <c r="AG1399" s="101" t="s">
        <v>365</v>
      </c>
      <c r="AH1399" s="101">
        <v>0</v>
      </c>
      <c r="AI1399" s="101"/>
      <c r="AJ1399" s="101"/>
      <c r="AK1399" s="101"/>
      <c r="AL1399" s="101"/>
      <c r="AM1399" s="101"/>
      <c r="AN1399" s="101"/>
      <c r="AO1399" s="101"/>
      <c r="AP1399" s="101"/>
      <c r="AQ1399" s="101"/>
      <c r="AR1399" s="101"/>
      <c r="AS1399" s="101"/>
      <c r="AT1399" s="101"/>
      <c r="AU1399" s="101"/>
      <c r="AV1399" s="101"/>
      <c r="AW1399" s="101"/>
      <c r="AX1399" s="101"/>
      <c r="AY1399" s="101"/>
      <c r="AZ1399" s="101"/>
      <c r="BA1399" s="101"/>
      <c r="BB1399" s="101"/>
      <c r="BC1399" s="101"/>
      <c r="BD1399" s="101"/>
      <c r="BE1399" s="101"/>
      <c r="BF1399" s="101"/>
      <c r="BG1399" s="101"/>
      <c r="BH1399" s="101"/>
    </row>
    <row r="1400" spans="1:60" outlineLevel="1">
      <c r="A1400" s="104"/>
      <c r="B1400" s="105"/>
      <c r="C1400" s="138" t="s">
        <v>651</v>
      </c>
      <c r="D1400" s="107"/>
      <c r="E1400" s="108">
        <v>3.39</v>
      </c>
      <c r="F1400" s="106"/>
      <c r="G1400" s="106"/>
      <c r="H1400" s="106"/>
      <c r="I1400" s="106"/>
      <c r="J1400" s="106"/>
      <c r="K1400" s="106"/>
      <c r="L1400" s="106"/>
      <c r="M1400" s="106"/>
      <c r="N1400" s="106"/>
      <c r="O1400" s="106"/>
      <c r="P1400" s="106"/>
      <c r="Q1400" s="106"/>
      <c r="R1400" s="106"/>
      <c r="S1400" s="106"/>
      <c r="T1400" s="106"/>
      <c r="U1400" s="106"/>
      <c r="V1400" s="106"/>
      <c r="W1400" s="106"/>
      <c r="X1400" s="106"/>
      <c r="Y1400" s="101"/>
      <c r="Z1400" s="101"/>
      <c r="AA1400" s="101"/>
      <c r="AB1400" s="101"/>
      <c r="AC1400" s="101"/>
      <c r="AD1400" s="101"/>
      <c r="AE1400" s="101"/>
      <c r="AF1400" s="101"/>
      <c r="AG1400" s="101" t="s">
        <v>365</v>
      </c>
      <c r="AH1400" s="101">
        <v>0</v>
      </c>
      <c r="AI1400" s="101"/>
      <c r="AJ1400" s="101"/>
      <c r="AK1400" s="101"/>
      <c r="AL1400" s="101"/>
      <c r="AM1400" s="101"/>
      <c r="AN1400" s="101"/>
      <c r="AO1400" s="101"/>
      <c r="AP1400" s="101"/>
      <c r="AQ1400" s="101"/>
      <c r="AR1400" s="101"/>
      <c r="AS1400" s="101"/>
      <c r="AT1400" s="101"/>
      <c r="AU1400" s="101"/>
      <c r="AV1400" s="101"/>
      <c r="AW1400" s="101"/>
      <c r="AX1400" s="101"/>
      <c r="AY1400" s="101"/>
      <c r="AZ1400" s="101"/>
      <c r="BA1400" s="101"/>
      <c r="BB1400" s="101"/>
      <c r="BC1400" s="101"/>
      <c r="BD1400" s="101"/>
      <c r="BE1400" s="101"/>
      <c r="BF1400" s="101"/>
      <c r="BG1400" s="101"/>
      <c r="BH1400" s="101"/>
    </row>
    <row r="1401" spans="1:60" outlineLevel="1">
      <c r="A1401" s="104"/>
      <c r="B1401" s="105"/>
      <c r="C1401" s="138" t="s">
        <v>652</v>
      </c>
      <c r="D1401" s="107"/>
      <c r="E1401" s="108">
        <v>3.39</v>
      </c>
      <c r="F1401" s="106"/>
      <c r="G1401" s="106"/>
      <c r="H1401" s="106"/>
      <c r="I1401" s="106"/>
      <c r="J1401" s="106"/>
      <c r="K1401" s="106"/>
      <c r="L1401" s="106"/>
      <c r="M1401" s="106"/>
      <c r="N1401" s="106"/>
      <c r="O1401" s="106"/>
      <c r="P1401" s="106"/>
      <c r="Q1401" s="106"/>
      <c r="R1401" s="106"/>
      <c r="S1401" s="106"/>
      <c r="T1401" s="106"/>
      <c r="U1401" s="106"/>
      <c r="V1401" s="106"/>
      <c r="W1401" s="106"/>
      <c r="X1401" s="106"/>
      <c r="Y1401" s="101"/>
      <c r="Z1401" s="101"/>
      <c r="AA1401" s="101"/>
      <c r="AB1401" s="101"/>
      <c r="AC1401" s="101"/>
      <c r="AD1401" s="101"/>
      <c r="AE1401" s="101"/>
      <c r="AF1401" s="101"/>
      <c r="AG1401" s="101" t="s">
        <v>365</v>
      </c>
      <c r="AH1401" s="101">
        <v>0</v>
      </c>
      <c r="AI1401" s="101"/>
      <c r="AJ1401" s="101"/>
      <c r="AK1401" s="101"/>
      <c r="AL1401" s="101"/>
      <c r="AM1401" s="101"/>
      <c r="AN1401" s="101"/>
      <c r="AO1401" s="101"/>
      <c r="AP1401" s="101"/>
      <c r="AQ1401" s="101"/>
      <c r="AR1401" s="101"/>
      <c r="AS1401" s="101"/>
      <c r="AT1401" s="101"/>
      <c r="AU1401" s="101"/>
      <c r="AV1401" s="101"/>
      <c r="AW1401" s="101"/>
      <c r="AX1401" s="101"/>
      <c r="AY1401" s="101"/>
      <c r="AZ1401" s="101"/>
      <c r="BA1401" s="101"/>
      <c r="BB1401" s="101"/>
      <c r="BC1401" s="101"/>
      <c r="BD1401" s="101"/>
      <c r="BE1401" s="101"/>
      <c r="BF1401" s="101"/>
      <c r="BG1401" s="101"/>
      <c r="BH1401" s="101"/>
    </row>
    <row r="1402" spans="1:60" outlineLevel="1">
      <c r="A1402" s="104"/>
      <c r="B1402" s="105"/>
      <c r="C1402" s="138" t="s">
        <v>653</v>
      </c>
      <c r="D1402" s="107"/>
      <c r="E1402" s="108">
        <v>3.39</v>
      </c>
      <c r="F1402" s="106"/>
      <c r="G1402" s="106"/>
      <c r="H1402" s="106"/>
      <c r="I1402" s="106"/>
      <c r="J1402" s="106"/>
      <c r="K1402" s="106"/>
      <c r="L1402" s="106"/>
      <c r="M1402" s="106"/>
      <c r="N1402" s="106"/>
      <c r="O1402" s="106"/>
      <c r="P1402" s="106"/>
      <c r="Q1402" s="106"/>
      <c r="R1402" s="106"/>
      <c r="S1402" s="106"/>
      <c r="T1402" s="106"/>
      <c r="U1402" s="106"/>
      <c r="V1402" s="106"/>
      <c r="W1402" s="106"/>
      <c r="X1402" s="106"/>
      <c r="Y1402" s="101"/>
      <c r="Z1402" s="101"/>
      <c r="AA1402" s="101"/>
      <c r="AB1402" s="101"/>
      <c r="AC1402" s="101"/>
      <c r="AD1402" s="101"/>
      <c r="AE1402" s="101"/>
      <c r="AF1402" s="101"/>
      <c r="AG1402" s="101" t="s">
        <v>365</v>
      </c>
      <c r="AH1402" s="101">
        <v>0</v>
      </c>
      <c r="AI1402" s="101"/>
      <c r="AJ1402" s="101"/>
      <c r="AK1402" s="101"/>
      <c r="AL1402" s="101"/>
      <c r="AM1402" s="101"/>
      <c r="AN1402" s="101"/>
      <c r="AO1402" s="101"/>
      <c r="AP1402" s="101"/>
      <c r="AQ1402" s="101"/>
      <c r="AR1402" s="101"/>
      <c r="AS1402" s="101"/>
      <c r="AT1402" s="101"/>
      <c r="AU1402" s="101"/>
      <c r="AV1402" s="101"/>
      <c r="AW1402" s="101"/>
      <c r="AX1402" s="101"/>
      <c r="AY1402" s="101"/>
      <c r="AZ1402" s="101"/>
      <c r="BA1402" s="101"/>
      <c r="BB1402" s="101"/>
      <c r="BC1402" s="101"/>
      <c r="BD1402" s="101"/>
      <c r="BE1402" s="101"/>
      <c r="BF1402" s="101"/>
      <c r="BG1402" s="101"/>
      <c r="BH1402" s="101"/>
    </row>
    <row r="1403" spans="1:60" outlineLevel="1">
      <c r="A1403" s="104"/>
      <c r="B1403" s="105"/>
      <c r="C1403" s="138" t="s">
        <v>654</v>
      </c>
      <c r="D1403" s="107"/>
      <c r="E1403" s="108">
        <v>2.97</v>
      </c>
      <c r="F1403" s="106"/>
      <c r="G1403" s="106"/>
      <c r="H1403" s="106"/>
      <c r="I1403" s="106"/>
      <c r="J1403" s="106"/>
      <c r="K1403" s="106"/>
      <c r="L1403" s="106"/>
      <c r="M1403" s="106"/>
      <c r="N1403" s="106"/>
      <c r="O1403" s="106"/>
      <c r="P1403" s="106"/>
      <c r="Q1403" s="106"/>
      <c r="R1403" s="106"/>
      <c r="S1403" s="106"/>
      <c r="T1403" s="106"/>
      <c r="U1403" s="106"/>
      <c r="V1403" s="106"/>
      <c r="W1403" s="106"/>
      <c r="X1403" s="106"/>
      <c r="Y1403" s="101"/>
      <c r="Z1403" s="101"/>
      <c r="AA1403" s="101"/>
      <c r="AB1403" s="101"/>
      <c r="AC1403" s="101"/>
      <c r="AD1403" s="101"/>
      <c r="AE1403" s="101"/>
      <c r="AF1403" s="101"/>
      <c r="AG1403" s="101" t="s">
        <v>365</v>
      </c>
      <c r="AH1403" s="101">
        <v>0</v>
      </c>
      <c r="AI1403" s="101"/>
      <c r="AJ1403" s="101"/>
      <c r="AK1403" s="101"/>
      <c r="AL1403" s="101"/>
      <c r="AM1403" s="101"/>
      <c r="AN1403" s="101"/>
      <c r="AO1403" s="101"/>
      <c r="AP1403" s="101"/>
      <c r="AQ1403" s="101"/>
      <c r="AR1403" s="101"/>
      <c r="AS1403" s="101"/>
      <c r="AT1403" s="101"/>
      <c r="AU1403" s="101"/>
      <c r="AV1403" s="101"/>
      <c r="AW1403" s="101"/>
      <c r="AX1403" s="101"/>
      <c r="AY1403" s="101"/>
      <c r="AZ1403" s="101"/>
      <c r="BA1403" s="101"/>
      <c r="BB1403" s="101"/>
      <c r="BC1403" s="101"/>
      <c r="BD1403" s="101"/>
      <c r="BE1403" s="101"/>
      <c r="BF1403" s="101"/>
      <c r="BG1403" s="101"/>
      <c r="BH1403" s="101"/>
    </row>
    <row r="1404" spans="1:60" outlineLevel="1">
      <c r="A1404" s="104"/>
      <c r="B1404" s="105"/>
      <c r="C1404" s="138" t="s">
        <v>655</v>
      </c>
      <c r="D1404" s="107"/>
      <c r="E1404" s="108">
        <v>3.86</v>
      </c>
      <c r="F1404" s="106"/>
      <c r="G1404" s="106"/>
      <c r="H1404" s="106"/>
      <c r="I1404" s="106"/>
      <c r="J1404" s="106"/>
      <c r="K1404" s="106"/>
      <c r="L1404" s="106"/>
      <c r="M1404" s="106"/>
      <c r="N1404" s="106"/>
      <c r="O1404" s="106"/>
      <c r="P1404" s="106"/>
      <c r="Q1404" s="106"/>
      <c r="R1404" s="106"/>
      <c r="S1404" s="106"/>
      <c r="T1404" s="106"/>
      <c r="U1404" s="106"/>
      <c r="V1404" s="106"/>
      <c r="W1404" s="106"/>
      <c r="X1404" s="106"/>
      <c r="Y1404" s="101"/>
      <c r="Z1404" s="101"/>
      <c r="AA1404" s="101"/>
      <c r="AB1404" s="101"/>
      <c r="AC1404" s="101"/>
      <c r="AD1404" s="101"/>
      <c r="AE1404" s="101"/>
      <c r="AF1404" s="101"/>
      <c r="AG1404" s="101" t="s">
        <v>365</v>
      </c>
      <c r="AH1404" s="101">
        <v>0</v>
      </c>
      <c r="AI1404" s="101"/>
      <c r="AJ1404" s="101"/>
      <c r="AK1404" s="101"/>
      <c r="AL1404" s="101"/>
      <c r="AM1404" s="101"/>
      <c r="AN1404" s="101"/>
      <c r="AO1404" s="101"/>
      <c r="AP1404" s="101"/>
      <c r="AQ1404" s="101"/>
      <c r="AR1404" s="101"/>
      <c r="AS1404" s="101"/>
      <c r="AT1404" s="101"/>
      <c r="AU1404" s="101"/>
      <c r="AV1404" s="101"/>
      <c r="AW1404" s="101"/>
      <c r="AX1404" s="101"/>
      <c r="AY1404" s="101"/>
      <c r="AZ1404" s="101"/>
      <c r="BA1404" s="101"/>
      <c r="BB1404" s="101"/>
      <c r="BC1404" s="101"/>
      <c r="BD1404" s="101"/>
      <c r="BE1404" s="101"/>
      <c r="BF1404" s="101"/>
      <c r="BG1404" s="101"/>
      <c r="BH1404" s="101"/>
    </row>
    <row r="1405" spans="1:60" outlineLevel="1">
      <c r="A1405" s="104"/>
      <c r="B1405" s="105"/>
      <c r="C1405" s="138" t="s">
        <v>656</v>
      </c>
      <c r="D1405" s="107"/>
      <c r="E1405" s="108">
        <v>3.09</v>
      </c>
      <c r="F1405" s="106"/>
      <c r="G1405" s="106"/>
      <c r="H1405" s="106"/>
      <c r="I1405" s="106"/>
      <c r="J1405" s="106"/>
      <c r="K1405" s="106"/>
      <c r="L1405" s="106"/>
      <c r="M1405" s="106"/>
      <c r="N1405" s="106"/>
      <c r="O1405" s="106"/>
      <c r="P1405" s="106"/>
      <c r="Q1405" s="106"/>
      <c r="R1405" s="106"/>
      <c r="S1405" s="106"/>
      <c r="T1405" s="106"/>
      <c r="U1405" s="106"/>
      <c r="V1405" s="106"/>
      <c r="W1405" s="106"/>
      <c r="X1405" s="106"/>
      <c r="Y1405" s="101"/>
      <c r="Z1405" s="101"/>
      <c r="AA1405" s="101"/>
      <c r="AB1405" s="101"/>
      <c r="AC1405" s="101"/>
      <c r="AD1405" s="101"/>
      <c r="AE1405" s="101"/>
      <c r="AF1405" s="101"/>
      <c r="AG1405" s="101" t="s">
        <v>365</v>
      </c>
      <c r="AH1405" s="101">
        <v>0</v>
      </c>
      <c r="AI1405" s="101"/>
      <c r="AJ1405" s="101"/>
      <c r="AK1405" s="101"/>
      <c r="AL1405" s="101"/>
      <c r="AM1405" s="101"/>
      <c r="AN1405" s="101"/>
      <c r="AO1405" s="101"/>
      <c r="AP1405" s="101"/>
      <c r="AQ1405" s="101"/>
      <c r="AR1405" s="101"/>
      <c r="AS1405" s="101"/>
      <c r="AT1405" s="101"/>
      <c r="AU1405" s="101"/>
      <c r="AV1405" s="101"/>
      <c r="AW1405" s="101"/>
      <c r="AX1405" s="101"/>
      <c r="AY1405" s="101"/>
      <c r="AZ1405" s="101"/>
      <c r="BA1405" s="101"/>
      <c r="BB1405" s="101"/>
      <c r="BC1405" s="101"/>
      <c r="BD1405" s="101"/>
      <c r="BE1405" s="101"/>
      <c r="BF1405" s="101"/>
      <c r="BG1405" s="101"/>
      <c r="BH1405" s="101"/>
    </row>
    <row r="1406" spans="1:60" outlineLevel="1">
      <c r="A1406" s="104"/>
      <c r="B1406" s="105"/>
      <c r="C1406" s="138" t="s">
        <v>657</v>
      </c>
      <c r="D1406" s="107"/>
      <c r="E1406" s="108">
        <v>1.82</v>
      </c>
      <c r="F1406" s="106"/>
      <c r="G1406" s="106"/>
      <c r="H1406" s="106"/>
      <c r="I1406" s="106"/>
      <c r="J1406" s="106"/>
      <c r="K1406" s="106"/>
      <c r="L1406" s="106"/>
      <c r="M1406" s="106"/>
      <c r="N1406" s="106"/>
      <c r="O1406" s="106"/>
      <c r="P1406" s="106"/>
      <c r="Q1406" s="106"/>
      <c r="R1406" s="106"/>
      <c r="S1406" s="106"/>
      <c r="T1406" s="106"/>
      <c r="U1406" s="106"/>
      <c r="V1406" s="106"/>
      <c r="W1406" s="106"/>
      <c r="X1406" s="106"/>
      <c r="Y1406" s="101"/>
      <c r="Z1406" s="101"/>
      <c r="AA1406" s="101"/>
      <c r="AB1406" s="101"/>
      <c r="AC1406" s="101"/>
      <c r="AD1406" s="101"/>
      <c r="AE1406" s="101"/>
      <c r="AF1406" s="101"/>
      <c r="AG1406" s="101" t="s">
        <v>365</v>
      </c>
      <c r="AH1406" s="101">
        <v>0</v>
      </c>
      <c r="AI1406" s="101"/>
      <c r="AJ1406" s="101"/>
      <c r="AK1406" s="101"/>
      <c r="AL1406" s="101"/>
      <c r="AM1406" s="101"/>
      <c r="AN1406" s="101"/>
      <c r="AO1406" s="101"/>
      <c r="AP1406" s="101"/>
      <c r="AQ1406" s="101"/>
      <c r="AR1406" s="101"/>
      <c r="AS1406" s="101"/>
      <c r="AT1406" s="101"/>
      <c r="AU1406" s="101"/>
      <c r="AV1406" s="101"/>
      <c r="AW1406" s="101"/>
      <c r="AX1406" s="101"/>
      <c r="AY1406" s="101"/>
      <c r="AZ1406" s="101"/>
      <c r="BA1406" s="101"/>
      <c r="BB1406" s="101"/>
      <c r="BC1406" s="101"/>
      <c r="BD1406" s="101"/>
      <c r="BE1406" s="101"/>
      <c r="BF1406" s="101"/>
      <c r="BG1406" s="101"/>
      <c r="BH1406" s="101"/>
    </row>
    <row r="1407" spans="1:60" outlineLevel="1">
      <c r="A1407" s="104"/>
      <c r="B1407" s="105"/>
      <c r="C1407" s="138" t="s">
        <v>658</v>
      </c>
      <c r="D1407" s="107"/>
      <c r="E1407" s="108">
        <v>11.52</v>
      </c>
      <c r="F1407" s="106"/>
      <c r="G1407" s="106"/>
      <c r="H1407" s="106"/>
      <c r="I1407" s="106"/>
      <c r="J1407" s="106"/>
      <c r="K1407" s="106"/>
      <c r="L1407" s="106"/>
      <c r="M1407" s="106"/>
      <c r="N1407" s="106"/>
      <c r="O1407" s="106"/>
      <c r="P1407" s="106"/>
      <c r="Q1407" s="106"/>
      <c r="R1407" s="106"/>
      <c r="S1407" s="106"/>
      <c r="T1407" s="106"/>
      <c r="U1407" s="106"/>
      <c r="V1407" s="106"/>
      <c r="W1407" s="106"/>
      <c r="X1407" s="106"/>
      <c r="Y1407" s="101"/>
      <c r="Z1407" s="101"/>
      <c r="AA1407" s="101"/>
      <c r="AB1407" s="101"/>
      <c r="AC1407" s="101"/>
      <c r="AD1407" s="101"/>
      <c r="AE1407" s="101"/>
      <c r="AF1407" s="101"/>
      <c r="AG1407" s="101" t="s">
        <v>365</v>
      </c>
      <c r="AH1407" s="101">
        <v>0</v>
      </c>
      <c r="AI1407" s="101"/>
      <c r="AJ1407" s="101"/>
      <c r="AK1407" s="101"/>
      <c r="AL1407" s="101"/>
      <c r="AM1407" s="101"/>
      <c r="AN1407" s="101"/>
      <c r="AO1407" s="101"/>
      <c r="AP1407" s="101"/>
      <c r="AQ1407" s="101"/>
      <c r="AR1407" s="101"/>
      <c r="AS1407" s="101"/>
      <c r="AT1407" s="101"/>
      <c r="AU1407" s="101"/>
      <c r="AV1407" s="101"/>
      <c r="AW1407" s="101"/>
      <c r="AX1407" s="101"/>
      <c r="AY1407" s="101"/>
      <c r="AZ1407" s="101"/>
      <c r="BA1407" s="101"/>
      <c r="BB1407" s="101"/>
      <c r="BC1407" s="101"/>
      <c r="BD1407" s="101"/>
      <c r="BE1407" s="101"/>
      <c r="BF1407" s="101"/>
      <c r="BG1407" s="101"/>
      <c r="BH1407" s="101"/>
    </row>
    <row r="1408" spans="1:60" outlineLevel="1">
      <c r="A1408" s="104"/>
      <c r="B1408" s="105"/>
      <c r="C1408" s="138" t="s">
        <v>659</v>
      </c>
      <c r="D1408" s="107"/>
      <c r="E1408" s="108">
        <v>3.49</v>
      </c>
      <c r="F1408" s="106"/>
      <c r="G1408" s="106"/>
      <c r="H1408" s="106"/>
      <c r="I1408" s="106"/>
      <c r="J1408" s="106"/>
      <c r="K1408" s="106"/>
      <c r="L1408" s="106"/>
      <c r="M1408" s="106"/>
      <c r="N1408" s="106"/>
      <c r="O1408" s="106"/>
      <c r="P1408" s="106"/>
      <c r="Q1408" s="106"/>
      <c r="R1408" s="106"/>
      <c r="S1408" s="106"/>
      <c r="T1408" s="106"/>
      <c r="U1408" s="106"/>
      <c r="V1408" s="106"/>
      <c r="W1408" s="106"/>
      <c r="X1408" s="106"/>
      <c r="Y1408" s="101"/>
      <c r="Z1408" s="101"/>
      <c r="AA1408" s="101"/>
      <c r="AB1408" s="101"/>
      <c r="AC1408" s="101"/>
      <c r="AD1408" s="101"/>
      <c r="AE1408" s="101"/>
      <c r="AF1408" s="101"/>
      <c r="AG1408" s="101" t="s">
        <v>365</v>
      </c>
      <c r="AH1408" s="101">
        <v>0</v>
      </c>
      <c r="AI1408" s="101"/>
      <c r="AJ1408" s="101"/>
      <c r="AK1408" s="101"/>
      <c r="AL1408" s="101"/>
      <c r="AM1408" s="101"/>
      <c r="AN1408" s="101"/>
      <c r="AO1408" s="101"/>
      <c r="AP1408" s="101"/>
      <c r="AQ1408" s="101"/>
      <c r="AR1408" s="101"/>
      <c r="AS1408" s="101"/>
      <c r="AT1408" s="101"/>
      <c r="AU1408" s="101"/>
      <c r="AV1408" s="101"/>
      <c r="AW1408" s="101"/>
      <c r="AX1408" s="101"/>
      <c r="AY1408" s="101"/>
      <c r="AZ1408" s="101"/>
      <c r="BA1408" s="101"/>
      <c r="BB1408" s="101"/>
      <c r="BC1408" s="101"/>
      <c r="BD1408" s="101"/>
      <c r="BE1408" s="101"/>
      <c r="BF1408" s="101"/>
      <c r="BG1408" s="101"/>
      <c r="BH1408" s="101"/>
    </row>
    <row r="1409" spans="1:60" outlineLevel="1">
      <c r="A1409" s="104"/>
      <c r="B1409" s="105"/>
      <c r="C1409" s="138" t="s">
        <v>660</v>
      </c>
      <c r="D1409" s="107"/>
      <c r="E1409" s="108">
        <v>11.47</v>
      </c>
      <c r="F1409" s="106"/>
      <c r="G1409" s="106"/>
      <c r="H1409" s="106"/>
      <c r="I1409" s="106"/>
      <c r="J1409" s="106"/>
      <c r="K1409" s="106"/>
      <c r="L1409" s="106"/>
      <c r="M1409" s="106"/>
      <c r="N1409" s="106"/>
      <c r="O1409" s="106"/>
      <c r="P1409" s="106"/>
      <c r="Q1409" s="106"/>
      <c r="R1409" s="106"/>
      <c r="S1409" s="106"/>
      <c r="T1409" s="106"/>
      <c r="U1409" s="106"/>
      <c r="V1409" s="106"/>
      <c r="W1409" s="106"/>
      <c r="X1409" s="106"/>
      <c r="Y1409" s="101"/>
      <c r="Z1409" s="101"/>
      <c r="AA1409" s="101"/>
      <c r="AB1409" s="101"/>
      <c r="AC1409" s="101"/>
      <c r="AD1409" s="101"/>
      <c r="AE1409" s="101"/>
      <c r="AF1409" s="101"/>
      <c r="AG1409" s="101" t="s">
        <v>365</v>
      </c>
      <c r="AH1409" s="101">
        <v>0</v>
      </c>
      <c r="AI1409" s="101"/>
      <c r="AJ1409" s="101"/>
      <c r="AK1409" s="101"/>
      <c r="AL1409" s="101"/>
      <c r="AM1409" s="101"/>
      <c r="AN1409" s="101"/>
      <c r="AO1409" s="101"/>
      <c r="AP1409" s="101"/>
      <c r="AQ1409" s="101"/>
      <c r="AR1409" s="101"/>
      <c r="AS1409" s="101"/>
      <c r="AT1409" s="101"/>
      <c r="AU1409" s="101"/>
      <c r="AV1409" s="101"/>
      <c r="AW1409" s="101"/>
      <c r="AX1409" s="101"/>
      <c r="AY1409" s="101"/>
      <c r="AZ1409" s="101"/>
      <c r="BA1409" s="101"/>
      <c r="BB1409" s="101"/>
      <c r="BC1409" s="101"/>
      <c r="BD1409" s="101"/>
      <c r="BE1409" s="101"/>
      <c r="BF1409" s="101"/>
      <c r="BG1409" s="101"/>
      <c r="BH1409" s="101"/>
    </row>
    <row r="1410" spans="1:60" outlineLevel="1">
      <c r="A1410" s="104"/>
      <c r="B1410" s="105"/>
      <c r="C1410" s="138" t="s">
        <v>661</v>
      </c>
      <c r="D1410" s="107"/>
      <c r="E1410" s="108">
        <v>1.35</v>
      </c>
      <c r="F1410" s="106"/>
      <c r="G1410" s="106"/>
      <c r="H1410" s="106"/>
      <c r="I1410" s="106"/>
      <c r="J1410" s="106"/>
      <c r="K1410" s="106"/>
      <c r="L1410" s="106"/>
      <c r="M1410" s="106"/>
      <c r="N1410" s="106"/>
      <c r="O1410" s="106"/>
      <c r="P1410" s="106"/>
      <c r="Q1410" s="106"/>
      <c r="R1410" s="106"/>
      <c r="S1410" s="106"/>
      <c r="T1410" s="106"/>
      <c r="U1410" s="106"/>
      <c r="V1410" s="106"/>
      <c r="W1410" s="106"/>
      <c r="X1410" s="106"/>
      <c r="Y1410" s="101"/>
      <c r="Z1410" s="101"/>
      <c r="AA1410" s="101"/>
      <c r="AB1410" s="101"/>
      <c r="AC1410" s="101"/>
      <c r="AD1410" s="101"/>
      <c r="AE1410" s="101"/>
      <c r="AF1410" s="101"/>
      <c r="AG1410" s="101" t="s">
        <v>365</v>
      </c>
      <c r="AH1410" s="101">
        <v>0</v>
      </c>
      <c r="AI1410" s="101"/>
      <c r="AJ1410" s="101"/>
      <c r="AK1410" s="101"/>
      <c r="AL1410" s="101"/>
      <c r="AM1410" s="101"/>
      <c r="AN1410" s="101"/>
      <c r="AO1410" s="101"/>
      <c r="AP1410" s="101"/>
      <c r="AQ1410" s="101"/>
      <c r="AR1410" s="101"/>
      <c r="AS1410" s="101"/>
      <c r="AT1410" s="101"/>
      <c r="AU1410" s="101"/>
      <c r="AV1410" s="101"/>
      <c r="AW1410" s="101"/>
      <c r="AX1410" s="101"/>
      <c r="AY1410" s="101"/>
      <c r="AZ1410" s="101"/>
      <c r="BA1410" s="101"/>
      <c r="BB1410" s="101"/>
      <c r="BC1410" s="101"/>
      <c r="BD1410" s="101"/>
      <c r="BE1410" s="101"/>
      <c r="BF1410" s="101"/>
      <c r="BG1410" s="101"/>
      <c r="BH1410" s="101"/>
    </row>
    <row r="1411" spans="1:60" outlineLevel="1">
      <c r="A1411" s="104"/>
      <c r="B1411" s="105"/>
      <c r="C1411" s="138" t="s">
        <v>662</v>
      </c>
      <c r="D1411" s="107"/>
      <c r="E1411" s="108">
        <v>1.65</v>
      </c>
      <c r="F1411" s="106"/>
      <c r="G1411" s="106"/>
      <c r="H1411" s="106"/>
      <c r="I1411" s="106"/>
      <c r="J1411" s="106"/>
      <c r="K1411" s="106"/>
      <c r="L1411" s="106"/>
      <c r="M1411" s="106"/>
      <c r="N1411" s="106"/>
      <c r="O1411" s="106"/>
      <c r="P1411" s="106"/>
      <c r="Q1411" s="106"/>
      <c r="R1411" s="106"/>
      <c r="S1411" s="106"/>
      <c r="T1411" s="106"/>
      <c r="U1411" s="106"/>
      <c r="V1411" s="106"/>
      <c r="W1411" s="106"/>
      <c r="X1411" s="106"/>
      <c r="Y1411" s="101"/>
      <c r="Z1411" s="101"/>
      <c r="AA1411" s="101"/>
      <c r="AB1411" s="101"/>
      <c r="AC1411" s="101"/>
      <c r="AD1411" s="101"/>
      <c r="AE1411" s="101"/>
      <c r="AF1411" s="101"/>
      <c r="AG1411" s="101" t="s">
        <v>365</v>
      </c>
      <c r="AH1411" s="101">
        <v>0</v>
      </c>
      <c r="AI1411" s="101"/>
      <c r="AJ1411" s="101"/>
      <c r="AK1411" s="101"/>
      <c r="AL1411" s="101"/>
      <c r="AM1411" s="101"/>
      <c r="AN1411" s="101"/>
      <c r="AO1411" s="101"/>
      <c r="AP1411" s="101"/>
      <c r="AQ1411" s="101"/>
      <c r="AR1411" s="101"/>
      <c r="AS1411" s="101"/>
      <c r="AT1411" s="101"/>
      <c r="AU1411" s="101"/>
      <c r="AV1411" s="101"/>
      <c r="AW1411" s="101"/>
      <c r="AX1411" s="101"/>
      <c r="AY1411" s="101"/>
      <c r="AZ1411" s="101"/>
      <c r="BA1411" s="101"/>
      <c r="BB1411" s="101"/>
      <c r="BC1411" s="101"/>
      <c r="BD1411" s="101"/>
      <c r="BE1411" s="101"/>
      <c r="BF1411" s="101"/>
      <c r="BG1411" s="101"/>
      <c r="BH1411" s="101"/>
    </row>
    <row r="1412" spans="1:60" outlineLevel="1">
      <c r="A1412" s="104"/>
      <c r="B1412" s="105"/>
      <c r="C1412" s="138" t="s">
        <v>663</v>
      </c>
      <c r="D1412" s="107"/>
      <c r="E1412" s="108">
        <v>1.35</v>
      </c>
      <c r="F1412" s="106"/>
      <c r="G1412" s="106"/>
      <c r="H1412" s="106"/>
      <c r="I1412" s="106"/>
      <c r="J1412" s="106"/>
      <c r="K1412" s="106"/>
      <c r="L1412" s="106"/>
      <c r="M1412" s="106"/>
      <c r="N1412" s="106"/>
      <c r="O1412" s="106"/>
      <c r="P1412" s="106"/>
      <c r="Q1412" s="106"/>
      <c r="R1412" s="106"/>
      <c r="S1412" s="106"/>
      <c r="T1412" s="106"/>
      <c r="U1412" s="106"/>
      <c r="V1412" s="106"/>
      <c r="W1412" s="106"/>
      <c r="X1412" s="106"/>
      <c r="Y1412" s="101"/>
      <c r="Z1412" s="101"/>
      <c r="AA1412" s="101"/>
      <c r="AB1412" s="101"/>
      <c r="AC1412" s="101"/>
      <c r="AD1412" s="101"/>
      <c r="AE1412" s="101"/>
      <c r="AF1412" s="101"/>
      <c r="AG1412" s="101" t="s">
        <v>365</v>
      </c>
      <c r="AH1412" s="101">
        <v>0</v>
      </c>
      <c r="AI1412" s="101"/>
      <c r="AJ1412" s="101"/>
      <c r="AK1412" s="101"/>
      <c r="AL1412" s="101"/>
      <c r="AM1412" s="101"/>
      <c r="AN1412" s="101"/>
      <c r="AO1412" s="101"/>
      <c r="AP1412" s="101"/>
      <c r="AQ1412" s="101"/>
      <c r="AR1412" s="101"/>
      <c r="AS1412" s="101"/>
      <c r="AT1412" s="101"/>
      <c r="AU1412" s="101"/>
      <c r="AV1412" s="101"/>
      <c r="AW1412" s="101"/>
      <c r="AX1412" s="101"/>
      <c r="AY1412" s="101"/>
      <c r="AZ1412" s="101"/>
      <c r="BA1412" s="101"/>
      <c r="BB1412" s="101"/>
      <c r="BC1412" s="101"/>
      <c r="BD1412" s="101"/>
      <c r="BE1412" s="101"/>
      <c r="BF1412" s="101"/>
      <c r="BG1412" s="101"/>
      <c r="BH1412" s="101"/>
    </row>
    <row r="1413" spans="1:60" outlineLevel="1">
      <c r="A1413" s="104"/>
      <c r="B1413" s="105"/>
      <c r="C1413" s="139" t="s">
        <v>454</v>
      </c>
      <c r="D1413" s="109"/>
      <c r="E1413" s="110">
        <v>69.69</v>
      </c>
      <c r="F1413" s="106"/>
      <c r="G1413" s="106"/>
      <c r="H1413" s="106"/>
      <c r="I1413" s="106"/>
      <c r="J1413" s="106"/>
      <c r="K1413" s="106"/>
      <c r="L1413" s="106"/>
      <c r="M1413" s="106"/>
      <c r="N1413" s="106"/>
      <c r="O1413" s="106"/>
      <c r="P1413" s="106"/>
      <c r="Q1413" s="106"/>
      <c r="R1413" s="106"/>
      <c r="S1413" s="106"/>
      <c r="T1413" s="106"/>
      <c r="U1413" s="106"/>
      <c r="V1413" s="106"/>
      <c r="W1413" s="106"/>
      <c r="X1413" s="106"/>
      <c r="Y1413" s="101"/>
      <c r="Z1413" s="101"/>
      <c r="AA1413" s="101"/>
      <c r="AB1413" s="101"/>
      <c r="AC1413" s="101"/>
      <c r="AD1413" s="101"/>
      <c r="AE1413" s="101"/>
      <c r="AF1413" s="101"/>
      <c r="AG1413" s="101" t="s">
        <v>365</v>
      </c>
      <c r="AH1413" s="101">
        <v>1</v>
      </c>
      <c r="AI1413" s="101"/>
      <c r="AJ1413" s="101"/>
      <c r="AK1413" s="101"/>
      <c r="AL1413" s="101"/>
      <c r="AM1413" s="101"/>
      <c r="AN1413" s="101"/>
      <c r="AO1413" s="101"/>
      <c r="AP1413" s="101"/>
      <c r="AQ1413" s="101"/>
      <c r="AR1413" s="101"/>
      <c r="AS1413" s="101"/>
      <c r="AT1413" s="101"/>
      <c r="AU1413" s="101"/>
      <c r="AV1413" s="101"/>
      <c r="AW1413" s="101"/>
      <c r="AX1413" s="101"/>
      <c r="AY1413" s="101"/>
      <c r="AZ1413" s="101"/>
      <c r="BA1413" s="101"/>
      <c r="BB1413" s="101"/>
      <c r="BC1413" s="101"/>
      <c r="BD1413" s="101"/>
      <c r="BE1413" s="101"/>
      <c r="BF1413" s="101"/>
      <c r="BG1413" s="101"/>
      <c r="BH1413" s="101"/>
    </row>
    <row r="1414" spans="1:60" outlineLevel="1">
      <c r="A1414" s="104"/>
      <c r="B1414" s="105"/>
      <c r="C1414" s="138" t="s">
        <v>664</v>
      </c>
      <c r="D1414" s="107"/>
      <c r="E1414" s="108"/>
      <c r="F1414" s="106"/>
      <c r="G1414" s="106"/>
      <c r="H1414" s="106"/>
      <c r="I1414" s="106"/>
      <c r="J1414" s="106"/>
      <c r="K1414" s="106"/>
      <c r="L1414" s="106"/>
      <c r="M1414" s="106"/>
      <c r="N1414" s="106"/>
      <c r="O1414" s="106"/>
      <c r="P1414" s="106"/>
      <c r="Q1414" s="106"/>
      <c r="R1414" s="106"/>
      <c r="S1414" s="106"/>
      <c r="T1414" s="106"/>
      <c r="U1414" s="106"/>
      <c r="V1414" s="106"/>
      <c r="W1414" s="106"/>
      <c r="X1414" s="106"/>
      <c r="Y1414" s="101"/>
      <c r="Z1414" s="101"/>
      <c r="AA1414" s="101"/>
      <c r="AB1414" s="101"/>
      <c r="AC1414" s="101"/>
      <c r="AD1414" s="101"/>
      <c r="AE1414" s="101"/>
      <c r="AF1414" s="101"/>
      <c r="AG1414" s="101" t="s">
        <v>365</v>
      </c>
      <c r="AH1414" s="101">
        <v>0</v>
      </c>
      <c r="AI1414" s="101"/>
      <c r="AJ1414" s="101"/>
      <c r="AK1414" s="101"/>
      <c r="AL1414" s="101"/>
      <c r="AM1414" s="101"/>
      <c r="AN1414" s="101"/>
      <c r="AO1414" s="101"/>
      <c r="AP1414" s="101"/>
      <c r="AQ1414" s="101"/>
      <c r="AR1414" s="101"/>
      <c r="AS1414" s="101"/>
      <c r="AT1414" s="101"/>
      <c r="AU1414" s="101"/>
      <c r="AV1414" s="101"/>
      <c r="AW1414" s="101"/>
      <c r="AX1414" s="101"/>
      <c r="AY1414" s="101"/>
      <c r="AZ1414" s="101"/>
      <c r="BA1414" s="101"/>
      <c r="BB1414" s="101"/>
      <c r="BC1414" s="101"/>
      <c r="BD1414" s="101"/>
      <c r="BE1414" s="101"/>
      <c r="BF1414" s="101"/>
      <c r="BG1414" s="101"/>
      <c r="BH1414" s="101"/>
    </row>
    <row r="1415" spans="1:60" outlineLevel="1">
      <c r="A1415" s="104"/>
      <c r="B1415" s="105"/>
      <c r="C1415" s="138" t="s">
        <v>665</v>
      </c>
      <c r="D1415" s="107"/>
      <c r="E1415" s="108"/>
      <c r="F1415" s="106"/>
      <c r="G1415" s="106"/>
      <c r="H1415" s="106"/>
      <c r="I1415" s="106"/>
      <c r="J1415" s="106"/>
      <c r="K1415" s="106"/>
      <c r="L1415" s="106"/>
      <c r="M1415" s="106"/>
      <c r="N1415" s="106"/>
      <c r="O1415" s="106"/>
      <c r="P1415" s="106"/>
      <c r="Q1415" s="106"/>
      <c r="R1415" s="106"/>
      <c r="S1415" s="106"/>
      <c r="T1415" s="106"/>
      <c r="U1415" s="106"/>
      <c r="V1415" s="106"/>
      <c r="W1415" s="106"/>
      <c r="X1415" s="106"/>
      <c r="Y1415" s="101"/>
      <c r="Z1415" s="101"/>
      <c r="AA1415" s="101"/>
      <c r="AB1415" s="101"/>
      <c r="AC1415" s="101"/>
      <c r="AD1415" s="101"/>
      <c r="AE1415" s="101"/>
      <c r="AF1415" s="101"/>
      <c r="AG1415" s="101" t="s">
        <v>365</v>
      </c>
      <c r="AH1415" s="101">
        <v>0</v>
      </c>
      <c r="AI1415" s="101"/>
      <c r="AJ1415" s="101"/>
      <c r="AK1415" s="101"/>
      <c r="AL1415" s="101"/>
      <c r="AM1415" s="101"/>
      <c r="AN1415" s="101"/>
      <c r="AO1415" s="101"/>
      <c r="AP1415" s="101"/>
      <c r="AQ1415" s="101"/>
      <c r="AR1415" s="101"/>
      <c r="AS1415" s="101"/>
      <c r="AT1415" s="101"/>
      <c r="AU1415" s="101"/>
      <c r="AV1415" s="101"/>
      <c r="AW1415" s="101"/>
      <c r="AX1415" s="101"/>
      <c r="AY1415" s="101"/>
      <c r="AZ1415" s="101"/>
      <c r="BA1415" s="101"/>
      <c r="BB1415" s="101"/>
      <c r="BC1415" s="101"/>
      <c r="BD1415" s="101"/>
      <c r="BE1415" s="101"/>
      <c r="BF1415" s="101"/>
      <c r="BG1415" s="101"/>
      <c r="BH1415" s="101"/>
    </row>
    <row r="1416" spans="1:60" outlineLevel="1">
      <c r="A1416" s="104"/>
      <c r="B1416" s="105"/>
      <c r="C1416" s="138" t="s">
        <v>589</v>
      </c>
      <c r="D1416" s="107"/>
      <c r="E1416" s="108">
        <v>3.4</v>
      </c>
      <c r="F1416" s="106"/>
      <c r="G1416" s="106"/>
      <c r="H1416" s="106"/>
      <c r="I1416" s="106"/>
      <c r="J1416" s="106"/>
      <c r="K1416" s="106"/>
      <c r="L1416" s="106"/>
      <c r="M1416" s="106"/>
      <c r="N1416" s="106"/>
      <c r="O1416" s="106"/>
      <c r="P1416" s="106"/>
      <c r="Q1416" s="106"/>
      <c r="R1416" s="106"/>
      <c r="S1416" s="106"/>
      <c r="T1416" s="106"/>
      <c r="U1416" s="106"/>
      <c r="V1416" s="106"/>
      <c r="W1416" s="106"/>
      <c r="X1416" s="106"/>
      <c r="Y1416" s="101"/>
      <c r="Z1416" s="101"/>
      <c r="AA1416" s="101"/>
      <c r="AB1416" s="101"/>
      <c r="AC1416" s="101"/>
      <c r="AD1416" s="101"/>
      <c r="AE1416" s="101"/>
      <c r="AF1416" s="101"/>
      <c r="AG1416" s="101" t="s">
        <v>365</v>
      </c>
      <c r="AH1416" s="101">
        <v>0</v>
      </c>
      <c r="AI1416" s="101"/>
      <c r="AJ1416" s="101"/>
      <c r="AK1416" s="101"/>
      <c r="AL1416" s="101"/>
      <c r="AM1416" s="101"/>
      <c r="AN1416" s="101"/>
      <c r="AO1416" s="101"/>
      <c r="AP1416" s="101"/>
      <c r="AQ1416" s="101"/>
      <c r="AR1416" s="101"/>
      <c r="AS1416" s="101"/>
      <c r="AT1416" s="101"/>
      <c r="AU1416" s="101"/>
      <c r="AV1416" s="101"/>
      <c r="AW1416" s="101"/>
      <c r="AX1416" s="101"/>
      <c r="AY1416" s="101"/>
      <c r="AZ1416" s="101"/>
      <c r="BA1416" s="101"/>
      <c r="BB1416" s="101"/>
      <c r="BC1416" s="101"/>
      <c r="BD1416" s="101"/>
      <c r="BE1416" s="101"/>
      <c r="BF1416" s="101"/>
      <c r="BG1416" s="101"/>
      <c r="BH1416" s="101"/>
    </row>
    <row r="1417" spans="1:60" outlineLevel="1">
      <c r="A1417" s="104"/>
      <c r="B1417" s="105"/>
      <c r="C1417" s="139" t="s">
        <v>454</v>
      </c>
      <c r="D1417" s="109"/>
      <c r="E1417" s="110">
        <v>3.4</v>
      </c>
      <c r="F1417" s="106"/>
      <c r="G1417" s="106"/>
      <c r="H1417" s="106"/>
      <c r="I1417" s="106"/>
      <c r="J1417" s="106"/>
      <c r="K1417" s="106"/>
      <c r="L1417" s="106"/>
      <c r="M1417" s="106"/>
      <c r="N1417" s="106"/>
      <c r="O1417" s="106"/>
      <c r="P1417" s="106"/>
      <c r="Q1417" s="106"/>
      <c r="R1417" s="106"/>
      <c r="S1417" s="106"/>
      <c r="T1417" s="106"/>
      <c r="U1417" s="106"/>
      <c r="V1417" s="106"/>
      <c r="W1417" s="106"/>
      <c r="X1417" s="106"/>
      <c r="Y1417" s="101"/>
      <c r="Z1417" s="101"/>
      <c r="AA1417" s="101"/>
      <c r="AB1417" s="101"/>
      <c r="AC1417" s="101"/>
      <c r="AD1417" s="101"/>
      <c r="AE1417" s="101"/>
      <c r="AF1417" s="101"/>
      <c r="AG1417" s="101" t="s">
        <v>365</v>
      </c>
      <c r="AH1417" s="101">
        <v>1</v>
      </c>
      <c r="AI1417" s="101"/>
      <c r="AJ1417" s="101"/>
      <c r="AK1417" s="101"/>
      <c r="AL1417" s="101"/>
      <c r="AM1417" s="101"/>
      <c r="AN1417" s="101"/>
      <c r="AO1417" s="101"/>
      <c r="AP1417" s="101"/>
      <c r="AQ1417" s="101"/>
      <c r="AR1417" s="101"/>
      <c r="AS1417" s="101"/>
      <c r="AT1417" s="101"/>
      <c r="AU1417" s="101"/>
      <c r="AV1417" s="101"/>
      <c r="AW1417" s="101"/>
      <c r="AX1417" s="101"/>
      <c r="AY1417" s="101"/>
      <c r="AZ1417" s="101"/>
      <c r="BA1417" s="101"/>
      <c r="BB1417" s="101"/>
      <c r="BC1417" s="101"/>
      <c r="BD1417" s="101"/>
      <c r="BE1417" s="101"/>
      <c r="BF1417" s="101"/>
      <c r="BG1417" s="101"/>
      <c r="BH1417" s="101"/>
    </row>
    <row r="1418" spans="1:60" outlineLevel="1">
      <c r="A1418" s="104"/>
      <c r="B1418" s="105"/>
      <c r="C1418" s="138" t="s">
        <v>1464</v>
      </c>
      <c r="D1418" s="107"/>
      <c r="E1418" s="108"/>
      <c r="F1418" s="106"/>
      <c r="G1418" s="106"/>
      <c r="H1418" s="106"/>
      <c r="I1418" s="106"/>
      <c r="J1418" s="106"/>
      <c r="K1418" s="106"/>
      <c r="L1418" s="106"/>
      <c r="M1418" s="106"/>
      <c r="N1418" s="106"/>
      <c r="O1418" s="106"/>
      <c r="P1418" s="106"/>
      <c r="Q1418" s="106"/>
      <c r="R1418" s="106"/>
      <c r="S1418" s="106"/>
      <c r="T1418" s="106"/>
      <c r="U1418" s="106"/>
      <c r="V1418" s="106"/>
      <c r="W1418" s="106"/>
      <c r="X1418" s="106"/>
      <c r="Y1418" s="101"/>
      <c r="Z1418" s="101"/>
      <c r="AA1418" s="101"/>
      <c r="AB1418" s="101"/>
      <c r="AC1418" s="101"/>
      <c r="AD1418" s="101"/>
      <c r="AE1418" s="101"/>
      <c r="AF1418" s="101"/>
      <c r="AG1418" s="101" t="s">
        <v>365</v>
      </c>
      <c r="AH1418" s="101">
        <v>0</v>
      </c>
      <c r="AI1418" s="101"/>
      <c r="AJ1418" s="101"/>
      <c r="AK1418" s="101"/>
      <c r="AL1418" s="101"/>
      <c r="AM1418" s="101"/>
      <c r="AN1418" s="101"/>
      <c r="AO1418" s="101"/>
      <c r="AP1418" s="101"/>
      <c r="AQ1418" s="101"/>
      <c r="AR1418" s="101"/>
      <c r="AS1418" s="101"/>
      <c r="AT1418" s="101"/>
      <c r="AU1418" s="101"/>
      <c r="AV1418" s="101"/>
      <c r="AW1418" s="101"/>
      <c r="AX1418" s="101"/>
      <c r="AY1418" s="101"/>
      <c r="AZ1418" s="101"/>
      <c r="BA1418" s="101"/>
      <c r="BB1418" s="101"/>
      <c r="BC1418" s="101"/>
      <c r="BD1418" s="101"/>
      <c r="BE1418" s="101"/>
      <c r="BF1418" s="101"/>
      <c r="BG1418" s="101"/>
      <c r="BH1418" s="101"/>
    </row>
    <row r="1419" spans="1:60" outlineLevel="1">
      <c r="A1419" s="104"/>
      <c r="B1419" s="105"/>
      <c r="C1419" s="138" t="s">
        <v>1465</v>
      </c>
      <c r="D1419" s="107"/>
      <c r="E1419" s="108">
        <v>17.61</v>
      </c>
      <c r="F1419" s="106"/>
      <c r="G1419" s="106"/>
      <c r="H1419" s="106"/>
      <c r="I1419" s="106"/>
      <c r="J1419" s="106"/>
      <c r="K1419" s="106"/>
      <c r="L1419" s="106"/>
      <c r="M1419" s="106"/>
      <c r="N1419" s="106"/>
      <c r="O1419" s="106"/>
      <c r="P1419" s="106"/>
      <c r="Q1419" s="106"/>
      <c r="R1419" s="106"/>
      <c r="S1419" s="106"/>
      <c r="T1419" s="106"/>
      <c r="U1419" s="106"/>
      <c r="V1419" s="106"/>
      <c r="W1419" s="106"/>
      <c r="X1419" s="106"/>
      <c r="Y1419" s="101"/>
      <c r="Z1419" s="101"/>
      <c r="AA1419" s="101"/>
      <c r="AB1419" s="101"/>
      <c r="AC1419" s="101"/>
      <c r="AD1419" s="101"/>
      <c r="AE1419" s="101"/>
      <c r="AF1419" s="101"/>
      <c r="AG1419" s="101" t="s">
        <v>365</v>
      </c>
      <c r="AH1419" s="101">
        <v>0</v>
      </c>
      <c r="AI1419" s="101"/>
      <c r="AJ1419" s="101"/>
      <c r="AK1419" s="101"/>
      <c r="AL1419" s="101"/>
      <c r="AM1419" s="101"/>
      <c r="AN1419" s="101"/>
      <c r="AO1419" s="101"/>
      <c r="AP1419" s="101"/>
      <c r="AQ1419" s="101"/>
      <c r="AR1419" s="101"/>
      <c r="AS1419" s="101"/>
      <c r="AT1419" s="101"/>
      <c r="AU1419" s="101"/>
      <c r="AV1419" s="101"/>
      <c r="AW1419" s="101"/>
      <c r="AX1419" s="101"/>
      <c r="AY1419" s="101"/>
      <c r="AZ1419" s="101"/>
      <c r="BA1419" s="101"/>
      <c r="BB1419" s="101"/>
      <c r="BC1419" s="101"/>
      <c r="BD1419" s="101"/>
      <c r="BE1419" s="101"/>
      <c r="BF1419" s="101"/>
      <c r="BG1419" s="101"/>
      <c r="BH1419" s="101"/>
    </row>
    <row r="1420" spans="1:60" outlineLevel="1">
      <c r="A1420" s="104"/>
      <c r="B1420" s="105"/>
      <c r="C1420" s="139" t="s">
        <v>454</v>
      </c>
      <c r="D1420" s="109"/>
      <c r="E1420" s="110">
        <v>17.61</v>
      </c>
      <c r="F1420" s="106"/>
      <c r="G1420" s="106"/>
      <c r="H1420" s="106"/>
      <c r="I1420" s="106"/>
      <c r="J1420" s="106"/>
      <c r="K1420" s="106"/>
      <c r="L1420" s="106"/>
      <c r="M1420" s="106"/>
      <c r="N1420" s="106"/>
      <c r="O1420" s="106"/>
      <c r="P1420" s="106"/>
      <c r="Q1420" s="106"/>
      <c r="R1420" s="106"/>
      <c r="S1420" s="106"/>
      <c r="T1420" s="106"/>
      <c r="U1420" s="106"/>
      <c r="V1420" s="106"/>
      <c r="W1420" s="106"/>
      <c r="X1420" s="106"/>
      <c r="Y1420" s="101"/>
      <c r="Z1420" s="101"/>
      <c r="AA1420" s="101"/>
      <c r="AB1420" s="101"/>
      <c r="AC1420" s="101"/>
      <c r="AD1420" s="101"/>
      <c r="AE1420" s="101"/>
      <c r="AF1420" s="101"/>
      <c r="AG1420" s="101" t="s">
        <v>365</v>
      </c>
      <c r="AH1420" s="101">
        <v>1</v>
      </c>
      <c r="AI1420" s="101"/>
      <c r="AJ1420" s="101"/>
      <c r="AK1420" s="101"/>
      <c r="AL1420" s="101"/>
      <c r="AM1420" s="101"/>
      <c r="AN1420" s="101"/>
      <c r="AO1420" s="101"/>
      <c r="AP1420" s="101"/>
      <c r="AQ1420" s="101"/>
      <c r="AR1420" s="101"/>
      <c r="AS1420" s="101"/>
      <c r="AT1420" s="101"/>
      <c r="AU1420" s="101"/>
      <c r="AV1420" s="101"/>
      <c r="AW1420" s="101"/>
      <c r="AX1420" s="101"/>
      <c r="AY1420" s="101"/>
      <c r="AZ1420" s="101"/>
      <c r="BA1420" s="101"/>
      <c r="BB1420" s="101"/>
      <c r="BC1420" s="101"/>
      <c r="BD1420" s="101"/>
      <c r="BE1420" s="101"/>
      <c r="BF1420" s="101"/>
      <c r="BG1420" s="101"/>
      <c r="BH1420" s="101"/>
    </row>
    <row r="1421" spans="1:60" outlineLevel="1">
      <c r="A1421" s="104"/>
      <c r="B1421" s="105"/>
      <c r="C1421" s="138" t="s">
        <v>1466</v>
      </c>
      <c r="D1421" s="107"/>
      <c r="E1421" s="108"/>
      <c r="F1421" s="106"/>
      <c r="G1421" s="106"/>
      <c r="H1421" s="106"/>
      <c r="I1421" s="106"/>
      <c r="J1421" s="106"/>
      <c r="K1421" s="106"/>
      <c r="L1421" s="106"/>
      <c r="M1421" s="106"/>
      <c r="N1421" s="106"/>
      <c r="O1421" s="106"/>
      <c r="P1421" s="106"/>
      <c r="Q1421" s="106"/>
      <c r="R1421" s="106"/>
      <c r="S1421" s="106"/>
      <c r="T1421" s="106"/>
      <c r="U1421" s="106"/>
      <c r="V1421" s="106"/>
      <c r="W1421" s="106"/>
      <c r="X1421" s="106"/>
      <c r="Y1421" s="101"/>
      <c r="Z1421" s="101"/>
      <c r="AA1421" s="101"/>
      <c r="AB1421" s="101"/>
      <c r="AC1421" s="101"/>
      <c r="AD1421" s="101"/>
      <c r="AE1421" s="101"/>
      <c r="AF1421" s="101"/>
      <c r="AG1421" s="101" t="s">
        <v>365</v>
      </c>
      <c r="AH1421" s="101">
        <v>0</v>
      </c>
      <c r="AI1421" s="101"/>
      <c r="AJ1421" s="101"/>
      <c r="AK1421" s="101"/>
      <c r="AL1421" s="101"/>
      <c r="AM1421" s="101"/>
      <c r="AN1421" s="101"/>
      <c r="AO1421" s="101"/>
      <c r="AP1421" s="101"/>
      <c r="AQ1421" s="101"/>
      <c r="AR1421" s="101"/>
      <c r="AS1421" s="101"/>
      <c r="AT1421" s="101"/>
      <c r="AU1421" s="101"/>
      <c r="AV1421" s="101"/>
      <c r="AW1421" s="101"/>
      <c r="AX1421" s="101"/>
      <c r="AY1421" s="101"/>
      <c r="AZ1421" s="101"/>
      <c r="BA1421" s="101"/>
      <c r="BB1421" s="101"/>
      <c r="BC1421" s="101"/>
      <c r="BD1421" s="101"/>
      <c r="BE1421" s="101"/>
      <c r="BF1421" s="101"/>
      <c r="BG1421" s="101"/>
      <c r="BH1421" s="101"/>
    </row>
    <row r="1422" spans="1:60" outlineLevel="1">
      <c r="A1422" s="104"/>
      <c r="B1422" s="105"/>
      <c r="C1422" s="138" t="s">
        <v>750</v>
      </c>
      <c r="D1422" s="107"/>
      <c r="E1422" s="108">
        <v>11.4</v>
      </c>
      <c r="F1422" s="106"/>
      <c r="G1422" s="106"/>
      <c r="H1422" s="106"/>
      <c r="I1422" s="106"/>
      <c r="J1422" s="106"/>
      <c r="K1422" s="106"/>
      <c r="L1422" s="106"/>
      <c r="M1422" s="106"/>
      <c r="N1422" s="106"/>
      <c r="O1422" s="106"/>
      <c r="P1422" s="106"/>
      <c r="Q1422" s="106"/>
      <c r="R1422" s="106"/>
      <c r="S1422" s="106"/>
      <c r="T1422" s="106"/>
      <c r="U1422" s="106"/>
      <c r="V1422" s="106"/>
      <c r="W1422" s="106"/>
      <c r="X1422" s="106"/>
      <c r="Y1422" s="101"/>
      <c r="Z1422" s="101"/>
      <c r="AA1422" s="101"/>
      <c r="AB1422" s="101"/>
      <c r="AC1422" s="101"/>
      <c r="AD1422" s="101"/>
      <c r="AE1422" s="101"/>
      <c r="AF1422" s="101"/>
      <c r="AG1422" s="101" t="s">
        <v>365</v>
      </c>
      <c r="AH1422" s="101">
        <v>0</v>
      </c>
      <c r="AI1422" s="101"/>
      <c r="AJ1422" s="101"/>
      <c r="AK1422" s="101"/>
      <c r="AL1422" s="101"/>
      <c r="AM1422" s="101"/>
      <c r="AN1422" s="101"/>
      <c r="AO1422" s="101"/>
      <c r="AP1422" s="101"/>
      <c r="AQ1422" s="101"/>
      <c r="AR1422" s="101"/>
      <c r="AS1422" s="101"/>
      <c r="AT1422" s="101"/>
      <c r="AU1422" s="101"/>
      <c r="AV1422" s="101"/>
      <c r="AW1422" s="101"/>
      <c r="AX1422" s="101"/>
      <c r="AY1422" s="101"/>
      <c r="AZ1422" s="101"/>
      <c r="BA1422" s="101"/>
      <c r="BB1422" s="101"/>
      <c r="BC1422" s="101"/>
      <c r="BD1422" s="101"/>
      <c r="BE1422" s="101"/>
      <c r="BF1422" s="101"/>
      <c r="BG1422" s="101"/>
      <c r="BH1422" s="101"/>
    </row>
    <row r="1423" spans="1:60" outlineLevel="1">
      <c r="A1423" s="104"/>
      <c r="B1423" s="105"/>
      <c r="C1423" s="138" t="s">
        <v>751</v>
      </c>
      <c r="D1423" s="107"/>
      <c r="E1423" s="108">
        <v>99.9</v>
      </c>
      <c r="F1423" s="106"/>
      <c r="G1423" s="106"/>
      <c r="H1423" s="106"/>
      <c r="I1423" s="106"/>
      <c r="J1423" s="106"/>
      <c r="K1423" s="106"/>
      <c r="L1423" s="106"/>
      <c r="M1423" s="106"/>
      <c r="N1423" s="106"/>
      <c r="O1423" s="106"/>
      <c r="P1423" s="106"/>
      <c r="Q1423" s="106"/>
      <c r="R1423" s="106"/>
      <c r="S1423" s="106"/>
      <c r="T1423" s="106"/>
      <c r="U1423" s="106"/>
      <c r="V1423" s="106"/>
      <c r="W1423" s="106"/>
      <c r="X1423" s="106"/>
      <c r="Y1423" s="101"/>
      <c r="Z1423" s="101"/>
      <c r="AA1423" s="101"/>
      <c r="AB1423" s="101"/>
      <c r="AC1423" s="101"/>
      <c r="AD1423" s="101"/>
      <c r="AE1423" s="101"/>
      <c r="AF1423" s="101"/>
      <c r="AG1423" s="101" t="s">
        <v>365</v>
      </c>
      <c r="AH1423" s="101">
        <v>0</v>
      </c>
      <c r="AI1423" s="101"/>
      <c r="AJ1423" s="101"/>
      <c r="AK1423" s="101"/>
      <c r="AL1423" s="101"/>
      <c r="AM1423" s="101"/>
      <c r="AN1423" s="101"/>
      <c r="AO1423" s="101"/>
      <c r="AP1423" s="101"/>
      <c r="AQ1423" s="101"/>
      <c r="AR1423" s="101"/>
      <c r="AS1423" s="101"/>
      <c r="AT1423" s="101"/>
      <c r="AU1423" s="101"/>
      <c r="AV1423" s="101"/>
      <c r="AW1423" s="101"/>
      <c r="AX1423" s="101"/>
      <c r="AY1423" s="101"/>
      <c r="AZ1423" s="101"/>
      <c r="BA1423" s="101"/>
      <c r="BB1423" s="101"/>
      <c r="BC1423" s="101"/>
      <c r="BD1423" s="101"/>
      <c r="BE1423" s="101"/>
      <c r="BF1423" s="101"/>
      <c r="BG1423" s="101"/>
      <c r="BH1423" s="101"/>
    </row>
    <row r="1424" spans="1:60" outlineLevel="1">
      <c r="A1424" s="104"/>
      <c r="B1424" s="105"/>
      <c r="C1424" s="138" t="s">
        <v>762</v>
      </c>
      <c r="D1424" s="107"/>
      <c r="E1424" s="108">
        <v>9.6</v>
      </c>
      <c r="F1424" s="106"/>
      <c r="G1424" s="106"/>
      <c r="H1424" s="106"/>
      <c r="I1424" s="106"/>
      <c r="J1424" s="106"/>
      <c r="K1424" s="106"/>
      <c r="L1424" s="106"/>
      <c r="M1424" s="106"/>
      <c r="N1424" s="106"/>
      <c r="O1424" s="106"/>
      <c r="P1424" s="106"/>
      <c r="Q1424" s="106"/>
      <c r="R1424" s="106"/>
      <c r="S1424" s="106"/>
      <c r="T1424" s="106"/>
      <c r="U1424" s="106"/>
      <c r="V1424" s="106"/>
      <c r="W1424" s="106"/>
      <c r="X1424" s="106"/>
      <c r="Y1424" s="101"/>
      <c r="Z1424" s="101"/>
      <c r="AA1424" s="101"/>
      <c r="AB1424" s="101"/>
      <c r="AC1424" s="101"/>
      <c r="AD1424" s="101"/>
      <c r="AE1424" s="101"/>
      <c r="AF1424" s="101"/>
      <c r="AG1424" s="101" t="s">
        <v>365</v>
      </c>
      <c r="AH1424" s="101">
        <v>0</v>
      </c>
      <c r="AI1424" s="101"/>
      <c r="AJ1424" s="101"/>
      <c r="AK1424" s="101"/>
      <c r="AL1424" s="101"/>
      <c r="AM1424" s="101"/>
      <c r="AN1424" s="101"/>
      <c r="AO1424" s="101"/>
      <c r="AP1424" s="101"/>
      <c r="AQ1424" s="101"/>
      <c r="AR1424" s="101"/>
      <c r="AS1424" s="101"/>
      <c r="AT1424" s="101"/>
      <c r="AU1424" s="101"/>
      <c r="AV1424" s="101"/>
      <c r="AW1424" s="101"/>
      <c r="AX1424" s="101"/>
      <c r="AY1424" s="101"/>
      <c r="AZ1424" s="101"/>
      <c r="BA1424" s="101"/>
      <c r="BB1424" s="101"/>
      <c r="BC1424" s="101"/>
      <c r="BD1424" s="101"/>
      <c r="BE1424" s="101"/>
      <c r="BF1424" s="101"/>
      <c r="BG1424" s="101"/>
      <c r="BH1424" s="101"/>
    </row>
    <row r="1425" spans="1:60" outlineLevel="1">
      <c r="A1425" s="104"/>
      <c r="B1425" s="105"/>
      <c r="C1425" s="138" t="s">
        <v>763</v>
      </c>
      <c r="D1425" s="107"/>
      <c r="E1425" s="108">
        <v>18.46</v>
      </c>
      <c r="F1425" s="106"/>
      <c r="G1425" s="106"/>
      <c r="H1425" s="106"/>
      <c r="I1425" s="106"/>
      <c r="J1425" s="106"/>
      <c r="K1425" s="106"/>
      <c r="L1425" s="106"/>
      <c r="M1425" s="106"/>
      <c r="N1425" s="106"/>
      <c r="O1425" s="106"/>
      <c r="P1425" s="106"/>
      <c r="Q1425" s="106"/>
      <c r="R1425" s="106"/>
      <c r="S1425" s="106"/>
      <c r="T1425" s="106"/>
      <c r="U1425" s="106"/>
      <c r="V1425" s="106"/>
      <c r="W1425" s="106"/>
      <c r="X1425" s="106"/>
      <c r="Y1425" s="101"/>
      <c r="Z1425" s="101"/>
      <c r="AA1425" s="101"/>
      <c r="AB1425" s="101"/>
      <c r="AC1425" s="101"/>
      <c r="AD1425" s="101"/>
      <c r="AE1425" s="101"/>
      <c r="AF1425" s="101"/>
      <c r="AG1425" s="101" t="s">
        <v>365</v>
      </c>
      <c r="AH1425" s="101">
        <v>0</v>
      </c>
      <c r="AI1425" s="101"/>
      <c r="AJ1425" s="101"/>
      <c r="AK1425" s="101"/>
      <c r="AL1425" s="101"/>
      <c r="AM1425" s="101"/>
      <c r="AN1425" s="101"/>
      <c r="AO1425" s="101"/>
      <c r="AP1425" s="101"/>
      <c r="AQ1425" s="101"/>
      <c r="AR1425" s="101"/>
      <c r="AS1425" s="101"/>
      <c r="AT1425" s="101"/>
      <c r="AU1425" s="101"/>
      <c r="AV1425" s="101"/>
      <c r="AW1425" s="101"/>
      <c r="AX1425" s="101"/>
      <c r="AY1425" s="101"/>
      <c r="AZ1425" s="101"/>
      <c r="BA1425" s="101"/>
      <c r="BB1425" s="101"/>
      <c r="BC1425" s="101"/>
      <c r="BD1425" s="101"/>
      <c r="BE1425" s="101"/>
      <c r="BF1425" s="101"/>
      <c r="BG1425" s="101"/>
      <c r="BH1425" s="101"/>
    </row>
    <row r="1426" spans="1:60" outlineLevel="1">
      <c r="A1426" s="104"/>
      <c r="B1426" s="105"/>
      <c r="C1426" s="138" t="s">
        <v>764</v>
      </c>
      <c r="D1426" s="107"/>
      <c r="E1426" s="108">
        <v>5.58</v>
      </c>
      <c r="F1426" s="106"/>
      <c r="G1426" s="106"/>
      <c r="H1426" s="106"/>
      <c r="I1426" s="106"/>
      <c r="J1426" s="106"/>
      <c r="K1426" s="106"/>
      <c r="L1426" s="106"/>
      <c r="M1426" s="106"/>
      <c r="N1426" s="106"/>
      <c r="O1426" s="106"/>
      <c r="P1426" s="106"/>
      <c r="Q1426" s="106"/>
      <c r="R1426" s="106"/>
      <c r="S1426" s="106"/>
      <c r="T1426" s="106"/>
      <c r="U1426" s="106"/>
      <c r="V1426" s="106"/>
      <c r="W1426" s="106"/>
      <c r="X1426" s="106"/>
      <c r="Y1426" s="101"/>
      <c r="Z1426" s="101"/>
      <c r="AA1426" s="101"/>
      <c r="AB1426" s="101"/>
      <c r="AC1426" s="101"/>
      <c r="AD1426" s="101"/>
      <c r="AE1426" s="101"/>
      <c r="AF1426" s="101"/>
      <c r="AG1426" s="101" t="s">
        <v>365</v>
      </c>
      <c r="AH1426" s="101">
        <v>0</v>
      </c>
      <c r="AI1426" s="101"/>
      <c r="AJ1426" s="101"/>
      <c r="AK1426" s="101"/>
      <c r="AL1426" s="101"/>
      <c r="AM1426" s="101"/>
      <c r="AN1426" s="101"/>
      <c r="AO1426" s="101"/>
      <c r="AP1426" s="101"/>
      <c r="AQ1426" s="101"/>
      <c r="AR1426" s="101"/>
      <c r="AS1426" s="101"/>
      <c r="AT1426" s="101"/>
      <c r="AU1426" s="101"/>
      <c r="AV1426" s="101"/>
      <c r="AW1426" s="101"/>
      <c r="AX1426" s="101"/>
      <c r="AY1426" s="101"/>
      <c r="AZ1426" s="101"/>
      <c r="BA1426" s="101"/>
      <c r="BB1426" s="101"/>
      <c r="BC1426" s="101"/>
      <c r="BD1426" s="101"/>
      <c r="BE1426" s="101"/>
      <c r="BF1426" s="101"/>
      <c r="BG1426" s="101"/>
      <c r="BH1426" s="101"/>
    </row>
    <row r="1427" spans="1:60" outlineLevel="1">
      <c r="A1427" s="104"/>
      <c r="B1427" s="105"/>
      <c r="C1427" s="138" t="s">
        <v>765</v>
      </c>
      <c r="D1427" s="107"/>
      <c r="E1427" s="108">
        <v>6.14</v>
      </c>
      <c r="F1427" s="106"/>
      <c r="G1427" s="106"/>
      <c r="H1427" s="106"/>
      <c r="I1427" s="106"/>
      <c r="J1427" s="106"/>
      <c r="K1427" s="106"/>
      <c r="L1427" s="106"/>
      <c r="M1427" s="106"/>
      <c r="N1427" s="106"/>
      <c r="O1427" s="106"/>
      <c r="P1427" s="106"/>
      <c r="Q1427" s="106"/>
      <c r="R1427" s="106"/>
      <c r="S1427" s="106"/>
      <c r="T1427" s="106"/>
      <c r="U1427" s="106"/>
      <c r="V1427" s="106"/>
      <c r="W1427" s="106"/>
      <c r="X1427" s="106"/>
      <c r="Y1427" s="101"/>
      <c r="Z1427" s="101"/>
      <c r="AA1427" s="101"/>
      <c r="AB1427" s="101"/>
      <c r="AC1427" s="101"/>
      <c r="AD1427" s="101"/>
      <c r="AE1427" s="101"/>
      <c r="AF1427" s="101"/>
      <c r="AG1427" s="101" t="s">
        <v>365</v>
      </c>
      <c r="AH1427" s="101">
        <v>0</v>
      </c>
      <c r="AI1427" s="101"/>
      <c r="AJ1427" s="101"/>
      <c r="AK1427" s="101"/>
      <c r="AL1427" s="101"/>
      <c r="AM1427" s="101"/>
      <c r="AN1427" s="101"/>
      <c r="AO1427" s="101"/>
      <c r="AP1427" s="101"/>
      <c r="AQ1427" s="101"/>
      <c r="AR1427" s="101"/>
      <c r="AS1427" s="101"/>
      <c r="AT1427" s="101"/>
      <c r="AU1427" s="101"/>
      <c r="AV1427" s="101"/>
      <c r="AW1427" s="101"/>
      <c r="AX1427" s="101"/>
      <c r="AY1427" s="101"/>
      <c r="AZ1427" s="101"/>
      <c r="BA1427" s="101"/>
      <c r="BB1427" s="101"/>
      <c r="BC1427" s="101"/>
      <c r="BD1427" s="101"/>
      <c r="BE1427" s="101"/>
      <c r="BF1427" s="101"/>
      <c r="BG1427" s="101"/>
      <c r="BH1427" s="101"/>
    </row>
    <row r="1428" spans="1:60" outlineLevel="1">
      <c r="A1428" s="104"/>
      <c r="B1428" s="105"/>
      <c r="C1428" s="138" t="s">
        <v>766</v>
      </c>
      <c r="D1428" s="107"/>
      <c r="E1428" s="108">
        <v>10.4</v>
      </c>
      <c r="F1428" s="106"/>
      <c r="G1428" s="106"/>
      <c r="H1428" s="106"/>
      <c r="I1428" s="106"/>
      <c r="J1428" s="106"/>
      <c r="K1428" s="106"/>
      <c r="L1428" s="106"/>
      <c r="M1428" s="106"/>
      <c r="N1428" s="106"/>
      <c r="O1428" s="106"/>
      <c r="P1428" s="106"/>
      <c r="Q1428" s="106"/>
      <c r="R1428" s="106"/>
      <c r="S1428" s="106"/>
      <c r="T1428" s="106"/>
      <c r="U1428" s="106"/>
      <c r="V1428" s="106"/>
      <c r="W1428" s="106"/>
      <c r="X1428" s="106"/>
      <c r="Y1428" s="101"/>
      <c r="Z1428" s="101"/>
      <c r="AA1428" s="101"/>
      <c r="AB1428" s="101"/>
      <c r="AC1428" s="101"/>
      <c r="AD1428" s="101"/>
      <c r="AE1428" s="101"/>
      <c r="AF1428" s="101"/>
      <c r="AG1428" s="101" t="s">
        <v>365</v>
      </c>
      <c r="AH1428" s="101">
        <v>0</v>
      </c>
      <c r="AI1428" s="101"/>
      <c r="AJ1428" s="101"/>
      <c r="AK1428" s="101"/>
      <c r="AL1428" s="101"/>
      <c r="AM1428" s="101"/>
      <c r="AN1428" s="101"/>
      <c r="AO1428" s="101"/>
      <c r="AP1428" s="101"/>
      <c r="AQ1428" s="101"/>
      <c r="AR1428" s="101"/>
      <c r="AS1428" s="101"/>
      <c r="AT1428" s="101"/>
      <c r="AU1428" s="101"/>
      <c r="AV1428" s="101"/>
      <c r="AW1428" s="101"/>
      <c r="AX1428" s="101"/>
      <c r="AY1428" s="101"/>
      <c r="AZ1428" s="101"/>
      <c r="BA1428" s="101"/>
      <c r="BB1428" s="101"/>
      <c r="BC1428" s="101"/>
      <c r="BD1428" s="101"/>
      <c r="BE1428" s="101"/>
      <c r="BF1428" s="101"/>
      <c r="BG1428" s="101"/>
      <c r="BH1428" s="101"/>
    </row>
    <row r="1429" spans="1:60" outlineLevel="1">
      <c r="A1429" s="104"/>
      <c r="B1429" s="105"/>
      <c r="C1429" s="138" t="s">
        <v>767</v>
      </c>
      <c r="D1429" s="107"/>
      <c r="E1429" s="108">
        <v>10.65</v>
      </c>
      <c r="F1429" s="106"/>
      <c r="G1429" s="106"/>
      <c r="H1429" s="106"/>
      <c r="I1429" s="106"/>
      <c r="J1429" s="106"/>
      <c r="K1429" s="106"/>
      <c r="L1429" s="106"/>
      <c r="M1429" s="106"/>
      <c r="N1429" s="106"/>
      <c r="O1429" s="106"/>
      <c r="P1429" s="106"/>
      <c r="Q1429" s="106"/>
      <c r="R1429" s="106"/>
      <c r="S1429" s="106"/>
      <c r="T1429" s="106"/>
      <c r="U1429" s="106"/>
      <c r="V1429" s="106"/>
      <c r="W1429" s="106"/>
      <c r="X1429" s="106"/>
      <c r="Y1429" s="101"/>
      <c r="Z1429" s="101"/>
      <c r="AA1429" s="101"/>
      <c r="AB1429" s="101"/>
      <c r="AC1429" s="101"/>
      <c r="AD1429" s="101"/>
      <c r="AE1429" s="101"/>
      <c r="AF1429" s="101"/>
      <c r="AG1429" s="101" t="s">
        <v>365</v>
      </c>
      <c r="AH1429" s="101">
        <v>0</v>
      </c>
      <c r="AI1429" s="101"/>
      <c r="AJ1429" s="101"/>
      <c r="AK1429" s="101"/>
      <c r="AL1429" s="101"/>
      <c r="AM1429" s="101"/>
      <c r="AN1429" s="101"/>
      <c r="AO1429" s="101"/>
      <c r="AP1429" s="101"/>
      <c r="AQ1429" s="101"/>
      <c r="AR1429" s="101"/>
      <c r="AS1429" s="101"/>
      <c r="AT1429" s="101"/>
      <c r="AU1429" s="101"/>
      <c r="AV1429" s="101"/>
      <c r="AW1429" s="101"/>
      <c r="AX1429" s="101"/>
      <c r="AY1429" s="101"/>
      <c r="AZ1429" s="101"/>
      <c r="BA1429" s="101"/>
      <c r="BB1429" s="101"/>
      <c r="BC1429" s="101"/>
      <c r="BD1429" s="101"/>
      <c r="BE1429" s="101"/>
      <c r="BF1429" s="101"/>
      <c r="BG1429" s="101"/>
      <c r="BH1429" s="101"/>
    </row>
    <row r="1430" spans="1:60" outlineLevel="1">
      <c r="A1430" s="104"/>
      <c r="B1430" s="105"/>
      <c r="C1430" s="138" t="s">
        <v>768</v>
      </c>
      <c r="D1430" s="107"/>
      <c r="E1430" s="108">
        <v>6.66</v>
      </c>
      <c r="F1430" s="106"/>
      <c r="G1430" s="106"/>
      <c r="H1430" s="106"/>
      <c r="I1430" s="106"/>
      <c r="J1430" s="106"/>
      <c r="K1430" s="106"/>
      <c r="L1430" s="106"/>
      <c r="M1430" s="106"/>
      <c r="N1430" s="106"/>
      <c r="O1430" s="106"/>
      <c r="P1430" s="106"/>
      <c r="Q1430" s="106"/>
      <c r="R1430" s="106"/>
      <c r="S1430" s="106"/>
      <c r="T1430" s="106"/>
      <c r="U1430" s="106"/>
      <c r="V1430" s="106"/>
      <c r="W1430" s="106"/>
      <c r="X1430" s="106"/>
      <c r="Y1430" s="101"/>
      <c r="Z1430" s="101"/>
      <c r="AA1430" s="101"/>
      <c r="AB1430" s="101"/>
      <c r="AC1430" s="101"/>
      <c r="AD1430" s="101"/>
      <c r="AE1430" s="101"/>
      <c r="AF1430" s="101"/>
      <c r="AG1430" s="101" t="s">
        <v>365</v>
      </c>
      <c r="AH1430" s="101">
        <v>0</v>
      </c>
      <c r="AI1430" s="101"/>
      <c r="AJ1430" s="101"/>
      <c r="AK1430" s="101"/>
      <c r="AL1430" s="101"/>
      <c r="AM1430" s="101"/>
      <c r="AN1430" s="101"/>
      <c r="AO1430" s="101"/>
      <c r="AP1430" s="101"/>
      <c r="AQ1430" s="101"/>
      <c r="AR1430" s="101"/>
      <c r="AS1430" s="101"/>
      <c r="AT1430" s="101"/>
      <c r="AU1430" s="101"/>
      <c r="AV1430" s="101"/>
      <c r="AW1430" s="101"/>
      <c r="AX1430" s="101"/>
      <c r="AY1430" s="101"/>
      <c r="AZ1430" s="101"/>
      <c r="BA1430" s="101"/>
      <c r="BB1430" s="101"/>
      <c r="BC1430" s="101"/>
      <c r="BD1430" s="101"/>
      <c r="BE1430" s="101"/>
      <c r="BF1430" s="101"/>
      <c r="BG1430" s="101"/>
      <c r="BH1430" s="101"/>
    </row>
    <row r="1431" spans="1:60" outlineLevel="1">
      <c r="A1431" s="104"/>
      <c r="B1431" s="105"/>
      <c r="C1431" s="139" t="s">
        <v>454</v>
      </c>
      <c r="D1431" s="109"/>
      <c r="E1431" s="110">
        <v>178.79</v>
      </c>
      <c r="F1431" s="106"/>
      <c r="G1431" s="106"/>
      <c r="H1431" s="106"/>
      <c r="I1431" s="106"/>
      <c r="J1431" s="106"/>
      <c r="K1431" s="106"/>
      <c r="L1431" s="106"/>
      <c r="M1431" s="106"/>
      <c r="N1431" s="106"/>
      <c r="O1431" s="106"/>
      <c r="P1431" s="106"/>
      <c r="Q1431" s="106"/>
      <c r="R1431" s="106"/>
      <c r="S1431" s="106"/>
      <c r="T1431" s="106"/>
      <c r="U1431" s="106"/>
      <c r="V1431" s="106"/>
      <c r="W1431" s="106"/>
      <c r="X1431" s="106"/>
      <c r="Y1431" s="101"/>
      <c r="Z1431" s="101"/>
      <c r="AA1431" s="101"/>
      <c r="AB1431" s="101"/>
      <c r="AC1431" s="101"/>
      <c r="AD1431" s="101"/>
      <c r="AE1431" s="101"/>
      <c r="AF1431" s="101"/>
      <c r="AG1431" s="101" t="s">
        <v>365</v>
      </c>
      <c r="AH1431" s="101">
        <v>1</v>
      </c>
      <c r="AI1431" s="101"/>
      <c r="AJ1431" s="101"/>
      <c r="AK1431" s="101"/>
      <c r="AL1431" s="101"/>
      <c r="AM1431" s="101"/>
      <c r="AN1431" s="101"/>
      <c r="AO1431" s="101"/>
      <c r="AP1431" s="101"/>
      <c r="AQ1431" s="101"/>
      <c r="AR1431" s="101"/>
      <c r="AS1431" s="101"/>
      <c r="AT1431" s="101"/>
      <c r="AU1431" s="101"/>
      <c r="AV1431" s="101"/>
      <c r="AW1431" s="101"/>
      <c r="AX1431" s="101"/>
      <c r="AY1431" s="101"/>
      <c r="AZ1431" s="101"/>
      <c r="BA1431" s="101"/>
      <c r="BB1431" s="101"/>
      <c r="BC1431" s="101"/>
      <c r="BD1431" s="101"/>
      <c r="BE1431" s="101"/>
      <c r="BF1431" s="101"/>
      <c r="BG1431" s="101"/>
      <c r="BH1431" s="101"/>
    </row>
    <row r="1432" spans="1:60" ht="33.75" outlineLevel="1">
      <c r="A1432" s="122">
        <v>209</v>
      </c>
      <c r="B1432" s="123" t="s">
        <v>1472</v>
      </c>
      <c r="C1432" s="137" t="s">
        <v>1473</v>
      </c>
      <c r="D1432" s="124" t="s">
        <v>525</v>
      </c>
      <c r="E1432" s="125">
        <v>286.71499999999997</v>
      </c>
      <c r="F1432" s="126"/>
      <c r="G1432" s="127">
        <f>ROUND(E1432*F1432,2)</f>
        <v>0</v>
      </c>
      <c r="H1432" s="126"/>
      <c r="I1432" s="127">
        <f>ROUND(E1432*H1432,2)</f>
        <v>0</v>
      </c>
      <c r="J1432" s="126"/>
      <c r="K1432" s="127">
        <f>ROUND(E1432*J1432,2)</f>
        <v>0</v>
      </c>
      <c r="L1432" s="127">
        <v>21</v>
      </c>
      <c r="M1432" s="127">
        <f>G1432*(1+L1432/100)</f>
        <v>0</v>
      </c>
      <c r="N1432" s="127">
        <v>2.5000000000000001E-4</v>
      </c>
      <c r="O1432" s="127">
        <f>ROUND(E1432*N1432,2)</f>
        <v>7.0000000000000007E-2</v>
      </c>
      <c r="P1432" s="127">
        <v>0</v>
      </c>
      <c r="Q1432" s="127">
        <f>ROUND(E1432*P1432,2)</f>
        <v>0</v>
      </c>
      <c r="R1432" s="127"/>
      <c r="S1432" s="127" t="s">
        <v>392</v>
      </c>
      <c r="T1432" s="128" t="s">
        <v>393</v>
      </c>
      <c r="U1432" s="106">
        <v>0.25840000000000002</v>
      </c>
      <c r="V1432" s="106">
        <f>ROUND(E1432*U1432,2)</f>
        <v>74.09</v>
      </c>
      <c r="W1432" s="106"/>
      <c r="X1432" s="106" t="s">
        <v>362</v>
      </c>
      <c r="Y1432" s="101"/>
      <c r="Z1432" s="101"/>
      <c r="AA1432" s="101"/>
      <c r="AB1432" s="101"/>
      <c r="AC1432" s="101"/>
      <c r="AD1432" s="101"/>
      <c r="AE1432" s="101"/>
      <c r="AF1432" s="101"/>
      <c r="AG1432" s="101" t="s">
        <v>363</v>
      </c>
      <c r="AH1432" s="101"/>
      <c r="AI1432" s="101"/>
      <c r="AJ1432" s="101"/>
      <c r="AK1432" s="101"/>
      <c r="AL1432" s="101"/>
      <c r="AM1432" s="101"/>
      <c r="AN1432" s="101"/>
      <c r="AO1432" s="101"/>
      <c r="AP1432" s="101"/>
      <c r="AQ1432" s="101"/>
      <c r="AR1432" s="101"/>
      <c r="AS1432" s="101"/>
      <c r="AT1432" s="101"/>
      <c r="AU1432" s="101"/>
      <c r="AV1432" s="101"/>
      <c r="AW1432" s="101"/>
      <c r="AX1432" s="101"/>
      <c r="AY1432" s="101"/>
      <c r="AZ1432" s="101"/>
      <c r="BA1432" s="101"/>
      <c r="BB1432" s="101"/>
      <c r="BC1432" s="101"/>
      <c r="BD1432" s="101"/>
      <c r="BE1432" s="101"/>
      <c r="BF1432" s="101"/>
      <c r="BG1432" s="101"/>
      <c r="BH1432" s="101"/>
    </row>
    <row r="1433" spans="1:60" outlineLevel="1">
      <c r="A1433" s="104"/>
      <c r="B1433" s="105"/>
      <c r="C1433" s="138" t="s">
        <v>1463</v>
      </c>
      <c r="D1433" s="107"/>
      <c r="E1433" s="108"/>
      <c r="F1433" s="106"/>
      <c r="G1433" s="106"/>
      <c r="H1433" s="106"/>
      <c r="I1433" s="106"/>
      <c r="J1433" s="106"/>
      <c r="K1433" s="106"/>
      <c r="L1433" s="106"/>
      <c r="M1433" s="106"/>
      <c r="N1433" s="106"/>
      <c r="O1433" s="106"/>
      <c r="P1433" s="106"/>
      <c r="Q1433" s="106"/>
      <c r="R1433" s="106"/>
      <c r="S1433" s="106"/>
      <c r="T1433" s="106"/>
      <c r="U1433" s="106"/>
      <c r="V1433" s="106"/>
      <c r="W1433" s="106"/>
      <c r="X1433" s="106"/>
      <c r="Y1433" s="101"/>
      <c r="Z1433" s="101"/>
      <c r="AA1433" s="101"/>
      <c r="AB1433" s="101"/>
      <c r="AC1433" s="101"/>
      <c r="AD1433" s="101"/>
      <c r="AE1433" s="101"/>
      <c r="AF1433" s="101"/>
      <c r="AG1433" s="101" t="s">
        <v>365</v>
      </c>
      <c r="AH1433" s="101">
        <v>0</v>
      </c>
      <c r="AI1433" s="101"/>
      <c r="AJ1433" s="101"/>
      <c r="AK1433" s="101"/>
      <c r="AL1433" s="101"/>
      <c r="AM1433" s="101"/>
      <c r="AN1433" s="101"/>
      <c r="AO1433" s="101"/>
      <c r="AP1433" s="101"/>
      <c r="AQ1433" s="101"/>
      <c r="AR1433" s="101"/>
      <c r="AS1433" s="101"/>
      <c r="AT1433" s="101"/>
      <c r="AU1433" s="101"/>
      <c r="AV1433" s="101"/>
      <c r="AW1433" s="101"/>
      <c r="AX1433" s="101"/>
      <c r="AY1433" s="101"/>
      <c r="AZ1433" s="101"/>
      <c r="BA1433" s="101"/>
      <c r="BB1433" s="101"/>
      <c r="BC1433" s="101"/>
      <c r="BD1433" s="101"/>
      <c r="BE1433" s="101"/>
      <c r="BF1433" s="101"/>
      <c r="BG1433" s="101"/>
      <c r="BH1433" s="101"/>
    </row>
    <row r="1434" spans="1:60" outlineLevel="1">
      <c r="A1434" s="104"/>
      <c r="B1434" s="105"/>
      <c r="C1434" s="138" t="s">
        <v>644</v>
      </c>
      <c r="D1434" s="107"/>
      <c r="E1434" s="108"/>
      <c r="F1434" s="106"/>
      <c r="G1434" s="106"/>
      <c r="H1434" s="106"/>
      <c r="I1434" s="106"/>
      <c r="J1434" s="106"/>
      <c r="K1434" s="106"/>
      <c r="L1434" s="106"/>
      <c r="M1434" s="106"/>
      <c r="N1434" s="106"/>
      <c r="O1434" s="106"/>
      <c r="P1434" s="106"/>
      <c r="Q1434" s="106"/>
      <c r="R1434" s="106"/>
      <c r="S1434" s="106"/>
      <c r="T1434" s="106"/>
      <c r="U1434" s="106"/>
      <c r="V1434" s="106"/>
      <c r="W1434" s="106"/>
      <c r="X1434" s="106"/>
      <c r="Y1434" s="101"/>
      <c r="Z1434" s="101"/>
      <c r="AA1434" s="101"/>
      <c r="AB1434" s="101"/>
      <c r="AC1434" s="101"/>
      <c r="AD1434" s="101"/>
      <c r="AE1434" s="101"/>
      <c r="AF1434" s="101"/>
      <c r="AG1434" s="101" t="s">
        <v>365</v>
      </c>
      <c r="AH1434" s="101">
        <v>0</v>
      </c>
      <c r="AI1434" s="101"/>
      <c r="AJ1434" s="101"/>
      <c r="AK1434" s="101"/>
      <c r="AL1434" s="101"/>
      <c r="AM1434" s="101"/>
      <c r="AN1434" s="101"/>
      <c r="AO1434" s="101"/>
      <c r="AP1434" s="101"/>
      <c r="AQ1434" s="101"/>
      <c r="AR1434" s="101"/>
      <c r="AS1434" s="101"/>
      <c r="AT1434" s="101"/>
      <c r="AU1434" s="101"/>
      <c r="AV1434" s="101"/>
      <c r="AW1434" s="101"/>
      <c r="AX1434" s="101"/>
      <c r="AY1434" s="101"/>
      <c r="AZ1434" s="101"/>
      <c r="BA1434" s="101"/>
      <c r="BB1434" s="101"/>
      <c r="BC1434" s="101"/>
      <c r="BD1434" s="101"/>
      <c r="BE1434" s="101"/>
      <c r="BF1434" s="101"/>
      <c r="BG1434" s="101"/>
      <c r="BH1434" s="101"/>
    </row>
    <row r="1435" spans="1:60" outlineLevel="1">
      <c r="A1435" s="104"/>
      <c r="B1435" s="105"/>
      <c r="C1435" s="138" t="s">
        <v>1474</v>
      </c>
      <c r="D1435" s="107"/>
      <c r="E1435" s="108">
        <v>5.3</v>
      </c>
      <c r="F1435" s="106"/>
      <c r="G1435" s="106"/>
      <c r="H1435" s="106"/>
      <c r="I1435" s="106"/>
      <c r="J1435" s="106"/>
      <c r="K1435" s="106"/>
      <c r="L1435" s="106"/>
      <c r="M1435" s="106"/>
      <c r="N1435" s="106"/>
      <c r="O1435" s="106"/>
      <c r="P1435" s="106"/>
      <c r="Q1435" s="106"/>
      <c r="R1435" s="106"/>
      <c r="S1435" s="106"/>
      <c r="T1435" s="106"/>
      <c r="U1435" s="106"/>
      <c r="V1435" s="106"/>
      <c r="W1435" s="106"/>
      <c r="X1435" s="106"/>
      <c r="Y1435" s="101"/>
      <c r="Z1435" s="101"/>
      <c r="AA1435" s="101"/>
      <c r="AB1435" s="101"/>
      <c r="AC1435" s="101"/>
      <c r="AD1435" s="101"/>
      <c r="AE1435" s="101"/>
      <c r="AF1435" s="101"/>
      <c r="AG1435" s="101" t="s">
        <v>365</v>
      </c>
      <c r="AH1435" s="101">
        <v>0</v>
      </c>
      <c r="AI1435" s="101"/>
      <c r="AJ1435" s="101"/>
      <c r="AK1435" s="101"/>
      <c r="AL1435" s="101"/>
      <c r="AM1435" s="101"/>
      <c r="AN1435" s="101"/>
      <c r="AO1435" s="101"/>
      <c r="AP1435" s="101"/>
      <c r="AQ1435" s="101"/>
      <c r="AR1435" s="101"/>
      <c r="AS1435" s="101"/>
      <c r="AT1435" s="101"/>
      <c r="AU1435" s="101"/>
      <c r="AV1435" s="101"/>
      <c r="AW1435" s="101"/>
      <c r="AX1435" s="101"/>
      <c r="AY1435" s="101"/>
      <c r="AZ1435" s="101"/>
      <c r="BA1435" s="101"/>
      <c r="BB1435" s="101"/>
      <c r="BC1435" s="101"/>
      <c r="BD1435" s="101"/>
      <c r="BE1435" s="101"/>
      <c r="BF1435" s="101"/>
      <c r="BG1435" s="101"/>
      <c r="BH1435" s="101"/>
    </row>
    <row r="1436" spans="1:60" outlineLevel="1">
      <c r="A1436" s="104"/>
      <c r="B1436" s="105"/>
      <c r="C1436" s="138" t="s">
        <v>1475</v>
      </c>
      <c r="D1436" s="107"/>
      <c r="E1436" s="108">
        <v>-1.5</v>
      </c>
      <c r="F1436" s="106"/>
      <c r="G1436" s="106"/>
      <c r="H1436" s="106"/>
      <c r="I1436" s="106"/>
      <c r="J1436" s="106"/>
      <c r="K1436" s="106"/>
      <c r="L1436" s="106"/>
      <c r="M1436" s="106"/>
      <c r="N1436" s="106"/>
      <c r="O1436" s="106"/>
      <c r="P1436" s="106"/>
      <c r="Q1436" s="106"/>
      <c r="R1436" s="106"/>
      <c r="S1436" s="106"/>
      <c r="T1436" s="106"/>
      <c r="U1436" s="106"/>
      <c r="V1436" s="106"/>
      <c r="W1436" s="106"/>
      <c r="X1436" s="106"/>
      <c r="Y1436" s="101"/>
      <c r="Z1436" s="101"/>
      <c r="AA1436" s="101"/>
      <c r="AB1436" s="101"/>
      <c r="AC1436" s="101"/>
      <c r="AD1436" s="101"/>
      <c r="AE1436" s="101"/>
      <c r="AF1436" s="101"/>
      <c r="AG1436" s="101" t="s">
        <v>365</v>
      </c>
      <c r="AH1436" s="101">
        <v>0</v>
      </c>
      <c r="AI1436" s="101"/>
      <c r="AJ1436" s="101"/>
      <c r="AK1436" s="101"/>
      <c r="AL1436" s="101"/>
      <c r="AM1436" s="101"/>
      <c r="AN1436" s="101"/>
      <c r="AO1436" s="101"/>
      <c r="AP1436" s="101"/>
      <c r="AQ1436" s="101"/>
      <c r="AR1436" s="101"/>
      <c r="AS1436" s="101"/>
      <c r="AT1436" s="101"/>
      <c r="AU1436" s="101"/>
      <c r="AV1436" s="101"/>
      <c r="AW1436" s="101"/>
      <c r="AX1436" s="101"/>
      <c r="AY1436" s="101"/>
      <c r="AZ1436" s="101"/>
      <c r="BA1436" s="101"/>
      <c r="BB1436" s="101"/>
      <c r="BC1436" s="101"/>
      <c r="BD1436" s="101"/>
      <c r="BE1436" s="101"/>
      <c r="BF1436" s="101"/>
      <c r="BG1436" s="101"/>
      <c r="BH1436" s="101"/>
    </row>
    <row r="1437" spans="1:60" outlineLevel="1">
      <c r="A1437" s="104"/>
      <c r="B1437" s="105"/>
      <c r="C1437" s="138" t="s">
        <v>1476</v>
      </c>
      <c r="D1437" s="107"/>
      <c r="E1437" s="108">
        <v>5.0999999999999996</v>
      </c>
      <c r="F1437" s="106"/>
      <c r="G1437" s="106"/>
      <c r="H1437" s="106"/>
      <c r="I1437" s="106"/>
      <c r="J1437" s="106"/>
      <c r="K1437" s="106"/>
      <c r="L1437" s="106"/>
      <c r="M1437" s="106"/>
      <c r="N1437" s="106"/>
      <c r="O1437" s="106"/>
      <c r="P1437" s="106"/>
      <c r="Q1437" s="106"/>
      <c r="R1437" s="106"/>
      <c r="S1437" s="106"/>
      <c r="T1437" s="106"/>
      <c r="U1437" s="106"/>
      <c r="V1437" s="106"/>
      <c r="W1437" s="106"/>
      <c r="X1437" s="106"/>
      <c r="Y1437" s="101"/>
      <c r="Z1437" s="101"/>
      <c r="AA1437" s="101"/>
      <c r="AB1437" s="101"/>
      <c r="AC1437" s="101"/>
      <c r="AD1437" s="101"/>
      <c r="AE1437" s="101"/>
      <c r="AF1437" s="101"/>
      <c r="AG1437" s="101" t="s">
        <v>365</v>
      </c>
      <c r="AH1437" s="101">
        <v>0</v>
      </c>
      <c r="AI1437" s="101"/>
      <c r="AJ1437" s="101"/>
      <c r="AK1437" s="101"/>
      <c r="AL1437" s="101"/>
      <c r="AM1437" s="101"/>
      <c r="AN1437" s="101"/>
      <c r="AO1437" s="101"/>
      <c r="AP1437" s="101"/>
      <c r="AQ1437" s="101"/>
      <c r="AR1437" s="101"/>
      <c r="AS1437" s="101"/>
      <c r="AT1437" s="101"/>
      <c r="AU1437" s="101"/>
      <c r="AV1437" s="101"/>
      <c r="AW1437" s="101"/>
      <c r="AX1437" s="101"/>
      <c r="AY1437" s="101"/>
      <c r="AZ1437" s="101"/>
      <c r="BA1437" s="101"/>
      <c r="BB1437" s="101"/>
      <c r="BC1437" s="101"/>
      <c r="BD1437" s="101"/>
      <c r="BE1437" s="101"/>
      <c r="BF1437" s="101"/>
      <c r="BG1437" s="101"/>
      <c r="BH1437" s="101"/>
    </row>
    <row r="1438" spans="1:60" outlineLevel="1">
      <c r="A1438" s="104"/>
      <c r="B1438" s="105"/>
      <c r="C1438" s="138" t="s">
        <v>1477</v>
      </c>
      <c r="D1438" s="107"/>
      <c r="E1438" s="108">
        <v>-0.7</v>
      </c>
      <c r="F1438" s="106"/>
      <c r="G1438" s="106"/>
      <c r="H1438" s="106"/>
      <c r="I1438" s="106"/>
      <c r="J1438" s="106"/>
      <c r="K1438" s="106"/>
      <c r="L1438" s="106"/>
      <c r="M1438" s="106"/>
      <c r="N1438" s="106"/>
      <c r="O1438" s="106"/>
      <c r="P1438" s="106"/>
      <c r="Q1438" s="106"/>
      <c r="R1438" s="106"/>
      <c r="S1438" s="106"/>
      <c r="T1438" s="106"/>
      <c r="U1438" s="106"/>
      <c r="V1438" s="106"/>
      <c r="W1438" s="106"/>
      <c r="X1438" s="106"/>
      <c r="Y1438" s="101"/>
      <c r="Z1438" s="101"/>
      <c r="AA1438" s="101"/>
      <c r="AB1438" s="101"/>
      <c r="AC1438" s="101"/>
      <c r="AD1438" s="101"/>
      <c r="AE1438" s="101"/>
      <c r="AF1438" s="101"/>
      <c r="AG1438" s="101" t="s">
        <v>365</v>
      </c>
      <c r="AH1438" s="101">
        <v>0</v>
      </c>
      <c r="AI1438" s="101"/>
      <c r="AJ1438" s="101"/>
      <c r="AK1438" s="101"/>
      <c r="AL1438" s="101"/>
      <c r="AM1438" s="101"/>
      <c r="AN1438" s="101"/>
      <c r="AO1438" s="101"/>
      <c r="AP1438" s="101"/>
      <c r="AQ1438" s="101"/>
      <c r="AR1438" s="101"/>
      <c r="AS1438" s="101"/>
      <c r="AT1438" s="101"/>
      <c r="AU1438" s="101"/>
      <c r="AV1438" s="101"/>
      <c r="AW1438" s="101"/>
      <c r="AX1438" s="101"/>
      <c r="AY1438" s="101"/>
      <c r="AZ1438" s="101"/>
      <c r="BA1438" s="101"/>
      <c r="BB1438" s="101"/>
      <c r="BC1438" s="101"/>
      <c r="BD1438" s="101"/>
      <c r="BE1438" s="101"/>
      <c r="BF1438" s="101"/>
      <c r="BG1438" s="101"/>
      <c r="BH1438" s="101"/>
    </row>
    <row r="1439" spans="1:60" outlineLevel="1">
      <c r="A1439" s="104"/>
      <c r="B1439" s="105"/>
      <c r="C1439" s="138" t="s">
        <v>1478</v>
      </c>
      <c r="D1439" s="107"/>
      <c r="E1439" s="108">
        <v>7.5</v>
      </c>
      <c r="F1439" s="106"/>
      <c r="G1439" s="106"/>
      <c r="H1439" s="106"/>
      <c r="I1439" s="106"/>
      <c r="J1439" s="106"/>
      <c r="K1439" s="106"/>
      <c r="L1439" s="106"/>
      <c r="M1439" s="106"/>
      <c r="N1439" s="106"/>
      <c r="O1439" s="106"/>
      <c r="P1439" s="106"/>
      <c r="Q1439" s="106"/>
      <c r="R1439" s="106"/>
      <c r="S1439" s="106"/>
      <c r="T1439" s="106"/>
      <c r="U1439" s="106"/>
      <c r="V1439" s="106"/>
      <c r="W1439" s="106"/>
      <c r="X1439" s="106"/>
      <c r="Y1439" s="101"/>
      <c r="Z1439" s="101"/>
      <c r="AA1439" s="101"/>
      <c r="AB1439" s="101"/>
      <c r="AC1439" s="101"/>
      <c r="AD1439" s="101"/>
      <c r="AE1439" s="101"/>
      <c r="AF1439" s="101"/>
      <c r="AG1439" s="101" t="s">
        <v>365</v>
      </c>
      <c r="AH1439" s="101">
        <v>0</v>
      </c>
      <c r="AI1439" s="101"/>
      <c r="AJ1439" s="101"/>
      <c r="AK1439" s="101"/>
      <c r="AL1439" s="101"/>
      <c r="AM1439" s="101"/>
      <c r="AN1439" s="101"/>
      <c r="AO1439" s="101"/>
      <c r="AP1439" s="101"/>
      <c r="AQ1439" s="101"/>
      <c r="AR1439" s="101"/>
      <c r="AS1439" s="101"/>
      <c r="AT1439" s="101"/>
      <c r="AU1439" s="101"/>
      <c r="AV1439" s="101"/>
      <c r="AW1439" s="101"/>
      <c r="AX1439" s="101"/>
      <c r="AY1439" s="101"/>
      <c r="AZ1439" s="101"/>
      <c r="BA1439" s="101"/>
      <c r="BB1439" s="101"/>
      <c r="BC1439" s="101"/>
      <c r="BD1439" s="101"/>
      <c r="BE1439" s="101"/>
      <c r="BF1439" s="101"/>
      <c r="BG1439" s="101"/>
      <c r="BH1439" s="101"/>
    </row>
    <row r="1440" spans="1:60" outlineLevel="1">
      <c r="A1440" s="104"/>
      <c r="B1440" s="105"/>
      <c r="C1440" s="138" t="s">
        <v>1479</v>
      </c>
      <c r="D1440" s="107"/>
      <c r="E1440" s="108">
        <v>-0.8</v>
      </c>
      <c r="F1440" s="106"/>
      <c r="G1440" s="106"/>
      <c r="H1440" s="106"/>
      <c r="I1440" s="106"/>
      <c r="J1440" s="106"/>
      <c r="K1440" s="106"/>
      <c r="L1440" s="106"/>
      <c r="M1440" s="106"/>
      <c r="N1440" s="106"/>
      <c r="O1440" s="106"/>
      <c r="P1440" s="106"/>
      <c r="Q1440" s="106"/>
      <c r="R1440" s="106"/>
      <c r="S1440" s="106"/>
      <c r="T1440" s="106"/>
      <c r="U1440" s="106"/>
      <c r="V1440" s="106"/>
      <c r="W1440" s="106"/>
      <c r="X1440" s="106"/>
      <c r="Y1440" s="101"/>
      <c r="Z1440" s="101"/>
      <c r="AA1440" s="101"/>
      <c r="AB1440" s="101"/>
      <c r="AC1440" s="101"/>
      <c r="AD1440" s="101"/>
      <c r="AE1440" s="101"/>
      <c r="AF1440" s="101"/>
      <c r="AG1440" s="101" t="s">
        <v>365</v>
      </c>
      <c r="AH1440" s="101">
        <v>0</v>
      </c>
      <c r="AI1440" s="101"/>
      <c r="AJ1440" s="101"/>
      <c r="AK1440" s="101"/>
      <c r="AL1440" s="101"/>
      <c r="AM1440" s="101"/>
      <c r="AN1440" s="101"/>
      <c r="AO1440" s="101"/>
      <c r="AP1440" s="101"/>
      <c r="AQ1440" s="101"/>
      <c r="AR1440" s="101"/>
      <c r="AS1440" s="101"/>
      <c r="AT1440" s="101"/>
      <c r="AU1440" s="101"/>
      <c r="AV1440" s="101"/>
      <c r="AW1440" s="101"/>
      <c r="AX1440" s="101"/>
      <c r="AY1440" s="101"/>
      <c r="AZ1440" s="101"/>
      <c r="BA1440" s="101"/>
      <c r="BB1440" s="101"/>
      <c r="BC1440" s="101"/>
      <c r="BD1440" s="101"/>
      <c r="BE1440" s="101"/>
      <c r="BF1440" s="101"/>
      <c r="BG1440" s="101"/>
      <c r="BH1440" s="101"/>
    </row>
    <row r="1441" spans="1:60" outlineLevel="1">
      <c r="A1441" s="104"/>
      <c r="B1441" s="105"/>
      <c r="C1441" s="138" t="s">
        <v>1480</v>
      </c>
      <c r="D1441" s="107"/>
      <c r="E1441" s="108">
        <v>7</v>
      </c>
      <c r="F1441" s="106"/>
      <c r="G1441" s="106"/>
      <c r="H1441" s="106"/>
      <c r="I1441" s="106"/>
      <c r="J1441" s="106"/>
      <c r="K1441" s="106"/>
      <c r="L1441" s="106"/>
      <c r="M1441" s="106"/>
      <c r="N1441" s="106"/>
      <c r="O1441" s="106"/>
      <c r="P1441" s="106"/>
      <c r="Q1441" s="106"/>
      <c r="R1441" s="106"/>
      <c r="S1441" s="106"/>
      <c r="T1441" s="106"/>
      <c r="U1441" s="106"/>
      <c r="V1441" s="106"/>
      <c r="W1441" s="106"/>
      <c r="X1441" s="106"/>
      <c r="Y1441" s="101"/>
      <c r="Z1441" s="101"/>
      <c r="AA1441" s="101"/>
      <c r="AB1441" s="101"/>
      <c r="AC1441" s="101"/>
      <c r="AD1441" s="101"/>
      <c r="AE1441" s="101"/>
      <c r="AF1441" s="101"/>
      <c r="AG1441" s="101" t="s">
        <v>365</v>
      </c>
      <c r="AH1441" s="101">
        <v>0</v>
      </c>
      <c r="AI1441" s="101"/>
      <c r="AJ1441" s="101"/>
      <c r="AK1441" s="101"/>
      <c r="AL1441" s="101"/>
      <c r="AM1441" s="101"/>
      <c r="AN1441" s="101"/>
      <c r="AO1441" s="101"/>
      <c r="AP1441" s="101"/>
      <c r="AQ1441" s="101"/>
      <c r="AR1441" s="101"/>
      <c r="AS1441" s="101"/>
      <c r="AT1441" s="101"/>
      <c r="AU1441" s="101"/>
      <c r="AV1441" s="101"/>
      <c r="AW1441" s="101"/>
      <c r="AX1441" s="101"/>
      <c r="AY1441" s="101"/>
      <c r="AZ1441" s="101"/>
      <c r="BA1441" s="101"/>
      <c r="BB1441" s="101"/>
      <c r="BC1441" s="101"/>
      <c r="BD1441" s="101"/>
      <c r="BE1441" s="101"/>
      <c r="BF1441" s="101"/>
      <c r="BG1441" s="101"/>
      <c r="BH1441" s="101"/>
    </row>
    <row r="1442" spans="1:60" outlineLevel="1">
      <c r="A1442" s="104"/>
      <c r="B1442" s="105"/>
      <c r="C1442" s="138" t="s">
        <v>1481</v>
      </c>
      <c r="D1442" s="107"/>
      <c r="E1442" s="108">
        <v>-2.2000000000000002</v>
      </c>
      <c r="F1442" s="106"/>
      <c r="G1442" s="106"/>
      <c r="H1442" s="106"/>
      <c r="I1442" s="106"/>
      <c r="J1442" s="106"/>
      <c r="K1442" s="106"/>
      <c r="L1442" s="106"/>
      <c r="M1442" s="106"/>
      <c r="N1442" s="106"/>
      <c r="O1442" s="106"/>
      <c r="P1442" s="106"/>
      <c r="Q1442" s="106"/>
      <c r="R1442" s="106"/>
      <c r="S1442" s="106"/>
      <c r="T1442" s="106"/>
      <c r="U1442" s="106"/>
      <c r="V1442" s="106"/>
      <c r="W1442" s="106"/>
      <c r="X1442" s="106"/>
      <c r="Y1442" s="101"/>
      <c r="Z1442" s="101"/>
      <c r="AA1442" s="101"/>
      <c r="AB1442" s="101"/>
      <c r="AC1442" s="101"/>
      <c r="AD1442" s="101"/>
      <c r="AE1442" s="101"/>
      <c r="AF1442" s="101"/>
      <c r="AG1442" s="101" t="s">
        <v>365</v>
      </c>
      <c r="AH1442" s="101">
        <v>0</v>
      </c>
      <c r="AI1442" s="101"/>
      <c r="AJ1442" s="101"/>
      <c r="AK1442" s="101"/>
      <c r="AL1442" s="101"/>
      <c r="AM1442" s="101"/>
      <c r="AN1442" s="101"/>
      <c r="AO1442" s="101"/>
      <c r="AP1442" s="101"/>
      <c r="AQ1442" s="101"/>
      <c r="AR1442" s="101"/>
      <c r="AS1442" s="101"/>
      <c r="AT1442" s="101"/>
      <c r="AU1442" s="101"/>
      <c r="AV1442" s="101"/>
      <c r="AW1442" s="101"/>
      <c r="AX1442" s="101"/>
      <c r="AY1442" s="101"/>
      <c r="AZ1442" s="101"/>
      <c r="BA1442" s="101"/>
      <c r="BB1442" s="101"/>
      <c r="BC1442" s="101"/>
      <c r="BD1442" s="101"/>
      <c r="BE1442" s="101"/>
      <c r="BF1442" s="101"/>
      <c r="BG1442" s="101"/>
      <c r="BH1442" s="101"/>
    </row>
    <row r="1443" spans="1:60" outlineLevel="1">
      <c r="A1443" s="104"/>
      <c r="B1443" s="105"/>
      <c r="C1443" s="138" t="s">
        <v>1481</v>
      </c>
      <c r="D1443" s="107"/>
      <c r="E1443" s="108">
        <v>-2.2000000000000002</v>
      </c>
      <c r="F1443" s="106"/>
      <c r="G1443" s="106"/>
      <c r="H1443" s="106"/>
      <c r="I1443" s="106"/>
      <c r="J1443" s="106"/>
      <c r="K1443" s="106"/>
      <c r="L1443" s="106"/>
      <c r="M1443" s="106"/>
      <c r="N1443" s="106"/>
      <c r="O1443" s="106"/>
      <c r="P1443" s="106"/>
      <c r="Q1443" s="106"/>
      <c r="R1443" s="106"/>
      <c r="S1443" s="106"/>
      <c r="T1443" s="106"/>
      <c r="U1443" s="106"/>
      <c r="V1443" s="106"/>
      <c r="W1443" s="106"/>
      <c r="X1443" s="106"/>
      <c r="Y1443" s="101"/>
      <c r="Z1443" s="101"/>
      <c r="AA1443" s="101"/>
      <c r="AB1443" s="101"/>
      <c r="AC1443" s="101"/>
      <c r="AD1443" s="101"/>
      <c r="AE1443" s="101"/>
      <c r="AF1443" s="101"/>
      <c r="AG1443" s="101" t="s">
        <v>365</v>
      </c>
      <c r="AH1443" s="101">
        <v>0</v>
      </c>
      <c r="AI1443" s="101"/>
      <c r="AJ1443" s="101"/>
      <c r="AK1443" s="101"/>
      <c r="AL1443" s="101"/>
      <c r="AM1443" s="101"/>
      <c r="AN1443" s="101"/>
      <c r="AO1443" s="101"/>
      <c r="AP1443" s="101"/>
      <c r="AQ1443" s="101"/>
      <c r="AR1443" s="101"/>
      <c r="AS1443" s="101"/>
      <c r="AT1443" s="101"/>
      <c r="AU1443" s="101"/>
      <c r="AV1443" s="101"/>
      <c r="AW1443" s="101"/>
      <c r="AX1443" s="101"/>
      <c r="AY1443" s="101"/>
      <c r="AZ1443" s="101"/>
      <c r="BA1443" s="101"/>
      <c r="BB1443" s="101"/>
      <c r="BC1443" s="101"/>
      <c r="BD1443" s="101"/>
      <c r="BE1443" s="101"/>
      <c r="BF1443" s="101"/>
      <c r="BG1443" s="101"/>
      <c r="BH1443" s="101"/>
    </row>
    <row r="1444" spans="1:60" outlineLevel="1">
      <c r="A1444" s="104"/>
      <c r="B1444" s="105"/>
      <c r="C1444" s="138" t="s">
        <v>1482</v>
      </c>
      <c r="D1444" s="107"/>
      <c r="E1444" s="108">
        <v>7</v>
      </c>
      <c r="F1444" s="106"/>
      <c r="G1444" s="106"/>
      <c r="H1444" s="106"/>
      <c r="I1444" s="106"/>
      <c r="J1444" s="106"/>
      <c r="K1444" s="106"/>
      <c r="L1444" s="106"/>
      <c r="M1444" s="106"/>
      <c r="N1444" s="106"/>
      <c r="O1444" s="106"/>
      <c r="P1444" s="106"/>
      <c r="Q1444" s="106"/>
      <c r="R1444" s="106"/>
      <c r="S1444" s="106"/>
      <c r="T1444" s="106"/>
      <c r="U1444" s="106"/>
      <c r="V1444" s="106"/>
      <c r="W1444" s="106"/>
      <c r="X1444" s="106"/>
      <c r="Y1444" s="101"/>
      <c r="Z1444" s="101"/>
      <c r="AA1444" s="101"/>
      <c r="AB1444" s="101"/>
      <c r="AC1444" s="101"/>
      <c r="AD1444" s="101"/>
      <c r="AE1444" s="101"/>
      <c r="AF1444" s="101"/>
      <c r="AG1444" s="101" t="s">
        <v>365</v>
      </c>
      <c r="AH1444" s="101">
        <v>0</v>
      </c>
      <c r="AI1444" s="101"/>
      <c r="AJ1444" s="101"/>
      <c r="AK1444" s="101"/>
      <c r="AL1444" s="101"/>
      <c r="AM1444" s="101"/>
      <c r="AN1444" s="101"/>
      <c r="AO1444" s="101"/>
      <c r="AP1444" s="101"/>
      <c r="AQ1444" s="101"/>
      <c r="AR1444" s="101"/>
      <c r="AS1444" s="101"/>
      <c r="AT1444" s="101"/>
      <c r="AU1444" s="101"/>
      <c r="AV1444" s="101"/>
      <c r="AW1444" s="101"/>
      <c r="AX1444" s="101"/>
      <c r="AY1444" s="101"/>
      <c r="AZ1444" s="101"/>
      <c r="BA1444" s="101"/>
      <c r="BB1444" s="101"/>
      <c r="BC1444" s="101"/>
      <c r="BD1444" s="101"/>
      <c r="BE1444" s="101"/>
      <c r="BF1444" s="101"/>
      <c r="BG1444" s="101"/>
      <c r="BH1444" s="101"/>
    </row>
    <row r="1445" spans="1:60" outlineLevel="1">
      <c r="A1445" s="104"/>
      <c r="B1445" s="105"/>
      <c r="C1445" s="138" t="s">
        <v>1481</v>
      </c>
      <c r="D1445" s="107"/>
      <c r="E1445" s="108">
        <v>-2.2000000000000002</v>
      </c>
      <c r="F1445" s="106"/>
      <c r="G1445" s="106"/>
      <c r="H1445" s="106"/>
      <c r="I1445" s="106"/>
      <c r="J1445" s="106"/>
      <c r="K1445" s="106"/>
      <c r="L1445" s="106"/>
      <c r="M1445" s="106"/>
      <c r="N1445" s="106"/>
      <c r="O1445" s="106"/>
      <c r="P1445" s="106"/>
      <c r="Q1445" s="106"/>
      <c r="R1445" s="106"/>
      <c r="S1445" s="106"/>
      <c r="T1445" s="106"/>
      <c r="U1445" s="106"/>
      <c r="V1445" s="106"/>
      <c r="W1445" s="106"/>
      <c r="X1445" s="106"/>
      <c r="Y1445" s="101"/>
      <c r="Z1445" s="101"/>
      <c r="AA1445" s="101"/>
      <c r="AB1445" s="101"/>
      <c r="AC1445" s="101"/>
      <c r="AD1445" s="101"/>
      <c r="AE1445" s="101"/>
      <c r="AF1445" s="101"/>
      <c r="AG1445" s="101" t="s">
        <v>365</v>
      </c>
      <c r="AH1445" s="101">
        <v>0</v>
      </c>
      <c r="AI1445" s="101"/>
      <c r="AJ1445" s="101"/>
      <c r="AK1445" s="101"/>
      <c r="AL1445" s="101"/>
      <c r="AM1445" s="101"/>
      <c r="AN1445" s="101"/>
      <c r="AO1445" s="101"/>
      <c r="AP1445" s="101"/>
      <c r="AQ1445" s="101"/>
      <c r="AR1445" s="101"/>
      <c r="AS1445" s="101"/>
      <c r="AT1445" s="101"/>
      <c r="AU1445" s="101"/>
      <c r="AV1445" s="101"/>
      <c r="AW1445" s="101"/>
      <c r="AX1445" s="101"/>
      <c r="AY1445" s="101"/>
      <c r="AZ1445" s="101"/>
      <c r="BA1445" s="101"/>
      <c r="BB1445" s="101"/>
      <c r="BC1445" s="101"/>
      <c r="BD1445" s="101"/>
      <c r="BE1445" s="101"/>
      <c r="BF1445" s="101"/>
      <c r="BG1445" s="101"/>
      <c r="BH1445" s="101"/>
    </row>
    <row r="1446" spans="1:60" outlineLevel="1">
      <c r="A1446" s="104"/>
      <c r="B1446" s="105"/>
      <c r="C1446" s="138" t="s">
        <v>1483</v>
      </c>
      <c r="D1446" s="107"/>
      <c r="E1446" s="108">
        <v>7</v>
      </c>
      <c r="F1446" s="106"/>
      <c r="G1446" s="106"/>
      <c r="H1446" s="106"/>
      <c r="I1446" s="106"/>
      <c r="J1446" s="106"/>
      <c r="K1446" s="106"/>
      <c r="L1446" s="106"/>
      <c r="M1446" s="106"/>
      <c r="N1446" s="106"/>
      <c r="O1446" s="106"/>
      <c r="P1446" s="106"/>
      <c r="Q1446" s="106"/>
      <c r="R1446" s="106"/>
      <c r="S1446" s="106"/>
      <c r="T1446" s="106"/>
      <c r="U1446" s="106"/>
      <c r="V1446" s="106"/>
      <c r="W1446" s="106"/>
      <c r="X1446" s="106"/>
      <c r="Y1446" s="101"/>
      <c r="Z1446" s="101"/>
      <c r="AA1446" s="101"/>
      <c r="AB1446" s="101"/>
      <c r="AC1446" s="101"/>
      <c r="AD1446" s="101"/>
      <c r="AE1446" s="101"/>
      <c r="AF1446" s="101"/>
      <c r="AG1446" s="101" t="s">
        <v>365</v>
      </c>
      <c r="AH1446" s="101">
        <v>0</v>
      </c>
      <c r="AI1446" s="101"/>
      <c r="AJ1446" s="101"/>
      <c r="AK1446" s="101"/>
      <c r="AL1446" s="101"/>
      <c r="AM1446" s="101"/>
      <c r="AN1446" s="101"/>
      <c r="AO1446" s="101"/>
      <c r="AP1446" s="101"/>
      <c r="AQ1446" s="101"/>
      <c r="AR1446" s="101"/>
      <c r="AS1446" s="101"/>
      <c r="AT1446" s="101"/>
      <c r="AU1446" s="101"/>
      <c r="AV1446" s="101"/>
      <c r="AW1446" s="101"/>
      <c r="AX1446" s="101"/>
      <c r="AY1446" s="101"/>
      <c r="AZ1446" s="101"/>
      <c r="BA1446" s="101"/>
      <c r="BB1446" s="101"/>
      <c r="BC1446" s="101"/>
      <c r="BD1446" s="101"/>
      <c r="BE1446" s="101"/>
      <c r="BF1446" s="101"/>
      <c r="BG1446" s="101"/>
      <c r="BH1446" s="101"/>
    </row>
    <row r="1447" spans="1:60" outlineLevel="1">
      <c r="A1447" s="104"/>
      <c r="B1447" s="105"/>
      <c r="C1447" s="138" t="s">
        <v>1481</v>
      </c>
      <c r="D1447" s="107"/>
      <c r="E1447" s="108">
        <v>-2.2000000000000002</v>
      </c>
      <c r="F1447" s="106"/>
      <c r="G1447" s="106"/>
      <c r="H1447" s="106"/>
      <c r="I1447" s="106"/>
      <c r="J1447" s="106"/>
      <c r="K1447" s="106"/>
      <c r="L1447" s="106"/>
      <c r="M1447" s="106"/>
      <c r="N1447" s="106"/>
      <c r="O1447" s="106"/>
      <c r="P1447" s="106"/>
      <c r="Q1447" s="106"/>
      <c r="R1447" s="106"/>
      <c r="S1447" s="106"/>
      <c r="T1447" s="106"/>
      <c r="U1447" s="106"/>
      <c r="V1447" s="106"/>
      <c r="W1447" s="106"/>
      <c r="X1447" s="106"/>
      <c r="Y1447" s="101"/>
      <c r="Z1447" s="101"/>
      <c r="AA1447" s="101"/>
      <c r="AB1447" s="101"/>
      <c r="AC1447" s="101"/>
      <c r="AD1447" s="101"/>
      <c r="AE1447" s="101"/>
      <c r="AF1447" s="101"/>
      <c r="AG1447" s="101" t="s">
        <v>365</v>
      </c>
      <c r="AH1447" s="101">
        <v>0</v>
      </c>
      <c r="AI1447" s="101"/>
      <c r="AJ1447" s="101"/>
      <c r="AK1447" s="101"/>
      <c r="AL1447" s="101"/>
      <c r="AM1447" s="101"/>
      <c r="AN1447" s="101"/>
      <c r="AO1447" s="101"/>
      <c r="AP1447" s="101"/>
      <c r="AQ1447" s="101"/>
      <c r="AR1447" s="101"/>
      <c r="AS1447" s="101"/>
      <c r="AT1447" s="101"/>
      <c r="AU1447" s="101"/>
      <c r="AV1447" s="101"/>
      <c r="AW1447" s="101"/>
      <c r="AX1447" s="101"/>
      <c r="AY1447" s="101"/>
      <c r="AZ1447" s="101"/>
      <c r="BA1447" s="101"/>
      <c r="BB1447" s="101"/>
      <c r="BC1447" s="101"/>
      <c r="BD1447" s="101"/>
      <c r="BE1447" s="101"/>
      <c r="BF1447" s="101"/>
      <c r="BG1447" s="101"/>
      <c r="BH1447" s="101"/>
    </row>
    <row r="1448" spans="1:60" outlineLevel="1">
      <c r="A1448" s="104"/>
      <c r="B1448" s="105"/>
      <c r="C1448" s="138" t="s">
        <v>1484</v>
      </c>
      <c r="D1448" s="107"/>
      <c r="E1448" s="108">
        <v>7</v>
      </c>
      <c r="F1448" s="106"/>
      <c r="G1448" s="106"/>
      <c r="H1448" s="106"/>
      <c r="I1448" s="106"/>
      <c r="J1448" s="106"/>
      <c r="K1448" s="106"/>
      <c r="L1448" s="106"/>
      <c r="M1448" s="106"/>
      <c r="N1448" s="106"/>
      <c r="O1448" s="106"/>
      <c r="P1448" s="106"/>
      <c r="Q1448" s="106"/>
      <c r="R1448" s="106"/>
      <c r="S1448" s="106"/>
      <c r="T1448" s="106"/>
      <c r="U1448" s="106"/>
      <c r="V1448" s="106"/>
      <c r="W1448" s="106"/>
      <c r="X1448" s="106"/>
      <c r="Y1448" s="101"/>
      <c r="Z1448" s="101"/>
      <c r="AA1448" s="101"/>
      <c r="AB1448" s="101"/>
      <c r="AC1448" s="101"/>
      <c r="AD1448" s="101"/>
      <c r="AE1448" s="101"/>
      <c r="AF1448" s="101"/>
      <c r="AG1448" s="101" t="s">
        <v>365</v>
      </c>
      <c r="AH1448" s="101">
        <v>0</v>
      </c>
      <c r="AI1448" s="101"/>
      <c r="AJ1448" s="101"/>
      <c r="AK1448" s="101"/>
      <c r="AL1448" s="101"/>
      <c r="AM1448" s="101"/>
      <c r="AN1448" s="101"/>
      <c r="AO1448" s="101"/>
      <c r="AP1448" s="101"/>
      <c r="AQ1448" s="101"/>
      <c r="AR1448" s="101"/>
      <c r="AS1448" s="101"/>
      <c r="AT1448" s="101"/>
      <c r="AU1448" s="101"/>
      <c r="AV1448" s="101"/>
      <c r="AW1448" s="101"/>
      <c r="AX1448" s="101"/>
      <c r="AY1448" s="101"/>
      <c r="AZ1448" s="101"/>
      <c r="BA1448" s="101"/>
      <c r="BB1448" s="101"/>
      <c r="BC1448" s="101"/>
      <c r="BD1448" s="101"/>
      <c r="BE1448" s="101"/>
      <c r="BF1448" s="101"/>
      <c r="BG1448" s="101"/>
      <c r="BH1448" s="101"/>
    </row>
    <row r="1449" spans="1:60" outlineLevel="1">
      <c r="A1449" s="104"/>
      <c r="B1449" s="105"/>
      <c r="C1449" s="138" t="s">
        <v>1481</v>
      </c>
      <c r="D1449" s="107"/>
      <c r="E1449" s="108">
        <v>-2.2000000000000002</v>
      </c>
      <c r="F1449" s="106"/>
      <c r="G1449" s="106"/>
      <c r="H1449" s="106"/>
      <c r="I1449" s="106"/>
      <c r="J1449" s="106"/>
      <c r="K1449" s="106"/>
      <c r="L1449" s="106"/>
      <c r="M1449" s="106"/>
      <c r="N1449" s="106"/>
      <c r="O1449" s="106"/>
      <c r="P1449" s="106"/>
      <c r="Q1449" s="106"/>
      <c r="R1449" s="106"/>
      <c r="S1449" s="106"/>
      <c r="T1449" s="106"/>
      <c r="U1449" s="106"/>
      <c r="V1449" s="106"/>
      <c r="W1449" s="106"/>
      <c r="X1449" s="106"/>
      <c r="Y1449" s="101"/>
      <c r="Z1449" s="101"/>
      <c r="AA1449" s="101"/>
      <c r="AB1449" s="101"/>
      <c r="AC1449" s="101"/>
      <c r="AD1449" s="101"/>
      <c r="AE1449" s="101"/>
      <c r="AF1449" s="101"/>
      <c r="AG1449" s="101" t="s">
        <v>365</v>
      </c>
      <c r="AH1449" s="101">
        <v>0</v>
      </c>
      <c r="AI1449" s="101"/>
      <c r="AJ1449" s="101"/>
      <c r="AK1449" s="101"/>
      <c r="AL1449" s="101"/>
      <c r="AM1449" s="101"/>
      <c r="AN1449" s="101"/>
      <c r="AO1449" s="101"/>
      <c r="AP1449" s="101"/>
      <c r="AQ1449" s="101"/>
      <c r="AR1449" s="101"/>
      <c r="AS1449" s="101"/>
      <c r="AT1449" s="101"/>
      <c r="AU1449" s="101"/>
      <c r="AV1449" s="101"/>
      <c r="AW1449" s="101"/>
      <c r="AX1449" s="101"/>
      <c r="AY1449" s="101"/>
      <c r="AZ1449" s="101"/>
      <c r="BA1449" s="101"/>
      <c r="BB1449" s="101"/>
      <c r="BC1449" s="101"/>
      <c r="BD1449" s="101"/>
      <c r="BE1449" s="101"/>
      <c r="BF1449" s="101"/>
      <c r="BG1449" s="101"/>
      <c r="BH1449" s="101"/>
    </row>
    <row r="1450" spans="1:60" outlineLevel="1">
      <c r="A1450" s="104"/>
      <c r="B1450" s="105"/>
      <c r="C1450" s="138" t="s">
        <v>1485</v>
      </c>
      <c r="D1450" s="107"/>
      <c r="E1450" s="108">
        <v>7</v>
      </c>
      <c r="F1450" s="106"/>
      <c r="G1450" s="106"/>
      <c r="H1450" s="106"/>
      <c r="I1450" s="106"/>
      <c r="J1450" s="106"/>
      <c r="K1450" s="106"/>
      <c r="L1450" s="106"/>
      <c r="M1450" s="106"/>
      <c r="N1450" s="106"/>
      <c r="O1450" s="106"/>
      <c r="P1450" s="106"/>
      <c r="Q1450" s="106"/>
      <c r="R1450" s="106"/>
      <c r="S1450" s="106"/>
      <c r="T1450" s="106"/>
      <c r="U1450" s="106"/>
      <c r="V1450" s="106"/>
      <c r="W1450" s="106"/>
      <c r="X1450" s="106"/>
      <c r="Y1450" s="101"/>
      <c r="Z1450" s="101"/>
      <c r="AA1450" s="101"/>
      <c r="AB1450" s="101"/>
      <c r="AC1450" s="101"/>
      <c r="AD1450" s="101"/>
      <c r="AE1450" s="101"/>
      <c r="AF1450" s="101"/>
      <c r="AG1450" s="101" t="s">
        <v>365</v>
      </c>
      <c r="AH1450" s="101">
        <v>0</v>
      </c>
      <c r="AI1450" s="101"/>
      <c r="AJ1450" s="101"/>
      <c r="AK1450" s="101"/>
      <c r="AL1450" s="101"/>
      <c r="AM1450" s="101"/>
      <c r="AN1450" s="101"/>
      <c r="AO1450" s="101"/>
      <c r="AP1450" s="101"/>
      <c r="AQ1450" s="101"/>
      <c r="AR1450" s="101"/>
      <c r="AS1450" s="101"/>
      <c r="AT1450" s="101"/>
      <c r="AU1450" s="101"/>
      <c r="AV1450" s="101"/>
      <c r="AW1450" s="101"/>
      <c r="AX1450" s="101"/>
      <c r="AY1450" s="101"/>
      <c r="AZ1450" s="101"/>
      <c r="BA1450" s="101"/>
      <c r="BB1450" s="101"/>
      <c r="BC1450" s="101"/>
      <c r="BD1450" s="101"/>
      <c r="BE1450" s="101"/>
      <c r="BF1450" s="101"/>
      <c r="BG1450" s="101"/>
      <c r="BH1450" s="101"/>
    </row>
    <row r="1451" spans="1:60" outlineLevel="1">
      <c r="A1451" s="104"/>
      <c r="B1451" s="105"/>
      <c r="C1451" s="138" t="s">
        <v>1481</v>
      </c>
      <c r="D1451" s="107"/>
      <c r="E1451" s="108">
        <v>-2.2000000000000002</v>
      </c>
      <c r="F1451" s="106"/>
      <c r="G1451" s="106"/>
      <c r="H1451" s="106"/>
      <c r="I1451" s="106"/>
      <c r="J1451" s="106"/>
      <c r="K1451" s="106"/>
      <c r="L1451" s="106"/>
      <c r="M1451" s="106"/>
      <c r="N1451" s="106"/>
      <c r="O1451" s="106"/>
      <c r="P1451" s="106"/>
      <c r="Q1451" s="106"/>
      <c r="R1451" s="106"/>
      <c r="S1451" s="106"/>
      <c r="T1451" s="106"/>
      <c r="U1451" s="106"/>
      <c r="V1451" s="106"/>
      <c r="W1451" s="106"/>
      <c r="X1451" s="106"/>
      <c r="Y1451" s="101"/>
      <c r="Z1451" s="101"/>
      <c r="AA1451" s="101"/>
      <c r="AB1451" s="101"/>
      <c r="AC1451" s="101"/>
      <c r="AD1451" s="101"/>
      <c r="AE1451" s="101"/>
      <c r="AF1451" s="101"/>
      <c r="AG1451" s="101" t="s">
        <v>365</v>
      </c>
      <c r="AH1451" s="101">
        <v>0</v>
      </c>
      <c r="AI1451" s="101"/>
      <c r="AJ1451" s="101"/>
      <c r="AK1451" s="101"/>
      <c r="AL1451" s="101"/>
      <c r="AM1451" s="101"/>
      <c r="AN1451" s="101"/>
      <c r="AO1451" s="101"/>
      <c r="AP1451" s="101"/>
      <c r="AQ1451" s="101"/>
      <c r="AR1451" s="101"/>
      <c r="AS1451" s="101"/>
      <c r="AT1451" s="101"/>
      <c r="AU1451" s="101"/>
      <c r="AV1451" s="101"/>
      <c r="AW1451" s="101"/>
      <c r="AX1451" s="101"/>
      <c r="AY1451" s="101"/>
      <c r="AZ1451" s="101"/>
      <c r="BA1451" s="101"/>
      <c r="BB1451" s="101"/>
      <c r="BC1451" s="101"/>
      <c r="BD1451" s="101"/>
      <c r="BE1451" s="101"/>
      <c r="BF1451" s="101"/>
      <c r="BG1451" s="101"/>
      <c r="BH1451" s="101"/>
    </row>
    <row r="1452" spans="1:60" outlineLevel="1">
      <c r="A1452" s="104"/>
      <c r="B1452" s="105"/>
      <c r="C1452" s="138" t="s">
        <v>1486</v>
      </c>
      <c r="D1452" s="107"/>
      <c r="E1452" s="108">
        <v>7</v>
      </c>
      <c r="F1452" s="106"/>
      <c r="G1452" s="106"/>
      <c r="H1452" s="106"/>
      <c r="I1452" s="106"/>
      <c r="J1452" s="106"/>
      <c r="K1452" s="106"/>
      <c r="L1452" s="106"/>
      <c r="M1452" s="106"/>
      <c r="N1452" s="106"/>
      <c r="O1452" s="106"/>
      <c r="P1452" s="106"/>
      <c r="Q1452" s="106"/>
      <c r="R1452" s="106"/>
      <c r="S1452" s="106"/>
      <c r="T1452" s="106"/>
      <c r="U1452" s="106"/>
      <c r="V1452" s="106"/>
      <c r="W1452" s="106"/>
      <c r="X1452" s="106"/>
      <c r="Y1452" s="101"/>
      <c r="Z1452" s="101"/>
      <c r="AA1452" s="101"/>
      <c r="AB1452" s="101"/>
      <c r="AC1452" s="101"/>
      <c r="AD1452" s="101"/>
      <c r="AE1452" s="101"/>
      <c r="AF1452" s="101"/>
      <c r="AG1452" s="101" t="s">
        <v>365</v>
      </c>
      <c r="AH1452" s="101">
        <v>0</v>
      </c>
      <c r="AI1452" s="101"/>
      <c r="AJ1452" s="101"/>
      <c r="AK1452" s="101"/>
      <c r="AL1452" s="101"/>
      <c r="AM1452" s="101"/>
      <c r="AN1452" s="101"/>
      <c r="AO1452" s="101"/>
      <c r="AP1452" s="101"/>
      <c r="AQ1452" s="101"/>
      <c r="AR1452" s="101"/>
      <c r="AS1452" s="101"/>
      <c r="AT1452" s="101"/>
      <c r="AU1452" s="101"/>
      <c r="AV1452" s="101"/>
      <c r="AW1452" s="101"/>
      <c r="AX1452" s="101"/>
      <c r="AY1452" s="101"/>
      <c r="AZ1452" s="101"/>
      <c r="BA1452" s="101"/>
      <c r="BB1452" s="101"/>
      <c r="BC1452" s="101"/>
      <c r="BD1452" s="101"/>
      <c r="BE1452" s="101"/>
      <c r="BF1452" s="101"/>
      <c r="BG1452" s="101"/>
      <c r="BH1452" s="101"/>
    </row>
    <row r="1453" spans="1:60" outlineLevel="1">
      <c r="A1453" s="104"/>
      <c r="B1453" s="105"/>
      <c r="C1453" s="138" t="s">
        <v>1481</v>
      </c>
      <c r="D1453" s="107"/>
      <c r="E1453" s="108">
        <v>-2.2000000000000002</v>
      </c>
      <c r="F1453" s="106"/>
      <c r="G1453" s="106"/>
      <c r="H1453" s="106"/>
      <c r="I1453" s="106"/>
      <c r="J1453" s="106"/>
      <c r="K1453" s="106"/>
      <c r="L1453" s="106"/>
      <c r="M1453" s="106"/>
      <c r="N1453" s="106"/>
      <c r="O1453" s="106"/>
      <c r="P1453" s="106"/>
      <c r="Q1453" s="106"/>
      <c r="R1453" s="106"/>
      <c r="S1453" s="106"/>
      <c r="T1453" s="106"/>
      <c r="U1453" s="106"/>
      <c r="V1453" s="106"/>
      <c r="W1453" s="106"/>
      <c r="X1453" s="106"/>
      <c r="Y1453" s="101"/>
      <c r="Z1453" s="101"/>
      <c r="AA1453" s="101"/>
      <c r="AB1453" s="101"/>
      <c r="AC1453" s="101"/>
      <c r="AD1453" s="101"/>
      <c r="AE1453" s="101"/>
      <c r="AF1453" s="101"/>
      <c r="AG1453" s="101" t="s">
        <v>365</v>
      </c>
      <c r="AH1453" s="101">
        <v>0</v>
      </c>
      <c r="AI1453" s="101"/>
      <c r="AJ1453" s="101"/>
      <c r="AK1453" s="101"/>
      <c r="AL1453" s="101"/>
      <c r="AM1453" s="101"/>
      <c r="AN1453" s="101"/>
      <c r="AO1453" s="101"/>
      <c r="AP1453" s="101"/>
      <c r="AQ1453" s="101"/>
      <c r="AR1453" s="101"/>
      <c r="AS1453" s="101"/>
      <c r="AT1453" s="101"/>
      <c r="AU1453" s="101"/>
      <c r="AV1453" s="101"/>
      <c r="AW1453" s="101"/>
      <c r="AX1453" s="101"/>
      <c r="AY1453" s="101"/>
      <c r="AZ1453" s="101"/>
      <c r="BA1453" s="101"/>
      <c r="BB1453" s="101"/>
      <c r="BC1453" s="101"/>
      <c r="BD1453" s="101"/>
      <c r="BE1453" s="101"/>
      <c r="BF1453" s="101"/>
      <c r="BG1453" s="101"/>
      <c r="BH1453" s="101"/>
    </row>
    <row r="1454" spans="1:60" outlineLevel="1">
      <c r="A1454" s="104"/>
      <c r="B1454" s="105"/>
      <c r="C1454" s="138" t="s">
        <v>1487</v>
      </c>
      <c r="D1454" s="107"/>
      <c r="E1454" s="108">
        <v>7</v>
      </c>
      <c r="F1454" s="106"/>
      <c r="G1454" s="106"/>
      <c r="H1454" s="106"/>
      <c r="I1454" s="106"/>
      <c r="J1454" s="106"/>
      <c r="K1454" s="106"/>
      <c r="L1454" s="106"/>
      <c r="M1454" s="106"/>
      <c r="N1454" s="106"/>
      <c r="O1454" s="106"/>
      <c r="P1454" s="106"/>
      <c r="Q1454" s="106"/>
      <c r="R1454" s="106"/>
      <c r="S1454" s="106"/>
      <c r="T1454" s="106"/>
      <c r="U1454" s="106"/>
      <c r="V1454" s="106"/>
      <c r="W1454" s="106"/>
      <c r="X1454" s="106"/>
      <c r="Y1454" s="101"/>
      <c r="Z1454" s="101"/>
      <c r="AA1454" s="101"/>
      <c r="AB1454" s="101"/>
      <c r="AC1454" s="101"/>
      <c r="AD1454" s="101"/>
      <c r="AE1454" s="101"/>
      <c r="AF1454" s="101"/>
      <c r="AG1454" s="101" t="s">
        <v>365</v>
      </c>
      <c r="AH1454" s="101">
        <v>0</v>
      </c>
      <c r="AI1454" s="101"/>
      <c r="AJ1454" s="101"/>
      <c r="AK1454" s="101"/>
      <c r="AL1454" s="101"/>
      <c r="AM1454" s="101"/>
      <c r="AN1454" s="101"/>
      <c r="AO1454" s="101"/>
      <c r="AP1454" s="101"/>
      <c r="AQ1454" s="101"/>
      <c r="AR1454" s="101"/>
      <c r="AS1454" s="101"/>
      <c r="AT1454" s="101"/>
      <c r="AU1454" s="101"/>
      <c r="AV1454" s="101"/>
      <c r="AW1454" s="101"/>
      <c r="AX1454" s="101"/>
      <c r="AY1454" s="101"/>
      <c r="AZ1454" s="101"/>
      <c r="BA1454" s="101"/>
      <c r="BB1454" s="101"/>
      <c r="BC1454" s="101"/>
      <c r="BD1454" s="101"/>
      <c r="BE1454" s="101"/>
      <c r="BF1454" s="101"/>
      <c r="BG1454" s="101"/>
      <c r="BH1454" s="101"/>
    </row>
    <row r="1455" spans="1:60" outlineLevel="1">
      <c r="A1455" s="104"/>
      <c r="B1455" s="105"/>
      <c r="C1455" s="138" t="s">
        <v>1481</v>
      </c>
      <c r="D1455" s="107"/>
      <c r="E1455" s="108">
        <v>-2.2000000000000002</v>
      </c>
      <c r="F1455" s="106"/>
      <c r="G1455" s="106"/>
      <c r="H1455" s="106"/>
      <c r="I1455" s="106"/>
      <c r="J1455" s="106"/>
      <c r="K1455" s="106"/>
      <c r="L1455" s="106"/>
      <c r="M1455" s="106"/>
      <c r="N1455" s="106"/>
      <c r="O1455" s="106"/>
      <c r="P1455" s="106"/>
      <c r="Q1455" s="106"/>
      <c r="R1455" s="106"/>
      <c r="S1455" s="106"/>
      <c r="T1455" s="106"/>
      <c r="U1455" s="106"/>
      <c r="V1455" s="106"/>
      <c r="W1455" s="106"/>
      <c r="X1455" s="106"/>
      <c r="Y1455" s="101"/>
      <c r="Z1455" s="101"/>
      <c r="AA1455" s="101"/>
      <c r="AB1455" s="101"/>
      <c r="AC1455" s="101"/>
      <c r="AD1455" s="101"/>
      <c r="AE1455" s="101"/>
      <c r="AF1455" s="101"/>
      <c r="AG1455" s="101" t="s">
        <v>365</v>
      </c>
      <c r="AH1455" s="101">
        <v>0</v>
      </c>
      <c r="AI1455" s="101"/>
      <c r="AJ1455" s="101"/>
      <c r="AK1455" s="101"/>
      <c r="AL1455" s="101"/>
      <c r="AM1455" s="101"/>
      <c r="AN1455" s="101"/>
      <c r="AO1455" s="101"/>
      <c r="AP1455" s="101"/>
      <c r="AQ1455" s="101"/>
      <c r="AR1455" s="101"/>
      <c r="AS1455" s="101"/>
      <c r="AT1455" s="101"/>
      <c r="AU1455" s="101"/>
      <c r="AV1455" s="101"/>
      <c r="AW1455" s="101"/>
      <c r="AX1455" s="101"/>
      <c r="AY1455" s="101"/>
      <c r="AZ1455" s="101"/>
      <c r="BA1455" s="101"/>
      <c r="BB1455" s="101"/>
      <c r="BC1455" s="101"/>
      <c r="BD1455" s="101"/>
      <c r="BE1455" s="101"/>
      <c r="BF1455" s="101"/>
      <c r="BG1455" s="101"/>
      <c r="BH1455" s="101"/>
    </row>
    <row r="1456" spans="1:60" outlineLevel="1">
      <c r="A1456" s="104"/>
      <c r="B1456" s="105"/>
      <c r="C1456" s="138" t="s">
        <v>1488</v>
      </c>
      <c r="D1456" s="107"/>
      <c r="E1456" s="108">
        <v>8.57</v>
      </c>
      <c r="F1456" s="106"/>
      <c r="G1456" s="106"/>
      <c r="H1456" s="106"/>
      <c r="I1456" s="106"/>
      <c r="J1456" s="106"/>
      <c r="K1456" s="106"/>
      <c r="L1456" s="106"/>
      <c r="M1456" s="106"/>
      <c r="N1456" s="106"/>
      <c r="O1456" s="106"/>
      <c r="P1456" s="106"/>
      <c r="Q1456" s="106"/>
      <c r="R1456" s="106"/>
      <c r="S1456" s="106"/>
      <c r="T1456" s="106"/>
      <c r="U1456" s="106"/>
      <c r="V1456" s="106"/>
      <c r="W1456" s="106"/>
      <c r="X1456" s="106"/>
      <c r="Y1456" s="101"/>
      <c r="Z1456" s="101"/>
      <c r="AA1456" s="101"/>
      <c r="AB1456" s="101"/>
      <c r="AC1456" s="101"/>
      <c r="AD1456" s="101"/>
      <c r="AE1456" s="101"/>
      <c r="AF1456" s="101"/>
      <c r="AG1456" s="101" t="s">
        <v>365</v>
      </c>
      <c r="AH1456" s="101">
        <v>0</v>
      </c>
      <c r="AI1456" s="101"/>
      <c r="AJ1456" s="101"/>
      <c r="AK1456" s="101"/>
      <c r="AL1456" s="101"/>
      <c r="AM1456" s="101"/>
      <c r="AN1456" s="101"/>
      <c r="AO1456" s="101"/>
      <c r="AP1456" s="101"/>
      <c r="AQ1456" s="101"/>
      <c r="AR1456" s="101"/>
      <c r="AS1456" s="101"/>
      <c r="AT1456" s="101"/>
      <c r="AU1456" s="101"/>
      <c r="AV1456" s="101"/>
      <c r="AW1456" s="101"/>
      <c r="AX1456" s="101"/>
      <c r="AY1456" s="101"/>
      <c r="AZ1456" s="101"/>
      <c r="BA1456" s="101"/>
      <c r="BB1456" s="101"/>
      <c r="BC1456" s="101"/>
      <c r="BD1456" s="101"/>
      <c r="BE1456" s="101"/>
      <c r="BF1456" s="101"/>
      <c r="BG1456" s="101"/>
      <c r="BH1456" s="101"/>
    </row>
    <row r="1457" spans="1:60" outlineLevel="1">
      <c r="A1457" s="104"/>
      <c r="B1457" s="105"/>
      <c r="C1457" s="138" t="s">
        <v>1481</v>
      </c>
      <c r="D1457" s="107"/>
      <c r="E1457" s="108">
        <v>-2.2000000000000002</v>
      </c>
      <c r="F1457" s="106"/>
      <c r="G1457" s="106"/>
      <c r="H1457" s="106"/>
      <c r="I1457" s="106"/>
      <c r="J1457" s="106"/>
      <c r="K1457" s="106"/>
      <c r="L1457" s="106"/>
      <c r="M1457" s="106"/>
      <c r="N1457" s="106"/>
      <c r="O1457" s="106"/>
      <c r="P1457" s="106"/>
      <c r="Q1457" s="106"/>
      <c r="R1457" s="106"/>
      <c r="S1457" s="106"/>
      <c r="T1457" s="106"/>
      <c r="U1457" s="106"/>
      <c r="V1457" s="106"/>
      <c r="W1457" s="106"/>
      <c r="X1457" s="106"/>
      <c r="Y1457" s="101"/>
      <c r="Z1457" s="101"/>
      <c r="AA1457" s="101"/>
      <c r="AB1457" s="101"/>
      <c r="AC1457" s="101"/>
      <c r="AD1457" s="101"/>
      <c r="AE1457" s="101"/>
      <c r="AF1457" s="101"/>
      <c r="AG1457" s="101" t="s">
        <v>365</v>
      </c>
      <c r="AH1457" s="101">
        <v>0</v>
      </c>
      <c r="AI1457" s="101"/>
      <c r="AJ1457" s="101"/>
      <c r="AK1457" s="101"/>
      <c r="AL1457" s="101"/>
      <c r="AM1457" s="101"/>
      <c r="AN1457" s="101"/>
      <c r="AO1457" s="101"/>
      <c r="AP1457" s="101"/>
      <c r="AQ1457" s="101"/>
      <c r="AR1457" s="101"/>
      <c r="AS1457" s="101"/>
      <c r="AT1457" s="101"/>
      <c r="AU1457" s="101"/>
      <c r="AV1457" s="101"/>
      <c r="AW1457" s="101"/>
      <c r="AX1457" s="101"/>
      <c r="AY1457" s="101"/>
      <c r="AZ1457" s="101"/>
      <c r="BA1457" s="101"/>
      <c r="BB1457" s="101"/>
      <c r="BC1457" s="101"/>
      <c r="BD1457" s="101"/>
      <c r="BE1457" s="101"/>
      <c r="BF1457" s="101"/>
      <c r="BG1457" s="101"/>
      <c r="BH1457" s="101"/>
    </row>
    <row r="1458" spans="1:60" outlineLevel="1">
      <c r="A1458" s="104"/>
      <c r="B1458" s="105"/>
      <c r="C1458" s="138" t="s">
        <v>1489</v>
      </c>
      <c r="D1458" s="107"/>
      <c r="E1458" s="108">
        <v>7.1</v>
      </c>
      <c r="F1458" s="106"/>
      <c r="G1458" s="106"/>
      <c r="H1458" s="106"/>
      <c r="I1458" s="106"/>
      <c r="J1458" s="106"/>
      <c r="K1458" s="106"/>
      <c r="L1458" s="106"/>
      <c r="M1458" s="106"/>
      <c r="N1458" s="106"/>
      <c r="O1458" s="106"/>
      <c r="P1458" s="106"/>
      <c r="Q1458" s="106"/>
      <c r="R1458" s="106"/>
      <c r="S1458" s="106"/>
      <c r="T1458" s="106"/>
      <c r="U1458" s="106"/>
      <c r="V1458" s="106"/>
      <c r="W1458" s="106"/>
      <c r="X1458" s="106"/>
      <c r="Y1458" s="101"/>
      <c r="Z1458" s="101"/>
      <c r="AA1458" s="101"/>
      <c r="AB1458" s="101"/>
      <c r="AC1458" s="101"/>
      <c r="AD1458" s="101"/>
      <c r="AE1458" s="101"/>
      <c r="AF1458" s="101"/>
      <c r="AG1458" s="101" t="s">
        <v>365</v>
      </c>
      <c r="AH1458" s="101">
        <v>0</v>
      </c>
      <c r="AI1458" s="101"/>
      <c r="AJ1458" s="101"/>
      <c r="AK1458" s="101"/>
      <c r="AL1458" s="101"/>
      <c r="AM1458" s="101"/>
      <c r="AN1458" s="101"/>
      <c r="AO1458" s="101"/>
      <c r="AP1458" s="101"/>
      <c r="AQ1458" s="101"/>
      <c r="AR1458" s="101"/>
      <c r="AS1458" s="101"/>
      <c r="AT1458" s="101"/>
      <c r="AU1458" s="101"/>
      <c r="AV1458" s="101"/>
      <c r="AW1458" s="101"/>
      <c r="AX1458" s="101"/>
      <c r="AY1458" s="101"/>
      <c r="AZ1458" s="101"/>
      <c r="BA1458" s="101"/>
      <c r="BB1458" s="101"/>
      <c r="BC1458" s="101"/>
      <c r="BD1458" s="101"/>
      <c r="BE1458" s="101"/>
      <c r="BF1458" s="101"/>
      <c r="BG1458" s="101"/>
      <c r="BH1458" s="101"/>
    </row>
    <row r="1459" spans="1:60" outlineLevel="1">
      <c r="A1459" s="104"/>
      <c r="B1459" s="105"/>
      <c r="C1459" s="138" t="s">
        <v>374</v>
      </c>
      <c r="D1459" s="107"/>
      <c r="E1459" s="108">
        <v>-1.6</v>
      </c>
      <c r="F1459" s="106"/>
      <c r="G1459" s="106"/>
      <c r="H1459" s="106"/>
      <c r="I1459" s="106"/>
      <c r="J1459" s="106"/>
      <c r="K1459" s="106"/>
      <c r="L1459" s="106"/>
      <c r="M1459" s="106"/>
      <c r="N1459" s="106"/>
      <c r="O1459" s="106"/>
      <c r="P1459" s="106"/>
      <c r="Q1459" s="106"/>
      <c r="R1459" s="106"/>
      <c r="S1459" s="106"/>
      <c r="T1459" s="106"/>
      <c r="U1459" s="106"/>
      <c r="V1459" s="106"/>
      <c r="W1459" s="106"/>
      <c r="X1459" s="106"/>
      <c r="Y1459" s="101"/>
      <c r="Z1459" s="101"/>
      <c r="AA1459" s="101"/>
      <c r="AB1459" s="101"/>
      <c r="AC1459" s="101"/>
      <c r="AD1459" s="101"/>
      <c r="AE1459" s="101"/>
      <c r="AF1459" s="101"/>
      <c r="AG1459" s="101" t="s">
        <v>365</v>
      </c>
      <c r="AH1459" s="101">
        <v>0</v>
      </c>
      <c r="AI1459" s="101"/>
      <c r="AJ1459" s="101"/>
      <c r="AK1459" s="101"/>
      <c r="AL1459" s="101"/>
      <c r="AM1459" s="101"/>
      <c r="AN1459" s="101"/>
      <c r="AO1459" s="101"/>
      <c r="AP1459" s="101"/>
      <c r="AQ1459" s="101"/>
      <c r="AR1459" s="101"/>
      <c r="AS1459" s="101"/>
      <c r="AT1459" s="101"/>
      <c r="AU1459" s="101"/>
      <c r="AV1459" s="101"/>
      <c r="AW1459" s="101"/>
      <c r="AX1459" s="101"/>
      <c r="AY1459" s="101"/>
      <c r="AZ1459" s="101"/>
      <c r="BA1459" s="101"/>
      <c r="BB1459" s="101"/>
      <c r="BC1459" s="101"/>
      <c r="BD1459" s="101"/>
      <c r="BE1459" s="101"/>
      <c r="BF1459" s="101"/>
      <c r="BG1459" s="101"/>
      <c r="BH1459" s="101"/>
    </row>
    <row r="1460" spans="1:60" outlineLevel="1">
      <c r="A1460" s="104"/>
      <c r="B1460" s="105"/>
      <c r="C1460" s="138" t="s">
        <v>1490</v>
      </c>
      <c r="D1460" s="107"/>
      <c r="E1460" s="108">
        <v>5.67</v>
      </c>
      <c r="F1460" s="106"/>
      <c r="G1460" s="106"/>
      <c r="H1460" s="106"/>
      <c r="I1460" s="106"/>
      <c r="J1460" s="106"/>
      <c r="K1460" s="106"/>
      <c r="L1460" s="106"/>
      <c r="M1460" s="106"/>
      <c r="N1460" s="106"/>
      <c r="O1460" s="106"/>
      <c r="P1460" s="106"/>
      <c r="Q1460" s="106"/>
      <c r="R1460" s="106"/>
      <c r="S1460" s="106"/>
      <c r="T1460" s="106"/>
      <c r="U1460" s="106"/>
      <c r="V1460" s="106"/>
      <c r="W1460" s="106"/>
      <c r="X1460" s="106"/>
      <c r="Y1460" s="101"/>
      <c r="Z1460" s="101"/>
      <c r="AA1460" s="101"/>
      <c r="AB1460" s="101"/>
      <c r="AC1460" s="101"/>
      <c r="AD1460" s="101"/>
      <c r="AE1460" s="101"/>
      <c r="AF1460" s="101"/>
      <c r="AG1460" s="101" t="s">
        <v>365</v>
      </c>
      <c r="AH1460" s="101">
        <v>0</v>
      </c>
      <c r="AI1460" s="101"/>
      <c r="AJ1460" s="101"/>
      <c r="AK1460" s="101"/>
      <c r="AL1460" s="101"/>
      <c r="AM1460" s="101"/>
      <c r="AN1460" s="101"/>
      <c r="AO1460" s="101"/>
      <c r="AP1460" s="101"/>
      <c r="AQ1460" s="101"/>
      <c r="AR1460" s="101"/>
      <c r="AS1460" s="101"/>
      <c r="AT1460" s="101"/>
      <c r="AU1460" s="101"/>
      <c r="AV1460" s="101"/>
      <c r="AW1460" s="101"/>
      <c r="AX1460" s="101"/>
      <c r="AY1460" s="101"/>
      <c r="AZ1460" s="101"/>
      <c r="BA1460" s="101"/>
      <c r="BB1460" s="101"/>
      <c r="BC1460" s="101"/>
      <c r="BD1460" s="101"/>
      <c r="BE1460" s="101"/>
      <c r="BF1460" s="101"/>
      <c r="BG1460" s="101"/>
      <c r="BH1460" s="101"/>
    </row>
    <row r="1461" spans="1:60" outlineLevel="1">
      <c r="A1461" s="104"/>
      <c r="B1461" s="105"/>
      <c r="C1461" s="138" t="s">
        <v>1479</v>
      </c>
      <c r="D1461" s="107"/>
      <c r="E1461" s="108">
        <v>-0.8</v>
      </c>
      <c r="F1461" s="106"/>
      <c r="G1461" s="106"/>
      <c r="H1461" s="106"/>
      <c r="I1461" s="106"/>
      <c r="J1461" s="106"/>
      <c r="K1461" s="106"/>
      <c r="L1461" s="106"/>
      <c r="M1461" s="106"/>
      <c r="N1461" s="106"/>
      <c r="O1461" s="106"/>
      <c r="P1461" s="106"/>
      <c r="Q1461" s="106"/>
      <c r="R1461" s="106"/>
      <c r="S1461" s="106"/>
      <c r="T1461" s="106"/>
      <c r="U1461" s="106"/>
      <c r="V1461" s="106"/>
      <c r="W1461" s="106"/>
      <c r="X1461" s="106"/>
      <c r="Y1461" s="101"/>
      <c r="Z1461" s="101"/>
      <c r="AA1461" s="101"/>
      <c r="AB1461" s="101"/>
      <c r="AC1461" s="101"/>
      <c r="AD1461" s="101"/>
      <c r="AE1461" s="101"/>
      <c r="AF1461" s="101"/>
      <c r="AG1461" s="101" t="s">
        <v>365</v>
      </c>
      <c r="AH1461" s="101">
        <v>0</v>
      </c>
      <c r="AI1461" s="101"/>
      <c r="AJ1461" s="101"/>
      <c r="AK1461" s="101"/>
      <c r="AL1461" s="101"/>
      <c r="AM1461" s="101"/>
      <c r="AN1461" s="101"/>
      <c r="AO1461" s="101"/>
      <c r="AP1461" s="101"/>
      <c r="AQ1461" s="101"/>
      <c r="AR1461" s="101"/>
      <c r="AS1461" s="101"/>
      <c r="AT1461" s="101"/>
      <c r="AU1461" s="101"/>
      <c r="AV1461" s="101"/>
      <c r="AW1461" s="101"/>
      <c r="AX1461" s="101"/>
      <c r="AY1461" s="101"/>
      <c r="AZ1461" s="101"/>
      <c r="BA1461" s="101"/>
      <c r="BB1461" s="101"/>
      <c r="BC1461" s="101"/>
      <c r="BD1461" s="101"/>
      <c r="BE1461" s="101"/>
      <c r="BF1461" s="101"/>
      <c r="BG1461" s="101"/>
      <c r="BH1461" s="101"/>
    </row>
    <row r="1462" spans="1:60" outlineLevel="1">
      <c r="A1462" s="104"/>
      <c r="B1462" s="105"/>
      <c r="C1462" s="138" t="s">
        <v>1491</v>
      </c>
      <c r="D1462" s="107"/>
      <c r="E1462" s="108">
        <v>16.100000000000001</v>
      </c>
      <c r="F1462" s="106"/>
      <c r="G1462" s="106"/>
      <c r="H1462" s="106"/>
      <c r="I1462" s="106"/>
      <c r="J1462" s="106"/>
      <c r="K1462" s="106"/>
      <c r="L1462" s="106"/>
      <c r="M1462" s="106"/>
      <c r="N1462" s="106"/>
      <c r="O1462" s="106"/>
      <c r="P1462" s="106"/>
      <c r="Q1462" s="106"/>
      <c r="R1462" s="106"/>
      <c r="S1462" s="106"/>
      <c r="T1462" s="106"/>
      <c r="U1462" s="106"/>
      <c r="V1462" s="106"/>
      <c r="W1462" s="106"/>
      <c r="X1462" s="106"/>
      <c r="Y1462" s="101"/>
      <c r="Z1462" s="101"/>
      <c r="AA1462" s="101"/>
      <c r="AB1462" s="101"/>
      <c r="AC1462" s="101"/>
      <c r="AD1462" s="101"/>
      <c r="AE1462" s="101"/>
      <c r="AF1462" s="101"/>
      <c r="AG1462" s="101" t="s">
        <v>365</v>
      </c>
      <c r="AH1462" s="101">
        <v>0</v>
      </c>
      <c r="AI1462" s="101"/>
      <c r="AJ1462" s="101"/>
      <c r="AK1462" s="101"/>
      <c r="AL1462" s="101"/>
      <c r="AM1462" s="101"/>
      <c r="AN1462" s="101"/>
      <c r="AO1462" s="101"/>
      <c r="AP1462" s="101"/>
      <c r="AQ1462" s="101"/>
      <c r="AR1462" s="101"/>
      <c r="AS1462" s="101"/>
      <c r="AT1462" s="101"/>
      <c r="AU1462" s="101"/>
      <c r="AV1462" s="101"/>
      <c r="AW1462" s="101"/>
      <c r="AX1462" s="101"/>
      <c r="AY1462" s="101"/>
      <c r="AZ1462" s="101"/>
      <c r="BA1462" s="101"/>
      <c r="BB1462" s="101"/>
      <c r="BC1462" s="101"/>
      <c r="BD1462" s="101"/>
      <c r="BE1462" s="101"/>
      <c r="BF1462" s="101"/>
      <c r="BG1462" s="101"/>
      <c r="BH1462" s="101"/>
    </row>
    <row r="1463" spans="1:60" outlineLevel="1">
      <c r="A1463" s="104"/>
      <c r="B1463" s="105"/>
      <c r="C1463" s="138" t="s">
        <v>1492</v>
      </c>
      <c r="D1463" s="107"/>
      <c r="E1463" s="108">
        <v>-1.1000000000000001</v>
      </c>
      <c r="F1463" s="106"/>
      <c r="G1463" s="106"/>
      <c r="H1463" s="106"/>
      <c r="I1463" s="106"/>
      <c r="J1463" s="106"/>
      <c r="K1463" s="106"/>
      <c r="L1463" s="106"/>
      <c r="M1463" s="106"/>
      <c r="N1463" s="106"/>
      <c r="O1463" s="106"/>
      <c r="P1463" s="106"/>
      <c r="Q1463" s="106"/>
      <c r="R1463" s="106"/>
      <c r="S1463" s="106"/>
      <c r="T1463" s="106"/>
      <c r="U1463" s="106"/>
      <c r="V1463" s="106"/>
      <c r="W1463" s="106"/>
      <c r="X1463" s="106"/>
      <c r="Y1463" s="101"/>
      <c r="Z1463" s="101"/>
      <c r="AA1463" s="101"/>
      <c r="AB1463" s="101"/>
      <c r="AC1463" s="101"/>
      <c r="AD1463" s="101"/>
      <c r="AE1463" s="101"/>
      <c r="AF1463" s="101"/>
      <c r="AG1463" s="101" t="s">
        <v>365</v>
      </c>
      <c r="AH1463" s="101">
        <v>0</v>
      </c>
      <c r="AI1463" s="101"/>
      <c r="AJ1463" s="101"/>
      <c r="AK1463" s="101"/>
      <c r="AL1463" s="101"/>
      <c r="AM1463" s="101"/>
      <c r="AN1463" s="101"/>
      <c r="AO1463" s="101"/>
      <c r="AP1463" s="101"/>
      <c r="AQ1463" s="101"/>
      <c r="AR1463" s="101"/>
      <c r="AS1463" s="101"/>
      <c r="AT1463" s="101"/>
      <c r="AU1463" s="101"/>
      <c r="AV1463" s="101"/>
      <c r="AW1463" s="101"/>
      <c r="AX1463" s="101"/>
      <c r="AY1463" s="101"/>
      <c r="AZ1463" s="101"/>
      <c r="BA1463" s="101"/>
      <c r="BB1463" s="101"/>
      <c r="BC1463" s="101"/>
      <c r="BD1463" s="101"/>
      <c r="BE1463" s="101"/>
      <c r="BF1463" s="101"/>
      <c r="BG1463" s="101"/>
      <c r="BH1463" s="101"/>
    </row>
    <row r="1464" spans="1:60" outlineLevel="1">
      <c r="A1464" s="104"/>
      <c r="B1464" s="105"/>
      <c r="C1464" s="138" t="s">
        <v>1493</v>
      </c>
      <c r="D1464" s="107"/>
      <c r="E1464" s="108">
        <v>8.4</v>
      </c>
      <c r="F1464" s="106"/>
      <c r="G1464" s="106"/>
      <c r="H1464" s="106"/>
      <c r="I1464" s="106"/>
      <c r="J1464" s="106"/>
      <c r="K1464" s="106"/>
      <c r="L1464" s="106"/>
      <c r="M1464" s="106"/>
      <c r="N1464" s="106"/>
      <c r="O1464" s="106"/>
      <c r="P1464" s="106"/>
      <c r="Q1464" s="106"/>
      <c r="R1464" s="106"/>
      <c r="S1464" s="106"/>
      <c r="T1464" s="106"/>
      <c r="U1464" s="106"/>
      <c r="V1464" s="106"/>
      <c r="W1464" s="106"/>
      <c r="X1464" s="106"/>
      <c r="Y1464" s="101"/>
      <c r="Z1464" s="101"/>
      <c r="AA1464" s="101"/>
      <c r="AB1464" s="101"/>
      <c r="AC1464" s="101"/>
      <c r="AD1464" s="101"/>
      <c r="AE1464" s="101"/>
      <c r="AF1464" s="101"/>
      <c r="AG1464" s="101" t="s">
        <v>365</v>
      </c>
      <c r="AH1464" s="101">
        <v>0</v>
      </c>
      <c r="AI1464" s="101"/>
      <c r="AJ1464" s="101"/>
      <c r="AK1464" s="101"/>
      <c r="AL1464" s="101"/>
      <c r="AM1464" s="101"/>
      <c r="AN1464" s="101"/>
      <c r="AO1464" s="101"/>
      <c r="AP1464" s="101"/>
      <c r="AQ1464" s="101"/>
      <c r="AR1464" s="101"/>
      <c r="AS1464" s="101"/>
      <c r="AT1464" s="101"/>
      <c r="AU1464" s="101"/>
      <c r="AV1464" s="101"/>
      <c r="AW1464" s="101"/>
      <c r="AX1464" s="101"/>
      <c r="AY1464" s="101"/>
      <c r="AZ1464" s="101"/>
      <c r="BA1464" s="101"/>
      <c r="BB1464" s="101"/>
      <c r="BC1464" s="101"/>
      <c r="BD1464" s="101"/>
      <c r="BE1464" s="101"/>
      <c r="BF1464" s="101"/>
      <c r="BG1464" s="101"/>
      <c r="BH1464" s="101"/>
    </row>
    <row r="1465" spans="1:60" outlineLevel="1">
      <c r="A1465" s="104"/>
      <c r="B1465" s="105"/>
      <c r="C1465" s="138" t="s">
        <v>1494</v>
      </c>
      <c r="D1465" s="107"/>
      <c r="E1465" s="108">
        <v>-0.9</v>
      </c>
      <c r="F1465" s="106"/>
      <c r="G1465" s="106"/>
      <c r="H1465" s="106"/>
      <c r="I1465" s="106"/>
      <c r="J1465" s="106"/>
      <c r="K1465" s="106"/>
      <c r="L1465" s="106"/>
      <c r="M1465" s="106"/>
      <c r="N1465" s="106"/>
      <c r="O1465" s="106"/>
      <c r="P1465" s="106"/>
      <c r="Q1465" s="106"/>
      <c r="R1465" s="106"/>
      <c r="S1465" s="106"/>
      <c r="T1465" s="106"/>
      <c r="U1465" s="106"/>
      <c r="V1465" s="106"/>
      <c r="W1465" s="106"/>
      <c r="X1465" s="106"/>
      <c r="Y1465" s="101"/>
      <c r="Z1465" s="101"/>
      <c r="AA1465" s="101"/>
      <c r="AB1465" s="101"/>
      <c r="AC1465" s="101"/>
      <c r="AD1465" s="101"/>
      <c r="AE1465" s="101"/>
      <c r="AF1465" s="101"/>
      <c r="AG1465" s="101" t="s">
        <v>365</v>
      </c>
      <c r="AH1465" s="101">
        <v>0</v>
      </c>
      <c r="AI1465" s="101"/>
      <c r="AJ1465" s="101"/>
      <c r="AK1465" s="101"/>
      <c r="AL1465" s="101"/>
      <c r="AM1465" s="101"/>
      <c r="AN1465" s="101"/>
      <c r="AO1465" s="101"/>
      <c r="AP1465" s="101"/>
      <c r="AQ1465" s="101"/>
      <c r="AR1465" s="101"/>
      <c r="AS1465" s="101"/>
      <c r="AT1465" s="101"/>
      <c r="AU1465" s="101"/>
      <c r="AV1465" s="101"/>
      <c r="AW1465" s="101"/>
      <c r="AX1465" s="101"/>
      <c r="AY1465" s="101"/>
      <c r="AZ1465" s="101"/>
      <c r="BA1465" s="101"/>
      <c r="BB1465" s="101"/>
      <c r="BC1465" s="101"/>
      <c r="BD1465" s="101"/>
      <c r="BE1465" s="101"/>
      <c r="BF1465" s="101"/>
      <c r="BG1465" s="101"/>
      <c r="BH1465" s="101"/>
    </row>
    <row r="1466" spans="1:60" outlineLevel="1">
      <c r="A1466" s="104"/>
      <c r="B1466" s="105"/>
      <c r="C1466" s="138" t="s">
        <v>1495</v>
      </c>
      <c r="D1466" s="107"/>
      <c r="E1466" s="108">
        <v>15.62</v>
      </c>
      <c r="F1466" s="106"/>
      <c r="G1466" s="106"/>
      <c r="H1466" s="106"/>
      <c r="I1466" s="106"/>
      <c r="J1466" s="106"/>
      <c r="K1466" s="106"/>
      <c r="L1466" s="106"/>
      <c r="M1466" s="106"/>
      <c r="N1466" s="106"/>
      <c r="O1466" s="106"/>
      <c r="P1466" s="106"/>
      <c r="Q1466" s="106"/>
      <c r="R1466" s="106"/>
      <c r="S1466" s="106"/>
      <c r="T1466" s="106"/>
      <c r="U1466" s="106"/>
      <c r="V1466" s="106"/>
      <c r="W1466" s="106"/>
      <c r="X1466" s="106"/>
      <c r="Y1466" s="101"/>
      <c r="Z1466" s="101"/>
      <c r="AA1466" s="101"/>
      <c r="AB1466" s="101"/>
      <c r="AC1466" s="101"/>
      <c r="AD1466" s="101"/>
      <c r="AE1466" s="101"/>
      <c r="AF1466" s="101"/>
      <c r="AG1466" s="101" t="s">
        <v>365</v>
      </c>
      <c r="AH1466" s="101">
        <v>0</v>
      </c>
      <c r="AI1466" s="101"/>
      <c r="AJ1466" s="101"/>
      <c r="AK1466" s="101"/>
      <c r="AL1466" s="101"/>
      <c r="AM1466" s="101"/>
      <c r="AN1466" s="101"/>
      <c r="AO1466" s="101"/>
      <c r="AP1466" s="101"/>
      <c r="AQ1466" s="101"/>
      <c r="AR1466" s="101"/>
      <c r="AS1466" s="101"/>
      <c r="AT1466" s="101"/>
      <c r="AU1466" s="101"/>
      <c r="AV1466" s="101"/>
      <c r="AW1466" s="101"/>
      <c r="AX1466" s="101"/>
      <c r="AY1466" s="101"/>
      <c r="AZ1466" s="101"/>
      <c r="BA1466" s="101"/>
      <c r="BB1466" s="101"/>
      <c r="BC1466" s="101"/>
      <c r="BD1466" s="101"/>
      <c r="BE1466" s="101"/>
      <c r="BF1466" s="101"/>
      <c r="BG1466" s="101"/>
      <c r="BH1466" s="101"/>
    </row>
    <row r="1467" spans="1:60" outlineLevel="1">
      <c r="A1467" s="104"/>
      <c r="B1467" s="105"/>
      <c r="C1467" s="138" t="s">
        <v>1496</v>
      </c>
      <c r="D1467" s="107"/>
      <c r="E1467" s="108">
        <v>-1.6</v>
      </c>
      <c r="F1467" s="106"/>
      <c r="G1467" s="106"/>
      <c r="H1467" s="106"/>
      <c r="I1467" s="106"/>
      <c r="J1467" s="106"/>
      <c r="K1467" s="106"/>
      <c r="L1467" s="106"/>
      <c r="M1467" s="106"/>
      <c r="N1467" s="106"/>
      <c r="O1467" s="106"/>
      <c r="P1467" s="106"/>
      <c r="Q1467" s="106"/>
      <c r="R1467" s="106"/>
      <c r="S1467" s="106"/>
      <c r="T1467" s="106"/>
      <c r="U1467" s="106"/>
      <c r="V1467" s="106"/>
      <c r="W1467" s="106"/>
      <c r="X1467" s="106"/>
      <c r="Y1467" s="101"/>
      <c r="Z1467" s="101"/>
      <c r="AA1467" s="101"/>
      <c r="AB1467" s="101"/>
      <c r="AC1467" s="101"/>
      <c r="AD1467" s="101"/>
      <c r="AE1467" s="101"/>
      <c r="AF1467" s="101"/>
      <c r="AG1467" s="101" t="s">
        <v>365</v>
      </c>
      <c r="AH1467" s="101">
        <v>0</v>
      </c>
      <c r="AI1467" s="101"/>
      <c r="AJ1467" s="101"/>
      <c r="AK1467" s="101"/>
      <c r="AL1467" s="101"/>
      <c r="AM1467" s="101"/>
      <c r="AN1467" s="101"/>
      <c r="AO1467" s="101"/>
      <c r="AP1467" s="101"/>
      <c r="AQ1467" s="101"/>
      <c r="AR1467" s="101"/>
      <c r="AS1467" s="101"/>
      <c r="AT1467" s="101"/>
      <c r="AU1467" s="101"/>
      <c r="AV1467" s="101"/>
      <c r="AW1467" s="101"/>
      <c r="AX1467" s="101"/>
      <c r="AY1467" s="101"/>
      <c r="AZ1467" s="101"/>
      <c r="BA1467" s="101"/>
      <c r="BB1467" s="101"/>
      <c r="BC1467" s="101"/>
      <c r="BD1467" s="101"/>
      <c r="BE1467" s="101"/>
      <c r="BF1467" s="101"/>
      <c r="BG1467" s="101"/>
      <c r="BH1467" s="101"/>
    </row>
    <row r="1468" spans="1:60" outlineLevel="1">
      <c r="A1468" s="104"/>
      <c r="B1468" s="105"/>
      <c r="C1468" s="138" t="s">
        <v>1497</v>
      </c>
      <c r="D1468" s="107"/>
      <c r="E1468" s="108">
        <v>4.8</v>
      </c>
      <c r="F1468" s="106"/>
      <c r="G1468" s="106"/>
      <c r="H1468" s="106"/>
      <c r="I1468" s="106"/>
      <c r="J1468" s="106"/>
      <c r="K1468" s="106"/>
      <c r="L1468" s="106"/>
      <c r="M1468" s="106"/>
      <c r="N1468" s="106"/>
      <c r="O1468" s="106"/>
      <c r="P1468" s="106"/>
      <c r="Q1468" s="106"/>
      <c r="R1468" s="106"/>
      <c r="S1468" s="106"/>
      <c r="T1468" s="106"/>
      <c r="U1468" s="106"/>
      <c r="V1468" s="106"/>
      <c r="W1468" s="106"/>
      <c r="X1468" s="106"/>
      <c r="Y1468" s="101"/>
      <c r="Z1468" s="101"/>
      <c r="AA1468" s="101"/>
      <c r="AB1468" s="101"/>
      <c r="AC1468" s="101"/>
      <c r="AD1468" s="101"/>
      <c r="AE1468" s="101"/>
      <c r="AF1468" s="101"/>
      <c r="AG1468" s="101" t="s">
        <v>365</v>
      </c>
      <c r="AH1468" s="101">
        <v>0</v>
      </c>
      <c r="AI1468" s="101"/>
      <c r="AJ1468" s="101"/>
      <c r="AK1468" s="101"/>
      <c r="AL1468" s="101"/>
      <c r="AM1468" s="101"/>
      <c r="AN1468" s="101"/>
      <c r="AO1468" s="101"/>
      <c r="AP1468" s="101"/>
      <c r="AQ1468" s="101"/>
      <c r="AR1468" s="101"/>
      <c r="AS1468" s="101"/>
      <c r="AT1468" s="101"/>
      <c r="AU1468" s="101"/>
      <c r="AV1468" s="101"/>
      <c r="AW1468" s="101"/>
      <c r="AX1468" s="101"/>
      <c r="AY1468" s="101"/>
      <c r="AZ1468" s="101"/>
      <c r="BA1468" s="101"/>
      <c r="BB1468" s="101"/>
      <c r="BC1468" s="101"/>
      <c r="BD1468" s="101"/>
      <c r="BE1468" s="101"/>
      <c r="BF1468" s="101"/>
      <c r="BG1468" s="101"/>
      <c r="BH1468" s="101"/>
    </row>
    <row r="1469" spans="1:60" outlineLevel="1">
      <c r="A1469" s="104"/>
      <c r="B1469" s="105"/>
      <c r="C1469" s="138" t="s">
        <v>1477</v>
      </c>
      <c r="D1469" s="107"/>
      <c r="E1469" s="108">
        <v>-0.7</v>
      </c>
      <c r="F1469" s="106"/>
      <c r="G1469" s="106"/>
      <c r="H1469" s="106"/>
      <c r="I1469" s="106"/>
      <c r="J1469" s="106"/>
      <c r="K1469" s="106"/>
      <c r="L1469" s="106"/>
      <c r="M1469" s="106"/>
      <c r="N1469" s="106"/>
      <c r="O1469" s="106"/>
      <c r="P1469" s="106"/>
      <c r="Q1469" s="106"/>
      <c r="R1469" s="106"/>
      <c r="S1469" s="106"/>
      <c r="T1469" s="106"/>
      <c r="U1469" s="106"/>
      <c r="V1469" s="106"/>
      <c r="W1469" s="106"/>
      <c r="X1469" s="106"/>
      <c r="Y1469" s="101"/>
      <c r="Z1469" s="101"/>
      <c r="AA1469" s="101"/>
      <c r="AB1469" s="101"/>
      <c r="AC1469" s="101"/>
      <c r="AD1469" s="101"/>
      <c r="AE1469" s="101"/>
      <c r="AF1469" s="101"/>
      <c r="AG1469" s="101" t="s">
        <v>365</v>
      </c>
      <c r="AH1469" s="101">
        <v>0</v>
      </c>
      <c r="AI1469" s="101"/>
      <c r="AJ1469" s="101"/>
      <c r="AK1469" s="101"/>
      <c r="AL1469" s="101"/>
      <c r="AM1469" s="101"/>
      <c r="AN1469" s="101"/>
      <c r="AO1469" s="101"/>
      <c r="AP1469" s="101"/>
      <c r="AQ1469" s="101"/>
      <c r="AR1469" s="101"/>
      <c r="AS1469" s="101"/>
      <c r="AT1469" s="101"/>
      <c r="AU1469" s="101"/>
      <c r="AV1469" s="101"/>
      <c r="AW1469" s="101"/>
      <c r="AX1469" s="101"/>
      <c r="AY1469" s="101"/>
      <c r="AZ1469" s="101"/>
      <c r="BA1469" s="101"/>
      <c r="BB1469" s="101"/>
      <c r="BC1469" s="101"/>
      <c r="BD1469" s="101"/>
      <c r="BE1469" s="101"/>
      <c r="BF1469" s="101"/>
      <c r="BG1469" s="101"/>
      <c r="BH1469" s="101"/>
    </row>
    <row r="1470" spans="1:60" outlineLevel="1">
      <c r="A1470" s="104"/>
      <c r="B1470" s="105"/>
      <c r="C1470" s="138" t="s">
        <v>1498</v>
      </c>
      <c r="D1470" s="107"/>
      <c r="E1470" s="108">
        <v>4.9349999999999996</v>
      </c>
      <c r="F1470" s="106"/>
      <c r="G1470" s="106"/>
      <c r="H1470" s="106"/>
      <c r="I1470" s="106"/>
      <c r="J1470" s="106"/>
      <c r="K1470" s="106"/>
      <c r="L1470" s="106"/>
      <c r="M1470" s="106"/>
      <c r="N1470" s="106"/>
      <c r="O1470" s="106"/>
      <c r="P1470" s="106"/>
      <c r="Q1470" s="106"/>
      <c r="R1470" s="106"/>
      <c r="S1470" s="106"/>
      <c r="T1470" s="106"/>
      <c r="U1470" s="106"/>
      <c r="V1470" s="106"/>
      <c r="W1470" s="106"/>
      <c r="X1470" s="106"/>
      <c r="Y1470" s="101"/>
      <c r="Z1470" s="101"/>
      <c r="AA1470" s="101"/>
      <c r="AB1470" s="101"/>
      <c r="AC1470" s="101"/>
      <c r="AD1470" s="101"/>
      <c r="AE1470" s="101"/>
      <c r="AF1470" s="101"/>
      <c r="AG1470" s="101" t="s">
        <v>365</v>
      </c>
      <c r="AH1470" s="101">
        <v>0</v>
      </c>
      <c r="AI1470" s="101"/>
      <c r="AJ1470" s="101"/>
      <c r="AK1470" s="101"/>
      <c r="AL1470" s="101"/>
      <c r="AM1470" s="101"/>
      <c r="AN1470" s="101"/>
      <c r="AO1470" s="101"/>
      <c r="AP1470" s="101"/>
      <c r="AQ1470" s="101"/>
      <c r="AR1470" s="101"/>
      <c r="AS1470" s="101"/>
      <c r="AT1470" s="101"/>
      <c r="AU1470" s="101"/>
      <c r="AV1470" s="101"/>
      <c r="AW1470" s="101"/>
      <c r="AX1470" s="101"/>
      <c r="AY1470" s="101"/>
      <c r="AZ1470" s="101"/>
      <c r="BA1470" s="101"/>
      <c r="BB1470" s="101"/>
      <c r="BC1470" s="101"/>
      <c r="BD1470" s="101"/>
      <c r="BE1470" s="101"/>
      <c r="BF1470" s="101"/>
      <c r="BG1470" s="101"/>
      <c r="BH1470" s="101"/>
    </row>
    <row r="1471" spans="1:60" outlineLevel="1">
      <c r="A1471" s="104"/>
      <c r="B1471" s="105"/>
      <c r="C1471" s="138" t="s">
        <v>374</v>
      </c>
      <c r="D1471" s="107"/>
      <c r="E1471" s="108">
        <v>-1.6</v>
      </c>
      <c r="F1471" s="106"/>
      <c r="G1471" s="106"/>
      <c r="H1471" s="106"/>
      <c r="I1471" s="106"/>
      <c r="J1471" s="106"/>
      <c r="K1471" s="106"/>
      <c r="L1471" s="106"/>
      <c r="M1471" s="106"/>
      <c r="N1471" s="106"/>
      <c r="O1471" s="106"/>
      <c r="P1471" s="106"/>
      <c r="Q1471" s="106"/>
      <c r="R1471" s="106"/>
      <c r="S1471" s="106"/>
      <c r="T1471" s="106"/>
      <c r="U1471" s="106"/>
      <c r="V1471" s="106"/>
      <c r="W1471" s="106"/>
      <c r="X1471" s="106"/>
      <c r="Y1471" s="101"/>
      <c r="Z1471" s="101"/>
      <c r="AA1471" s="101"/>
      <c r="AB1471" s="101"/>
      <c r="AC1471" s="101"/>
      <c r="AD1471" s="101"/>
      <c r="AE1471" s="101"/>
      <c r="AF1471" s="101"/>
      <c r="AG1471" s="101" t="s">
        <v>365</v>
      </c>
      <c r="AH1471" s="101">
        <v>0</v>
      </c>
      <c r="AI1471" s="101"/>
      <c r="AJ1471" s="101"/>
      <c r="AK1471" s="101"/>
      <c r="AL1471" s="101"/>
      <c r="AM1471" s="101"/>
      <c r="AN1471" s="101"/>
      <c r="AO1471" s="101"/>
      <c r="AP1471" s="101"/>
      <c r="AQ1471" s="101"/>
      <c r="AR1471" s="101"/>
      <c r="AS1471" s="101"/>
      <c r="AT1471" s="101"/>
      <c r="AU1471" s="101"/>
      <c r="AV1471" s="101"/>
      <c r="AW1471" s="101"/>
      <c r="AX1471" s="101"/>
      <c r="AY1471" s="101"/>
      <c r="AZ1471" s="101"/>
      <c r="BA1471" s="101"/>
      <c r="BB1471" s="101"/>
      <c r="BC1471" s="101"/>
      <c r="BD1471" s="101"/>
      <c r="BE1471" s="101"/>
      <c r="BF1471" s="101"/>
      <c r="BG1471" s="101"/>
      <c r="BH1471" s="101"/>
    </row>
    <row r="1472" spans="1:60" outlineLevel="1">
      <c r="A1472" s="104"/>
      <c r="B1472" s="105"/>
      <c r="C1472" s="138" t="s">
        <v>1499</v>
      </c>
      <c r="D1472" s="107"/>
      <c r="E1472" s="108">
        <v>4.8</v>
      </c>
      <c r="F1472" s="106"/>
      <c r="G1472" s="106"/>
      <c r="H1472" s="106"/>
      <c r="I1472" s="106"/>
      <c r="J1472" s="106"/>
      <c r="K1472" s="106"/>
      <c r="L1472" s="106"/>
      <c r="M1472" s="106"/>
      <c r="N1472" s="106"/>
      <c r="O1472" s="106"/>
      <c r="P1472" s="106"/>
      <c r="Q1472" s="106"/>
      <c r="R1472" s="106"/>
      <c r="S1472" s="106"/>
      <c r="T1472" s="106"/>
      <c r="U1472" s="106"/>
      <c r="V1472" s="106"/>
      <c r="W1472" s="106"/>
      <c r="X1472" s="106"/>
      <c r="Y1472" s="101"/>
      <c r="Z1472" s="101"/>
      <c r="AA1472" s="101"/>
      <c r="AB1472" s="101"/>
      <c r="AC1472" s="101"/>
      <c r="AD1472" s="101"/>
      <c r="AE1472" s="101"/>
      <c r="AF1472" s="101"/>
      <c r="AG1472" s="101" t="s">
        <v>365</v>
      </c>
      <c r="AH1472" s="101">
        <v>0</v>
      </c>
      <c r="AI1472" s="101"/>
      <c r="AJ1472" s="101"/>
      <c r="AK1472" s="101"/>
      <c r="AL1472" s="101"/>
      <c r="AM1472" s="101"/>
      <c r="AN1472" s="101"/>
      <c r="AO1472" s="101"/>
      <c r="AP1472" s="101"/>
      <c r="AQ1472" s="101"/>
      <c r="AR1472" s="101"/>
      <c r="AS1472" s="101"/>
      <c r="AT1472" s="101"/>
      <c r="AU1472" s="101"/>
      <c r="AV1472" s="101"/>
      <c r="AW1472" s="101"/>
      <c r="AX1472" s="101"/>
      <c r="AY1472" s="101"/>
      <c r="AZ1472" s="101"/>
      <c r="BA1472" s="101"/>
      <c r="BB1472" s="101"/>
      <c r="BC1472" s="101"/>
      <c r="BD1472" s="101"/>
      <c r="BE1472" s="101"/>
      <c r="BF1472" s="101"/>
      <c r="BG1472" s="101"/>
      <c r="BH1472" s="101"/>
    </row>
    <row r="1473" spans="1:60" outlineLevel="1">
      <c r="A1473" s="104"/>
      <c r="B1473" s="105"/>
      <c r="C1473" s="138" t="s">
        <v>1479</v>
      </c>
      <c r="D1473" s="107"/>
      <c r="E1473" s="108">
        <v>-0.8</v>
      </c>
      <c r="F1473" s="106"/>
      <c r="G1473" s="106"/>
      <c r="H1473" s="106"/>
      <c r="I1473" s="106"/>
      <c r="J1473" s="106"/>
      <c r="K1473" s="106"/>
      <c r="L1473" s="106"/>
      <c r="M1473" s="106"/>
      <c r="N1473" s="106"/>
      <c r="O1473" s="106"/>
      <c r="P1473" s="106"/>
      <c r="Q1473" s="106"/>
      <c r="R1473" s="106"/>
      <c r="S1473" s="106"/>
      <c r="T1473" s="106"/>
      <c r="U1473" s="106"/>
      <c r="V1473" s="106"/>
      <c r="W1473" s="106"/>
      <c r="X1473" s="106"/>
      <c r="Y1473" s="101"/>
      <c r="Z1473" s="101"/>
      <c r="AA1473" s="101"/>
      <c r="AB1473" s="101"/>
      <c r="AC1473" s="101"/>
      <c r="AD1473" s="101"/>
      <c r="AE1473" s="101"/>
      <c r="AF1473" s="101"/>
      <c r="AG1473" s="101" t="s">
        <v>365</v>
      </c>
      <c r="AH1473" s="101">
        <v>0</v>
      </c>
      <c r="AI1473" s="101"/>
      <c r="AJ1473" s="101"/>
      <c r="AK1473" s="101"/>
      <c r="AL1473" s="101"/>
      <c r="AM1473" s="101"/>
      <c r="AN1473" s="101"/>
      <c r="AO1473" s="101"/>
      <c r="AP1473" s="101"/>
      <c r="AQ1473" s="101"/>
      <c r="AR1473" s="101"/>
      <c r="AS1473" s="101"/>
      <c r="AT1473" s="101"/>
      <c r="AU1473" s="101"/>
      <c r="AV1473" s="101"/>
      <c r="AW1473" s="101"/>
      <c r="AX1473" s="101"/>
      <c r="AY1473" s="101"/>
      <c r="AZ1473" s="101"/>
      <c r="BA1473" s="101"/>
      <c r="BB1473" s="101"/>
      <c r="BC1473" s="101"/>
      <c r="BD1473" s="101"/>
      <c r="BE1473" s="101"/>
      <c r="BF1473" s="101"/>
      <c r="BG1473" s="101"/>
      <c r="BH1473" s="101"/>
    </row>
    <row r="1474" spans="1:60" outlineLevel="1">
      <c r="A1474" s="104"/>
      <c r="B1474" s="105"/>
      <c r="C1474" s="139" t="s">
        <v>454</v>
      </c>
      <c r="D1474" s="109"/>
      <c r="E1474" s="110">
        <v>110.995</v>
      </c>
      <c r="F1474" s="106"/>
      <c r="G1474" s="106"/>
      <c r="H1474" s="106"/>
      <c r="I1474" s="106"/>
      <c r="J1474" s="106"/>
      <c r="K1474" s="106"/>
      <c r="L1474" s="106"/>
      <c r="M1474" s="106"/>
      <c r="N1474" s="106"/>
      <c r="O1474" s="106"/>
      <c r="P1474" s="106"/>
      <c r="Q1474" s="106"/>
      <c r="R1474" s="106"/>
      <c r="S1474" s="106"/>
      <c r="T1474" s="106"/>
      <c r="U1474" s="106"/>
      <c r="V1474" s="106"/>
      <c r="W1474" s="106"/>
      <c r="X1474" s="106"/>
      <c r="Y1474" s="101"/>
      <c r="Z1474" s="101"/>
      <c r="AA1474" s="101"/>
      <c r="AB1474" s="101"/>
      <c r="AC1474" s="101"/>
      <c r="AD1474" s="101"/>
      <c r="AE1474" s="101"/>
      <c r="AF1474" s="101"/>
      <c r="AG1474" s="101" t="s">
        <v>365</v>
      </c>
      <c r="AH1474" s="101">
        <v>1</v>
      </c>
      <c r="AI1474" s="101"/>
      <c r="AJ1474" s="101"/>
      <c r="AK1474" s="101"/>
      <c r="AL1474" s="101"/>
      <c r="AM1474" s="101"/>
      <c r="AN1474" s="101"/>
      <c r="AO1474" s="101"/>
      <c r="AP1474" s="101"/>
      <c r="AQ1474" s="101"/>
      <c r="AR1474" s="101"/>
      <c r="AS1474" s="101"/>
      <c r="AT1474" s="101"/>
      <c r="AU1474" s="101"/>
      <c r="AV1474" s="101"/>
      <c r="AW1474" s="101"/>
      <c r="AX1474" s="101"/>
      <c r="AY1474" s="101"/>
      <c r="AZ1474" s="101"/>
      <c r="BA1474" s="101"/>
      <c r="BB1474" s="101"/>
      <c r="BC1474" s="101"/>
      <c r="BD1474" s="101"/>
      <c r="BE1474" s="101"/>
      <c r="BF1474" s="101"/>
      <c r="BG1474" s="101"/>
      <c r="BH1474" s="101"/>
    </row>
    <row r="1475" spans="1:60" outlineLevel="1">
      <c r="A1475" s="104"/>
      <c r="B1475" s="105"/>
      <c r="C1475" s="138" t="s">
        <v>664</v>
      </c>
      <c r="D1475" s="107"/>
      <c r="E1475" s="108"/>
      <c r="F1475" s="106"/>
      <c r="G1475" s="106"/>
      <c r="H1475" s="106"/>
      <c r="I1475" s="106"/>
      <c r="J1475" s="106"/>
      <c r="K1475" s="106"/>
      <c r="L1475" s="106"/>
      <c r="M1475" s="106"/>
      <c r="N1475" s="106"/>
      <c r="O1475" s="106"/>
      <c r="P1475" s="106"/>
      <c r="Q1475" s="106"/>
      <c r="R1475" s="106"/>
      <c r="S1475" s="106"/>
      <c r="T1475" s="106"/>
      <c r="U1475" s="106"/>
      <c r="V1475" s="106"/>
      <c r="W1475" s="106"/>
      <c r="X1475" s="106"/>
      <c r="Y1475" s="101"/>
      <c r="Z1475" s="101"/>
      <c r="AA1475" s="101"/>
      <c r="AB1475" s="101"/>
      <c r="AC1475" s="101"/>
      <c r="AD1475" s="101"/>
      <c r="AE1475" s="101"/>
      <c r="AF1475" s="101"/>
      <c r="AG1475" s="101" t="s">
        <v>365</v>
      </c>
      <c r="AH1475" s="101">
        <v>0</v>
      </c>
      <c r="AI1475" s="101"/>
      <c r="AJ1475" s="101"/>
      <c r="AK1475" s="101"/>
      <c r="AL1475" s="101"/>
      <c r="AM1475" s="101"/>
      <c r="AN1475" s="101"/>
      <c r="AO1475" s="101"/>
      <c r="AP1475" s="101"/>
      <c r="AQ1475" s="101"/>
      <c r="AR1475" s="101"/>
      <c r="AS1475" s="101"/>
      <c r="AT1475" s="101"/>
      <c r="AU1475" s="101"/>
      <c r="AV1475" s="101"/>
      <c r="AW1475" s="101"/>
      <c r="AX1475" s="101"/>
      <c r="AY1475" s="101"/>
      <c r="AZ1475" s="101"/>
      <c r="BA1475" s="101"/>
      <c r="BB1475" s="101"/>
      <c r="BC1475" s="101"/>
      <c r="BD1475" s="101"/>
      <c r="BE1475" s="101"/>
      <c r="BF1475" s="101"/>
      <c r="BG1475" s="101"/>
      <c r="BH1475" s="101"/>
    </row>
    <row r="1476" spans="1:60" outlineLevel="1">
      <c r="A1476" s="104"/>
      <c r="B1476" s="105"/>
      <c r="C1476" s="138" t="s">
        <v>1500</v>
      </c>
      <c r="D1476" s="107"/>
      <c r="E1476" s="108">
        <v>21.85</v>
      </c>
      <c r="F1476" s="106"/>
      <c r="G1476" s="106"/>
      <c r="H1476" s="106"/>
      <c r="I1476" s="106"/>
      <c r="J1476" s="106"/>
      <c r="K1476" s="106"/>
      <c r="L1476" s="106"/>
      <c r="M1476" s="106"/>
      <c r="N1476" s="106"/>
      <c r="O1476" s="106"/>
      <c r="P1476" s="106"/>
      <c r="Q1476" s="106"/>
      <c r="R1476" s="106"/>
      <c r="S1476" s="106"/>
      <c r="T1476" s="106"/>
      <c r="U1476" s="106"/>
      <c r="V1476" s="106"/>
      <c r="W1476" s="106"/>
      <c r="X1476" s="106"/>
      <c r="Y1476" s="101"/>
      <c r="Z1476" s="101"/>
      <c r="AA1476" s="101"/>
      <c r="AB1476" s="101"/>
      <c r="AC1476" s="101"/>
      <c r="AD1476" s="101"/>
      <c r="AE1476" s="101"/>
      <c r="AF1476" s="101"/>
      <c r="AG1476" s="101" t="s">
        <v>365</v>
      </c>
      <c r="AH1476" s="101">
        <v>0</v>
      </c>
      <c r="AI1476" s="101"/>
      <c r="AJ1476" s="101"/>
      <c r="AK1476" s="101"/>
      <c r="AL1476" s="101"/>
      <c r="AM1476" s="101"/>
      <c r="AN1476" s="101"/>
      <c r="AO1476" s="101"/>
      <c r="AP1476" s="101"/>
      <c r="AQ1476" s="101"/>
      <c r="AR1476" s="101"/>
      <c r="AS1476" s="101"/>
      <c r="AT1476" s="101"/>
      <c r="AU1476" s="101"/>
      <c r="AV1476" s="101"/>
      <c r="AW1476" s="101"/>
      <c r="AX1476" s="101"/>
      <c r="AY1476" s="101"/>
      <c r="AZ1476" s="101"/>
      <c r="BA1476" s="101"/>
      <c r="BB1476" s="101"/>
      <c r="BC1476" s="101"/>
      <c r="BD1476" s="101"/>
      <c r="BE1476" s="101"/>
      <c r="BF1476" s="101"/>
      <c r="BG1476" s="101"/>
      <c r="BH1476" s="101"/>
    </row>
    <row r="1477" spans="1:60" outlineLevel="1">
      <c r="A1477" s="104"/>
      <c r="B1477" s="105"/>
      <c r="C1477" s="138" t="s">
        <v>1492</v>
      </c>
      <c r="D1477" s="107"/>
      <c r="E1477" s="108">
        <v>-1.1000000000000001</v>
      </c>
      <c r="F1477" s="106"/>
      <c r="G1477" s="106"/>
      <c r="H1477" s="106"/>
      <c r="I1477" s="106"/>
      <c r="J1477" s="106"/>
      <c r="K1477" s="106"/>
      <c r="L1477" s="106"/>
      <c r="M1477" s="106"/>
      <c r="N1477" s="106"/>
      <c r="O1477" s="106"/>
      <c r="P1477" s="106"/>
      <c r="Q1477" s="106"/>
      <c r="R1477" s="106"/>
      <c r="S1477" s="106"/>
      <c r="T1477" s="106"/>
      <c r="U1477" s="106"/>
      <c r="V1477" s="106"/>
      <c r="W1477" s="106"/>
      <c r="X1477" s="106"/>
      <c r="Y1477" s="101"/>
      <c r="Z1477" s="101"/>
      <c r="AA1477" s="101"/>
      <c r="AB1477" s="101"/>
      <c r="AC1477" s="101"/>
      <c r="AD1477" s="101"/>
      <c r="AE1477" s="101"/>
      <c r="AF1477" s="101"/>
      <c r="AG1477" s="101" t="s">
        <v>365</v>
      </c>
      <c r="AH1477" s="101">
        <v>0</v>
      </c>
      <c r="AI1477" s="101"/>
      <c r="AJ1477" s="101"/>
      <c r="AK1477" s="101"/>
      <c r="AL1477" s="101"/>
      <c r="AM1477" s="101"/>
      <c r="AN1477" s="101"/>
      <c r="AO1477" s="101"/>
      <c r="AP1477" s="101"/>
      <c r="AQ1477" s="101"/>
      <c r="AR1477" s="101"/>
      <c r="AS1477" s="101"/>
      <c r="AT1477" s="101"/>
      <c r="AU1477" s="101"/>
      <c r="AV1477" s="101"/>
      <c r="AW1477" s="101"/>
      <c r="AX1477" s="101"/>
      <c r="AY1477" s="101"/>
      <c r="AZ1477" s="101"/>
      <c r="BA1477" s="101"/>
      <c r="BB1477" s="101"/>
      <c r="BC1477" s="101"/>
      <c r="BD1477" s="101"/>
      <c r="BE1477" s="101"/>
      <c r="BF1477" s="101"/>
      <c r="BG1477" s="101"/>
      <c r="BH1477" s="101"/>
    </row>
    <row r="1478" spans="1:60" outlineLevel="1">
      <c r="A1478" s="104"/>
      <c r="B1478" s="105"/>
      <c r="C1478" s="139" t="s">
        <v>454</v>
      </c>
      <c r="D1478" s="109"/>
      <c r="E1478" s="110">
        <v>20.75</v>
      </c>
      <c r="F1478" s="106"/>
      <c r="G1478" s="106"/>
      <c r="H1478" s="106"/>
      <c r="I1478" s="106"/>
      <c r="J1478" s="106"/>
      <c r="K1478" s="106"/>
      <c r="L1478" s="106"/>
      <c r="M1478" s="106"/>
      <c r="N1478" s="106"/>
      <c r="O1478" s="106"/>
      <c r="P1478" s="106"/>
      <c r="Q1478" s="106"/>
      <c r="R1478" s="106"/>
      <c r="S1478" s="106"/>
      <c r="T1478" s="106"/>
      <c r="U1478" s="106"/>
      <c r="V1478" s="106"/>
      <c r="W1478" s="106"/>
      <c r="X1478" s="106"/>
      <c r="Y1478" s="101"/>
      <c r="Z1478" s="101"/>
      <c r="AA1478" s="101"/>
      <c r="AB1478" s="101"/>
      <c r="AC1478" s="101"/>
      <c r="AD1478" s="101"/>
      <c r="AE1478" s="101"/>
      <c r="AF1478" s="101"/>
      <c r="AG1478" s="101" t="s">
        <v>365</v>
      </c>
      <c r="AH1478" s="101">
        <v>1</v>
      </c>
      <c r="AI1478" s="101"/>
      <c r="AJ1478" s="101"/>
      <c r="AK1478" s="101"/>
      <c r="AL1478" s="101"/>
      <c r="AM1478" s="101"/>
      <c r="AN1478" s="101"/>
      <c r="AO1478" s="101"/>
      <c r="AP1478" s="101"/>
      <c r="AQ1478" s="101"/>
      <c r="AR1478" s="101"/>
      <c r="AS1478" s="101"/>
      <c r="AT1478" s="101"/>
      <c r="AU1478" s="101"/>
      <c r="AV1478" s="101"/>
      <c r="AW1478" s="101"/>
      <c r="AX1478" s="101"/>
      <c r="AY1478" s="101"/>
      <c r="AZ1478" s="101"/>
      <c r="BA1478" s="101"/>
      <c r="BB1478" s="101"/>
      <c r="BC1478" s="101"/>
      <c r="BD1478" s="101"/>
      <c r="BE1478" s="101"/>
      <c r="BF1478" s="101"/>
      <c r="BG1478" s="101"/>
      <c r="BH1478" s="101"/>
    </row>
    <row r="1479" spans="1:60" outlineLevel="1">
      <c r="A1479" s="104"/>
      <c r="B1479" s="105"/>
      <c r="C1479" s="138" t="s">
        <v>1466</v>
      </c>
      <c r="D1479" s="107"/>
      <c r="E1479" s="108"/>
      <c r="F1479" s="106"/>
      <c r="G1479" s="106"/>
      <c r="H1479" s="106"/>
      <c r="I1479" s="106"/>
      <c r="J1479" s="106"/>
      <c r="K1479" s="106"/>
      <c r="L1479" s="106"/>
      <c r="M1479" s="106"/>
      <c r="N1479" s="106"/>
      <c r="O1479" s="106"/>
      <c r="P1479" s="106"/>
      <c r="Q1479" s="106"/>
      <c r="R1479" s="106"/>
      <c r="S1479" s="106"/>
      <c r="T1479" s="106"/>
      <c r="U1479" s="106"/>
      <c r="V1479" s="106"/>
      <c r="W1479" s="106"/>
      <c r="X1479" s="106"/>
      <c r="Y1479" s="101"/>
      <c r="Z1479" s="101"/>
      <c r="AA1479" s="101"/>
      <c r="AB1479" s="101"/>
      <c r="AC1479" s="101"/>
      <c r="AD1479" s="101"/>
      <c r="AE1479" s="101"/>
      <c r="AF1479" s="101"/>
      <c r="AG1479" s="101" t="s">
        <v>365</v>
      </c>
      <c r="AH1479" s="101">
        <v>0</v>
      </c>
      <c r="AI1479" s="101"/>
      <c r="AJ1479" s="101"/>
      <c r="AK1479" s="101"/>
      <c r="AL1479" s="101"/>
      <c r="AM1479" s="101"/>
      <c r="AN1479" s="101"/>
      <c r="AO1479" s="101"/>
      <c r="AP1479" s="101"/>
      <c r="AQ1479" s="101"/>
      <c r="AR1479" s="101"/>
      <c r="AS1479" s="101"/>
      <c r="AT1479" s="101"/>
      <c r="AU1479" s="101"/>
      <c r="AV1479" s="101"/>
      <c r="AW1479" s="101"/>
      <c r="AX1479" s="101"/>
      <c r="AY1479" s="101"/>
      <c r="AZ1479" s="101"/>
      <c r="BA1479" s="101"/>
      <c r="BB1479" s="101"/>
      <c r="BC1479" s="101"/>
      <c r="BD1479" s="101"/>
      <c r="BE1479" s="101"/>
      <c r="BF1479" s="101"/>
      <c r="BG1479" s="101"/>
      <c r="BH1479" s="101"/>
    </row>
    <row r="1480" spans="1:60" outlineLevel="1">
      <c r="A1480" s="104"/>
      <c r="B1480" s="105"/>
      <c r="C1480" s="138" t="s">
        <v>1501</v>
      </c>
      <c r="D1480" s="107"/>
      <c r="E1480" s="108">
        <v>15.15</v>
      </c>
      <c r="F1480" s="106"/>
      <c r="G1480" s="106"/>
      <c r="H1480" s="106"/>
      <c r="I1480" s="106"/>
      <c r="J1480" s="106"/>
      <c r="K1480" s="106"/>
      <c r="L1480" s="106"/>
      <c r="M1480" s="106"/>
      <c r="N1480" s="106"/>
      <c r="O1480" s="106"/>
      <c r="P1480" s="106"/>
      <c r="Q1480" s="106"/>
      <c r="R1480" s="106"/>
      <c r="S1480" s="106"/>
      <c r="T1480" s="106"/>
      <c r="U1480" s="106"/>
      <c r="V1480" s="106"/>
      <c r="W1480" s="106"/>
      <c r="X1480" s="106"/>
      <c r="Y1480" s="101"/>
      <c r="Z1480" s="101"/>
      <c r="AA1480" s="101"/>
      <c r="AB1480" s="101"/>
      <c r="AC1480" s="101"/>
      <c r="AD1480" s="101"/>
      <c r="AE1480" s="101"/>
      <c r="AF1480" s="101"/>
      <c r="AG1480" s="101" t="s">
        <v>365</v>
      </c>
      <c r="AH1480" s="101">
        <v>0</v>
      </c>
      <c r="AI1480" s="101"/>
      <c r="AJ1480" s="101"/>
      <c r="AK1480" s="101"/>
      <c r="AL1480" s="101"/>
      <c r="AM1480" s="101"/>
      <c r="AN1480" s="101"/>
      <c r="AO1480" s="101"/>
      <c r="AP1480" s="101"/>
      <c r="AQ1480" s="101"/>
      <c r="AR1480" s="101"/>
      <c r="AS1480" s="101"/>
      <c r="AT1480" s="101"/>
      <c r="AU1480" s="101"/>
      <c r="AV1480" s="101"/>
      <c r="AW1480" s="101"/>
      <c r="AX1480" s="101"/>
      <c r="AY1480" s="101"/>
      <c r="AZ1480" s="101"/>
      <c r="BA1480" s="101"/>
      <c r="BB1480" s="101"/>
      <c r="BC1480" s="101"/>
      <c r="BD1480" s="101"/>
      <c r="BE1480" s="101"/>
      <c r="BF1480" s="101"/>
      <c r="BG1480" s="101"/>
      <c r="BH1480" s="101"/>
    </row>
    <row r="1481" spans="1:60" outlineLevel="1">
      <c r="A1481" s="104"/>
      <c r="B1481" s="105"/>
      <c r="C1481" s="138" t="s">
        <v>1502</v>
      </c>
      <c r="D1481" s="107"/>
      <c r="E1481" s="108">
        <v>-5.0999999999999996</v>
      </c>
      <c r="F1481" s="106"/>
      <c r="G1481" s="106"/>
      <c r="H1481" s="106"/>
      <c r="I1481" s="106"/>
      <c r="J1481" s="106"/>
      <c r="K1481" s="106"/>
      <c r="L1481" s="106"/>
      <c r="M1481" s="106"/>
      <c r="N1481" s="106"/>
      <c r="O1481" s="106"/>
      <c r="P1481" s="106"/>
      <c r="Q1481" s="106"/>
      <c r="R1481" s="106"/>
      <c r="S1481" s="106"/>
      <c r="T1481" s="106"/>
      <c r="U1481" s="106"/>
      <c r="V1481" s="106"/>
      <c r="W1481" s="106"/>
      <c r="X1481" s="106"/>
      <c r="Y1481" s="101"/>
      <c r="Z1481" s="101"/>
      <c r="AA1481" s="101"/>
      <c r="AB1481" s="101"/>
      <c r="AC1481" s="101"/>
      <c r="AD1481" s="101"/>
      <c r="AE1481" s="101"/>
      <c r="AF1481" s="101"/>
      <c r="AG1481" s="101" t="s">
        <v>365</v>
      </c>
      <c r="AH1481" s="101">
        <v>0</v>
      </c>
      <c r="AI1481" s="101"/>
      <c r="AJ1481" s="101"/>
      <c r="AK1481" s="101"/>
      <c r="AL1481" s="101"/>
      <c r="AM1481" s="101"/>
      <c r="AN1481" s="101"/>
      <c r="AO1481" s="101"/>
      <c r="AP1481" s="101"/>
      <c r="AQ1481" s="101"/>
      <c r="AR1481" s="101"/>
      <c r="AS1481" s="101"/>
      <c r="AT1481" s="101"/>
      <c r="AU1481" s="101"/>
      <c r="AV1481" s="101"/>
      <c r="AW1481" s="101"/>
      <c r="AX1481" s="101"/>
      <c r="AY1481" s="101"/>
      <c r="AZ1481" s="101"/>
      <c r="BA1481" s="101"/>
      <c r="BB1481" s="101"/>
      <c r="BC1481" s="101"/>
      <c r="BD1481" s="101"/>
      <c r="BE1481" s="101"/>
      <c r="BF1481" s="101"/>
      <c r="BG1481" s="101"/>
      <c r="BH1481" s="101"/>
    </row>
    <row r="1482" spans="1:60" outlineLevel="1">
      <c r="A1482" s="104"/>
      <c r="B1482" s="105"/>
      <c r="C1482" s="138" t="s">
        <v>1503</v>
      </c>
      <c r="D1482" s="107"/>
      <c r="E1482" s="108">
        <v>116</v>
      </c>
      <c r="F1482" s="106"/>
      <c r="G1482" s="106"/>
      <c r="H1482" s="106"/>
      <c r="I1482" s="106"/>
      <c r="J1482" s="106"/>
      <c r="K1482" s="106"/>
      <c r="L1482" s="106"/>
      <c r="M1482" s="106"/>
      <c r="N1482" s="106"/>
      <c r="O1482" s="106"/>
      <c r="P1482" s="106"/>
      <c r="Q1482" s="106"/>
      <c r="R1482" s="106"/>
      <c r="S1482" s="106"/>
      <c r="T1482" s="106"/>
      <c r="U1482" s="106"/>
      <c r="V1482" s="106"/>
      <c r="W1482" s="106"/>
      <c r="X1482" s="106"/>
      <c r="Y1482" s="101"/>
      <c r="Z1482" s="101"/>
      <c r="AA1482" s="101"/>
      <c r="AB1482" s="101"/>
      <c r="AC1482" s="101"/>
      <c r="AD1482" s="101"/>
      <c r="AE1482" s="101"/>
      <c r="AF1482" s="101"/>
      <c r="AG1482" s="101" t="s">
        <v>365</v>
      </c>
      <c r="AH1482" s="101">
        <v>0</v>
      </c>
      <c r="AI1482" s="101"/>
      <c r="AJ1482" s="101"/>
      <c r="AK1482" s="101"/>
      <c r="AL1482" s="101"/>
      <c r="AM1482" s="101"/>
      <c r="AN1482" s="101"/>
      <c r="AO1482" s="101"/>
      <c r="AP1482" s="101"/>
      <c r="AQ1482" s="101"/>
      <c r="AR1482" s="101"/>
      <c r="AS1482" s="101"/>
      <c r="AT1482" s="101"/>
      <c r="AU1482" s="101"/>
      <c r="AV1482" s="101"/>
      <c r="AW1482" s="101"/>
      <c r="AX1482" s="101"/>
      <c r="AY1482" s="101"/>
      <c r="AZ1482" s="101"/>
      <c r="BA1482" s="101"/>
      <c r="BB1482" s="101"/>
      <c r="BC1482" s="101"/>
      <c r="BD1482" s="101"/>
      <c r="BE1482" s="101"/>
      <c r="BF1482" s="101"/>
      <c r="BG1482" s="101"/>
      <c r="BH1482" s="101"/>
    </row>
    <row r="1483" spans="1:60" ht="22.5" outlineLevel="1">
      <c r="A1483" s="104"/>
      <c r="B1483" s="105"/>
      <c r="C1483" s="138" t="s">
        <v>1504</v>
      </c>
      <c r="D1483" s="107"/>
      <c r="E1483" s="108">
        <v>-28.35</v>
      </c>
      <c r="F1483" s="106"/>
      <c r="G1483" s="106"/>
      <c r="H1483" s="106"/>
      <c r="I1483" s="106"/>
      <c r="J1483" s="106"/>
      <c r="K1483" s="106"/>
      <c r="L1483" s="106"/>
      <c r="M1483" s="106"/>
      <c r="N1483" s="106"/>
      <c r="O1483" s="106"/>
      <c r="P1483" s="106"/>
      <c r="Q1483" s="106"/>
      <c r="R1483" s="106"/>
      <c r="S1483" s="106"/>
      <c r="T1483" s="106"/>
      <c r="U1483" s="106"/>
      <c r="V1483" s="106"/>
      <c r="W1483" s="106"/>
      <c r="X1483" s="106"/>
      <c r="Y1483" s="101"/>
      <c r="Z1483" s="101"/>
      <c r="AA1483" s="101"/>
      <c r="AB1483" s="101"/>
      <c r="AC1483" s="101"/>
      <c r="AD1483" s="101"/>
      <c r="AE1483" s="101"/>
      <c r="AF1483" s="101"/>
      <c r="AG1483" s="101" t="s">
        <v>365</v>
      </c>
      <c r="AH1483" s="101">
        <v>0</v>
      </c>
      <c r="AI1483" s="101"/>
      <c r="AJ1483" s="101"/>
      <c r="AK1483" s="101"/>
      <c r="AL1483" s="101"/>
      <c r="AM1483" s="101"/>
      <c r="AN1483" s="101"/>
      <c r="AO1483" s="101"/>
      <c r="AP1483" s="101"/>
      <c r="AQ1483" s="101"/>
      <c r="AR1483" s="101"/>
      <c r="AS1483" s="101"/>
      <c r="AT1483" s="101"/>
      <c r="AU1483" s="101"/>
      <c r="AV1483" s="101"/>
      <c r="AW1483" s="101"/>
      <c r="AX1483" s="101"/>
      <c r="AY1483" s="101"/>
      <c r="AZ1483" s="101"/>
      <c r="BA1483" s="101"/>
      <c r="BB1483" s="101"/>
      <c r="BC1483" s="101"/>
      <c r="BD1483" s="101"/>
      <c r="BE1483" s="101"/>
      <c r="BF1483" s="101"/>
      <c r="BG1483" s="101"/>
      <c r="BH1483" s="101"/>
    </row>
    <row r="1484" spans="1:60" outlineLevel="1">
      <c r="A1484" s="104"/>
      <c r="B1484" s="105"/>
      <c r="C1484" s="138" t="s">
        <v>1505</v>
      </c>
      <c r="D1484" s="107"/>
      <c r="E1484" s="108">
        <v>19.39</v>
      </c>
      <c r="F1484" s="106"/>
      <c r="G1484" s="106"/>
      <c r="H1484" s="106"/>
      <c r="I1484" s="106"/>
      <c r="J1484" s="106"/>
      <c r="K1484" s="106"/>
      <c r="L1484" s="106"/>
      <c r="M1484" s="106"/>
      <c r="N1484" s="106"/>
      <c r="O1484" s="106"/>
      <c r="P1484" s="106"/>
      <c r="Q1484" s="106"/>
      <c r="R1484" s="106"/>
      <c r="S1484" s="106"/>
      <c r="T1484" s="106"/>
      <c r="U1484" s="106"/>
      <c r="V1484" s="106"/>
      <c r="W1484" s="106"/>
      <c r="X1484" s="106"/>
      <c r="Y1484" s="101"/>
      <c r="Z1484" s="101"/>
      <c r="AA1484" s="101"/>
      <c r="AB1484" s="101"/>
      <c r="AC1484" s="101"/>
      <c r="AD1484" s="101"/>
      <c r="AE1484" s="101"/>
      <c r="AF1484" s="101"/>
      <c r="AG1484" s="101" t="s">
        <v>365</v>
      </c>
      <c r="AH1484" s="101">
        <v>0</v>
      </c>
      <c r="AI1484" s="101"/>
      <c r="AJ1484" s="101"/>
      <c r="AK1484" s="101"/>
      <c r="AL1484" s="101"/>
      <c r="AM1484" s="101"/>
      <c r="AN1484" s="101"/>
      <c r="AO1484" s="101"/>
      <c r="AP1484" s="101"/>
      <c r="AQ1484" s="101"/>
      <c r="AR1484" s="101"/>
      <c r="AS1484" s="101"/>
      <c r="AT1484" s="101"/>
      <c r="AU1484" s="101"/>
      <c r="AV1484" s="101"/>
      <c r="AW1484" s="101"/>
      <c r="AX1484" s="101"/>
      <c r="AY1484" s="101"/>
      <c r="AZ1484" s="101"/>
      <c r="BA1484" s="101"/>
      <c r="BB1484" s="101"/>
      <c r="BC1484" s="101"/>
      <c r="BD1484" s="101"/>
      <c r="BE1484" s="101"/>
      <c r="BF1484" s="101"/>
      <c r="BG1484" s="101"/>
      <c r="BH1484" s="101"/>
    </row>
    <row r="1485" spans="1:60" outlineLevel="1">
      <c r="A1485" s="104"/>
      <c r="B1485" s="105"/>
      <c r="C1485" s="138" t="s">
        <v>1506</v>
      </c>
      <c r="D1485" s="107"/>
      <c r="E1485" s="108">
        <v>-1.2</v>
      </c>
      <c r="F1485" s="106"/>
      <c r="G1485" s="106"/>
      <c r="H1485" s="106"/>
      <c r="I1485" s="106"/>
      <c r="J1485" s="106"/>
      <c r="K1485" s="106"/>
      <c r="L1485" s="106"/>
      <c r="M1485" s="106"/>
      <c r="N1485" s="106"/>
      <c r="O1485" s="106"/>
      <c r="P1485" s="106"/>
      <c r="Q1485" s="106"/>
      <c r="R1485" s="106"/>
      <c r="S1485" s="106"/>
      <c r="T1485" s="106"/>
      <c r="U1485" s="106"/>
      <c r="V1485" s="106"/>
      <c r="W1485" s="106"/>
      <c r="X1485" s="106"/>
      <c r="Y1485" s="101"/>
      <c r="Z1485" s="101"/>
      <c r="AA1485" s="101"/>
      <c r="AB1485" s="101"/>
      <c r="AC1485" s="101"/>
      <c r="AD1485" s="101"/>
      <c r="AE1485" s="101"/>
      <c r="AF1485" s="101"/>
      <c r="AG1485" s="101" t="s">
        <v>365</v>
      </c>
      <c r="AH1485" s="101">
        <v>0</v>
      </c>
      <c r="AI1485" s="101"/>
      <c r="AJ1485" s="101"/>
      <c r="AK1485" s="101"/>
      <c r="AL1485" s="101"/>
      <c r="AM1485" s="101"/>
      <c r="AN1485" s="101"/>
      <c r="AO1485" s="101"/>
      <c r="AP1485" s="101"/>
      <c r="AQ1485" s="101"/>
      <c r="AR1485" s="101"/>
      <c r="AS1485" s="101"/>
      <c r="AT1485" s="101"/>
      <c r="AU1485" s="101"/>
      <c r="AV1485" s="101"/>
      <c r="AW1485" s="101"/>
      <c r="AX1485" s="101"/>
      <c r="AY1485" s="101"/>
      <c r="AZ1485" s="101"/>
      <c r="BA1485" s="101"/>
      <c r="BB1485" s="101"/>
      <c r="BC1485" s="101"/>
      <c r="BD1485" s="101"/>
      <c r="BE1485" s="101"/>
      <c r="BF1485" s="101"/>
      <c r="BG1485" s="101"/>
      <c r="BH1485" s="101"/>
    </row>
    <row r="1486" spans="1:60" outlineLevel="1">
      <c r="A1486" s="104"/>
      <c r="B1486" s="105"/>
      <c r="C1486" s="138" t="s">
        <v>1507</v>
      </c>
      <c r="D1486" s="107"/>
      <c r="E1486" s="108">
        <v>9.65</v>
      </c>
      <c r="F1486" s="106"/>
      <c r="G1486" s="106"/>
      <c r="H1486" s="106"/>
      <c r="I1486" s="106"/>
      <c r="J1486" s="106"/>
      <c r="K1486" s="106"/>
      <c r="L1486" s="106"/>
      <c r="M1486" s="106"/>
      <c r="N1486" s="106"/>
      <c r="O1486" s="106"/>
      <c r="P1486" s="106"/>
      <c r="Q1486" s="106"/>
      <c r="R1486" s="106"/>
      <c r="S1486" s="106"/>
      <c r="T1486" s="106"/>
      <c r="U1486" s="106"/>
      <c r="V1486" s="106"/>
      <c r="W1486" s="106"/>
      <c r="X1486" s="106"/>
      <c r="Y1486" s="101"/>
      <c r="Z1486" s="101"/>
      <c r="AA1486" s="101"/>
      <c r="AB1486" s="101"/>
      <c r="AC1486" s="101"/>
      <c r="AD1486" s="101"/>
      <c r="AE1486" s="101"/>
      <c r="AF1486" s="101"/>
      <c r="AG1486" s="101" t="s">
        <v>365</v>
      </c>
      <c r="AH1486" s="101">
        <v>0</v>
      </c>
      <c r="AI1486" s="101"/>
      <c r="AJ1486" s="101"/>
      <c r="AK1486" s="101"/>
      <c r="AL1486" s="101"/>
      <c r="AM1486" s="101"/>
      <c r="AN1486" s="101"/>
      <c r="AO1486" s="101"/>
      <c r="AP1486" s="101"/>
      <c r="AQ1486" s="101"/>
      <c r="AR1486" s="101"/>
      <c r="AS1486" s="101"/>
      <c r="AT1486" s="101"/>
      <c r="AU1486" s="101"/>
      <c r="AV1486" s="101"/>
      <c r="AW1486" s="101"/>
      <c r="AX1486" s="101"/>
      <c r="AY1486" s="101"/>
      <c r="AZ1486" s="101"/>
      <c r="BA1486" s="101"/>
      <c r="BB1486" s="101"/>
      <c r="BC1486" s="101"/>
      <c r="BD1486" s="101"/>
      <c r="BE1486" s="101"/>
      <c r="BF1486" s="101"/>
      <c r="BG1486" s="101"/>
      <c r="BH1486" s="101"/>
    </row>
    <row r="1487" spans="1:60" outlineLevel="1">
      <c r="A1487" s="104"/>
      <c r="B1487" s="105"/>
      <c r="C1487" s="138" t="s">
        <v>1479</v>
      </c>
      <c r="D1487" s="107"/>
      <c r="E1487" s="108">
        <v>-0.8</v>
      </c>
      <c r="F1487" s="106"/>
      <c r="G1487" s="106"/>
      <c r="H1487" s="106"/>
      <c r="I1487" s="106"/>
      <c r="J1487" s="106"/>
      <c r="K1487" s="106"/>
      <c r="L1487" s="106"/>
      <c r="M1487" s="106"/>
      <c r="N1487" s="106"/>
      <c r="O1487" s="106"/>
      <c r="P1487" s="106"/>
      <c r="Q1487" s="106"/>
      <c r="R1487" s="106"/>
      <c r="S1487" s="106"/>
      <c r="T1487" s="106"/>
      <c r="U1487" s="106"/>
      <c r="V1487" s="106"/>
      <c r="W1487" s="106"/>
      <c r="X1487" s="106"/>
      <c r="Y1487" s="101"/>
      <c r="Z1487" s="101"/>
      <c r="AA1487" s="101"/>
      <c r="AB1487" s="101"/>
      <c r="AC1487" s="101"/>
      <c r="AD1487" s="101"/>
      <c r="AE1487" s="101"/>
      <c r="AF1487" s="101"/>
      <c r="AG1487" s="101" t="s">
        <v>365</v>
      </c>
      <c r="AH1487" s="101">
        <v>0</v>
      </c>
      <c r="AI1487" s="101"/>
      <c r="AJ1487" s="101"/>
      <c r="AK1487" s="101"/>
      <c r="AL1487" s="101"/>
      <c r="AM1487" s="101"/>
      <c r="AN1487" s="101"/>
      <c r="AO1487" s="101"/>
      <c r="AP1487" s="101"/>
      <c r="AQ1487" s="101"/>
      <c r="AR1487" s="101"/>
      <c r="AS1487" s="101"/>
      <c r="AT1487" s="101"/>
      <c r="AU1487" s="101"/>
      <c r="AV1487" s="101"/>
      <c r="AW1487" s="101"/>
      <c r="AX1487" s="101"/>
      <c r="AY1487" s="101"/>
      <c r="AZ1487" s="101"/>
      <c r="BA1487" s="101"/>
      <c r="BB1487" s="101"/>
      <c r="BC1487" s="101"/>
      <c r="BD1487" s="101"/>
      <c r="BE1487" s="101"/>
      <c r="BF1487" s="101"/>
      <c r="BG1487" s="101"/>
      <c r="BH1487" s="101"/>
    </row>
    <row r="1488" spans="1:60" outlineLevel="1">
      <c r="A1488" s="104"/>
      <c r="B1488" s="105"/>
      <c r="C1488" s="138" t="s">
        <v>1508</v>
      </c>
      <c r="D1488" s="107"/>
      <c r="E1488" s="108">
        <v>9.9700000000000006</v>
      </c>
      <c r="F1488" s="106"/>
      <c r="G1488" s="106"/>
      <c r="H1488" s="106"/>
      <c r="I1488" s="106"/>
      <c r="J1488" s="106"/>
      <c r="K1488" s="106"/>
      <c r="L1488" s="106"/>
      <c r="M1488" s="106"/>
      <c r="N1488" s="106"/>
      <c r="O1488" s="106"/>
      <c r="P1488" s="106"/>
      <c r="Q1488" s="106"/>
      <c r="R1488" s="106"/>
      <c r="S1488" s="106"/>
      <c r="T1488" s="106"/>
      <c r="U1488" s="106"/>
      <c r="V1488" s="106"/>
      <c r="W1488" s="106"/>
      <c r="X1488" s="106"/>
      <c r="Y1488" s="101"/>
      <c r="Z1488" s="101"/>
      <c r="AA1488" s="101"/>
      <c r="AB1488" s="101"/>
      <c r="AC1488" s="101"/>
      <c r="AD1488" s="101"/>
      <c r="AE1488" s="101"/>
      <c r="AF1488" s="101"/>
      <c r="AG1488" s="101" t="s">
        <v>365</v>
      </c>
      <c r="AH1488" s="101">
        <v>0</v>
      </c>
      <c r="AI1488" s="101"/>
      <c r="AJ1488" s="101"/>
      <c r="AK1488" s="101"/>
      <c r="AL1488" s="101"/>
      <c r="AM1488" s="101"/>
      <c r="AN1488" s="101"/>
      <c r="AO1488" s="101"/>
      <c r="AP1488" s="101"/>
      <c r="AQ1488" s="101"/>
      <c r="AR1488" s="101"/>
      <c r="AS1488" s="101"/>
      <c r="AT1488" s="101"/>
      <c r="AU1488" s="101"/>
      <c r="AV1488" s="101"/>
      <c r="AW1488" s="101"/>
      <c r="AX1488" s="101"/>
      <c r="AY1488" s="101"/>
      <c r="AZ1488" s="101"/>
      <c r="BA1488" s="101"/>
      <c r="BB1488" s="101"/>
      <c r="BC1488" s="101"/>
      <c r="BD1488" s="101"/>
      <c r="BE1488" s="101"/>
      <c r="BF1488" s="101"/>
      <c r="BG1488" s="101"/>
      <c r="BH1488" s="101"/>
    </row>
    <row r="1489" spans="1:60" outlineLevel="1">
      <c r="A1489" s="104"/>
      <c r="B1489" s="105"/>
      <c r="C1489" s="138" t="s">
        <v>1479</v>
      </c>
      <c r="D1489" s="107"/>
      <c r="E1489" s="108">
        <v>-0.8</v>
      </c>
      <c r="F1489" s="106"/>
      <c r="G1489" s="106"/>
      <c r="H1489" s="106"/>
      <c r="I1489" s="106"/>
      <c r="J1489" s="106"/>
      <c r="K1489" s="106"/>
      <c r="L1489" s="106"/>
      <c r="M1489" s="106"/>
      <c r="N1489" s="106"/>
      <c r="O1489" s="106"/>
      <c r="P1489" s="106"/>
      <c r="Q1489" s="106"/>
      <c r="R1489" s="106"/>
      <c r="S1489" s="106"/>
      <c r="T1489" s="106"/>
      <c r="U1489" s="106"/>
      <c r="V1489" s="106"/>
      <c r="W1489" s="106"/>
      <c r="X1489" s="106"/>
      <c r="Y1489" s="101"/>
      <c r="Z1489" s="101"/>
      <c r="AA1489" s="101"/>
      <c r="AB1489" s="101"/>
      <c r="AC1489" s="101"/>
      <c r="AD1489" s="101"/>
      <c r="AE1489" s="101"/>
      <c r="AF1489" s="101"/>
      <c r="AG1489" s="101" t="s">
        <v>365</v>
      </c>
      <c r="AH1489" s="101">
        <v>0</v>
      </c>
      <c r="AI1489" s="101"/>
      <c r="AJ1489" s="101"/>
      <c r="AK1489" s="101"/>
      <c r="AL1489" s="101"/>
      <c r="AM1489" s="101"/>
      <c r="AN1489" s="101"/>
      <c r="AO1489" s="101"/>
      <c r="AP1489" s="101"/>
      <c r="AQ1489" s="101"/>
      <c r="AR1489" s="101"/>
      <c r="AS1489" s="101"/>
      <c r="AT1489" s="101"/>
      <c r="AU1489" s="101"/>
      <c r="AV1489" s="101"/>
      <c r="AW1489" s="101"/>
      <c r="AX1489" s="101"/>
      <c r="AY1489" s="101"/>
      <c r="AZ1489" s="101"/>
      <c r="BA1489" s="101"/>
      <c r="BB1489" s="101"/>
      <c r="BC1489" s="101"/>
      <c r="BD1489" s="101"/>
      <c r="BE1489" s="101"/>
      <c r="BF1489" s="101"/>
      <c r="BG1489" s="101"/>
      <c r="BH1489" s="101"/>
    </row>
    <row r="1490" spans="1:60" outlineLevel="1">
      <c r="A1490" s="104"/>
      <c r="B1490" s="105"/>
      <c r="C1490" s="138" t="s">
        <v>1509</v>
      </c>
      <c r="D1490" s="107"/>
      <c r="E1490" s="108">
        <v>10.73</v>
      </c>
      <c r="F1490" s="106"/>
      <c r="G1490" s="106"/>
      <c r="H1490" s="106"/>
      <c r="I1490" s="106"/>
      <c r="J1490" s="106"/>
      <c r="K1490" s="106"/>
      <c r="L1490" s="106"/>
      <c r="M1490" s="106"/>
      <c r="N1490" s="106"/>
      <c r="O1490" s="106"/>
      <c r="P1490" s="106"/>
      <c r="Q1490" s="106"/>
      <c r="R1490" s="106"/>
      <c r="S1490" s="106"/>
      <c r="T1490" s="106"/>
      <c r="U1490" s="106"/>
      <c r="V1490" s="106"/>
      <c r="W1490" s="106"/>
      <c r="X1490" s="106"/>
      <c r="Y1490" s="101"/>
      <c r="Z1490" s="101"/>
      <c r="AA1490" s="101"/>
      <c r="AB1490" s="101"/>
      <c r="AC1490" s="101"/>
      <c r="AD1490" s="101"/>
      <c r="AE1490" s="101"/>
      <c r="AF1490" s="101"/>
      <c r="AG1490" s="101" t="s">
        <v>365</v>
      </c>
      <c r="AH1490" s="101">
        <v>0</v>
      </c>
      <c r="AI1490" s="101"/>
      <c r="AJ1490" s="101"/>
      <c r="AK1490" s="101"/>
      <c r="AL1490" s="101"/>
      <c r="AM1490" s="101"/>
      <c r="AN1490" s="101"/>
      <c r="AO1490" s="101"/>
      <c r="AP1490" s="101"/>
      <c r="AQ1490" s="101"/>
      <c r="AR1490" s="101"/>
      <c r="AS1490" s="101"/>
      <c r="AT1490" s="101"/>
      <c r="AU1490" s="101"/>
      <c r="AV1490" s="101"/>
      <c r="AW1490" s="101"/>
      <c r="AX1490" s="101"/>
      <c r="AY1490" s="101"/>
      <c r="AZ1490" s="101"/>
      <c r="BA1490" s="101"/>
      <c r="BB1490" s="101"/>
      <c r="BC1490" s="101"/>
      <c r="BD1490" s="101"/>
      <c r="BE1490" s="101"/>
      <c r="BF1490" s="101"/>
      <c r="BG1490" s="101"/>
      <c r="BH1490" s="101"/>
    </row>
    <row r="1491" spans="1:60" outlineLevel="1">
      <c r="A1491" s="104"/>
      <c r="B1491" s="105"/>
      <c r="C1491" s="138" t="s">
        <v>1510</v>
      </c>
      <c r="D1491" s="107"/>
      <c r="E1491" s="108">
        <v>11.13</v>
      </c>
      <c r="F1491" s="106"/>
      <c r="G1491" s="106"/>
      <c r="H1491" s="106"/>
      <c r="I1491" s="106"/>
      <c r="J1491" s="106"/>
      <c r="K1491" s="106"/>
      <c r="L1491" s="106"/>
      <c r="M1491" s="106"/>
      <c r="N1491" s="106"/>
      <c r="O1491" s="106"/>
      <c r="P1491" s="106"/>
      <c r="Q1491" s="106"/>
      <c r="R1491" s="106"/>
      <c r="S1491" s="106"/>
      <c r="T1491" s="106"/>
      <c r="U1491" s="106"/>
      <c r="V1491" s="106"/>
      <c r="W1491" s="106"/>
      <c r="X1491" s="106"/>
      <c r="Y1491" s="101"/>
      <c r="Z1491" s="101"/>
      <c r="AA1491" s="101"/>
      <c r="AB1491" s="101"/>
      <c r="AC1491" s="101"/>
      <c r="AD1491" s="101"/>
      <c r="AE1491" s="101"/>
      <c r="AF1491" s="101"/>
      <c r="AG1491" s="101" t="s">
        <v>365</v>
      </c>
      <c r="AH1491" s="101">
        <v>0</v>
      </c>
      <c r="AI1491" s="101"/>
      <c r="AJ1491" s="101"/>
      <c r="AK1491" s="101"/>
      <c r="AL1491" s="101"/>
      <c r="AM1491" s="101"/>
      <c r="AN1491" s="101"/>
      <c r="AO1491" s="101"/>
      <c r="AP1491" s="101"/>
      <c r="AQ1491" s="101"/>
      <c r="AR1491" s="101"/>
      <c r="AS1491" s="101"/>
      <c r="AT1491" s="101"/>
      <c r="AU1491" s="101"/>
      <c r="AV1491" s="101"/>
      <c r="AW1491" s="101"/>
      <c r="AX1491" s="101"/>
      <c r="AY1491" s="101"/>
      <c r="AZ1491" s="101"/>
      <c r="BA1491" s="101"/>
      <c r="BB1491" s="101"/>
      <c r="BC1491" s="101"/>
      <c r="BD1491" s="101"/>
      <c r="BE1491" s="101"/>
      <c r="BF1491" s="101"/>
      <c r="BG1491" s="101"/>
      <c r="BH1491" s="101"/>
    </row>
    <row r="1492" spans="1:60" outlineLevel="1">
      <c r="A1492" s="104"/>
      <c r="B1492" s="105"/>
      <c r="C1492" s="138" t="s">
        <v>1479</v>
      </c>
      <c r="D1492" s="107"/>
      <c r="E1492" s="108">
        <v>-0.8</v>
      </c>
      <c r="F1492" s="106"/>
      <c r="G1492" s="106"/>
      <c r="H1492" s="106"/>
      <c r="I1492" s="106"/>
      <c r="J1492" s="106"/>
      <c r="K1492" s="106"/>
      <c r="L1492" s="106"/>
      <c r="M1492" s="106"/>
      <c r="N1492" s="106"/>
      <c r="O1492" s="106"/>
      <c r="P1492" s="106"/>
      <c r="Q1492" s="106"/>
      <c r="R1492" s="106"/>
      <c r="S1492" s="106"/>
      <c r="T1492" s="106"/>
      <c r="U1492" s="106"/>
      <c r="V1492" s="106"/>
      <c r="W1492" s="106"/>
      <c r="X1492" s="106"/>
      <c r="Y1492" s="101"/>
      <c r="Z1492" s="101"/>
      <c r="AA1492" s="101"/>
      <c r="AB1492" s="101"/>
      <c r="AC1492" s="101"/>
      <c r="AD1492" s="101"/>
      <c r="AE1492" s="101"/>
      <c r="AF1492" s="101"/>
      <c r="AG1492" s="101" t="s">
        <v>365</v>
      </c>
      <c r="AH1492" s="101">
        <v>0</v>
      </c>
      <c r="AI1492" s="101"/>
      <c r="AJ1492" s="101"/>
      <c r="AK1492" s="101"/>
      <c r="AL1492" s="101"/>
      <c r="AM1492" s="101"/>
      <c r="AN1492" s="101"/>
      <c r="AO1492" s="101"/>
      <c r="AP1492" s="101"/>
      <c r="AQ1492" s="101"/>
      <c r="AR1492" s="101"/>
      <c r="AS1492" s="101"/>
      <c r="AT1492" s="101"/>
      <c r="AU1492" s="101"/>
      <c r="AV1492" s="101"/>
      <c r="AW1492" s="101"/>
      <c r="AX1492" s="101"/>
      <c r="AY1492" s="101"/>
      <c r="AZ1492" s="101"/>
      <c r="BA1492" s="101"/>
      <c r="BB1492" s="101"/>
      <c r="BC1492" s="101"/>
      <c r="BD1492" s="101"/>
      <c r="BE1492" s="101"/>
      <c r="BF1492" s="101"/>
      <c r="BG1492" s="101"/>
      <c r="BH1492" s="101"/>
    </row>
    <row r="1493" spans="1:60" outlineLevel="1">
      <c r="A1493" s="104"/>
      <c r="B1493" s="105"/>
      <c r="C1493" s="139" t="s">
        <v>454</v>
      </c>
      <c r="D1493" s="109"/>
      <c r="E1493" s="110">
        <v>154.97</v>
      </c>
      <c r="F1493" s="106"/>
      <c r="G1493" s="106"/>
      <c r="H1493" s="106"/>
      <c r="I1493" s="106"/>
      <c r="J1493" s="106"/>
      <c r="K1493" s="106"/>
      <c r="L1493" s="106"/>
      <c r="M1493" s="106"/>
      <c r="N1493" s="106"/>
      <c r="O1493" s="106"/>
      <c r="P1493" s="106"/>
      <c r="Q1493" s="106"/>
      <c r="R1493" s="106"/>
      <c r="S1493" s="106"/>
      <c r="T1493" s="106"/>
      <c r="U1493" s="106"/>
      <c r="V1493" s="106"/>
      <c r="W1493" s="106"/>
      <c r="X1493" s="106"/>
      <c r="Y1493" s="101"/>
      <c r="Z1493" s="101"/>
      <c r="AA1493" s="101"/>
      <c r="AB1493" s="101"/>
      <c r="AC1493" s="101"/>
      <c r="AD1493" s="101"/>
      <c r="AE1493" s="101"/>
      <c r="AF1493" s="101"/>
      <c r="AG1493" s="101" t="s">
        <v>365</v>
      </c>
      <c r="AH1493" s="101">
        <v>1</v>
      </c>
      <c r="AI1493" s="101"/>
      <c r="AJ1493" s="101"/>
      <c r="AK1493" s="101"/>
      <c r="AL1493" s="101"/>
      <c r="AM1493" s="101"/>
      <c r="AN1493" s="101"/>
      <c r="AO1493" s="101"/>
      <c r="AP1493" s="101"/>
      <c r="AQ1493" s="101"/>
      <c r="AR1493" s="101"/>
      <c r="AS1493" s="101"/>
      <c r="AT1493" s="101"/>
      <c r="AU1493" s="101"/>
      <c r="AV1493" s="101"/>
      <c r="AW1493" s="101"/>
      <c r="AX1493" s="101"/>
      <c r="AY1493" s="101"/>
      <c r="AZ1493" s="101"/>
      <c r="BA1493" s="101"/>
      <c r="BB1493" s="101"/>
      <c r="BC1493" s="101"/>
      <c r="BD1493" s="101"/>
      <c r="BE1493" s="101"/>
      <c r="BF1493" s="101"/>
      <c r="BG1493" s="101"/>
      <c r="BH1493" s="101"/>
    </row>
    <row r="1494" spans="1:60" ht="22.5" outlineLevel="1">
      <c r="A1494" s="122">
        <v>210</v>
      </c>
      <c r="B1494" s="123" t="s">
        <v>1511</v>
      </c>
      <c r="C1494" s="137" t="s">
        <v>1512</v>
      </c>
      <c r="D1494" s="124" t="s">
        <v>359</v>
      </c>
      <c r="E1494" s="125">
        <v>342.88573000000002</v>
      </c>
      <c r="F1494" s="126"/>
      <c r="G1494" s="127">
        <f>ROUND(E1494*F1494,2)</f>
        <v>0</v>
      </c>
      <c r="H1494" s="126"/>
      <c r="I1494" s="127">
        <f>ROUND(E1494*H1494,2)</f>
        <v>0</v>
      </c>
      <c r="J1494" s="126"/>
      <c r="K1494" s="127">
        <f>ROUND(E1494*J1494,2)</f>
        <v>0</v>
      </c>
      <c r="L1494" s="127">
        <v>21</v>
      </c>
      <c r="M1494" s="127">
        <f>G1494*(1+L1494/100)</f>
        <v>0</v>
      </c>
      <c r="N1494" s="127">
        <v>2.8999999999999998E-3</v>
      </c>
      <c r="O1494" s="127">
        <f>ROUND(E1494*N1494,2)</f>
        <v>0.99</v>
      </c>
      <c r="P1494" s="127">
        <v>0</v>
      </c>
      <c r="Q1494" s="127">
        <f>ROUND(E1494*P1494,2)</f>
        <v>0</v>
      </c>
      <c r="R1494" s="127"/>
      <c r="S1494" s="127" t="s">
        <v>392</v>
      </c>
      <c r="T1494" s="128" t="s">
        <v>393</v>
      </c>
      <c r="U1494" s="106">
        <v>0</v>
      </c>
      <c r="V1494" s="106">
        <f>ROUND(E1494*U1494,2)</f>
        <v>0</v>
      </c>
      <c r="W1494" s="106"/>
      <c r="X1494" s="106" t="s">
        <v>1066</v>
      </c>
      <c r="Y1494" s="101"/>
      <c r="Z1494" s="101"/>
      <c r="AA1494" s="101"/>
      <c r="AB1494" s="101"/>
      <c r="AC1494" s="101"/>
      <c r="AD1494" s="101"/>
      <c r="AE1494" s="101"/>
      <c r="AF1494" s="101"/>
      <c r="AG1494" s="101" t="s">
        <v>1067</v>
      </c>
      <c r="AH1494" s="101"/>
      <c r="AI1494" s="101"/>
      <c r="AJ1494" s="101"/>
      <c r="AK1494" s="101"/>
      <c r="AL1494" s="101"/>
      <c r="AM1494" s="101"/>
      <c r="AN1494" s="101"/>
      <c r="AO1494" s="101"/>
      <c r="AP1494" s="101"/>
      <c r="AQ1494" s="101"/>
      <c r="AR1494" s="101"/>
      <c r="AS1494" s="101"/>
      <c r="AT1494" s="101"/>
      <c r="AU1494" s="101"/>
      <c r="AV1494" s="101"/>
      <c r="AW1494" s="101"/>
      <c r="AX1494" s="101"/>
      <c r="AY1494" s="101"/>
      <c r="AZ1494" s="101"/>
      <c r="BA1494" s="101"/>
      <c r="BB1494" s="101"/>
      <c r="BC1494" s="101"/>
      <c r="BD1494" s="101"/>
      <c r="BE1494" s="101"/>
      <c r="BF1494" s="101"/>
      <c r="BG1494" s="101"/>
      <c r="BH1494" s="101"/>
    </row>
    <row r="1495" spans="1:60" outlineLevel="1">
      <c r="A1495" s="104"/>
      <c r="B1495" s="105"/>
      <c r="C1495" s="138" t="s">
        <v>1513</v>
      </c>
      <c r="D1495" s="107"/>
      <c r="E1495" s="108">
        <v>309.9135</v>
      </c>
      <c r="F1495" s="106"/>
      <c r="G1495" s="106"/>
      <c r="H1495" s="106"/>
      <c r="I1495" s="106"/>
      <c r="J1495" s="106"/>
      <c r="K1495" s="106"/>
      <c r="L1495" s="106"/>
      <c r="M1495" s="106"/>
      <c r="N1495" s="106"/>
      <c r="O1495" s="106"/>
      <c r="P1495" s="106"/>
      <c r="Q1495" s="106"/>
      <c r="R1495" s="106"/>
      <c r="S1495" s="106"/>
      <c r="T1495" s="106"/>
      <c r="U1495" s="106"/>
      <c r="V1495" s="106"/>
      <c r="W1495" s="106"/>
      <c r="X1495" s="106"/>
      <c r="Y1495" s="101"/>
      <c r="Z1495" s="101"/>
      <c r="AA1495" s="101"/>
      <c r="AB1495" s="101"/>
      <c r="AC1495" s="101"/>
      <c r="AD1495" s="101"/>
      <c r="AE1495" s="101"/>
      <c r="AF1495" s="101"/>
      <c r="AG1495" s="101" t="s">
        <v>365</v>
      </c>
      <c r="AH1495" s="101">
        <v>0</v>
      </c>
      <c r="AI1495" s="101"/>
      <c r="AJ1495" s="101"/>
      <c r="AK1495" s="101"/>
      <c r="AL1495" s="101"/>
      <c r="AM1495" s="101"/>
      <c r="AN1495" s="101"/>
      <c r="AO1495" s="101"/>
      <c r="AP1495" s="101"/>
      <c r="AQ1495" s="101"/>
      <c r="AR1495" s="101"/>
      <c r="AS1495" s="101"/>
      <c r="AT1495" s="101"/>
      <c r="AU1495" s="101"/>
      <c r="AV1495" s="101"/>
      <c r="AW1495" s="101"/>
      <c r="AX1495" s="101"/>
      <c r="AY1495" s="101"/>
      <c r="AZ1495" s="101"/>
      <c r="BA1495" s="101"/>
      <c r="BB1495" s="101"/>
      <c r="BC1495" s="101"/>
      <c r="BD1495" s="101"/>
      <c r="BE1495" s="101"/>
      <c r="BF1495" s="101"/>
      <c r="BG1495" s="101"/>
      <c r="BH1495" s="101"/>
    </row>
    <row r="1496" spans="1:60" outlineLevel="1">
      <c r="A1496" s="104"/>
      <c r="B1496" s="105"/>
      <c r="C1496" s="138" t="s">
        <v>1514</v>
      </c>
      <c r="D1496" s="107"/>
      <c r="E1496" s="108">
        <v>32.972230000000003</v>
      </c>
      <c r="F1496" s="106"/>
      <c r="G1496" s="106"/>
      <c r="H1496" s="106"/>
      <c r="I1496" s="106"/>
      <c r="J1496" s="106"/>
      <c r="K1496" s="106"/>
      <c r="L1496" s="106"/>
      <c r="M1496" s="106"/>
      <c r="N1496" s="106"/>
      <c r="O1496" s="106"/>
      <c r="P1496" s="106"/>
      <c r="Q1496" s="106"/>
      <c r="R1496" s="106"/>
      <c r="S1496" s="106"/>
      <c r="T1496" s="106"/>
      <c r="U1496" s="106"/>
      <c r="V1496" s="106"/>
      <c r="W1496" s="106"/>
      <c r="X1496" s="106"/>
      <c r="Y1496" s="101"/>
      <c r="Z1496" s="101"/>
      <c r="AA1496" s="101"/>
      <c r="AB1496" s="101"/>
      <c r="AC1496" s="101"/>
      <c r="AD1496" s="101"/>
      <c r="AE1496" s="101"/>
      <c r="AF1496" s="101"/>
      <c r="AG1496" s="101" t="s">
        <v>365</v>
      </c>
      <c r="AH1496" s="101">
        <v>0</v>
      </c>
      <c r="AI1496" s="101"/>
      <c r="AJ1496" s="101"/>
      <c r="AK1496" s="101"/>
      <c r="AL1496" s="101"/>
      <c r="AM1496" s="101"/>
      <c r="AN1496" s="101"/>
      <c r="AO1496" s="101"/>
      <c r="AP1496" s="101"/>
      <c r="AQ1496" s="101"/>
      <c r="AR1496" s="101"/>
      <c r="AS1496" s="101"/>
      <c r="AT1496" s="101"/>
      <c r="AU1496" s="101"/>
      <c r="AV1496" s="101"/>
      <c r="AW1496" s="101"/>
      <c r="AX1496" s="101"/>
      <c r="AY1496" s="101"/>
      <c r="AZ1496" s="101"/>
      <c r="BA1496" s="101"/>
      <c r="BB1496" s="101"/>
      <c r="BC1496" s="101"/>
      <c r="BD1496" s="101"/>
      <c r="BE1496" s="101"/>
      <c r="BF1496" s="101"/>
      <c r="BG1496" s="101"/>
      <c r="BH1496" s="101"/>
    </row>
    <row r="1497" spans="1:60" ht="22.5" outlineLevel="1">
      <c r="A1497" s="122">
        <v>211</v>
      </c>
      <c r="B1497" s="123" t="s">
        <v>1515</v>
      </c>
      <c r="C1497" s="137" t="s">
        <v>1516</v>
      </c>
      <c r="D1497" s="124" t="s">
        <v>359</v>
      </c>
      <c r="E1497" s="125">
        <v>61.27</v>
      </c>
      <c r="F1497" s="126"/>
      <c r="G1497" s="127">
        <f>ROUND(E1497*F1497,2)</f>
        <v>0</v>
      </c>
      <c r="H1497" s="126"/>
      <c r="I1497" s="127">
        <f>ROUND(E1497*H1497,2)</f>
        <v>0</v>
      </c>
      <c r="J1497" s="126"/>
      <c r="K1497" s="127">
        <f>ROUND(E1497*J1497,2)</f>
        <v>0</v>
      </c>
      <c r="L1497" s="127">
        <v>21</v>
      </c>
      <c r="M1497" s="127">
        <f>G1497*(1+L1497/100)</f>
        <v>0</v>
      </c>
      <c r="N1497" s="127">
        <v>2.5000000000000001E-4</v>
      </c>
      <c r="O1497" s="127">
        <f>ROUND(E1497*N1497,2)</f>
        <v>0.02</v>
      </c>
      <c r="P1497" s="127">
        <v>0</v>
      </c>
      <c r="Q1497" s="127">
        <f>ROUND(E1497*P1497,2)</f>
        <v>0</v>
      </c>
      <c r="R1497" s="127"/>
      <c r="S1497" s="127" t="s">
        <v>392</v>
      </c>
      <c r="T1497" s="128" t="s">
        <v>393</v>
      </c>
      <c r="U1497" s="106">
        <v>0.25840000000000002</v>
      </c>
      <c r="V1497" s="106">
        <f>ROUND(E1497*U1497,2)</f>
        <v>15.83</v>
      </c>
      <c r="W1497" s="106"/>
      <c r="X1497" s="106" t="s">
        <v>362</v>
      </c>
      <c r="Y1497" s="101"/>
      <c r="Z1497" s="101"/>
      <c r="AA1497" s="101"/>
      <c r="AB1497" s="101"/>
      <c r="AC1497" s="101"/>
      <c r="AD1497" s="101"/>
      <c r="AE1497" s="101"/>
      <c r="AF1497" s="101"/>
      <c r="AG1497" s="101" t="s">
        <v>363</v>
      </c>
      <c r="AH1497" s="101"/>
      <c r="AI1497" s="101"/>
      <c r="AJ1497" s="101"/>
      <c r="AK1497" s="101"/>
      <c r="AL1497" s="101"/>
      <c r="AM1497" s="101"/>
      <c r="AN1497" s="101"/>
      <c r="AO1497" s="101"/>
      <c r="AP1497" s="101"/>
      <c r="AQ1497" s="101"/>
      <c r="AR1497" s="101"/>
      <c r="AS1497" s="101"/>
      <c r="AT1497" s="101"/>
      <c r="AU1497" s="101"/>
      <c r="AV1497" s="101"/>
      <c r="AW1497" s="101"/>
      <c r="AX1497" s="101"/>
      <c r="AY1497" s="101"/>
      <c r="AZ1497" s="101"/>
      <c r="BA1497" s="101"/>
      <c r="BB1497" s="101"/>
      <c r="BC1497" s="101"/>
      <c r="BD1497" s="101"/>
      <c r="BE1497" s="101"/>
      <c r="BF1497" s="101"/>
      <c r="BG1497" s="101"/>
      <c r="BH1497" s="101"/>
    </row>
    <row r="1498" spans="1:60" outlineLevel="1">
      <c r="A1498" s="104"/>
      <c r="B1498" s="105"/>
      <c r="C1498" s="138" t="s">
        <v>1463</v>
      </c>
      <c r="D1498" s="107"/>
      <c r="E1498" s="108"/>
      <c r="F1498" s="106"/>
      <c r="G1498" s="106"/>
      <c r="H1498" s="106"/>
      <c r="I1498" s="106"/>
      <c r="J1498" s="106"/>
      <c r="K1498" s="106"/>
      <c r="L1498" s="106"/>
      <c r="M1498" s="106"/>
      <c r="N1498" s="106"/>
      <c r="O1498" s="106"/>
      <c r="P1498" s="106"/>
      <c r="Q1498" s="106"/>
      <c r="R1498" s="106"/>
      <c r="S1498" s="106"/>
      <c r="T1498" s="106"/>
      <c r="U1498" s="106"/>
      <c r="V1498" s="106"/>
      <c r="W1498" s="106"/>
      <c r="X1498" s="106"/>
      <c r="Y1498" s="101"/>
      <c r="Z1498" s="101"/>
      <c r="AA1498" s="101"/>
      <c r="AB1498" s="101"/>
      <c r="AC1498" s="101"/>
      <c r="AD1498" s="101"/>
      <c r="AE1498" s="101"/>
      <c r="AF1498" s="101"/>
      <c r="AG1498" s="101" t="s">
        <v>365</v>
      </c>
      <c r="AH1498" s="101">
        <v>0</v>
      </c>
      <c r="AI1498" s="101"/>
      <c r="AJ1498" s="101"/>
      <c r="AK1498" s="101"/>
      <c r="AL1498" s="101"/>
      <c r="AM1498" s="101"/>
      <c r="AN1498" s="101"/>
      <c r="AO1498" s="101"/>
      <c r="AP1498" s="101"/>
      <c r="AQ1498" s="101"/>
      <c r="AR1498" s="101"/>
      <c r="AS1498" s="101"/>
      <c r="AT1498" s="101"/>
      <c r="AU1498" s="101"/>
      <c r="AV1498" s="101"/>
      <c r="AW1498" s="101"/>
      <c r="AX1498" s="101"/>
      <c r="AY1498" s="101"/>
      <c r="AZ1498" s="101"/>
      <c r="BA1498" s="101"/>
      <c r="BB1498" s="101"/>
      <c r="BC1498" s="101"/>
      <c r="BD1498" s="101"/>
      <c r="BE1498" s="101"/>
      <c r="BF1498" s="101"/>
      <c r="BG1498" s="101"/>
      <c r="BH1498" s="101"/>
    </row>
    <row r="1499" spans="1:60" outlineLevel="1">
      <c r="A1499" s="104"/>
      <c r="B1499" s="105"/>
      <c r="C1499" s="138" t="s">
        <v>669</v>
      </c>
      <c r="D1499" s="107"/>
      <c r="E1499" s="108"/>
      <c r="F1499" s="106"/>
      <c r="G1499" s="106"/>
      <c r="H1499" s="106"/>
      <c r="I1499" s="106"/>
      <c r="J1499" s="106"/>
      <c r="K1499" s="106"/>
      <c r="L1499" s="106"/>
      <c r="M1499" s="106"/>
      <c r="N1499" s="106"/>
      <c r="O1499" s="106"/>
      <c r="P1499" s="106"/>
      <c r="Q1499" s="106"/>
      <c r="R1499" s="106"/>
      <c r="S1499" s="106"/>
      <c r="T1499" s="106"/>
      <c r="U1499" s="106"/>
      <c r="V1499" s="106"/>
      <c r="W1499" s="106"/>
      <c r="X1499" s="106"/>
      <c r="Y1499" s="101"/>
      <c r="Z1499" s="101"/>
      <c r="AA1499" s="101"/>
      <c r="AB1499" s="101"/>
      <c r="AC1499" s="101"/>
      <c r="AD1499" s="101"/>
      <c r="AE1499" s="101"/>
      <c r="AF1499" s="101"/>
      <c r="AG1499" s="101" t="s">
        <v>365</v>
      </c>
      <c r="AH1499" s="101">
        <v>0</v>
      </c>
      <c r="AI1499" s="101"/>
      <c r="AJ1499" s="101"/>
      <c r="AK1499" s="101"/>
      <c r="AL1499" s="101"/>
      <c r="AM1499" s="101"/>
      <c r="AN1499" s="101"/>
      <c r="AO1499" s="101"/>
      <c r="AP1499" s="101"/>
      <c r="AQ1499" s="101"/>
      <c r="AR1499" s="101"/>
      <c r="AS1499" s="101"/>
      <c r="AT1499" s="101"/>
      <c r="AU1499" s="101"/>
      <c r="AV1499" s="101"/>
      <c r="AW1499" s="101"/>
      <c r="AX1499" s="101"/>
      <c r="AY1499" s="101"/>
      <c r="AZ1499" s="101"/>
      <c r="BA1499" s="101"/>
      <c r="BB1499" s="101"/>
      <c r="BC1499" s="101"/>
      <c r="BD1499" s="101"/>
      <c r="BE1499" s="101"/>
      <c r="BF1499" s="101"/>
      <c r="BG1499" s="101"/>
      <c r="BH1499" s="101"/>
    </row>
    <row r="1500" spans="1:60" outlineLevel="1">
      <c r="A1500" s="104"/>
      <c r="B1500" s="105"/>
      <c r="C1500" s="138" t="s">
        <v>476</v>
      </c>
      <c r="D1500" s="107"/>
      <c r="E1500" s="108">
        <v>3.45</v>
      </c>
      <c r="F1500" s="106"/>
      <c r="G1500" s="106"/>
      <c r="H1500" s="106"/>
      <c r="I1500" s="106"/>
      <c r="J1500" s="106"/>
      <c r="K1500" s="106"/>
      <c r="L1500" s="106"/>
      <c r="M1500" s="106"/>
      <c r="N1500" s="106"/>
      <c r="O1500" s="106"/>
      <c r="P1500" s="106"/>
      <c r="Q1500" s="106"/>
      <c r="R1500" s="106"/>
      <c r="S1500" s="106"/>
      <c r="T1500" s="106"/>
      <c r="U1500" s="106"/>
      <c r="V1500" s="106"/>
      <c r="W1500" s="106"/>
      <c r="X1500" s="106"/>
      <c r="Y1500" s="101"/>
      <c r="Z1500" s="101"/>
      <c r="AA1500" s="101"/>
      <c r="AB1500" s="101"/>
      <c r="AC1500" s="101"/>
      <c r="AD1500" s="101"/>
      <c r="AE1500" s="101"/>
      <c r="AF1500" s="101"/>
      <c r="AG1500" s="101" t="s">
        <v>365</v>
      </c>
      <c r="AH1500" s="101">
        <v>0</v>
      </c>
      <c r="AI1500" s="101"/>
      <c r="AJ1500" s="101"/>
      <c r="AK1500" s="101"/>
      <c r="AL1500" s="101"/>
      <c r="AM1500" s="101"/>
      <c r="AN1500" s="101"/>
      <c r="AO1500" s="101"/>
      <c r="AP1500" s="101"/>
      <c r="AQ1500" s="101"/>
      <c r="AR1500" s="101"/>
      <c r="AS1500" s="101"/>
      <c r="AT1500" s="101"/>
      <c r="AU1500" s="101"/>
      <c r="AV1500" s="101"/>
      <c r="AW1500" s="101"/>
      <c r="AX1500" s="101"/>
      <c r="AY1500" s="101"/>
      <c r="AZ1500" s="101"/>
      <c r="BA1500" s="101"/>
      <c r="BB1500" s="101"/>
      <c r="BC1500" s="101"/>
      <c r="BD1500" s="101"/>
      <c r="BE1500" s="101"/>
      <c r="BF1500" s="101"/>
      <c r="BG1500" s="101"/>
      <c r="BH1500" s="101"/>
    </row>
    <row r="1501" spans="1:60" outlineLevel="1">
      <c r="A1501" s="104"/>
      <c r="B1501" s="105"/>
      <c r="C1501" s="138" t="s">
        <v>478</v>
      </c>
      <c r="D1501" s="107"/>
      <c r="E1501" s="108">
        <v>3.44</v>
      </c>
      <c r="F1501" s="106"/>
      <c r="G1501" s="106"/>
      <c r="H1501" s="106"/>
      <c r="I1501" s="106"/>
      <c r="J1501" s="106"/>
      <c r="K1501" s="106"/>
      <c r="L1501" s="106"/>
      <c r="M1501" s="106"/>
      <c r="N1501" s="106"/>
      <c r="O1501" s="106"/>
      <c r="P1501" s="106"/>
      <c r="Q1501" s="106"/>
      <c r="R1501" s="106"/>
      <c r="S1501" s="106"/>
      <c r="T1501" s="106"/>
      <c r="U1501" s="106"/>
      <c r="V1501" s="106"/>
      <c r="W1501" s="106"/>
      <c r="X1501" s="106"/>
      <c r="Y1501" s="101"/>
      <c r="Z1501" s="101"/>
      <c r="AA1501" s="101"/>
      <c r="AB1501" s="101"/>
      <c r="AC1501" s="101"/>
      <c r="AD1501" s="101"/>
      <c r="AE1501" s="101"/>
      <c r="AF1501" s="101"/>
      <c r="AG1501" s="101" t="s">
        <v>365</v>
      </c>
      <c r="AH1501" s="101">
        <v>0</v>
      </c>
      <c r="AI1501" s="101"/>
      <c r="AJ1501" s="101"/>
      <c r="AK1501" s="101"/>
      <c r="AL1501" s="101"/>
      <c r="AM1501" s="101"/>
      <c r="AN1501" s="101"/>
      <c r="AO1501" s="101"/>
      <c r="AP1501" s="101"/>
      <c r="AQ1501" s="101"/>
      <c r="AR1501" s="101"/>
      <c r="AS1501" s="101"/>
      <c r="AT1501" s="101"/>
      <c r="AU1501" s="101"/>
      <c r="AV1501" s="101"/>
      <c r="AW1501" s="101"/>
      <c r="AX1501" s="101"/>
      <c r="AY1501" s="101"/>
      <c r="AZ1501" s="101"/>
      <c r="BA1501" s="101"/>
      <c r="BB1501" s="101"/>
      <c r="BC1501" s="101"/>
      <c r="BD1501" s="101"/>
      <c r="BE1501" s="101"/>
      <c r="BF1501" s="101"/>
      <c r="BG1501" s="101"/>
      <c r="BH1501" s="101"/>
    </row>
    <row r="1502" spans="1:60" outlineLevel="1">
      <c r="A1502" s="104"/>
      <c r="B1502" s="105"/>
      <c r="C1502" s="138" t="s">
        <v>479</v>
      </c>
      <c r="D1502" s="107"/>
      <c r="E1502" s="108">
        <v>3.44</v>
      </c>
      <c r="F1502" s="106"/>
      <c r="G1502" s="106"/>
      <c r="H1502" s="106"/>
      <c r="I1502" s="106"/>
      <c r="J1502" s="106"/>
      <c r="K1502" s="106"/>
      <c r="L1502" s="106"/>
      <c r="M1502" s="106"/>
      <c r="N1502" s="106"/>
      <c r="O1502" s="106"/>
      <c r="P1502" s="106"/>
      <c r="Q1502" s="106"/>
      <c r="R1502" s="106"/>
      <c r="S1502" s="106"/>
      <c r="T1502" s="106"/>
      <c r="U1502" s="106"/>
      <c r="V1502" s="106"/>
      <c r="W1502" s="106"/>
      <c r="X1502" s="106"/>
      <c r="Y1502" s="101"/>
      <c r="Z1502" s="101"/>
      <c r="AA1502" s="101"/>
      <c r="AB1502" s="101"/>
      <c r="AC1502" s="101"/>
      <c r="AD1502" s="101"/>
      <c r="AE1502" s="101"/>
      <c r="AF1502" s="101"/>
      <c r="AG1502" s="101" t="s">
        <v>365</v>
      </c>
      <c r="AH1502" s="101">
        <v>0</v>
      </c>
      <c r="AI1502" s="101"/>
      <c r="AJ1502" s="101"/>
      <c r="AK1502" s="101"/>
      <c r="AL1502" s="101"/>
      <c r="AM1502" s="101"/>
      <c r="AN1502" s="101"/>
      <c r="AO1502" s="101"/>
      <c r="AP1502" s="101"/>
      <c r="AQ1502" s="101"/>
      <c r="AR1502" s="101"/>
      <c r="AS1502" s="101"/>
      <c r="AT1502" s="101"/>
      <c r="AU1502" s="101"/>
      <c r="AV1502" s="101"/>
      <c r="AW1502" s="101"/>
      <c r="AX1502" s="101"/>
      <c r="AY1502" s="101"/>
      <c r="AZ1502" s="101"/>
      <c r="BA1502" s="101"/>
      <c r="BB1502" s="101"/>
      <c r="BC1502" s="101"/>
      <c r="BD1502" s="101"/>
      <c r="BE1502" s="101"/>
      <c r="BF1502" s="101"/>
      <c r="BG1502" s="101"/>
      <c r="BH1502" s="101"/>
    </row>
    <row r="1503" spans="1:60" outlineLevel="1">
      <c r="A1503" s="104"/>
      <c r="B1503" s="105"/>
      <c r="C1503" s="138" t="s">
        <v>480</v>
      </c>
      <c r="D1503" s="107"/>
      <c r="E1503" s="108">
        <v>3.44</v>
      </c>
      <c r="F1503" s="106"/>
      <c r="G1503" s="106"/>
      <c r="H1503" s="106"/>
      <c r="I1503" s="106"/>
      <c r="J1503" s="106"/>
      <c r="K1503" s="106"/>
      <c r="L1503" s="106"/>
      <c r="M1503" s="106"/>
      <c r="N1503" s="106"/>
      <c r="O1503" s="106"/>
      <c r="P1503" s="106"/>
      <c r="Q1503" s="106"/>
      <c r="R1503" s="106"/>
      <c r="S1503" s="106"/>
      <c r="T1503" s="106"/>
      <c r="U1503" s="106"/>
      <c r="V1503" s="106"/>
      <c r="W1503" s="106"/>
      <c r="X1503" s="106"/>
      <c r="Y1503" s="101"/>
      <c r="Z1503" s="101"/>
      <c r="AA1503" s="101"/>
      <c r="AB1503" s="101"/>
      <c r="AC1503" s="101"/>
      <c r="AD1503" s="101"/>
      <c r="AE1503" s="101"/>
      <c r="AF1503" s="101"/>
      <c r="AG1503" s="101" t="s">
        <v>365</v>
      </c>
      <c r="AH1503" s="101">
        <v>0</v>
      </c>
      <c r="AI1503" s="101"/>
      <c r="AJ1503" s="101"/>
      <c r="AK1503" s="101"/>
      <c r="AL1503" s="101"/>
      <c r="AM1503" s="101"/>
      <c r="AN1503" s="101"/>
      <c r="AO1503" s="101"/>
      <c r="AP1503" s="101"/>
      <c r="AQ1503" s="101"/>
      <c r="AR1503" s="101"/>
      <c r="AS1503" s="101"/>
      <c r="AT1503" s="101"/>
      <c r="AU1503" s="101"/>
      <c r="AV1503" s="101"/>
      <c r="AW1503" s="101"/>
      <c r="AX1503" s="101"/>
      <c r="AY1503" s="101"/>
      <c r="AZ1503" s="101"/>
      <c r="BA1503" s="101"/>
      <c r="BB1503" s="101"/>
      <c r="BC1503" s="101"/>
      <c r="BD1503" s="101"/>
      <c r="BE1503" s="101"/>
      <c r="BF1503" s="101"/>
      <c r="BG1503" s="101"/>
      <c r="BH1503" s="101"/>
    </row>
    <row r="1504" spans="1:60" outlineLevel="1">
      <c r="A1504" s="104"/>
      <c r="B1504" s="105"/>
      <c r="C1504" s="138" t="s">
        <v>481</v>
      </c>
      <c r="D1504" s="107"/>
      <c r="E1504" s="108">
        <v>3.44</v>
      </c>
      <c r="F1504" s="106"/>
      <c r="G1504" s="106"/>
      <c r="H1504" s="106"/>
      <c r="I1504" s="106"/>
      <c r="J1504" s="106"/>
      <c r="K1504" s="106"/>
      <c r="L1504" s="106"/>
      <c r="M1504" s="106"/>
      <c r="N1504" s="106"/>
      <c r="O1504" s="106"/>
      <c r="P1504" s="106"/>
      <c r="Q1504" s="106"/>
      <c r="R1504" s="106"/>
      <c r="S1504" s="106"/>
      <c r="T1504" s="106"/>
      <c r="U1504" s="106"/>
      <c r="V1504" s="106"/>
      <c r="W1504" s="106"/>
      <c r="X1504" s="106"/>
      <c r="Y1504" s="101"/>
      <c r="Z1504" s="101"/>
      <c r="AA1504" s="101"/>
      <c r="AB1504" s="101"/>
      <c r="AC1504" s="101"/>
      <c r="AD1504" s="101"/>
      <c r="AE1504" s="101"/>
      <c r="AF1504" s="101"/>
      <c r="AG1504" s="101" t="s">
        <v>365</v>
      </c>
      <c r="AH1504" s="101">
        <v>0</v>
      </c>
      <c r="AI1504" s="101"/>
      <c r="AJ1504" s="101"/>
      <c r="AK1504" s="101"/>
      <c r="AL1504" s="101"/>
      <c r="AM1504" s="101"/>
      <c r="AN1504" s="101"/>
      <c r="AO1504" s="101"/>
      <c r="AP1504" s="101"/>
      <c r="AQ1504" s="101"/>
      <c r="AR1504" s="101"/>
      <c r="AS1504" s="101"/>
      <c r="AT1504" s="101"/>
      <c r="AU1504" s="101"/>
      <c r="AV1504" s="101"/>
      <c r="AW1504" s="101"/>
      <c r="AX1504" s="101"/>
      <c r="AY1504" s="101"/>
      <c r="AZ1504" s="101"/>
      <c r="BA1504" s="101"/>
      <c r="BB1504" s="101"/>
      <c r="BC1504" s="101"/>
      <c r="BD1504" s="101"/>
      <c r="BE1504" s="101"/>
      <c r="BF1504" s="101"/>
      <c r="BG1504" s="101"/>
      <c r="BH1504" s="101"/>
    </row>
    <row r="1505" spans="1:60" outlineLevel="1">
      <c r="A1505" s="104"/>
      <c r="B1505" s="105"/>
      <c r="C1505" s="138" t="s">
        <v>482</v>
      </c>
      <c r="D1505" s="107"/>
      <c r="E1505" s="108">
        <v>3.44</v>
      </c>
      <c r="F1505" s="106"/>
      <c r="G1505" s="106"/>
      <c r="H1505" s="106"/>
      <c r="I1505" s="106"/>
      <c r="J1505" s="106"/>
      <c r="K1505" s="106"/>
      <c r="L1505" s="106"/>
      <c r="M1505" s="106"/>
      <c r="N1505" s="106"/>
      <c r="O1505" s="106"/>
      <c r="P1505" s="106"/>
      <c r="Q1505" s="106"/>
      <c r="R1505" s="106"/>
      <c r="S1505" s="106"/>
      <c r="T1505" s="106"/>
      <c r="U1505" s="106"/>
      <c r="V1505" s="106"/>
      <c r="W1505" s="106"/>
      <c r="X1505" s="106"/>
      <c r="Y1505" s="101"/>
      <c r="Z1505" s="101"/>
      <c r="AA1505" s="101"/>
      <c r="AB1505" s="101"/>
      <c r="AC1505" s="101"/>
      <c r="AD1505" s="101"/>
      <c r="AE1505" s="101"/>
      <c r="AF1505" s="101"/>
      <c r="AG1505" s="101" t="s">
        <v>365</v>
      </c>
      <c r="AH1505" s="101">
        <v>0</v>
      </c>
      <c r="AI1505" s="101"/>
      <c r="AJ1505" s="101"/>
      <c r="AK1505" s="101"/>
      <c r="AL1505" s="101"/>
      <c r="AM1505" s="101"/>
      <c r="AN1505" s="101"/>
      <c r="AO1505" s="101"/>
      <c r="AP1505" s="101"/>
      <c r="AQ1505" s="101"/>
      <c r="AR1505" s="101"/>
      <c r="AS1505" s="101"/>
      <c r="AT1505" s="101"/>
      <c r="AU1505" s="101"/>
      <c r="AV1505" s="101"/>
      <c r="AW1505" s="101"/>
      <c r="AX1505" s="101"/>
      <c r="AY1505" s="101"/>
      <c r="AZ1505" s="101"/>
      <c r="BA1505" s="101"/>
      <c r="BB1505" s="101"/>
      <c r="BC1505" s="101"/>
      <c r="BD1505" s="101"/>
      <c r="BE1505" s="101"/>
      <c r="BF1505" s="101"/>
      <c r="BG1505" s="101"/>
      <c r="BH1505" s="101"/>
    </row>
    <row r="1506" spans="1:60" outlineLevel="1">
      <c r="A1506" s="104"/>
      <c r="B1506" s="105"/>
      <c r="C1506" s="138" t="s">
        <v>483</v>
      </c>
      <c r="D1506" s="107"/>
      <c r="E1506" s="108">
        <v>3.44</v>
      </c>
      <c r="F1506" s="106"/>
      <c r="G1506" s="106"/>
      <c r="H1506" s="106"/>
      <c r="I1506" s="106"/>
      <c r="J1506" s="106"/>
      <c r="K1506" s="106"/>
      <c r="L1506" s="106"/>
      <c r="M1506" s="106"/>
      <c r="N1506" s="106"/>
      <c r="O1506" s="106"/>
      <c r="P1506" s="106"/>
      <c r="Q1506" s="106"/>
      <c r="R1506" s="106"/>
      <c r="S1506" s="106"/>
      <c r="T1506" s="106"/>
      <c r="U1506" s="106"/>
      <c r="V1506" s="106"/>
      <c r="W1506" s="106"/>
      <c r="X1506" s="106"/>
      <c r="Y1506" s="101"/>
      <c r="Z1506" s="101"/>
      <c r="AA1506" s="101"/>
      <c r="AB1506" s="101"/>
      <c r="AC1506" s="101"/>
      <c r="AD1506" s="101"/>
      <c r="AE1506" s="101"/>
      <c r="AF1506" s="101"/>
      <c r="AG1506" s="101" t="s">
        <v>365</v>
      </c>
      <c r="AH1506" s="101">
        <v>0</v>
      </c>
      <c r="AI1506" s="101"/>
      <c r="AJ1506" s="101"/>
      <c r="AK1506" s="101"/>
      <c r="AL1506" s="101"/>
      <c r="AM1506" s="101"/>
      <c r="AN1506" s="101"/>
      <c r="AO1506" s="101"/>
      <c r="AP1506" s="101"/>
      <c r="AQ1506" s="101"/>
      <c r="AR1506" s="101"/>
      <c r="AS1506" s="101"/>
      <c r="AT1506" s="101"/>
      <c r="AU1506" s="101"/>
      <c r="AV1506" s="101"/>
      <c r="AW1506" s="101"/>
      <c r="AX1506" s="101"/>
      <c r="AY1506" s="101"/>
      <c r="AZ1506" s="101"/>
      <c r="BA1506" s="101"/>
      <c r="BB1506" s="101"/>
      <c r="BC1506" s="101"/>
      <c r="BD1506" s="101"/>
      <c r="BE1506" s="101"/>
      <c r="BF1506" s="101"/>
      <c r="BG1506" s="101"/>
      <c r="BH1506" s="101"/>
    </row>
    <row r="1507" spans="1:60" outlineLevel="1">
      <c r="A1507" s="104"/>
      <c r="B1507" s="105"/>
      <c r="C1507" s="138" t="s">
        <v>484</v>
      </c>
      <c r="D1507" s="107"/>
      <c r="E1507" s="108">
        <v>3.61</v>
      </c>
      <c r="F1507" s="106"/>
      <c r="G1507" s="106"/>
      <c r="H1507" s="106"/>
      <c r="I1507" s="106"/>
      <c r="J1507" s="106"/>
      <c r="K1507" s="106"/>
      <c r="L1507" s="106"/>
      <c r="M1507" s="106"/>
      <c r="N1507" s="106"/>
      <c r="O1507" s="106"/>
      <c r="P1507" s="106"/>
      <c r="Q1507" s="106"/>
      <c r="R1507" s="106"/>
      <c r="S1507" s="106"/>
      <c r="T1507" s="106"/>
      <c r="U1507" s="106"/>
      <c r="V1507" s="106"/>
      <c r="W1507" s="106"/>
      <c r="X1507" s="106"/>
      <c r="Y1507" s="101"/>
      <c r="Z1507" s="101"/>
      <c r="AA1507" s="101"/>
      <c r="AB1507" s="101"/>
      <c r="AC1507" s="101"/>
      <c r="AD1507" s="101"/>
      <c r="AE1507" s="101"/>
      <c r="AF1507" s="101"/>
      <c r="AG1507" s="101" t="s">
        <v>365</v>
      </c>
      <c r="AH1507" s="101">
        <v>0</v>
      </c>
      <c r="AI1507" s="101"/>
      <c r="AJ1507" s="101"/>
      <c r="AK1507" s="101"/>
      <c r="AL1507" s="101"/>
      <c r="AM1507" s="101"/>
      <c r="AN1507" s="101"/>
      <c r="AO1507" s="101"/>
      <c r="AP1507" s="101"/>
      <c r="AQ1507" s="101"/>
      <c r="AR1507" s="101"/>
      <c r="AS1507" s="101"/>
      <c r="AT1507" s="101"/>
      <c r="AU1507" s="101"/>
      <c r="AV1507" s="101"/>
      <c r="AW1507" s="101"/>
      <c r="AX1507" s="101"/>
      <c r="AY1507" s="101"/>
      <c r="AZ1507" s="101"/>
      <c r="BA1507" s="101"/>
      <c r="BB1507" s="101"/>
      <c r="BC1507" s="101"/>
      <c r="BD1507" s="101"/>
      <c r="BE1507" s="101"/>
      <c r="BF1507" s="101"/>
      <c r="BG1507" s="101"/>
      <c r="BH1507" s="101"/>
    </row>
    <row r="1508" spans="1:60" outlineLevel="1">
      <c r="A1508" s="104"/>
      <c r="B1508" s="105"/>
      <c r="C1508" s="138" t="s">
        <v>486</v>
      </c>
      <c r="D1508" s="107"/>
      <c r="E1508" s="108">
        <v>3.92</v>
      </c>
      <c r="F1508" s="106"/>
      <c r="G1508" s="106"/>
      <c r="H1508" s="106"/>
      <c r="I1508" s="106"/>
      <c r="J1508" s="106"/>
      <c r="K1508" s="106"/>
      <c r="L1508" s="106"/>
      <c r="M1508" s="106"/>
      <c r="N1508" s="106"/>
      <c r="O1508" s="106"/>
      <c r="P1508" s="106"/>
      <c r="Q1508" s="106"/>
      <c r="R1508" s="106"/>
      <c r="S1508" s="106"/>
      <c r="T1508" s="106"/>
      <c r="U1508" s="106"/>
      <c r="V1508" s="106"/>
      <c r="W1508" s="106"/>
      <c r="X1508" s="106"/>
      <c r="Y1508" s="101"/>
      <c r="Z1508" s="101"/>
      <c r="AA1508" s="101"/>
      <c r="AB1508" s="101"/>
      <c r="AC1508" s="101"/>
      <c r="AD1508" s="101"/>
      <c r="AE1508" s="101"/>
      <c r="AF1508" s="101"/>
      <c r="AG1508" s="101" t="s">
        <v>365</v>
      </c>
      <c r="AH1508" s="101">
        <v>0</v>
      </c>
      <c r="AI1508" s="101"/>
      <c r="AJ1508" s="101"/>
      <c r="AK1508" s="101"/>
      <c r="AL1508" s="101"/>
      <c r="AM1508" s="101"/>
      <c r="AN1508" s="101"/>
      <c r="AO1508" s="101"/>
      <c r="AP1508" s="101"/>
      <c r="AQ1508" s="101"/>
      <c r="AR1508" s="101"/>
      <c r="AS1508" s="101"/>
      <c r="AT1508" s="101"/>
      <c r="AU1508" s="101"/>
      <c r="AV1508" s="101"/>
      <c r="AW1508" s="101"/>
      <c r="AX1508" s="101"/>
      <c r="AY1508" s="101"/>
      <c r="AZ1508" s="101"/>
      <c r="BA1508" s="101"/>
      <c r="BB1508" s="101"/>
      <c r="BC1508" s="101"/>
      <c r="BD1508" s="101"/>
      <c r="BE1508" s="101"/>
      <c r="BF1508" s="101"/>
      <c r="BG1508" s="101"/>
      <c r="BH1508" s="101"/>
    </row>
    <row r="1509" spans="1:60" outlineLevel="1">
      <c r="A1509" s="104"/>
      <c r="B1509" s="105"/>
      <c r="C1509" s="138" t="s">
        <v>488</v>
      </c>
      <c r="D1509" s="107"/>
      <c r="E1509" s="108">
        <v>9.41</v>
      </c>
      <c r="F1509" s="106"/>
      <c r="G1509" s="106"/>
      <c r="H1509" s="106"/>
      <c r="I1509" s="106"/>
      <c r="J1509" s="106"/>
      <c r="K1509" s="106"/>
      <c r="L1509" s="106"/>
      <c r="M1509" s="106"/>
      <c r="N1509" s="106"/>
      <c r="O1509" s="106"/>
      <c r="P1509" s="106"/>
      <c r="Q1509" s="106"/>
      <c r="R1509" s="106"/>
      <c r="S1509" s="106"/>
      <c r="T1509" s="106"/>
      <c r="U1509" s="106"/>
      <c r="V1509" s="106"/>
      <c r="W1509" s="106"/>
      <c r="X1509" s="106"/>
      <c r="Y1509" s="101"/>
      <c r="Z1509" s="101"/>
      <c r="AA1509" s="101"/>
      <c r="AB1509" s="101"/>
      <c r="AC1509" s="101"/>
      <c r="AD1509" s="101"/>
      <c r="AE1509" s="101"/>
      <c r="AF1509" s="101"/>
      <c r="AG1509" s="101" t="s">
        <v>365</v>
      </c>
      <c r="AH1509" s="101">
        <v>0</v>
      </c>
      <c r="AI1509" s="101"/>
      <c r="AJ1509" s="101"/>
      <c r="AK1509" s="101"/>
      <c r="AL1509" s="101"/>
      <c r="AM1509" s="101"/>
      <c r="AN1509" s="101"/>
      <c r="AO1509" s="101"/>
      <c r="AP1509" s="101"/>
      <c r="AQ1509" s="101"/>
      <c r="AR1509" s="101"/>
      <c r="AS1509" s="101"/>
      <c r="AT1509" s="101"/>
      <c r="AU1509" s="101"/>
      <c r="AV1509" s="101"/>
      <c r="AW1509" s="101"/>
      <c r="AX1509" s="101"/>
      <c r="AY1509" s="101"/>
      <c r="AZ1509" s="101"/>
      <c r="BA1509" s="101"/>
      <c r="BB1509" s="101"/>
      <c r="BC1509" s="101"/>
      <c r="BD1509" s="101"/>
      <c r="BE1509" s="101"/>
      <c r="BF1509" s="101"/>
      <c r="BG1509" s="101"/>
      <c r="BH1509" s="101"/>
    </row>
    <row r="1510" spans="1:60" outlineLevel="1">
      <c r="A1510" s="104"/>
      <c r="B1510" s="105"/>
      <c r="C1510" s="138" t="s">
        <v>490</v>
      </c>
      <c r="D1510" s="107"/>
      <c r="E1510" s="108">
        <v>12.52</v>
      </c>
      <c r="F1510" s="106"/>
      <c r="G1510" s="106"/>
      <c r="H1510" s="106"/>
      <c r="I1510" s="106"/>
      <c r="J1510" s="106"/>
      <c r="K1510" s="106"/>
      <c r="L1510" s="106"/>
      <c r="M1510" s="106"/>
      <c r="N1510" s="106"/>
      <c r="O1510" s="106"/>
      <c r="P1510" s="106"/>
      <c r="Q1510" s="106"/>
      <c r="R1510" s="106"/>
      <c r="S1510" s="106"/>
      <c r="T1510" s="106"/>
      <c r="U1510" s="106"/>
      <c r="V1510" s="106"/>
      <c r="W1510" s="106"/>
      <c r="X1510" s="106"/>
      <c r="Y1510" s="101"/>
      <c r="Z1510" s="101"/>
      <c r="AA1510" s="101"/>
      <c r="AB1510" s="101"/>
      <c r="AC1510" s="101"/>
      <c r="AD1510" s="101"/>
      <c r="AE1510" s="101"/>
      <c r="AF1510" s="101"/>
      <c r="AG1510" s="101" t="s">
        <v>365</v>
      </c>
      <c r="AH1510" s="101">
        <v>0</v>
      </c>
      <c r="AI1510" s="101"/>
      <c r="AJ1510" s="101"/>
      <c r="AK1510" s="101"/>
      <c r="AL1510" s="101"/>
      <c r="AM1510" s="101"/>
      <c r="AN1510" s="101"/>
      <c r="AO1510" s="101"/>
      <c r="AP1510" s="101"/>
      <c r="AQ1510" s="101"/>
      <c r="AR1510" s="101"/>
      <c r="AS1510" s="101"/>
      <c r="AT1510" s="101"/>
      <c r="AU1510" s="101"/>
      <c r="AV1510" s="101"/>
      <c r="AW1510" s="101"/>
      <c r="AX1510" s="101"/>
      <c r="AY1510" s="101"/>
      <c r="AZ1510" s="101"/>
      <c r="BA1510" s="101"/>
      <c r="BB1510" s="101"/>
      <c r="BC1510" s="101"/>
      <c r="BD1510" s="101"/>
      <c r="BE1510" s="101"/>
      <c r="BF1510" s="101"/>
      <c r="BG1510" s="101"/>
      <c r="BH1510" s="101"/>
    </row>
    <row r="1511" spans="1:60" outlineLevel="1">
      <c r="A1511" s="104"/>
      <c r="B1511" s="105"/>
      <c r="C1511" s="138" t="s">
        <v>492</v>
      </c>
      <c r="D1511" s="107"/>
      <c r="E1511" s="108">
        <v>4.6500000000000004</v>
      </c>
      <c r="F1511" s="106"/>
      <c r="G1511" s="106"/>
      <c r="H1511" s="106"/>
      <c r="I1511" s="106"/>
      <c r="J1511" s="106"/>
      <c r="K1511" s="106"/>
      <c r="L1511" s="106"/>
      <c r="M1511" s="106"/>
      <c r="N1511" s="106"/>
      <c r="O1511" s="106"/>
      <c r="P1511" s="106"/>
      <c r="Q1511" s="106"/>
      <c r="R1511" s="106"/>
      <c r="S1511" s="106"/>
      <c r="T1511" s="106"/>
      <c r="U1511" s="106"/>
      <c r="V1511" s="106"/>
      <c r="W1511" s="106"/>
      <c r="X1511" s="106"/>
      <c r="Y1511" s="101"/>
      <c r="Z1511" s="101"/>
      <c r="AA1511" s="101"/>
      <c r="AB1511" s="101"/>
      <c r="AC1511" s="101"/>
      <c r="AD1511" s="101"/>
      <c r="AE1511" s="101"/>
      <c r="AF1511" s="101"/>
      <c r="AG1511" s="101" t="s">
        <v>365</v>
      </c>
      <c r="AH1511" s="101">
        <v>0</v>
      </c>
      <c r="AI1511" s="101"/>
      <c r="AJ1511" s="101"/>
      <c r="AK1511" s="101"/>
      <c r="AL1511" s="101"/>
      <c r="AM1511" s="101"/>
      <c r="AN1511" s="101"/>
      <c r="AO1511" s="101"/>
      <c r="AP1511" s="101"/>
      <c r="AQ1511" s="101"/>
      <c r="AR1511" s="101"/>
      <c r="AS1511" s="101"/>
      <c r="AT1511" s="101"/>
      <c r="AU1511" s="101"/>
      <c r="AV1511" s="101"/>
      <c r="AW1511" s="101"/>
      <c r="AX1511" s="101"/>
      <c r="AY1511" s="101"/>
      <c r="AZ1511" s="101"/>
      <c r="BA1511" s="101"/>
      <c r="BB1511" s="101"/>
      <c r="BC1511" s="101"/>
      <c r="BD1511" s="101"/>
      <c r="BE1511" s="101"/>
      <c r="BF1511" s="101"/>
      <c r="BG1511" s="101"/>
      <c r="BH1511" s="101"/>
    </row>
    <row r="1512" spans="1:60" outlineLevel="1">
      <c r="A1512" s="104"/>
      <c r="B1512" s="105"/>
      <c r="C1512" s="138" t="s">
        <v>494</v>
      </c>
      <c r="D1512" s="107"/>
      <c r="E1512" s="108">
        <v>3.07</v>
      </c>
      <c r="F1512" s="106"/>
      <c r="G1512" s="106"/>
      <c r="H1512" s="106"/>
      <c r="I1512" s="106"/>
      <c r="J1512" s="106"/>
      <c r="K1512" s="106"/>
      <c r="L1512" s="106"/>
      <c r="M1512" s="106"/>
      <c r="N1512" s="106"/>
      <c r="O1512" s="106"/>
      <c r="P1512" s="106"/>
      <c r="Q1512" s="106"/>
      <c r="R1512" s="106"/>
      <c r="S1512" s="106"/>
      <c r="T1512" s="106"/>
      <c r="U1512" s="106"/>
      <c r="V1512" s="106"/>
      <c r="W1512" s="106"/>
      <c r="X1512" s="106"/>
      <c r="Y1512" s="101"/>
      <c r="Z1512" s="101"/>
      <c r="AA1512" s="101"/>
      <c r="AB1512" s="101"/>
      <c r="AC1512" s="101"/>
      <c r="AD1512" s="101"/>
      <c r="AE1512" s="101"/>
      <c r="AF1512" s="101"/>
      <c r="AG1512" s="101" t="s">
        <v>365</v>
      </c>
      <c r="AH1512" s="101">
        <v>0</v>
      </c>
      <c r="AI1512" s="101"/>
      <c r="AJ1512" s="101"/>
      <c r="AK1512" s="101"/>
      <c r="AL1512" s="101"/>
      <c r="AM1512" s="101"/>
      <c r="AN1512" s="101"/>
      <c r="AO1512" s="101"/>
      <c r="AP1512" s="101"/>
      <c r="AQ1512" s="101"/>
      <c r="AR1512" s="101"/>
      <c r="AS1512" s="101"/>
      <c r="AT1512" s="101"/>
      <c r="AU1512" s="101"/>
      <c r="AV1512" s="101"/>
      <c r="AW1512" s="101"/>
      <c r="AX1512" s="101"/>
      <c r="AY1512" s="101"/>
      <c r="AZ1512" s="101"/>
      <c r="BA1512" s="101"/>
      <c r="BB1512" s="101"/>
      <c r="BC1512" s="101"/>
      <c r="BD1512" s="101"/>
      <c r="BE1512" s="101"/>
      <c r="BF1512" s="101"/>
      <c r="BG1512" s="101"/>
      <c r="BH1512" s="101"/>
    </row>
    <row r="1513" spans="1:60" ht="33.75" outlineLevel="1">
      <c r="A1513" s="122">
        <v>212</v>
      </c>
      <c r="B1513" s="123" t="s">
        <v>1517</v>
      </c>
      <c r="C1513" s="137" t="s">
        <v>1518</v>
      </c>
      <c r="D1513" s="124" t="s">
        <v>525</v>
      </c>
      <c r="E1513" s="125">
        <v>103.65</v>
      </c>
      <c r="F1513" s="126"/>
      <c r="G1513" s="127">
        <f>ROUND(E1513*F1513,2)</f>
        <v>0</v>
      </c>
      <c r="H1513" s="126"/>
      <c r="I1513" s="127">
        <f>ROUND(E1513*H1513,2)</f>
        <v>0</v>
      </c>
      <c r="J1513" s="126"/>
      <c r="K1513" s="127">
        <f>ROUND(E1513*J1513,2)</f>
        <v>0</v>
      </c>
      <c r="L1513" s="127">
        <v>21</v>
      </c>
      <c r="M1513" s="127">
        <f>G1513*(1+L1513/100)</f>
        <v>0</v>
      </c>
      <c r="N1513" s="127">
        <v>2.5000000000000001E-4</v>
      </c>
      <c r="O1513" s="127">
        <f>ROUND(E1513*N1513,2)</f>
        <v>0.03</v>
      </c>
      <c r="P1513" s="127">
        <v>0</v>
      </c>
      <c r="Q1513" s="127">
        <f>ROUND(E1513*P1513,2)</f>
        <v>0</v>
      </c>
      <c r="R1513" s="127"/>
      <c r="S1513" s="127" t="s">
        <v>392</v>
      </c>
      <c r="T1513" s="128" t="s">
        <v>393</v>
      </c>
      <c r="U1513" s="106">
        <v>0.25840000000000002</v>
      </c>
      <c r="V1513" s="106">
        <f>ROUND(E1513*U1513,2)</f>
        <v>26.78</v>
      </c>
      <c r="W1513" s="106"/>
      <c r="X1513" s="106" t="s">
        <v>362</v>
      </c>
      <c r="Y1513" s="101"/>
      <c r="Z1513" s="101"/>
      <c r="AA1513" s="101"/>
      <c r="AB1513" s="101"/>
      <c r="AC1513" s="101"/>
      <c r="AD1513" s="101"/>
      <c r="AE1513" s="101"/>
      <c r="AF1513" s="101"/>
      <c r="AG1513" s="101" t="s">
        <v>363</v>
      </c>
      <c r="AH1513" s="101"/>
      <c r="AI1513" s="101"/>
      <c r="AJ1513" s="101"/>
      <c r="AK1513" s="101"/>
      <c r="AL1513" s="101"/>
      <c r="AM1513" s="101"/>
      <c r="AN1513" s="101"/>
      <c r="AO1513" s="101"/>
      <c r="AP1513" s="101"/>
      <c r="AQ1513" s="101"/>
      <c r="AR1513" s="101"/>
      <c r="AS1513" s="101"/>
      <c r="AT1513" s="101"/>
      <c r="AU1513" s="101"/>
      <c r="AV1513" s="101"/>
      <c r="AW1513" s="101"/>
      <c r="AX1513" s="101"/>
      <c r="AY1513" s="101"/>
      <c r="AZ1513" s="101"/>
      <c r="BA1513" s="101"/>
      <c r="BB1513" s="101"/>
      <c r="BC1513" s="101"/>
      <c r="BD1513" s="101"/>
      <c r="BE1513" s="101"/>
      <c r="BF1513" s="101"/>
      <c r="BG1513" s="101"/>
      <c r="BH1513" s="101"/>
    </row>
    <row r="1514" spans="1:60" outlineLevel="1">
      <c r="A1514" s="104"/>
      <c r="B1514" s="105"/>
      <c r="C1514" s="138" t="s">
        <v>1463</v>
      </c>
      <c r="D1514" s="107"/>
      <c r="E1514" s="108"/>
      <c r="F1514" s="106"/>
      <c r="G1514" s="106"/>
      <c r="H1514" s="106"/>
      <c r="I1514" s="106"/>
      <c r="J1514" s="106"/>
      <c r="K1514" s="106"/>
      <c r="L1514" s="106"/>
      <c r="M1514" s="106"/>
      <c r="N1514" s="106"/>
      <c r="O1514" s="106"/>
      <c r="P1514" s="106"/>
      <c r="Q1514" s="106"/>
      <c r="R1514" s="106"/>
      <c r="S1514" s="106"/>
      <c r="T1514" s="106"/>
      <c r="U1514" s="106"/>
      <c r="V1514" s="106"/>
      <c r="W1514" s="106"/>
      <c r="X1514" s="106"/>
      <c r="Y1514" s="101"/>
      <c r="Z1514" s="101"/>
      <c r="AA1514" s="101"/>
      <c r="AB1514" s="101"/>
      <c r="AC1514" s="101"/>
      <c r="AD1514" s="101"/>
      <c r="AE1514" s="101"/>
      <c r="AF1514" s="101"/>
      <c r="AG1514" s="101" t="s">
        <v>365</v>
      </c>
      <c r="AH1514" s="101">
        <v>0</v>
      </c>
      <c r="AI1514" s="101"/>
      <c r="AJ1514" s="101"/>
      <c r="AK1514" s="101"/>
      <c r="AL1514" s="101"/>
      <c r="AM1514" s="101"/>
      <c r="AN1514" s="101"/>
      <c r="AO1514" s="101"/>
      <c r="AP1514" s="101"/>
      <c r="AQ1514" s="101"/>
      <c r="AR1514" s="101"/>
      <c r="AS1514" s="101"/>
      <c r="AT1514" s="101"/>
      <c r="AU1514" s="101"/>
      <c r="AV1514" s="101"/>
      <c r="AW1514" s="101"/>
      <c r="AX1514" s="101"/>
      <c r="AY1514" s="101"/>
      <c r="AZ1514" s="101"/>
      <c r="BA1514" s="101"/>
      <c r="BB1514" s="101"/>
      <c r="BC1514" s="101"/>
      <c r="BD1514" s="101"/>
      <c r="BE1514" s="101"/>
      <c r="BF1514" s="101"/>
      <c r="BG1514" s="101"/>
      <c r="BH1514" s="101"/>
    </row>
    <row r="1515" spans="1:60" outlineLevel="1">
      <c r="A1515" s="104"/>
      <c r="B1515" s="105"/>
      <c r="C1515" s="138" t="s">
        <v>669</v>
      </c>
      <c r="D1515" s="107"/>
      <c r="E1515" s="108"/>
      <c r="F1515" s="106"/>
      <c r="G1515" s="106"/>
      <c r="H1515" s="106"/>
      <c r="I1515" s="106"/>
      <c r="J1515" s="106"/>
      <c r="K1515" s="106"/>
      <c r="L1515" s="106"/>
      <c r="M1515" s="106"/>
      <c r="N1515" s="106"/>
      <c r="O1515" s="106"/>
      <c r="P1515" s="106"/>
      <c r="Q1515" s="106"/>
      <c r="R1515" s="106"/>
      <c r="S1515" s="106"/>
      <c r="T1515" s="106"/>
      <c r="U1515" s="106"/>
      <c r="V1515" s="106"/>
      <c r="W1515" s="106"/>
      <c r="X1515" s="106"/>
      <c r="Y1515" s="101"/>
      <c r="Z1515" s="101"/>
      <c r="AA1515" s="101"/>
      <c r="AB1515" s="101"/>
      <c r="AC1515" s="101"/>
      <c r="AD1515" s="101"/>
      <c r="AE1515" s="101"/>
      <c r="AF1515" s="101"/>
      <c r="AG1515" s="101" t="s">
        <v>365</v>
      </c>
      <c r="AH1515" s="101">
        <v>0</v>
      </c>
      <c r="AI1515" s="101"/>
      <c r="AJ1515" s="101"/>
      <c r="AK1515" s="101"/>
      <c r="AL1515" s="101"/>
      <c r="AM1515" s="101"/>
      <c r="AN1515" s="101"/>
      <c r="AO1515" s="101"/>
      <c r="AP1515" s="101"/>
      <c r="AQ1515" s="101"/>
      <c r="AR1515" s="101"/>
      <c r="AS1515" s="101"/>
      <c r="AT1515" s="101"/>
      <c r="AU1515" s="101"/>
      <c r="AV1515" s="101"/>
      <c r="AW1515" s="101"/>
      <c r="AX1515" s="101"/>
      <c r="AY1515" s="101"/>
      <c r="AZ1515" s="101"/>
      <c r="BA1515" s="101"/>
      <c r="BB1515" s="101"/>
      <c r="BC1515" s="101"/>
      <c r="BD1515" s="101"/>
      <c r="BE1515" s="101"/>
      <c r="BF1515" s="101"/>
      <c r="BG1515" s="101"/>
      <c r="BH1515" s="101"/>
    </row>
    <row r="1516" spans="1:60" outlineLevel="1">
      <c r="A1516" s="104"/>
      <c r="B1516" s="105"/>
      <c r="C1516" s="138" t="s">
        <v>1519</v>
      </c>
      <c r="D1516" s="107"/>
      <c r="E1516" s="108">
        <v>7.3</v>
      </c>
      <c r="F1516" s="106"/>
      <c r="G1516" s="106"/>
      <c r="H1516" s="106"/>
      <c r="I1516" s="106"/>
      <c r="J1516" s="106"/>
      <c r="K1516" s="106"/>
      <c r="L1516" s="106"/>
      <c r="M1516" s="106"/>
      <c r="N1516" s="106"/>
      <c r="O1516" s="106"/>
      <c r="P1516" s="106"/>
      <c r="Q1516" s="106"/>
      <c r="R1516" s="106"/>
      <c r="S1516" s="106"/>
      <c r="T1516" s="106"/>
      <c r="U1516" s="106"/>
      <c r="V1516" s="106"/>
      <c r="W1516" s="106"/>
      <c r="X1516" s="106"/>
      <c r="Y1516" s="101"/>
      <c r="Z1516" s="101"/>
      <c r="AA1516" s="101"/>
      <c r="AB1516" s="101"/>
      <c r="AC1516" s="101"/>
      <c r="AD1516" s="101"/>
      <c r="AE1516" s="101"/>
      <c r="AF1516" s="101"/>
      <c r="AG1516" s="101" t="s">
        <v>365</v>
      </c>
      <c r="AH1516" s="101">
        <v>0</v>
      </c>
      <c r="AI1516" s="101"/>
      <c r="AJ1516" s="101"/>
      <c r="AK1516" s="101"/>
      <c r="AL1516" s="101"/>
      <c r="AM1516" s="101"/>
      <c r="AN1516" s="101"/>
      <c r="AO1516" s="101"/>
      <c r="AP1516" s="101"/>
      <c r="AQ1516" s="101"/>
      <c r="AR1516" s="101"/>
      <c r="AS1516" s="101"/>
      <c r="AT1516" s="101"/>
      <c r="AU1516" s="101"/>
      <c r="AV1516" s="101"/>
      <c r="AW1516" s="101"/>
      <c r="AX1516" s="101"/>
      <c r="AY1516" s="101"/>
      <c r="AZ1516" s="101"/>
      <c r="BA1516" s="101"/>
      <c r="BB1516" s="101"/>
      <c r="BC1516" s="101"/>
      <c r="BD1516" s="101"/>
      <c r="BE1516" s="101"/>
      <c r="BF1516" s="101"/>
      <c r="BG1516" s="101"/>
      <c r="BH1516" s="101"/>
    </row>
    <row r="1517" spans="1:60" outlineLevel="1">
      <c r="A1517" s="104"/>
      <c r="B1517" s="105"/>
      <c r="C1517" s="138" t="s">
        <v>1479</v>
      </c>
      <c r="D1517" s="107"/>
      <c r="E1517" s="108">
        <v>-0.8</v>
      </c>
      <c r="F1517" s="106"/>
      <c r="G1517" s="106"/>
      <c r="H1517" s="106"/>
      <c r="I1517" s="106"/>
      <c r="J1517" s="106"/>
      <c r="K1517" s="106"/>
      <c r="L1517" s="106"/>
      <c r="M1517" s="106"/>
      <c r="N1517" s="106"/>
      <c r="O1517" s="106"/>
      <c r="P1517" s="106"/>
      <c r="Q1517" s="106"/>
      <c r="R1517" s="106"/>
      <c r="S1517" s="106"/>
      <c r="T1517" s="106"/>
      <c r="U1517" s="106"/>
      <c r="V1517" s="106"/>
      <c r="W1517" s="106"/>
      <c r="X1517" s="106"/>
      <c r="Y1517" s="101"/>
      <c r="Z1517" s="101"/>
      <c r="AA1517" s="101"/>
      <c r="AB1517" s="101"/>
      <c r="AC1517" s="101"/>
      <c r="AD1517" s="101"/>
      <c r="AE1517" s="101"/>
      <c r="AF1517" s="101"/>
      <c r="AG1517" s="101" t="s">
        <v>365</v>
      </c>
      <c r="AH1517" s="101">
        <v>0</v>
      </c>
      <c r="AI1517" s="101"/>
      <c r="AJ1517" s="101"/>
      <c r="AK1517" s="101"/>
      <c r="AL1517" s="101"/>
      <c r="AM1517" s="101"/>
      <c r="AN1517" s="101"/>
      <c r="AO1517" s="101"/>
      <c r="AP1517" s="101"/>
      <c r="AQ1517" s="101"/>
      <c r="AR1517" s="101"/>
      <c r="AS1517" s="101"/>
      <c r="AT1517" s="101"/>
      <c r="AU1517" s="101"/>
      <c r="AV1517" s="101"/>
      <c r="AW1517" s="101"/>
      <c r="AX1517" s="101"/>
      <c r="AY1517" s="101"/>
      <c r="AZ1517" s="101"/>
      <c r="BA1517" s="101"/>
      <c r="BB1517" s="101"/>
      <c r="BC1517" s="101"/>
      <c r="BD1517" s="101"/>
      <c r="BE1517" s="101"/>
      <c r="BF1517" s="101"/>
      <c r="BG1517" s="101"/>
      <c r="BH1517" s="101"/>
    </row>
    <row r="1518" spans="1:60" outlineLevel="1">
      <c r="A1518" s="104"/>
      <c r="B1518" s="105"/>
      <c r="C1518" s="138" t="s">
        <v>1520</v>
      </c>
      <c r="D1518" s="107"/>
      <c r="E1518" s="108">
        <v>7.3</v>
      </c>
      <c r="F1518" s="106"/>
      <c r="G1518" s="106"/>
      <c r="H1518" s="106"/>
      <c r="I1518" s="106"/>
      <c r="J1518" s="106"/>
      <c r="K1518" s="106"/>
      <c r="L1518" s="106"/>
      <c r="M1518" s="106"/>
      <c r="N1518" s="106"/>
      <c r="O1518" s="106"/>
      <c r="P1518" s="106"/>
      <c r="Q1518" s="106"/>
      <c r="R1518" s="106"/>
      <c r="S1518" s="106"/>
      <c r="T1518" s="106"/>
      <c r="U1518" s="106"/>
      <c r="V1518" s="106"/>
      <c r="W1518" s="106"/>
      <c r="X1518" s="106"/>
      <c r="Y1518" s="101"/>
      <c r="Z1518" s="101"/>
      <c r="AA1518" s="101"/>
      <c r="AB1518" s="101"/>
      <c r="AC1518" s="101"/>
      <c r="AD1518" s="101"/>
      <c r="AE1518" s="101"/>
      <c r="AF1518" s="101"/>
      <c r="AG1518" s="101" t="s">
        <v>365</v>
      </c>
      <c r="AH1518" s="101">
        <v>0</v>
      </c>
      <c r="AI1518" s="101"/>
      <c r="AJ1518" s="101"/>
      <c r="AK1518" s="101"/>
      <c r="AL1518" s="101"/>
      <c r="AM1518" s="101"/>
      <c r="AN1518" s="101"/>
      <c r="AO1518" s="101"/>
      <c r="AP1518" s="101"/>
      <c r="AQ1518" s="101"/>
      <c r="AR1518" s="101"/>
      <c r="AS1518" s="101"/>
      <c r="AT1518" s="101"/>
      <c r="AU1518" s="101"/>
      <c r="AV1518" s="101"/>
      <c r="AW1518" s="101"/>
      <c r="AX1518" s="101"/>
      <c r="AY1518" s="101"/>
      <c r="AZ1518" s="101"/>
      <c r="BA1518" s="101"/>
      <c r="BB1518" s="101"/>
      <c r="BC1518" s="101"/>
      <c r="BD1518" s="101"/>
      <c r="BE1518" s="101"/>
      <c r="BF1518" s="101"/>
      <c r="BG1518" s="101"/>
      <c r="BH1518" s="101"/>
    </row>
    <row r="1519" spans="1:60" outlineLevel="1">
      <c r="A1519" s="104"/>
      <c r="B1519" s="105"/>
      <c r="C1519" s="138" t="s">
        <v>1479</v>
      </c>
      <c r="D1519" s="107"/>
      <c r="E1519" s="108">
        <v>-0.8</v>
      </c>
      <c r="F1519" s="106"/>
      <c r="G1519" s="106"/>
      <c r="H1519" s="106"/>
      <c r="I1519" s="106"/>
      <c r="J1519" s="106"/>
      <c r="K1519" s="106"/>
      <c r="L1519" s="106"/>
      <c r="M1519" s="106"/>
      <c r="N1519" s="106"/>
      <c r="O1519" s="106"/>
      <c r="P1519" s="106"/>
      <c r="Q1519" s="106"/>
      <c r="R1519" s="106"/>
      <c r="S1519" s="106"/>
      <c r="T1519" s="106"/>
      <c r="U1519" s="106"/>
      <c r="V1519" s="106"/>
      <c r="W1519" s="106"/>
      <c r="X1519" s="106"/>
      <c r="Y1519" s="101"/>
      <c r="Z1519" s="101"/>
      <c r="AA1519" s="101"/>
      <c r="AB1519" s="101"/>
      <c r="AC1519" s="101"/>
      <c r="AD1519" s="101"/>
      <c r="AE1519" s="101"/>
      <c r="AF1519" s="101"/>
      <c r="AG1519" s="101" t="s">
        <v>365</v>
      </c>
      <c r="AH1519" s="101">
        <v>0</v>
      </c>
      <c r="AI1519" s="101"/>
      <c r="AJ1519" s="101"/>
      <c r="AK1519" s="101"/>
      <c r="AL1519" s="101"/>
      <c r="AM1519" s="101"/>
      <c r="AN1519" s="101"/>
      <c r="AO1519" s="101"/>
      <c r="AP1519" s="101"/>
      <c r="AQ1519" s="101"/>
      <c r="AR1519" s="101"/>
      <c r="AS1519" s="101"/>
      <c r="AT1519" s="101"/>
      <c r="AU1519" s="101"/>
      <c r="AV1519" s="101"/>
      <c r="AW1519" s="101"/>
      <c r="AX1519" s="101"/>
      <c r="AY1519" s="101"/>
      <c r="AZ1519" s="101"/>
      <c r="BA1519" s="101"/>
      <c r="BB1519" s="101"/>
      <c r="BC1519" s="101"/>
      <c r="BD1519" s="101"/>
      <c r="BE1519" s="101"/>
      <c r="BF1519" s="101"/>
      <c r="BG1519" s="101"/>
      <c r="BH1519" s="101"/>
    </row>
    <row r="1520" spans="1:60" outlineLevel="1">
      <c r="A1520" s="104"/>
      <c r="B1520" s="105"/>
      <c r="C1520" s="138" t="s">
        <v>1521</v>
      </c>
      <c r="D1520" s="107"/>
      <c r="E1520" s="108">
        <v>7.3</v>
      </c>
      <c r="F1520" s="106"/>
      <c r="G1520" s="106"/>
      <c r="H1520" s="106"/>
      <c r="I1520" s="106"/>
      <c r="J1520" s="106"/>
      <c r="K1520" s="106"/>
      <c r="L1520" s="106"/>
      <c r="M1520" s="106"/>
      <c r="N1520" s="106"/>
      <c r="O1520" s="106"/>
      <c r="P1520" s="106"/>
      <c r="Q1520" s="106"/>
      <c r="R1520" s="106"/>
      <c r="S1520" s="106"/>
      <c r="T1520" s="106"/>
      <c r="U1520" s="106"/>
      <c r="V1520" s="106"/>
      <c r="W1520" s="106"/>
      <c r="X1520" s="106"/>
      <c r="Y1520" s="101"/>
      <c r="Z1520" s="101"/>
      <c r="AA1520" s="101"/>
      <c r="AB1520" s="101"/>
      <c r="AC1520" s="101"/>
      <c r="AD1520" s="101"/>
      <c r="AE1520" s="101"/>
      <c r="AF1520" s="101"/>
      <c r="AG1520" s="101" t="s">
        <v>365</v>
      </c>
      <c r="AH1520" s="101">
        <v>0</v>
      </c>
      <c r="AI1520" s="101"/>
      <c r="AJ1520" s="101"/>
      <c r="AK1520" s="101"/>
      <c r="AL1520" s="101"/>
      <c r="AM1520" s="101"/>
      <c r="AN1520" s="101"/>
      <c r="AO1520" s="101"/>
      <c r="AP1520" s="101"/>
      <c r="AQ1520" s="101"/>
      <c r="AR1520" s="101"/>
      <c r="AS1520" s="101"/>
      <c r="AT1520" s="101"/>
      <c r="AU1520" s="101"/>
      <c r="AV1520" s="101"/>
      <c r="AW1520" s="101"/>
      <c r="AX1520" s="101"/>
      <c r="AY1520" s="101"/>
      <c r="AZ1520" s="101"/>
      <c r="BA1520" s="101"/>
      <c r="BB1520" s="101"/>
      <c r="BC1520" s="101"/>
      <c r="BD1520" s="101"/>
      <c r="BE1520" s="101"/>
      <c r="BF1520" s="101"/>
      <c r="BG1520" s="101"/>
      <c r="BH1520" s="101"/>
    </row>
    <row r="1521" spans="1:60" outlineLevel="1">
      <c r="A1521" s="104"/>
      <c r="B1521" s="105"/>
      <c r="C1521" s="138" t="s">
        <v>1479</v>
      </c>
      <c r="D1521" s="107"/>
      <c r="E1521" s="108">
        <v>-0.8</v>
      </c>
      <c r="F1521" s="106"/>
      <c r="G1521" s="106"/>
      <c r="H1521" s="106"/>
      <c r="I1521" s="106"/>
      <c r="J1521" s="106"/>
      <c r="K1521" s="106"/>
      <c r="L1521" s="106"/>
      <c r="M1521" s="106"/>
      <c r="N1521" s="106"/>
      <c r="O1521" s="106"/>
      <c r="P1521" s="106"/>
      <c r="Q1521" s="106"/>
      <c r="R1521" s="106"/>
      <c r="S1521" s="106"/>
      <c r="T1521" s="106"/>
      <c r="U1521" s="106"/>
      <c r="V1521" s="106"/>
      <c r="W1521" s="106"/>
      <c r="X1521" s="106"/>
      <c r="Y1521" s="101"/>
      <c r="Z1521" s="101"/>
      <c r="AA1521" s="101"/>
      <c r="AB1521" s="101"/>
      <c r="AC1521" s="101"/>
      <c r="AD1521" s="101"/>
      <c r="AE1521" s="101"/>
      <c r="AF1521" s="101"/>
      <c r="AG1521" s="101" t="s">
        <v>365</v>
      </c>
      <c r="AH1521" s="101">
        <v>0</v>
      </c>
      <c r="AI1521" s="101"/>
      <c r="AJ1521" s="101"/>
      <c r="AK1521" s="101"/>
      <c r="AL1521" s="101"/>
      <c r="AM1521" s="101"/>
      <c r="AN1521" s="101"/>
      <c r="AO1521" s="101"/>
      <c r="AP1521" s="101"/>
      <c r="AQ1521" s="101"/>
      <c r="AR1521" s="101"/>
      <c r="AS1521" s="101"/>
      <c r="AT1521" s="101"/>
      <c r="AU1521" s="101"/>
      <c r="AV1521" s="101"/>
      <c r="AW1521" s="101"/>
      <c r="AX1521" s="101"/>
      <c r="AY1521" s="101"/>
      <c r="AZ1521" s="101"/>
      <c r="BA1521" s="101"/>
      <c r="BB1521" s="101"/>
      <c r="BC1521" s="101"/>
      <c r="BD1521" s="101"/>
      <c r="BE1521" s="101"/>
      <c r="BF1521" s="101"/>
      <c r="BG1521" s="101"/>
      <c r="BH1521" s="101"/>
    </row>
    <row r="1522" spans="1:60" outlineLevel="1">
      <c r="A1522" s="104"/>
      <c r="B1522" s="105"/>
      <c r="C1522" s="138" t="s">
        <v>1522</v>
      </c>
      <c r="D1522" s="107"/>
      <c r="E1522" s="108">
        <v>7.3</v>
      </c>
      <c r="F1522" s="106"/>
      <c r="G1522" s="106"/>
      <c r="H1522" s="106"/>
      <c r="I1522" s="106"/>
      <c r="J1522" s="106"/>
      <c r="K1522" s="106"/>
      <c r="L1522" s="106"/>
      <c r="M1522" s="106"/>
      <c r="N1522" s="106"/>
      <c r="O1522" s="106"/>
      <c r="P1522" s="106"/>
      <c r="Q1522" s="106"/>
      <c r="R1522" s="106"/>
      <c r="S1522" s="106"/>
      <c r="T1522" s="106"/>
      <c r="U1522" s="106"/>
      <c r="V1522" s="106"/>
      <c r="W1522" s="106"/>
      <c r="X1522" s="106"/>
      <c r="Y1522" s="101"/>
      <c r="Z1522" s="101"/>
      <c r="AA1522" s="101"/>
      <c r="AB1522" s="101"/>
      <c r="AC1522" s="101"/>
      <c r="AD1522" s="101"/>
      <c r="AE1522" s="101"/>
      <c r="AF1522" s="101"/>
      <c r="AG1522" s="101" t="s">
        <v>365</v>
      </c>
      <c r="AH1522" s="101">
        <v>0</v>
      </c>
      <c r="AI1522" s="101"/>
      <c r="AJ1522" s="101"/>
      <c r="AK1522" s="101"/>
      <c r="AL1522" s="101"/>
      <c r="AM1522" s="101"/>
      <c r="AN1522" s="101"/>
      <c r="AO1522" s="101"/>
      <c r="AP1522" s="101"/>
      <c r="AQ1522" s="101"/>
      <c r="AR1522" s="101"/>
      <c r="AS1522" s="101"/>
      <c r="AT1522" s="101"/>
      <c r="AU1522" s="101"/>
      <c r="AV1522" s="101"/>
      <c r="AW1522" s="101"/>
      <c r="AX1522" s="101"/>
      <c r="AY1522" s="101"/>
      <c r="AZ1522" s="101"/>
      <c r="BA1522" s="101"/>
      <c r="BB1522" s="101"/>
      <c r="BC1522" s="101"/>
      <c r="BD1522" s="101"/>
      <c r="BE1522" s="101"/>
      <c r="BF1522" s="101"/>
      <c r="BG1522" s="101"/>
      <c r="BH1522" s="101"/>
    </row>
    <row r="1523" spans="1:60" outlineLevel="1">
      <c r="A1523" s="104"/>
      <c r="B1523" s="105"/>
      <c r="C1523" s="138" t="s">
        <v>1479</v>
      </c>
      <c r="D1523" s="107"/>
      <c r="E1523" s="108">
        <v>-0.8</v>
      </c>
      <c r="F1523" s="106"/>
      <c r="G1523" s="106"/>
      <c r="H1523" s="106"/>
      <c r="I1523" s="106"/>
      <c r="J1523" s="106"/>
      <c r="K1523" s="106"/>
      <c r="L1523" s="106"/>
      <c r="M1523" s="106"/>
      <c r="N1523" s="106"/>
      <c r="O1523" s="106"/>
      <c r="P1523" s="106"/>
      <c r="Q1523" s="106"/>
      <c r="R1523" s="106"/>
      <c r="S1523" s="106"/>
      <c r="T1523" s="106"/>
      <c r="U1523" s="106"/>
      <c r="V1523" s="106"/>
      <c r="W1523" s="106"/>
      <c r="X1523" s="106"/>
      <c r="Y1523" s="101"/>
      <c r="Z1523" s="101"/>
      <c r="AA1523" s="101"/>
      <c r="AB1523" s="101"/>
      <c r="AC1523" s="101"/>
      <c r="AD1523" s="101"/>
      <c r="AE1523" s="101"/>
      <c r="AF1523" s="101"/>
      <c r="AG1523" s="101" t="s">
        <v>365</v>
      </c>
      <c r="AH1523" s="101">
        <v>0</v>
      </c>
      <c r="AI1523" s="101"/>
      <c r="AJ1523" s="101"/>
      <c r="AK1523" s="101"/>
      <c r="AL1523" s="101"/>
      <c r="AM1523" s="101"/>
      <c r="AN1523" s="101"/>
      <c r="AO1523" s="101"/>
      <c r="AP1523" s="101"/>
      <c r="AQ1523" s="101"/>
      <c r="AR1523" s="101"/>
      <c r="AS1523" s="101"/>
      <c r="AT1523" s="101"/>
      <c r="AU1523" s="101"/>
      <c r="AV1523" s="101"/>
      <c r="AW1523" s="101"/>
      <c r="AX1523" s="101"/>
      <c r="AY1523" s="101"/>
      <c r="AZ1523" s="101"/>
      <c r="BA1523" s="101"/>
      <c r="BB1523" s="101"/>
      <c r="BC1523" s="101"/>
      <c r="BD1523" s="101"/>
      <c r="BE1523" s="101"/>
      <c r="BF1523" s="101"/>
      <c r="BG1523" s="101"/>
      <c r="BH1523" s="101"/>
    </row>
    <row r="1524" spans="1:60" outlineLevel="1">
      <c r="A1524" s="104"/>
      <c r="B1524" s="105"/>
      <c r="C1524" s="138" t="s">
        <v>1523</v>
      </c>
      <c r="D1524" s="107"/>
      <c r="E1524" s="108">
        <v>7.3</v>
      </c>
      <c r="F1524" s="106"/>
      <c r="G1524" s="106"/>
      <c r="H1524" s="106"/>
      <c r="I1524" s="106"/>
      <c r="J1524" s="106"/>
      <c r="K1524" s="106"/>
      <c r="L1524" s="106"/>
      <c r="M1524" s="106"/>
      <c r="N1524" s="106"/>
      <c r="O1524" s="106"/>
      <c r="P1524" s="106"/>
      <c r="Q1524" s="106"/>
      <c r="R1524" s="106"/>
      <c r="S1524" s="106"/>
      <c r="T1524" s="106"/>
      <c r="U1524" s="106"/>
      <c r="V1524" s="106"/>
      <c r="W1524" s="106"/>
      <c r="X1524" s="106"/>
      <c r="Y1524" s="101"/>
      <c r="Z1524" s="101"/>
      <c r="AA1524" s="101"/>
      <c r="AB1524" s="101"/>
      <c r="AC1524" s="101"/>
      <c r="AD1524" s="101"/>
      <c r="AE1524" s="101"/>
      <c r="AF1524" s="101"/>
      <c r="AG1524" s="101" t="s">
        <v>365</v>
      </c>
      <c r="AH1524" s="101">
        <v>0</v>
      </c>
      <c r="AI1524" s="101"/>
      <c r="AJ1524" s="101"/>
      <c r="AK1524" s="101"/>
      <c r="AL1524" s="101"/>
      <c r="AM1524" s="101"/>
      <c r="AN1524" s="101"/>
      <c r="AO1524" s="101"/>
      <c r="AP1524" s="101"/>
      <c r="AQ1524" s="101"/>
      <c r="AR1524" s="101"/>
      <c r="AS1524" s="101"/>
      <c r="AT1524" s="101"/>
      <c r="AU1524" s="101"/>
      <c r="AV1524" s="101"/>
      <c r="AW1524" s="101"/>
      <c r="AX1524" s="101"/>
      <c r="AY1524" s="101"/>
      <c r="AZ1524" s="101"/>
      <c r="BA1524" s="101"/>
      <c r="BB1524" s="101"/>
      <c r="BC1524" s="101"/>
      <c r="BD1524" s="101"/>
      <c r="BE1524" s="101"/>
      <c r="BF1524" s="101"/>
      <c r="BG1524" s="101"/>
      <c r="BH1524" s="101"/>
    </row>
    <row r="1525" spans="1:60" outlineLevel="1">
      <c r="A1525" s="104"/>
      <c r="B1525" s="105"/>
      <c r="C1525" s="138" t="s">
        <v>1479</v>
      </c>
      <c r="D1525" s="107"/>
      <c r="E1525" s="108">
        <v>-0.8</v>
      </c>
      <c r="F1525" s="106"/>
      <c r="G1525" s="106"/>
      <c r="H1525" s="106"/>
      <c r="I1525" s="106"/>
      <c r="J1525" s="106"/>
      <c r="K1525" s="106"/>
      <c r="L1525" s="106"/>
      <c r="M1525" s="106"/>
      <c r="N1525" s="106"/>
      <c r="O1525" s="106"/>
      <c r="P1525" s="106"/>
      <c r="Q1525" s="106"/>
      <c r="R1525" s="106"/>
      <c r="S1525" s="106"/>
      <c r="T1525" s="106"/>
      <c r="U1525" s="106"/>
      <c r="V1525" s="106"/>
      <c r="W1525" s="106"/>
      <c r="X1525" s="106"/>
      <c r="Y1525" s="101"/>
      <c r="Z1525" s="101"/>
      <c r="AA1525" s="101"/>
      <c r="AB1525" s="101"/>
      <c r="AC1525" s="101"/>
      <c r="AD1525" s="101"/>
      <c r="AE1525" s="101"/>
      <c r="AF1525" s="101"/>
      <c r="AG1525" s="101" t="s">
        <v>365</v>
      </c>
      <c r="AH1525" s="101">
        <v>0</v>
      </c>
      <c r="AI1525" s="101"/>
      <c r="AJ1525" s="101"/>
      <c r="AK1525" s="101"/>
      <c r="AL1525" s="101"/>
      <c r="AM1525" s="101"/>
      <c r="AN1525" s="101"/>
      <c r="AO1525" s="101"/>
      <c r="AP1525" s="101"/>
      <c r="AQ1525" s="101"/>
      <c r="AR1525" s="101"/>
      <c r="AS1525" s="101"/>
      <c r="AT1525" s="101"/>
      <c r="AU1525" s="101"/>
      <c r="AV1525" s="101"/>
      <c r="AW1525" s="101"/>
      <c r="AX1525" s="101"/>
      <c r="AY1525" s="101"/>
      <c r="AZ1525" s="101"/>
      <c r="BA1525" s="101"/>
      <c r="BB1525" s="101"/>
      <c r="BC1525" s="101"/>
      <c r="BD1525" s="101"/>
      <c r="BE1525" s="101"/>
      <c r="BF1525" s="101"/>
      <c r="BG1525" s="101"/>
      <c r="BH1525" s="101"/>
    </row>
    <row r="1526" spans="1:60" outlineLevel="1">
      <c r="A1526" s="104"/>
      <c r="B1526" s="105"/>
      <c r="C1526" s="138" t="s">
        <v>1524</v>
      </c>
      <c r="D1526" s="107"/>
      <c r="E1526" s="108">
        <v>7.3</v>
      </c>
      <c r="F1526" s="106"/>
      <c r="G1526" s="106"/>
      <c r="H1526" s="106"/>
      <c r="I1526" s="106"/>
      <c r="J1526" s="106"/>
      <c r="K1526" s="106"/>
      <c r="L1526" s="106"/>
      <c r="M1526" s="106"/>
      <c r="N1526" s="106"/>
      <c r="O1526" s="106"/>
      <c r="P1526" s="106"/>
      <c r="Q1526" s="106"/>
      <c r="R1526" s="106"/>
      <c r="S1526" s="106"/>
      <c r="T1526" s="106"/>
      <c r="U1526" s="106"/>
      <c r="V1526" s="106"/>
      <c r="W1526" s="106"/>
      <c r="X1526" s="106"/>
      <c r="Y1526" s="101"/>
      <c r="Z1526" s="101"/>
      <c r="AA1526" s="101"/>
      <c r="AB1526" s="101"/>
      <c r="AC1526" s="101"/>
      <c r="AD1526" s="101"/>
      <c r="AE1526" s="101"/>
      <c r="AF1526" s="101"/>
      <c r="AG1526" s="101" t="s">
        <v>365</v>
      </c>
      <c r="AH1526" s="101">
        <v>0</v>
      </c>
      <c r="AI1526" s="101"/>
      <c r="AJ1526" s="101"/>
      <c r="AK1526" s="101"/>
      <c r="AL1526" s="101"/>
      <c r="AM1526" s="101"/>
      <c r="AN1526" s="101"/>
      <c r="AO1526" s="101"/>
      <c r="AP1526" s="101"/>
      <c r="AQ1526" s="101"/>
      <c r="AR1526" s="101"/>
      <c r="AS1526" s="101"/>
      <c r="AT1526" s="101"/>
      <c r="AU1526" s="101"/>
      <c r="AV1526" s="101"/>
      <c r="AW1526" s="101"/>
      <c r="AX1526" s="101"/>
      <c r="AY1526" s="101"/>
      <c r="AZ1526" s="101"/>
      <c r="BA1526" s="101"/>
      <c r="BB1526" s="101"/>
      <c r="BC1526" s="101"/>
      <c r="BD1526" s="101"/>
      <c r="BE1526" s="101"/>
      <c r="BF1526" s="101"/>
      <c r="BG1526" s="101"/>
      <c r="BH1526" s="101"/>
    </row>
    <row r="1527" spans="1:60" outlineLevel="1">
      <c r="A1527" s="104"/>
      <c r="B1527" s="105"/>
      <c r="C1527" s="138" t="s">
        <v>1479</v>
      </c>
      <c r="D1527" s="107"/>
      <c r="E1527" s="108">
        <v>-0.8</v>
      </c>
      <c r="F1527" s="106"/>
      <c r="G1527" s="106"/>
      <c r="H1527" s="106"/>
      <c r="I1527" s="106"/>
      <c r="J1527" s="106"/>
      <c r="K1527" s="106"/>
      <c r="L1527" s="106"/>
      <c r="M1527" s="106"/>
      <c r="N1527" s="106"/>
      <c r="O1527" s="106"/>
      <c r="P1527" s="106"/>
      <c r="Q1527" s="106"/>
      <c r="R1527" s="106"/>
      <c r="S1527" s="106"/>
      <c r="T1527" s="106"/>
      <c r="U1527" s="106"/>
      <c r="V1527" s="106"/>
      <c r="W1527" s="106"/>
      <c r="X1527" s="106"/>
      <c r="Y1527" s="101"/>
      <c r="Z1527" s="101"/>
      <c r="AA1527" s="101"/>
      <c r="AB1527" s="101"/>
      <c r="AC1527" s="101"/>
      <c r="AD1527" s="101"/>
      <c r="AE1527" s="101"/>
      <c r="AF1527" s="101"/>
      <c r="AG1527" s="101" t="s">
        <v>365</v>
      </c>
      <c r="AH1527" s="101">
        <v>0</v>
      </c>
      <c r="AI1527" s="101"/>
      <c r="AJ1527" s="101"/>
      <c r="AK1527" s="101"/>
      <c r="AL1527" s="101"/>
      <c r="AM1527" s="101"/>
      <c r="AN1527" s="101"/>
      <c r="AO1527" s="101"/>
      <c r="AP1527" s="101"/>
      <c r="AQ1527" s="101"/>
      <c r="AR1527" s="101"/>
      <c r="AS1527" s="101"/>
      <c r="AT1527" s="101"/>
      <c r="AU1527" s="101"/>
      <c r="AV1527" s="101"/>
      <c r="AW1527" s="101"/>
      <c r="AX1527" s="101"/>
      <c r="AY1527" s="101"/>
      <c r="AZ1527" s="101"/>
      <c r="BA1527" s="101"/>
      <c r="BB1527" s="101"/>
      <c r="BC1527" s="101"/>
      <c r="BD1527" s="101"/>
      <c r="BE1527" s="101"/>
      <c r="BF1527" s="101"/>
      <c r="BG1527" s="101"/>
      <c r="BH1527" s="101"/>
    </row>
    <row r="1528" spans="1:60" outlineLevel="1">
      <c r="A1528" s="104"/>
      <c r="B1528" s="105"/>
      <c r="C1528" s="138" t="s">
        <v>1525</v>
      </c>
      <c r="D1528" s="107"/>
      <c r="E1528" s="108">
        <v>7.3</v>
      </c>
      <c r="F1528" s="106"/>
      <c r="G1528" s="106"/>
      <c r="H1528" s="106"/>
      <c r="I1528" s="106"/>
      <c r="J1528" s="106"/>
      <c r="K1528" s="106"/>
      <c r="L1528" s="106"/>
      <c r="M1528" s="106"/>
      <c r="N1528" s="106"/>
      <c r="O1528" s="106"/>
      <c r="P1528" s="106"/>
      <c r="Q1528" s="106"/>
      <c r="R1528" s="106"/>
      <c r="S1528" s="106"/>
      <c r="T1528" s="106"/>
      <c r="U1528" s="106"/>
      <c r="V1528" s="106"/>
      <c r="W1528" s="106"/>
      <c r="X1528" s="106"/>
      <c r="Y1528" s="101"/>
      <c r="Z1528" s="101"/>
      <c r="AA1528" s="101"/>
      <c r="AB1528" s="101"/>
      <c r="AC1528" s="101"/>
      <c r="AD1528" s="101"/>
      <c r="AE1528" s="101"/>
      <c r="AF1528" s="101"/>
      <c r="AG1528" s="101" t="s">
        <v>365</v>
      </c>
      <c r="AH1528" s="101">
        <v>0</v>
      </c>
      <c r="AI1528" s="101"/>
      <c r="AJ1528" s="101"/>
      <c r="AK1528" s="101"/>
      <c r="AL1528" s="101"/>
      <c r="AM1528" s="101"/>
      <c r="AN1528" s="101"/>
      <c r="AO1528" s="101"/>
      <c r="AP1528" s="101"/>
      <c r="AQ1528" s="101"/>
      <c r="AR1528" s="101"/>
      <c r="AS1528" s="101"/>
      <c r="AT1528" s="101"/>
      <c r="AU1528" s="101"/>
      <c r="AV1528" s="101"/>
      <c r="AW1528" s="101"/>
      <c r="AX1528" s="101"/>
      <c r="AY1528" s="101"/>
      <c r="AZ1528" s="101"/>
      <c r="BA1528" s="101"/>
      <c r="BB1528" s="101"/>
      <c r="BC1528" s="101"/>
      <c r="BD1528" s="101"/>
      <c r="BE1528" s="101"/>
      <c r="BF1528" s="101"/>
      <c r="BG1528" s="101"/>
      <c r="BH1528" s="101"/>
    </row>
    <row r="1529" spans="1:60" outlineLevel="1">
      <c r="A1529" s="104"/>
      <c r="B1529" s="105"/>
      <c r="C1529" s="138" t="s">
        <v>1479</v>
      </c>
      <c r="D1529" s="107"/>
      <c r="E1529" s="108">
        <v>-0.8</v>
      </c>
      <c r="F1529" s="106"/>
      <c r="G1529" s="106"/>
      <c r="H1529" s="106"/>
      <c r="I1529" s="106"/>
      <c r="J1529" s="106"/>
      <c r="K1529" s="106"/>
      <c r="L1529" s="106"/>
      <c r="M1529" s="106"/>
      <c r="N1529" s="106"/>
      <c r="O1529" s="106"/>
      <c r="P1529" s="106"/>
      <c r="Q1529" s="106"/>
      <c r="R1529" s="106"/>
      <c r="S1529" s="106"/>
      <c r="T1529" s="106"/>
      <c r="U1529" s="106"/>
      <c r="V1529" s="106"/>
      <c r="W1529" s="106"/>
      <c r="X1529" s="106"/>
      <c r="Y1529" s="101"/>
      <c r="Z1529" s="101"/>
      <c r="AA1529" s="101"/>
      <c r="AB1529" s="101"/>
      <c r="AC1529" s="101"/>
      <c r="AD1529" s="101"/>
      <c r="AE1529" s="101"/>
      <c r="AF1529" s="101"/>
      <c r="AG1529" s="101" t="s">
        <v>365</v>
      </c>
      <c r="AH1529" s="101">
        <v>0</v>
      </c>
      <c r="AI1529" s="101"/>
      <c r="AJ1529" s="101"/>
      <c r="AK1529" s="101"/>
      <c r="AL1529" s="101"/>
      <c r="AM1529" s="101"/>
      <c r="AN1529" s="101"/>
      <c r="AO1529" s="101"/>
      <c r="AP1529" s="101"/>
      <c r="AQ1529" s="101"/>
      <c r="AR1529" s="101"/>
      <c r="AS1529" s="101"/>
      <c r="AT1529" s="101"/>
      <c r="AU1529" s="101"/>
      <c r="AV1529" s="101"/>
      <c r="AW1529" s="101"/>
      <c r="AX1529" s="101"/>
      <c r="AY1529" s="101"/>
      <c r="AZ1529" s="101"/>
      <c r="BA1529" s="101"/>
      <c r="BB1529" s="101"/>
      <c r="BC1529" s="101"/>
      <c r="BD1529" s="101"/>
      <c r="BE1529" s="101"/>
      <c r="BF1529" s="101"/>
      <c r="BG1529" s="101"/>
      <c r="BH1529" s="101"/>
    </row>
    <row r="1530" spans="1:60" outlineLevel="1">
      <c r="A1530" s="104"/>
      <c r="B1530" s="105"/>
      <c r="C1530" s="138" t="s">
        <v>1526</v>
      </c>
      <c r="D1530" s="107"/>
      <c r="E1530" s="108">
        <v>8</v>
      </c>
      <c r="F1530" s="106"/>
      <c r="G1530" s="106"/>
      <c r="H1530" s="106"/>
      <c r="I1530" s="106"/>
      <c r="J1530" s="106"/>
      <c r="K1530" s="106"/>
      <c r="L1530" s="106"/>
      <c r="M1530" s="106"/>
      <c r="N1530" s="106"/>
      <c r="O1530" s="106"/>
      <c r="P1530" s="106"/>
      <c r="Q1530" s="106"/>
      <c r="R1530" s="106"/>
      <c r="S1530" s="106"/>
      <c r="T1530" s="106"/>
      <c r="U1530" s="106"/>
      <c r="V1530" s="106"/>
      <c r="W1530" s="106"/>
      <c r="X1530" s="106"/>
      <c r="Y1530" s="101"/>
      <c r="Z1530" s="101"/>
      <c r="AA1530" s="101"/>
      <c r="AB1530" s="101"/>
      <c r="AC1530" s="101"/>
      <c r="AD1530" s="101"/>
      <c r="AE1530" s="101"/>
      <c r="AF1530" s="101"/>
      <c r="AG1530" s="101" t="s">
        <v>365</v>
      </c>
      <c r="AH1530" s="101">
        <v>0</v>
      </c>
      <c r="AI1530" s="101"/>
      <c r="AJ1530" s="101"/>
      <c r="AK1530" s="101"/>
      <c r="AL1530" s="101"/>
      <c r="AM1530" s="101"/>
      <c r="AN1530" s="101"/>
      <c r="AO1530" s="101"/>
      <c r="AP1530" s="101"/>
      <c r="AQ1530" s="101"/>
      <c r="AR1530" s="101"/>
      <c r="AS1530" s="101"/>
      <c r="AT1530" s="101"/>
      <c r="AU1530" s="101"/>
      <c r="AV1530" s="101"/>
      <c r="AW1530" s="101"/>
      <c r="AX1530" s="101"/>
      <c r="AY1530" s="101"/>
      <c r="AZ1530" s="101"/>
      <c r="BA1530" s="101"/>
      <c r="BB1530" s="101"/>
      <c r="BC1530" s="101"/>
      <c r="BD1530" s="101"/>
      <c r="BE1530" s="101"/>
      <c r="BF1530" s="101"/>
      <c r="BG1530" s="101"/>
      <c r="BH1530" s="101"/>
    </row>
    <row r="1531" spans="1:60" outlineLevel="1">
      <c r="A1531" s="104"/>
      <c r="B1531" s="105"/>
      <c r="C1531" s="138" t="s">
        <v>1479</v>
      </c>
      <c r="D1531" s="107"/>
      <c r="E1531" s="108">
        <v>-0.8</v>
      </c>
      <c r="F1531" s="106"/>
      <c r="G1531" s="106"/>
      <c r="H1531" s="106"/>
      <c r="I1531" s="106"/>
      <c r="J1531" s="106"/>
      <c r="K1531" s="106"/>
      <c r="L1531" s="106"/>
      <c r="M1531" s="106"/>
      <c r="N1531" s="106"/>
      <c r="O1531" s="106"/>
      <c r="P1531" s="106"/>
      <c r="Q1531" s="106"/>
      <c r="R1531" s="106"/>
      <c r="S1531" s="106"/>
      <c r="T1531" s="106"/>
      <c r="U1531" s="106"/>
      <c r="V1531" s="106"/>
      <c r="W1531" s="106"/>
      <c r="X1531" s="106"/>
      <c r="Y1531" s="101"/>
      <c r="Z1531" s="101"/>
      <c r="AA1531" s="101"/>
      <c r="AB1531" s="101"/>
      <c r="AC1531" s="101"/>
      <c r="AD1531" s="101"/>
      <c r="AE1531" s="101"/>
      <c r="AF1531" s="101"/>
      <c r="AG1531" s="101" t="s">
        <v>365</v>
      </c>
      <c r="AH1531" s="101">
        <v>0</v>
      </c>
      <c r="AI1531" s="101"/>
      <c r="AJ1531" s="101"/>
      <c r="AK1531" s="101"/>
      <c r="AL1531" s="101"/>
      <c r="AM1531" s="101"/>
      <c r="AN1531" s="101"/>
      <c r="AO1531" s="101"/>
      <c r="AP1531" s="101"/>
      <c r="AQ1531" s="101"/>
      <c r="AR1531" s="101"/>
      <c r="AS1531" s="101"/>
      <c r="AT1531" s="101"/>
      <c r="AU1531" s="101"/>
      <c r="AV1531" s="101"/>
      <c r="AW1531" s="101"/>
      <c r="AX1531" s="101"/>
      <c r="AY1531" s="101"/>
      <c r="AZ1531" s="101"/>
      <c r="BA1531" s="101"/>
      <c r="BB1531" s="101"/>
      <c r="BC1531" s="101"/>
      <c r="BD1531" s="101"/>
      <c r="BE1531" s="101"/>
      <c r="BF1531" s="101"/>
      <c r="BG1531" s="101"/>
      <c r="BH1531" s="101"/>
    </row>
    <row r="1532" spans="1:60" outlineLevel="1">
      <c r="A1532" s="104"/>
      <c r="B1532" s="105"/>
      <c r="C1532" s="138" t="s">
        <v>1527</v>
      </c>
      <c r="D1532" s="107"/>
      <c r="E1532" s="108">
        <v>8.8000000000000007</v>
      </c>
      <c r="F1532" s="106"/>
      <c r="G1532" s="106"/>
      <c r="H1532" s="106"/>
      <c r="I1532" s="106"/>
      <c r="J1532" s="106"/>
      <c r="K1532" s="106"/>
      <c r="L1532" s="106"/>
      <c r="M1532" s="106"/>
      <c r="N1532" s="106"/>
      <c r="O1532" s="106"/>
      <c r="P1532" s="106"/>
      <c r="Q1532" s="106"/>
      <c r="R1532" s="106"/>
      <c r="S1532" s="106"/>
      <c r="T1532" s="106"/>
      <c r="U1532" s="106"/>
      <c r="V1532" s="106"/>
      <c r="W1532" s="106"/>
      <c r="X1532" s="106"/>
      <c r="Y1532" s="101"/>
      <c r="Z1532" s="101"/>
      <c r="AA1532" s="101"/>
      <c r="AB1532" s="101"/>
      <c r="AC1532" s="101"/>
      <c r="AD1532" s="101"/>
      <c r="AE1532" s="101"/>
      <c r="AF1532" s="101"/>
      <c r="AG1532" s="101" t="s">
        <v>365</v>
      </c>
      <c r="AH1532" s="101">
        <v>0</v>
      </c>
      <c r="AI1532" s="101"/>
      <c r="AJ1532" s="101"/>
      <c r="AK1532" s="101"/>
      <c r="AL1532" s="101"/>
      <c r="AM1532" s="101"/>
      <c r="AN1532" s="101"/>
      <c r="AO1532" s="101"/>
      <c r="AP1532" s="101"/>
      <c r="AQ1532" s="101"/>
      <c r="AR1532" s="101"/>
      <c r="AS1532" s="101"/>
      <c r="AT1532" s="101"/>
      <c r="AU1532" s="101"/>
      <c r="AV1532" s="101"/>
      <c r="AW1532" s="101"/>
      <c r="AX1532" s="101"/>
      <c r="AY1532" s="101"/>
      <c r="AZ1532" s="101"/>
      <c r="BA1532" s="101"/>
      <c r="BB1532" s="101"/>
      <c r="BC1532" s="101"/>
      <c r="BD1532" s="101"/>
      <c r="BE1532" s="101"/>
      <c r="BF1532" s="101"/>
      <c r="BG1532" s="101"/>
      <c r="BH1532" s="101"/>
    </row>
    <row r="1533" spans="1:60" outlineLevel="1">
      <c r="A1533" s="104"/>
      <c r="B1533" s="105"/>
      <c r="C1533" s="138" t="s">
        <v>1528</v>
      </c>
      <c r="D1533" s="107"/>
      <c r="E1533" s="108">
        <v>-0.6</v>
      </c>
      <c r="F1533" s="106"/>
      <c r="G1533" s="106"/>
      <c r="H1533" s="106"/>
      <c r="I1533" s="106"/>
      <c r="J1533" s="106"/>
      <c r="K1533" s="106"/>
      <c r="L1533" s="106"/>
      <c r="M1533" s="106"/>
      <c r="N1533" s="106"/>
      <c r="O1533" s="106"/>
      <c r="P1533" s="106"/>
      <c r="Q1533" s="106"/>
      <c r="R1533" s="106"/>
      <c r="S1533" s="106"/>
      <c r="T1533" s="106"/>
      <c r="U1533" s="106"/>
      <c r="V1533" s="106"/>
      <c r="W1533" s="106"/>
      <c r="X1533" s="106"/>
      <c r="Y1533" s="101"/>
      <c r="Z1533" s="101"/>
      <c r="AA1533" s="101"/>
      <c r="AB1533" s="101"/>
      <c r="AC1533" s="101"/>
      <c r="AD1533" s="101"/>
      <c r="AE1533" s="101"/>
      <c r="AF1533" s="101"/>
      <c r="AG1533" s="101" t="s">
        <v>365</v>
      </c>
      <c r="AH1533" s="101">
        <v>0</v>
      </c>
      <c r="AI1533" s="101"/>
      <c r="AJ1533" s="101"/>
      <c r="AK1533" s="101"/>
      <c r="AL1533" s="101"/>
      <c r="AM1533" s="101"/>
      <c r="AN1533" s="101"/>
      <c r="AO1533" s="101"/>
      <c r="AP1533" s="101"/>
      <c r="AQ1533" s="101"/>
      <c r="AR1533" s="101"/>
      <c r="AS1533" s="101"/>
      <c r="AT1533" s="101"/>
      <c r="AU1533" s="101"/>
      <c r="AV1533" s="101"/>
      <c r="AW1533" s="101"/>
      <c r="AX1533" s="101"/>
      <c r="AY1533" s="101"/>
      <c r="AZ1533" s="101"/>
      <c r="BA1533" s="101"/>
      <c r="BB1533" s="101"/>
      <c r="BC1533" s="101"/>
      <c r="BD1533" s="101"/>
      <c r="BE1533" s="101"/>
      <c r="BF1533" s="101"/>
      <c r="BG1533" s="101"/>
      <c r="BH1533" s="101"/>
    </row>
    <row r="1534" spans="1:60" outlineLevel="1">
      <c r="A1534" s="104"/>
      <c r="B1534" s="105"/>
      <c r="C1534" s="138" t="s">
        <v>1529</v>
      </c>
      <c r="D1534" s="107"/>
      <c r="E1534" s="108">
        <v>12.17</v>
      </c>
      <c r="F1534" s="106"/>
      <c r="G1534" s="106"/>
      <c r="H1534" s="106"/>
      <c r="I1534" s="106"/>
      <c r="J1534" s="106"/>
      <c r="K1534" s="106"/>
      <c r="L1534" s="106"/>
      <c r="M1534" s="106"/>
      <c r="N1534" s="106"/>
      <c r="O1534" s="106"/>
      <c r="P1534" s="106"/>
      <c r="Q1534" s="106"/>
      <c r="R1534" s="106"/>
      <c r="S1534" s="106"/>
      <c r="T1534" s="106"/>
      <c r="U1534" s="106"/>
      <c r="V1534" s="106"/>
      <c r="W1534" s="106"/>
      <c r="X1534" s="106"/>
      <c r="Y1534" s="101"/>
      <c r="Z1534" s="101"/>
      <c r="AA1534" s="101"/>
      <c r="AB1534" s="101"/>
      <c r="AC1534" s="101"/>
      <c r="AD1534" s="101"/>
      <c r="AE1534" s="101"/>
      <c r="AF1534" s="101"/>
      <c r="AG1534" s="101" t="s">
        <v>365</v>
      </c>
      <c r="AH1534" s="101">
        <v>0</v>
      </c>
      <c r="AI1534" s="101"/>
      <c r="AJ1534" s="101"/>
      <c r="AK1534" s="101"/>
      <c r="AL1534" s="101"/>
      <c r="AM1534" s="101"/>
      <c r="AN1534" s="101"/>
      <c r="AO1534" s="101"/>
      <c r="AP1534" s="101"/>
      <c r="AQ1534" s="101"/>
      <c r="AR1534" s="101"/>
      <c r="AS1534" s="101"/>
      <c r="AT1534" s="101"/>
      <c r="AU1534" s="101"/>
      <c r="AV1534" s="101"/>
      <c r="AW1534" s="101"/>
      <c r="AX1534" s="101"/>
      <c r="AY1534" s="101"/>
      <c r="AZ1534" s="101"/>
      <c r="BA1534" s="101"/>
      <c r="BB1534" s="101"/>
      <c r="BC1534" s="101"/>
      <c r="BD1534" s="101"/>
      <c r="BE1534" s="101"/>
      <c r="BF1534" s="101"/>
      <c r="BG1534" s="101"/>
      <c r="BH1534" s="101"/>
    </row>
    <row r="1535" spans="1:60" outlineLevel="1">
      <c r="A1535" s="104"/>
      <c r="B1535" s="105"/>
      <c r="C1535" s="138" t="s">
        <v>1506</v>
      </c>
      <c r="D1535" s="107"/>
      <c r="E1535" s="108">
        <v>-1.2</v>
      </c>
      <c r="F1535" s="106"/>
      <c r="G1535" s="106"/>
      <c r="H1535" s="106"/>
      <c r="I1535" s="106"/>
      <c r="J1535" s="106"/>
      <c r="K1535" s="106"/>
      <c r="L1535" s="106"/>
      <c r="M1535" s="106"/>
      <c r="N1535" s="106"/>
      <c r="O1535" s="106"/>
      <c r="P1535" s="106"/>
      <c r="Q1535" s="106"/>
      <c r="R1535" s="106"/>
      <c r="S1535" s="106"/>
      <c r="T1535" s="106"/>
      <c r="U1535" s="106"/>
      <c r="V1535" s="106"/>
      <c r="W1535" s="106"/>
      <c r="X1535" s="106"/>
      <c r="Y1535" s="101"/>
      <c r="Z1535" s="101"/>
      <c r="AA1535" s="101"/>
      <c r="AB1535" s="101"/>
      <c r="AC1535" s="101"/>
      <c r="AD1535" s="101"/>
      <c r="AE1535" s="101"/>
      <c r="AF1535" s="101"/>
      <c r="AG1535" s="101" t="s">
        <v>365</v>
      </c>
      <c r="AH1535" s="101">
        <v>0</v>
      </c>
      <c r="AI1535" s="101"/>
      <c r="AJ1535" s="101"/>
      <c r="AK1535" s="101"/>
      <c r="AL1535" s="101"/>
      <c r="AM1535" s="101"/>
      <c r="AN1535" s="101"/>
      <c r="AO1535" s="101"/>
      <c r="AP1535" s="101"/>
      <c r="AQ1535" s="101"/>
      <c r="AR1535" s="101"/>
      <c r="AS1535" s="101"/>
      <c r="AT1535" s="101"/>
      <c r="AU1535" s="101"/>
      <c r="AV1535" s="101"/>
      <c r="AW1535" s="101"/>
      <c r="AX1535" s="101"/>
      <c r="AY1535" s="101"/>
      <c r="AZ1535" s="101"/>
      <c r="BA1535" s="101"/>
      <c r="BB1535" s="101"/>
      <c r="BC1535" s="101"/>
      <c r="BD1535" s="101"/>
      <c r="BE1535" s="101"/>
      <c r="BF1535" s="101"/>
      <c r="BG1535" s="101"/>
      <c r="BH1535" s="101"/>
    </row>
    <row r="1536" spans="1:60" outlineLevel="1">
      <c r="A1536" s="104"/>
      <c r="B1536" s="105"/>
      <c r="C1536" s="138" t="s">
        <v>1530</v>
      </c>
      <c r="D1536" s="107"/>
      <c r="E1536" s="108">
        <v>18.399999999999999</v>
      </c>
      <c r="F1536" s="106"/>
      <c r="G1536" s="106"/>
      <c r="H1536" s="106"/>
      <c r="I1536" s="106"/>
      <c r="J1536" s="106"/>
      <c r="K1536" s="106"/>
      <c r="L1536" s="106"/>
      <c r="M1536" s="106"/>
      <c r="N1536" s="106"/>
      <c r="O1536" s="106"/>
      <c r="P1536" s="106"/>
      <c r="Q1536" s="106"/>
      <c r="R1536" s="106"/>
      <c r="S1536" s="106"/>
      <c r="T1536" s="106"/>
      <c r="U1536" s="106"/>
      <c r="V1536" s="106"/>
      <c r="W1536" s="106"/>
      <c r="X1536" s="106"/>
      <c r="Y1536" s="101"/>
      <c r="Z1536" s="101"/>
      <c r="AA1536" s="101"/>
      <c r="AB1536" s="101"/>
      <c r="AC1536" s="101"/>
      <c r="AD1536" s="101"/>
      <c r="AE1536" s="101"/>
      <c r="AF1536" s="101"/>
      <c r="AG1536" s="101" t="s">
        <v>365</v>
      </c>
      <c r="AH1536" s="101">
        <v>0</v>
      </c>
      <c r="AI1536" s="101"/>
      <c r="AJ1536" s="101"/>
      <c r="AK1536" s="101"/>
      <c r="AL1536" s="101"/>
      <c r="AM1536" s="101"/>
      <c r="AN1536" s="101"/>
      <c r="AO1536" s="101"/>
      <c r="AP1536" s="101"/>
      <c r="AQ1536" s="101"/>
      <c r="AR1536" s="101"/>
      <c r="AS1536" s="101"/>
      <c r="AT1536" s="101"/>
      <c r="AU1536" s="101"/>
      <c r="AV1536" s="101"/>
      <c r="AW1536" s="101"/>
      <c r="AX1536" s="101"/>
      <c r="AY1536" s="101"/>
      <c r="AZ1536" s="101"/>
      <c r="BA1536" s="101"/>
      <c r="BB1536" s="101"/>
      <c r="BC1536" s="101"/>
      <c r="BD1536" s="101"/>
      <c r="BE1536" s="101"/>
      <c r="BF1536" s="101"/>
      <c r="BG1536" s="101"/>
      <c r="BH1536" s="101"/>
    </row>
    <row r="1537" spans="1:60" outlineLevel="1">
      <c r="A1537" s="104"/>
      <c r="B1537" s="105"/>
      <c r="C1537" s="138" t="s">
        <v>1494</v>
      </c>
      <c r="D1537" s="107"/>
      <c r="E1537" s="108">
        <v>-0.9</v>
      </c>
      <c r="F1537" s="106"/>
      <c r="G1537" s="106"/>
      <c r="H1537" s="106"/>
      <c r="I1537" s="106"/>
      <c r="J1537" s="106"/>
      <c r="K1537" s="106"/>
      <c r="L1537" s="106"/>
      <c r="M1537" s="106"/>
      <c r="N1537" s="106"/>
      <c r="O1537" s="106"/>
      <c r="P1537" s="106"/>
      <c r="Q1537" s="106"/>
      <c r="R1537" s="106"/>
      <c r="S1537" s="106"/>
      <c r="T1537" s="106"/>
      <c r="U1537" s="106"/>
      <c r="V1537" s="106"/>
      <c r="W1537" s="106"/>
      <c r="X1537" s="106"/>
      <c r="Y1537" s="101"/>
      <c r="Z1537" s="101"/>
      <c r="AA1537" s="101"/>
      <c r="AB1537" s="101"/>
      <c r="AC1537" s="101"/>
      <c r="AD1537" s="101"/>
      <c r="AE1537" s="101"/>
      <c r="AF1537" s="101"/>
      <c r="AG1537" s="101" t="s">
        <v>365</v>
      </c>
      <c r="AH1537" s="101">
        <v>0</v>
      </c>
      <c r="AI1537" s="101"/>
      <c r="AJ1537" s="101"/>
      <c r="AK1537" s="101"/>
      <c r="AL1537" s="101"/>
      <c r="AM1537" s="101"/>
      <c r="AN1537" s="101"/>
      <c r="AO1537" s="101"/>
      <c r="AP1537" s="101"/>
      <c r="AQ1537" s="101"/>
      <c r="AR1537" s="101"/>
      <c r="AS1537" s="101"/>
      <c r="AT1537" s="101"/>
      <c r="AU1537" s="101"/>
      <c r="AV1537" s="101"/>
      <c r="AW1537" s="101"/>
      <c r="AX1537" s="101"/>
      <c r="AY1537" s="101"/>
      <c r="AZ1537" s="101"/>
      <c r="BA1537" s="101"/>
      <c r="BB1537" s="101"/>
      <c r="BC1537" s="101"/>
      <c r="BD1537" s="101"/>
      <c r="BE1537" s="101"/>
      <c r="BF1537" s="101"/>
      <c r="BG1537" s="101"/>
      <c r="BH1537" s="101"/>
    </row>
    <row r="1538" spans="1:60" outlineLevel="1">
      <c r="A1538" s="104"/>
      <c r="B1538" s="105"/>
      <c r="C1538" s="138" t="s">
        <v>1531</v>
      </c>
      <c r="D1538" s="107"/>
      <c r="E1538" s="108">
        <v>8.6300000000000008</v>
      </c>
      <c r="F1538" s="106"/>
      <c r="G1538" s="106"/>
      <c r="H1538" s="106"/>
      <c r="I1538" s="106"/>
      <c r="J1538" s="106"/>
      <c r="K1538" s="106"/>
      <c r="L1538" s="106"/>
      <c r="M1538" s="106"/>
      <c r="N1538" s="106"/>
      <c r="O1538" s="106"/>
      <c r="P1538" s="106"/>
      <c r="Q1538" s="106"/>
      <c r="R1538" s="106"/>
      <c r="S1538" s="106"/>
      <c r="T1538" s="106"/>
      <c r="U1538" s="106"/>
      <c r="V1538" s="106"/>
      <c r="W1538" s="106"/>
      <c r="X1538" s="106"/>
      <c r="Y1538" s="101"/>
      <c r="Z1538" s="101"/>
      <c r="AA1538" s="101"/>
      <c r="AB1538" s="101"/>
      <c r="AC1538" s="101"/>
      <c r="AD1538" s="101"/>
      <c r="AE1538" s="101"/>
      <c r="AF1538" s="101"/>
      <c r="AG1538" s="101" t="s">
        <v>365</v>
      </c>
      <c r="AH1538" s="101">
        <v>0</v>
      </c>
      <c r="AI1538" s="101"/>
      <c r="AJ1538" s="101"/>
      <c r="AK1538" s="101"/>
      <c r="AL1538" s="101"/>
      <c r="AM1538" s="101"/>
      <c r="AN1538" s="101"/>
      <c r="AO1538" s="101"/>
      <c r="AP1538" s="101"/>
      <c r="AQ1538" s="101"/>
      <c r="AR1538" s="101"/>
      <c r="AS1538" s="101"/>
      <c r="AT1538" s="101"/>
      <c r="AU1538" s="101"/>
      <c r="AV1538" s="101"/>
      <c r="AW1538" s="101"/>
      <c r="AX1538" s="101"/>
      <c r="AY1538" s="101"/>
      <c r="AZ1538" s="101"/>
      <c r="BA1538" s="101"/>
      <c r="BB1538" s="101"/>
      <c r="BC1538" s="101"/>
      <c r="BD1538" s="101"/>
      <c r="BE1538" s="101"/>
      <c r="BF1538" s="101"/>
      <c r="BG1538" s="101"/>
      <c r="BH1538" s="101"/>
    </row>
    <row r="1539" spans="1:60" outlineLevel="1">
      <c r="A1539" s="104"/>
      <c r="B1539" s="105"/>
      <c r="C1539" s="138" t="s">
        <v>1494</v>
      </c>
      <c r="D1539" s="107"/>
      <c r="E1539" s="108">
        <v>-0.9</v>
      </c>
      <c r="F1539" s="106"/>
      <c r="G1539" s="106"/>
      <c r="H1539" s="106"/>
      <c r="I1539" s="106"/>
      <c r="J1539" s="106"/>
      <c r="K1539" s="106"/>
      <c r="L1539" s="106"/>
      <c r="M1539" s="106"/>
      <c r="N1539" s="106"/>
      <c r="O1539" s="106"/>
      <c r="P1539" s="106"/>
      <c r="Q1539" s="106"/>
      <c r="R1539" s="106"/>
      <c r="S1539" s="106"/>
      <c r="T1539" s="106"/>
      <c r="U1539" s="106"/>
      <c r="V1539" s="106"/>
      <c r="W1539" s="106"/>
      <c r="X1539" s="106"/>
      <c r="Y1539" s="101"/>
      <c r="Z1539" s="101"/>
      <c r="AA1539" s="101"/>
      <c r="AB1539" s="101"/>
      <c r="AC1539" s="101"/>
      <c r="AD1539" s="101"/>
      <c r="AE1539" s="101"/>
      <c r="AF1539" s="101"/>
      <c r="AG1539" s="101" t="s">
        <v>365</v>
      </c>
      <c r="AH1539" s="101">
        <v>0</v>
      </c>
      <c r="AI1539" s="101"/>
      <c r="AJ1539" s="101"/>
      <c r="AK1539" s="101"/>
      <c r="AL1539" s="101"/>
      <c r="AM1539" s="101"/>
      <c r="AN1539" s="101"/>
      <c r="AO1539" s="101"/>
      <c r="AP1539" s="101"/>
      <c r="AQ1539" s="101"/>
      <c r="AR1539" s="101"/>
      <c r="AS1539" s="101"/>
      <c r="AT1539" s="101"/>
      <c r="AU1539" s="101"/>
      <c r="AV1539" s="101"/>
      <c r="AW1539" s="101"/>
      <c r="AX1539" s="101"/>
      <c r="AY1539" s="101"/>
      <c r="AZ1539" s="101"/>
      <c r="BA1539" s="101"/>
      <c r="BB1539" s="101"/>
      <c r="BC1539" s="101"/>
      <c r="BD1539" s="101"/>
      <c r="BE1539" s="101"/>
      <c r="BF1539" s="101"/>
      <c r="BG1539" s="101"/>
      <c r="BH1539" s="101"/>
    </row>
    <row r="1540" spans="1:60" outlineLevel="1">
      <c r="A1540" s="104"/>
      <c r="B1540" s="105"/>
      <c r="C1540" s="138" t="s">
        <v>1532</v>
      </c>
      <c r="D1540" s="107"/>
      <c r="E1540" s="108">
        <v>7.95</v>
      </c>
      <c r="F1540" s="106"/>
      <c r="G1540" s="106"/>
      <c r="H1540" s="106"/>
      <c r="I1540" s="106"/>
      <c r="J1540" s="106"/>
      <c r="K1540" s="106"/>
      <c r="L1540" s="106"/>
      <c r="M1540" s="106"/>
      <c r="N1540" s="106"/>
      <c r="O1540" s="106"/>
      <c r="P1540" s="106"/>
      <c r="Q1540" s="106"/>
      <c r="R1540" s="106"/>
      <c r="S1540" s="106"/>
      <c r="T1540" s="106"/>
      <c r="U1540" s="106"/>
      <c r="V1540" s="106"/>
      <c r="W1540" s="106"/>
      <c r="X1540" s="106"/>
      <c r="Y1540" s="101"/>
      <c r="Z1540" s="101"/>
      <c r="AA1540" s="101"/>
      <c r="AB1540" s="101"/>
      <c r="AC1540" s="101"/>
      <c r="AD1540" s="101"/>
      <c r="AE1540" s="101"/>
      <c r="AF1540" s="101"/>
      <c r="AG1540" s="101" t="s">
        <v>365</v>
      </c>
      <c r="AH1540" s="101">
        <v>0</v>
      </c>
      <c r="AI1540" s="101"/>
      <c r="AJ1540" s="101"/>
      <c r="AK1540" s="101"/>
      <c r="AL1540" s="101"/>
      <c r="AM1540" s="101"/>
      <c r="AN1540" s="101"/>
      <c r="AO1540" s="101"/>
      <c r="AP1540" s="101"/>
      <c r="AQ1540" s="101"/>
      <c r="AR1540" s="101"/>
      <c r="AS1540" s="101"/>
      <c r="AT1540" s="101"/>
      <c r="AU1540" s="101"/>
      <c r="AV1540" s="101"/>
      <c r="AW1540" s="101"/>
      <c r="AX1540" s="101"/>
      <c r="AY1540" s="101"/>
      <c r="AZ1540" s="101"/>
      <c r="BA1540" s="101"/>
      <c r="BB1540" s="101"/>
      <c r="BC1540" s="101"/>
      <c r="BD1540" s="101"/>
      <c r="BE1540" s="101"/>
      <c r="BF1540" s="101"/>
      <c r="BG1540" s="101"/>
      <c r="BH1540" s="101"/>
    </row>
    <row r="1541" spans="1:60" outlineLevel="1">
      <c r="A1541" s="104"/>
      <c r="B1541" s="105"/>
      <c r="C1541" s="138" t="s">
        <v>368</v>
      </c>
      <c r="D1541" s="107"/>
      <c r="E1541" s="108">
        <v>-1.4</v>
      </c>
      <c r="F1541" s="106"/>
      <c r="G1541" s="106"/>
      <c r="H1541" s="106"/>
      <c r="I1541" s="106"/>
      <c r="J1541" s="106"/>
      <c r="K1541" s="106"/>
      <c r="L1541" s="106"/>
      <c r="M1541" s="106"/>
      <c r="N1541" s="106"/>
      <c r="O1541" s="106"/>
      <c r="P1541" s="106"/>
      <c r="Q1541" s="106"/>
      <c r="R1541" s="106"/>
      <c r="S1541" s="106"/>
      <c r="T1541" s="106"/>
      <c r="U1541" s="106"/>
      <c r="V1541" s="106"/>
      <c r="W1541" s="106"/>
      <c r="X1541" s="106"/>
      <c r="Y1541" s="101"/>
      <c r="Z1541" s="101"/>
      <c r="AA1541" s="101"/>
      <c r="AB1541" s="101"/>
      <c r="AC1541" s="101"/>
      <c r="AD1541" s="101"/>
      <c r="AE1541" s="101"/>
      <c r="AF1541" s="101"/>
      <c r="AG1541" s="101" t="s">
        <v>365</v>
      </c>
      <c r="AH1541" s="101">
        <v>0</v>
      </c>
      <c r="AI1541" s="101"/>
      <c r="AJ1541" s="101"/>
      <c r="AK1541" s="101"/>
      <c r="AL1541" s="101"/>
      <c r="AM1541" s="101"/>
      <c r="AN1541" s="101"/>
      <c r="AO1541" s="101"/>
      <c r="AP1541" s="101"/>
      <c r="AQ1541" s="101"/>
      <c r="AR1541" s="101"/>
      <c r="AS1541" s="101"/>
      <c r="AT1541" s="101"/>
      <c r="AU1541" s="101"/>
      <c r="AV1541" s="101"/>
      <c r="AW1541" s="101"/>
      <c r="AX1541" s="101"/>
      <c r="AY1541" s="101"/>
      <c r="AZ1541" s="101"/>
      <c r="BA1541" s="101"/>
      <c r="BB1541" s="101"/>
      <c r="BC1541" s="101"/>
      <c r="BD1541" s="101"/>
      <c r="BE1541" s="101"/>
      <c r="BF1541" s="101"/>
      <c r="BG1541" s="101"/>
      <c r="BH1541" s="101"/>
    </row>
    <row r="1542" spans="1:60" ht="22.5" outlineLevel="1">
      <c r="A1542" s="122">
        <v>213</v>
      </c>
      <c r="B1542" s="123" t="s">
        <v>1533</v>
      </c>
      <c r="C1542" s="137" t="s">
        <v>1534</v>
      </c>
      <c r="D1542" s="124" t="s">
        <v>359</v>
      </c>
      <c r="E1542" s="125">
        <v>82.380250000000004</v>
      </c>
      <c r="F1542" s="126"/>
      <c r="G1542" s="127">
        <f>ROUND(E1542*F1542,2)</f>
        <v>0</v>
      </c>
      <c r="H1542" s="126"/>
      <c r="I1542" s="127">
        <f>ROUND(E1542*H1542,2)</f>
        <v>0</v>
      </c>
      <c r="J1542" s="126"/>
      <c r="K1542" s="127">
        <f>ROUND(E1542*J1542,2)</f>
        <v>0</v>
      </c>
      <c r="L1542" s="127">
        <v>21</v>
      </c>
      <c r="M1542" s="127">
        <f>G1542*(1+L1542/100)</f>
        <v>0</v>
      </c>
      <c r="N1542" s="127">
        <v>2.8999999999999998E-3</v>
      </c>
      <c r="O1542" s="127">
        <f>ROUND(E1542*N1542,2)</f>
        <v>0.24</v>
      </c>
      <c r="P1542" s="127">
        <v>0</v>
      </c>
      <c r="Q1542" s="127">
        <f>ROUND(E1542*P1542,2)</f>
        <v>0</v>
      </c>
      <c r="R1542" s="127"/>
      <c r="S1542" s="127" t="s">
        <v>392</v>
      </c>
      <c r="T1542" s="128" t="s">
        <v>393</v>
      </c>
      <c r="U1542" s="106">
        <v>0</v>
      </c>
      <c r="V1542" s="106">
        <f>ROUND(E1542*U1542,2)</f>
        <v>0</v>
      </c>
      <c r="W1542" s="106"/>
      <c r="X1542" s="106" t="s">
        <v>1066</v>
      </c>
      <c r="Y1542" s="101"/>
      <c r="Z1542" s="101"/>
      <c r="AA1542" s="101"/>
      <c r="AB1542" s="101"/>
      <c r="AC1542" s="101"/>
      <c r="AD1542" s="101"/>
      <c r="AE1542" s="101"/>
      <c r="AF1542" s="101"/>
      <c r="AG1542" s="101" t="s">
        <v>1067</v>
      </c>
      <c r="AH1542" s="101"/>
      <c r="AI1542" s="101"/>
      <c r="AJ1542" s="101"/>
      <c r="AK1542" s="101"/>
      <c r="AL1542" s="101"/>
      <c r="AM1542" s="101"/>
      <c r="AN1542" s="101"/>
      <c r="AO1542" s="101"/>
      <c r="AP1542" s="101"/>
      <c r="AQ1542" s="101"/>
      <c r="AR1542" s="101"/>
      <c r="AS1542" s="101"/>
      <c r="AT1542" s="101"/>
      <c r="AU1542" s="101"/>
      <c r="AV1542" s="101"/>
      <c r="AW1542" s="101"/>
      <c r="AX1542" s="101"/>
      <c r="AY1542" s="101"/>
      <c r="AZ1542" s="101"/>
      <c r="BA1542" s="101"/>
      <c r="BB1542" s="101"/>
      <c r="BC1542" s="101"/>
      <c r="BD1542" s="101"/>
      <c r="BE1542" s="101"/>
      <c r="BF1542" s="101"/>
      <c r="BG1542" s="101"/>
      <c r="BH1542" s="101"/>
    </row>
    <row r="1543" spans="1:60" outlineLevel="1">
      <c r="A1543" s="104"/>
      <c r="B1543" s="105"/>
      <c r="C1543" s="138" t="s">
        <v>1535</v>
      </c>
      <c r="D1543" s="107"/>
      <c r="E1543" s="108">
        <v>70.460499999999996</v>
      </c>
      <c r="F1543" s="106"/>
      <c r="G1543" s="106"/>
      <c r="H1543" s="106"/>
      <c r="I1543" s="106"/>
      <c r="J1543" s="106"/>
      <c r="K1543" s="106"/>
      <c r="L1543" s="106"/>
      <c r="M1543" s="106"/>
      <c r="N1543" s="106"/>
      <c r="O1543" s="106"/>
      <c r="P1543" s="106"/>
      <c r="Q1543" s="106"/>
      <c r="R1543" s="106"/>
      <c r="S1543" s="106"/>
      <c r="T1543" s="106"/>
      <c r="U1543" s="106"/>
      <c r="V1543" s="106"/>
      <c r="W1543" s="106"/>
      <c r="X1543" s="106"/>
      <c r="Y1543" s="101"/>
      <c r="Z1543" s="101"/>
      <c r="AA1543" s="101"/>
      <c r="AB1543" s="101"/>
      <c r="AC1543" s="101"/>
      <c r="AD1543" s="101"/>
      <c r="AE1543" s="101"/>
      <c r="AF1543" s="101"/>
      <c r="AG1543" s="101" t="s">
        <v>365</v>
      </c>
      <c r="AH1543" s="101">
        <v>0</v>
      </c>
      <c r="AI1543" s="101"/>
      <c r="AJ1543" s="101"/>
      <c r="AK1543" s="101"/>
      <c r="AL1543" s="101"/>
      <c r="AM1543" s="101"/>
      <c r="AN1543" s="101"/>
      <c r="AO1543" s="101"/>
      <c r="AP1543" s="101"/>
      <c r="AQ1543" s="101"/>
      <c r="AR1543" s="101"/>
      <c r="AS1543" s="101"/>
      <c r="AT1543" s="101"/>
      <c r="AU1543" s="101"/>
      <c r="AV1543" s="101"/>
      <c r="AW1543" s="101"/>
      <c r="AX1543" s="101"/>
      <c r="AY1543" s="101"/>
      <c r="AZ1543" s="101"/>
      <c r="BA1543" s="101"/>
      <c r="BB1543" s="101"/>
      <c r="BC1543" s="101"/>
      <c r="BD1543" s="101"/>
      <c r="BE1543" s="101"/>
      <c r="BF1543" s="101"/>
      <c r="BG1543" s="101"/>
      <c r="BH1543" s="101"/>
    </row>
    <row r="1544" spans="1:60" outlineLevel="1">
      <c r="A1544" s="104"/>
      <c r="B1544" s="105"/>
      <c r="C1544" s="138" t="s">
        <v>1536</v>
      </c>
      <c r="D1544" s="107"/>
      <c r="E1544" s="108">
        <v>11.919750000000001</v>
      </c>
      <c r="F1544" s="106"/>
      <c r="G1544" s="106"/>
      <c r="H1544" s="106"/>
      <c r="I1544" s="106"/>
      <c r="J1544" s="106"/>
      <c r="K1544" s="106"/>
      <c r="L1544" s="106"/>
      <c r="M1544" s="106"/>
      <c r="N1544" s="106"/>
      <c r="O1544" s="106"/>
      <c r="P1544" s="106"/>
      <c r="Q1544" s="106"/>
      <c r="R1544" s="106"/>
      <c r="S1544" s="106"/>
      <c r="T1544" s="106"/>
      <c r="U1544" s="106"/>
      <c r="V1544" s="106"/>
      <c r="W1544" s="106"/>
      <c r="X1544" s="106"/>
      <c r="Y1544" s="101"/>
      <c r="Z1544" s="101"/>
      <c r="AA1544" s="101"/>
      <c r="AB1544" s="101"/>
      <c r="AC1544" s="101"/>
      <c r="AD1544" s="101"/>
      <c r="AE1544" s="101"/>
      <c r="AF1544" s="101"/>
      <c r="AG1544" s="101" t="s">
        <v>365</v>
      </c>
      <c r="AH1544" s="101">
        <v>0</v>
      </c>
      <c r="AI1544" s="101"/>
      <c r="AJ1544" s="101"/>
      <c r="AK1544" s="101"/>
      <c r="AL1544" s="101"/>
      <c r="AM1544" s="101"/>
      <c r="AN1544" s="101"/>
      <c r="AO1544" s="101"/>
      <c r="AP1544" s="101"/>
      <c r="AQ1544" s="101"/>
      <c r="AR1544" s="101"/>
      <c r="AS1544" s="101"/>
      <c r="AT1544" s="101"/>
      <c r="AU1544" s="101"/>
      <c r="AV1544" s="101"/>
      <c r="AW1544" s="101"/>
      <c r="AX1544" s="101"/>
      <c r="AY1544" s="101"/>
      <c r="AZ1544" s="101"/>
      <c r="BA1544" s="101"/>
      <c r="BB1544" s="101"/>
      <c r="BC1544" s="101"/>
      <c r="BD1544" s="101"/>
      <c r="BE1544" s="101"/>
      <c r="BF1544" s="101"/>
      <c r="BG1544" s="101"/>
      <c r="BH1544" s="101"/>
    </row>
    <row r="1545" spans="1:60" ht="22.5" outlineLevel="1">
      <c r="A1545" s="122">
        <v>214</v>
      </c>
      <c r="B1545" s="123" t="s">
        <v>1537</v>
      </c>
      <c r="C1545" s="137" t="s">
        <v>1538</v>
      </c>
      <c r="D1545" s="124" t="s">
        <v>359</v>
      </c>
      <c r="E1545" s="125">
        <v>185.79</v>
      </c>
      <c r="F1545" s="126"/>
      <c r="G1545" s="127">
        <f>ROUND(E1545*F1545,2)</f>
        <v>0</v>
      </c>
      <c r="H1545" s="126"/>
      <c r="I1545" s="127">
        <f>ROUND(E1545*H1545,2)</f>
        <v>0</v>
      </c>
      <c r="J1545" s="126"/>
      <c r="K1545" s="127">
        <f>ROUND(E1545*J1545,2)</f>
        <v>0</v>
      </c>
      <c r="L1545" s="127">
        <v>21</v>
      </c>
      <c r="M1545" s="127">
        <f>G1545*(1+L1545/100)</f>
        <v>0</v>
      </c>
      <c r="N1545" s="127">
        <v>5.1999999999999995E-4</v>
      </c>
      <c r="O1545" s="127">
        <f>ROUND(E1545*N1545,2)</f>
        <v>0.1</v>
      </c>
      <c r="P1545" s="127">
        <v>0</v>
      </c>
      <c r="Q1545" s="127">
        <f>ROUND(E1545*P1545,2)</f>
        <v>0</v>
      </c>
      <c r="R1545" s="127"/>
      <c r="S1545" s="127" t="s">
        <v>392</v>
      </c>
      <c r="T1545" s="128" t="s">
        <v>393</v>
      </c>
      <c r="U1545" s="106">
        <v>0.72499999999999998</v>
      </c>
      <c r="V1545" s="106">
        <f>ROUND(E1545*U1545,2)</f>
        <v>134.69999999999999</v>
      </c>
      <c r="W1545" s="106"/>
      <c r="X1545" s="106" t="s">
        <v>362</v>
      </c>
      <c r="Y1545" s="101"/>
      <c r="Z1545" s="101"/>
      <c r="AA1545" s="101"/>
      <c r="AB1545" s="101"/>
      <c r="AC1545" s="101"/>
      <c r="AD1545" s="101"/>
      <c r="AE1545" s="101"/>
      <c r="AF1545" s="101"/>
      <c r="AG1545" s="101" t="s">
        <v>363</v>
      </c>
      <c r="AH1545" s="101"/>
      <c r="AI1545" s="101"/>
      <c r="AJ1545" s="101"/>
      <c r="AK1545" s="101"/>
      <c r="AL1545" s="101"/>
      <c r="AM1545" s="101"/>
      <c r="AN1545" s="101"/>
      <c r="AO1545" s="101"/>
      <c r="AP1545" s="101"/>
      <c r="AQ1545" s="101"/>
      <c r="AR1545" s="101"/>
      <c r="AS1545" s="101"/>
      <c r="AT1545" s="101"/>
      <c r="AU1545" s="101"/>
      <c r="AV1545" s="101"/>
      <c r="AW1545" s="101"/>
      <c r="AX1545" s="101"/>
      <c r="AY1545" s="101"/>
      <c r="AZ1545" s="101"/>
      <c r="BA1545" s="101"/>
      <c r="BB1545" s="101"/>
      <c r="BC1545" s="101"/>
      <c r="BD1545" s="101"/>
      <c r="BE1545" s="101"/>
      <c r="BF1545" s="101"/>
      <c r="BG1545" s="101"/>
      <c r="BH1545" s="101"/>
    </row>
    <row r="1546" spans="1:60" outlineLevel="1">
      <c r="A1546" s="104"/>
      <c r="B1546" s="105"/>
      <c r="C1546" s="138" t="s">
        <v>1463</v>
      </c>
      <c r="D1546" s="107"/>
      <c r="E1546" s="108"/>
      <c r="F1546" s="106"/>
      <c r="G1546" s="106"/>
      <c r="H1546" s="106"/>
      <c r="I1546" s="106"/>
      <c r="J1546" s="106"/>
      <c r="K1546" s="106"/>
      <c r="L1546" s="106"/>
      <c r="M1546" s="106"/>
      <c r="N1546" s="106"/>
      <c r="O1546" s="106"/>
      <c r="P1546" s="106"/>
      <c r="Q1546" s="106"/>
      <c r="R1546" s="106"/>
      <c r="S1546" s="106"/>
      <c r="T1546" s="106"/>
      <c r="U1546" s="106"/>
      <c r="V1546" s="106"/>
      <c r="W1546" s="106"/>
      <c r="X1546" s="106"/>
      <c r="Y1546" s="101"/>
      <c r="Z1546" s="101"/>
      <c r="AA1546" s="101"/>
      <c r="AB1546" s="101"/>
      <c r="AC1546" s="101"/>
      <c r="AD1546" s="101"/>
      <c r="AE1546" s="101"/>
      <c r="AF1546" s="101"/>
      <c r="AG1546" s="101" t="s">
        <v>365</v>
      </c>
      <c r="AH1546" s="101">
        <v>0</v>
      </c>
      <c r="AI1546" s="101"/>
      <c r="AJ1546" s="101"/>
      <c r="AK1546" s="101"/>
      <c r="AL1546" s="101"/>
      <c r="AM1546" s="101"/>
      <c r="AN1546" s="101"/>
      <c r="AO1546" s="101"/>
      <c r="AP1546" s="101"/>
      <c r="AQ1546" s="101"/>
      <c r="AR1546" s="101"/>
      <c r="AS1546" s="101"/>
      <c r="AT1546" s="101"/>
      <c r="AU1546" s="101"/>
      <c r="AV1546" s="101"/>
      <c r="AW1546" s="101"/>
      <c r="AX1546" s="101"/>
      <c r="AY1546" s="101"/>
      <c r="AZ1546" s="101"/>
      <c r="BA1546" s="101"/>
      <c r="BB1546" s="101"/>
      <c r="BC1546" s="101"/>
      <c r="BD1546" s="101"/>
      <c r="BE1546" s="101"/>
      <c r="BF1546" s="101"/>
      <c r="BG1546" s="101"/>
      <c r="BH1546" s="101"/>
    </row>
    <row r="1547" spans="1:60" outlineLevel="1">
      <c r="A1547" s="104"/>
      <c r="B1547" s="105"/>
      <c r="C1547" s="138" t="s">
        <v>639</v>
      </c>
      <c r="D1547" s="107"/>
      <c r="E1547" s="108"/>
      <c r="F1547" s="106"/>
      <c r="G1547" s="106"/>
      <c r="H1547" s="106"/>
      <c r="I1547" s="106"/>
      <c r="J1547" s="106"/>
      <c r="K1547" s="106"/>
      <c r="L1547" s="106"/>
      <c r="M1547" s="106"/>
      <c r="N1547" s="106"/>
      <c r="O1547" s="106"/>
      <c r="P1547" s="106"/>
      <c r="Q1547" s="106"/>
      <c r="R1547" s="106"/>
      <c r="S1547" s="106"/>
      <c r="T1547" s="106"/>
      <c r="U1547" s="106"/>
      <c r="V1547" s="106"/>
      <c r="W1547" s="106"/>
      <c r="X1547" s="106"/>
      <c r="Y1547" s="101"/>
      <c r="Z1547" s="101"/>
      <c r="AA1547" s="101"/>
      <c r="AB1547" s="101"/>
      <c r="AC1547" s="101"/>
      <c r="AD1547" s="101"/>
      <c r="AE1547" s="101"/>
      <c r="AF1547" s="101"/>
      <c r="AG1547" s="101" t="s">
        <v>365</v>
      </c>
      <c r="AH1547" s="101">
        <v>0</v>
      </c>
      <c r="AI1547" s="101"/>
      <c r="AJ1547" s="101"/>
      <c r="AK1547" s="101"/>
      <c r="AL1547" s="101"/>
      <c r="AM1547" s="101"/>
      <c r="AN1547" s="101"/>
      <c r="AO1547" s="101"/>
      <c r="AP1547" s="101"/>
      <c r="AQ1547" s="101"/>
      <c r="AR1547" s="101"/>
      <c r="AS1547" s="101"/>
      <c r="AT1547" s="101"/>
      <c r="AU1547" s="101"/>
      <c r="AV1547" s="101"/>
      <c r="AW1547" s="101"/>
      <c r="AX1547" s="101"/>
      <c r="AY1547" s="101"/>
      <c r="AZ1547" s="101"/>
      <c r="BA1547" s="101"/>
      <c r="BB1547" s="101"/>
      <c r="BC1547" s="101"/>
      <c r="BD1547" s="101"/>
      <c r="BE1547" s="101"/>
      <c r="BF1547" s="101"/>
      <c r="BG1547" s="101"/>
      <c r="BH1547" s="101"/>
    </row>
    <row r="1548" spans="1:60" outlineLevel="1">
      <c r="A1548" s="104"/>
      <c r="B1548" s="105"/>
      <c r="C1548" s="138" t="s">
        <v>753</v>
      </c>
      <c r="D1548" s="107"/>
      <c r="E1548" s="108">
        <v>46.81</v>
      </c>
      <c r="F1548" s="106"/>
      <c r="G1548" s="106"/>
      <c r="H1548" s="106"/>
      <c r="I1548" s="106"/>
      <c r="J1548" s="106"/>
      <c r="K1548" s="106"/>
      <c r="L1548" s="106"/>
      <c r="M1548" s="106"/>
      <c r="N1548" s="106"/>
      <c r="O1548" s="106"/>
      <c r="P1548" s="106"/>
      <c r="Q1548" s="106"/>
      <c r="R1548" s="106"/>
      <c r="S1548" s="106"/>
      <c r="T1548" s="106"/>
      <c r="U1548" s="106"/>
      <c r="V1548" s="106"/>
      <c r="W1548" s="106"/>
      <c r="X1548" s="106"/>
      <c r="Y1548" s="101"/>
      <c r="Z1548" s="101"/>
      <c r="AA1548" s="101"/>
      <c r="AB1548" s="101"/>
      <c r="AC1548" s="101"/>
      <c r="AD1548" s="101"/>
      <c r="AE1548" s="101"/>
      <c r="AF1548" s="101"/>
      <c r="AG1548" s="101" t="s">
        <v>365</v>
      </c>
      <c r="AH1548" s="101">
        <v>0</v>
      </c>
      <c r="AI1548" s="101"/>
      <c r="AJ1548" s="101"/>
      <c r="AK1548" s="101"/>
      <c r="AL1548" s="101"/>
      <c r="AM1548" s="101"/>
      <c r="AN1548" s="101"/>
      <c r="AO1548" s="101"/>
      <c r="AP1548" s="101"/>
      <c r="AQ1548" s="101"/>
      <c r="AR1548" s="101"/>
      <c r="AS1548" s="101"/>
      <c r="AT1548" s="101"/>
      <c r="AU1548" s="101"/>
      <c r="AV1548" s="101"/>
      <c r="AW1548" s="101"/>
      <c r="AX1548" s="101"/>
      <c r="AY1548" s="101"/>
      <c r="AZ1548" s="101"/>
      <c r="BA1548" s="101"/>
      <c r="BB1548" s="101"/>
      <c r="BC1548" s="101"/>
      <c r="BD1548" s="101"/>
      <c r="BE1548" s="101"/>
      <c r="BF1548" s="101"/>
      <c r="BG1548" s="101"/>
      <c r="BH1548" s="101"/>
    </row>
    <row r="1549" spans="1:60" outlineLevel="1">
      <c r="A1549" s="104"/>
      <c r="B1549" s="105"/>
      <c r="C1549" s="139" t="s">
        <v>454</v>
      </c>
      <c r="D1549" s="109"/>
      <c r="E1549" s="110">
        <v>46.81</v>
      </c>
      <c r="F1549" s="106"/>
      <c r="G1549" s="106"/>
      <c r="H1549" s="106"/>
      <c r="I1549" s="106"/>
      <c r="J1549" s="106"/>
      <c r="K1549" s="106"/>
      <c r="L1549" s="106"/>
      <c r="M1549" s="106"/>
      <c r="N1549" s="106"/>
      <c r="O1549" s="106"/>
      <c r="P1549" s="106"/>
      <c r="Q1549" s="106"/>
      <c r="R1549" s="106"/>
      <c r="S1549" s="106"/>
      <c r="T1549" s="106"/>
      <c r="U1549" s="106"/>
      <c r="V1549" s="106"/>
      <c r="W1549" s="106"/>
      <c r="X1549" s="106"/>
      <c r="Y1549" s="101"/>
      <c r="Z1549" s="101"/>
      <c r="AA1549" s="101"/>
      <c r="AB1549" s="101"/>
      <c r="AC1549" s="101"/>
      <c r="AD1549" s="101"/>
      <c r="AE1549" s="101"/>
      <c r="AF1549" s="101"/>
      <c r="AG1549" s="101" t="s">
        <v>365</v>
      </c>
      <c r="AH1549" s="101">
        <v>1</v>
      </c>
      <c r="AI1549" s="101"/>
      <c r="AJ1549" s="101"/>
      <c r="AK1549" s="101"/>
      <c r="AL1549" s="101"/>
      <c r="AM1549" s="101"/>
      <c r="AN1549" s="101"/>
      <c r="AO1549" s="101"/>
      <c r="AP1549" s="101"/>
      <c r="AQ1549" s="101"/>
      <c r="AR1549" s="101"/>
      <c r="AS1549" s="101"/>
      <c r="AT1549" s="101"/>
      <c r="AU1549" s="101"/>
      <c r="AV1549" s="101"/>
      <c r="AW1549" s="101"/>
      <c r="AX1549" s="101"/>
      <c r="AY1549" s="101"/>
      <c r="AZ1549" s="101"/>
      <c r="BA1549" s="101"/>
      <c r="BB1549" s="101"/>
      <c r="BC1549" s="101"/>
      <c r="BD1549" s="101"/>
      <c r="BE1549" s="101"/>
      <c r="BF1549" s="101"/>
      <c r="BG1549" s="101"/>
      <c r="BH1549" s="101"/>
    </row>
    <row r="1550" spans="1:60" outlineLevel="1">
      <c r="A1550" s="104"/>
      <c r="B1550" s="105"/>
      <c r="C1550" s="138" t="s">
        <v>1469</v>
      </c>
      <c r="D1550" s="107"/>
      <c r="E1550" s="108"/>
      <c r="F1550" s="106"/>
      <c r="G1550" s="106"/>
      <c r="H1550" s="106"/>
      <c r="I1550" s="106"/>
      <c r="J1550" s="106"/>
      <c r="K1550" s="106"/>
      <c r="L1550" s="106"/>
      <c r="M1550" s="106"/>
      <c r="N1550" s="106"/>
      <c r="O1550" s="106"/>
      <c r="P1550" s="106"/>
      <c r="Q1550" s="106"/>
      <c r="R1550" s="106"/>
      <c r="S1550" s="106"/>
      <c r="T1550" s="106"/>
      <c r="U1550" s="106"/>
      <c r="V1550" s="106"/>
      <c r="W1550" s="106"/>
      <c r="X1550" s="106"/>
      <c r="Y1550" s="101"/>
      <c r="Z1550" s="101"/>
      <c r="AA1550" s="101"/>
      <c r="AB1550" s="101"/>
      <c r="AC1550" s="101"/>
      <c r="AD1550" s="101"/>
      <c r="AE1550" s="101"/>
      <c r="AF1550" s="101"/>
      <c r="AG1550" s="101" t="s">
        <v>365</v>
      </c>
      <c r="AH1550" s="101">
        <v>0</v>
      </c>
      <c r="AI1550" s="101"/>
      <c r="AJ1550" s="101"/>
      <c r="AK1550" s="101"/>
      <c r="AL1550" s="101"/>
      <c r="AM1550" s="101"/>
      <c r="AN1550" s="101"/>
      <c r="AO1550" s="101"/>
      <c r="AP1550" s="101"/>
      <c r="AQ1550" s="101"/>
      <c r="AR1550" s="101"/>
      <c r="AS1550" s="101"/>
      <c r="AT1550" s="101"/>
      <c r="AU1550" s="101"/>
      <c r="AV1550" s="101"/>
      <c r="AW1550" s="101"/>
      <c r="AX1550" s="101"/>
      <c r="AY1550" s="101"/>
      <c r="AZ1550" s="101"/>
      <c r="BA1550" s="101"/>
      <c r="BB1550" s="101"/>
      <c r="BC1550" s="101"/>
      <c r="BD1550" s="101"/>
      <c r="BE1550" s="101"/>
      <c r="BF1550" s="101"/>
      <c r="BG1550" s="101"/>
      <c r="BH1550" s="101"/>
    </row>
    <row r="1551" spans="1:60" outlineLevel="1">
      <c r="A1551" s="104"/>
      <c r="B1551" s="105"/>
      <c r="C1551" s="138" t="s">
        <v>754</v>
      </c>
      <c r="D1551" s="107"/>
      <c r="E1551" s="108">
        <v>18.579999999999998</v>
      </c>
      <c r="F1551" s="106"/>
      <c r="G1551" s="106"/>
      <c r="H1551" s="106"/>
      <c r="I1551" s="106"/>
      <c r="J1551" s="106"/>
      <c r="K1551" s="106"/>
      <c r="L1551" s="106"/>
      <c r="M1551" s="106"/>
      <c r="N1551" s="106"/>
      <c r="O1551" s="106"/>
      <c r="P1551" s="106"/>
      <c r="Q1551" s="106"/>
      <c r="R1551" s="106"/>
      <c r="S1551" s="106"/>
      <c r="T1551" s="106"/>
      <c r="U1551" s="106"/>
      <c r="V1551" s="106"/>
      <c r="W1551" s="106"/>
      <c r="X1551" s="106"/>
      <c r="Y1551" s="101"/>
      <c r="Z1551" s="101"/>
      <c r="AA1551" s="101"/>
      <c r="AB1551" s="101"/>
      <c r="AC1551" s="101"/>
      <c r="AD1551" s="101"/>
      <c r="AE1551" s="101"/>
      <c r="AF1551" s="101"/>
      <c r="AG1551" s="101" t="s">
        <v>365</v>
      </c>
      <c r="AH1551" s="101">
        <v>0</v>
      </c>
      <c r="AI1551" s="101"/>
      <c r="AJ1551" s="101"/>
      <c r="AK1551" s="101"/>
      <c r="AL1551" s="101"/>
      <c r="AM1551" s="101"/>
      <c r="AN1551" s="101"/>
      <c r="AO1551" s="101"/>
      <c r="AP1551" s="101"/>
      <c r="AQ1551" s="101"/>
      <c r="AR1551" s="101"/>
      <c r="AS1551" s="101"/>
      <c r="AT1551" s="101"/>
      <c r="AU1551" s="101"/>
      <c r="AV1551" s="101"/>
      <c r="AW1551" s="101"/>
      <c r="AX1551" s="101"/>
      <c r="AY1551" s="101"/>
      <c r="AZ1551" s="101"/>
      <c r="BA1551" s="101"/>
      <c r="BB1551" s="101"/>
      <c r="BC1551" s="101"/>
      <c r="BD1551" s="101"/>
      <c r="BE1551" s="101"/>
      <c r="BF1551" s="101"/>
      <c r="BG1551" s="101"/>
      <c r="BH1551" s="101"/>
    </row>
    <row r="1552" spans="1:60" outlineLevel="1">
      <c r="A1552" s="104"/>
      <c r="B1552" s="105"/>
      <c r="C1552" s="138" t="s">
        <v>755</v>
      </c>
      <c r="D1552" s="107"/>
      <c r="E1552" s="108">
        <v>18.579999999999998</v>
      </c>
      <c r="F1552" s="106"/>
      <c r="G1552" s="106"/>
      <c r="H1552" s="106"/>
      <c r="I1552" s="106"/>
      <c r="J1552" s="106"/>
      <c r="K1552" s="106"/>
      <c r="L1552" s="106"/>
      <c r="M1552" s="106"/>
      <c r="N1552" s="106"/>
      <c r="O1552" s="106"/>
      <c r="P1552" s="106"/>
      <c r="Q1552" s="106"/>
      <c r="R1552" s="106"/>
      <c r="S1552" s="106"/>
      <c r="T1552" s="106"/>
      <c r="U1552" s="106"/>
      <c r="V1552" s="106"/>
      <c r="W1552" s="106"/>
      <c r="X1552" s="106"/>
      <c r="Y1552" s="101"/>
      <c r="Z1552" s="101"/>
      <c r="AA1552" s="101"/>
      <c r="AB1552" s="101"/>
      <c r="AC1552" s="101"/>
      <c r="AD1552" s="101"/>
      <c r="AE1552" s="101"/>
      <c r="AF1552" s="101"/>
      <c r="AG1552" s="101" t="s">
        <v>365</v>
      </c>
      <c r="AH1552" s="101">
        <v>0</v>
      </c>
      <c r="AI1552" s="101"/>
      <c r="AJ1552" s="101"/>
      <c r="AK1552" s="101"/>
      <c r="AL1552" s="101"/>
      <c r="AM1552" s="101"/>
      <c r="AN1552" s="101"/>
      <c r="AO1552" s="101"/>
      <c r="AP1552" s="101"/>
      <c r="AQ1552" s="101"/>
      <c r="AR1552" s="101"/>
      <c r="AS1552" s="101"/>
      <c r="AT1552" s="101"/>
      <c r="AU1552" s="101"/>
      <c r="AV1552" s="101"/>
      <c r="AW1552" s="101"/>
      <c r="AX1552" s="101"/>
      <c r="AY1552" s="101"/>
      <c r="AZ1552" s="101"/>
      <c r="BA1552" s="101"/>
      <c r="BB1552" s="101"/>
      <c r="BC1552" s="101"/>
      <c r="BD1552" s="101"/>
      <c r="BE1552" s="101"/>
      <c r="BF1552" s="101"/>
      <c r="BG1552" s="101"/>
      <c r="BH1552" s="101"/>
    </row>
    <row r="1553" spans="1:60" outlineLevel="1">
      <c r="A1553" s="104"/>
      <c r="B1553" s="105"/>
      <c r="C1553" s="138" t="s">
        <v>756</v>
      </c>
      <c r="D1553" s="107"/>
      <c r="E1553" s="108">
        <v>18.579999999999998</v>
      </c>
      <c r="F1553" s="106"/>
      <c r="G1553" s="106"/>
      <c r="H1553" s="106"/>
      <c r="I1553" s="106"/>
      <c r="J1553" s="106"/>
      <c r="K1553" s="106"/>
      <c r="L1553" s="106"/>
      <c r="M1553" s="106"/>
      <c r="N1553" s="106"/>
      <c r="O1553" s="106"/>
      <c r="P1553" s="106"/>
      <c r="Q1553" s="106"/>
      <c r="R1553" s="106"/>
      <c r="S1553" s="106"/>
      <c r="T1553" s="106"/>
      <c r="U1553" s="106"/>
      <c r="V1553" s="106"/>
      <c r="W1553" s="106"/>
      <c r="X1553" s="106"/>
      <c r="Y1553" s="101"/>
      <c r="Z1553" s="101"/>
      <c r="AA1553" s="101"/>
      <c r="AB1553" s="101"/>
      <c r="AC1553" s="101"/>
      <c r="AD1553" s="101"/>
      <c r="AE1553" s="101"/>
      <c r="AF1553" s="101"/>
      <c r="AG1553" s="101" t="s">
        <v>365</v>
      </c>
      <c r="AH1553" s="101">
        <v>0</v>
      </c>
      <c r="AI1553" s="101"/>
      <c r="AJ1553" s="101"/>
      <c r="AK1553" s="101"/>
      <c r="AL1553" s="101"/>
      <c r="AM1553" s="101"/>
      <c r="AN1553" s="101"/>
      <c r="AO1553" s="101"/>
      <c r="AP1553" s="101"/>
      <c r="AQ1553" s="101"/>
      <c r="AR1553" s="101"/>
      <c r="AS1553" s="101"/>
      <c r="AT1553" s="101"/>
      <c r="AU1553" s="101"/>
      <c r="AV1553" s="101"/>
      <c r="AW1553" s="101"/>
      <c r="AX1553" s="101"/>
      <c r="AY1553" s="101"/>
      <c r="AZ1553" s="101"/>
      <c r="BA1553" s="101"/>
      <c r="BB1553" s="101"/>
      <c r="BC1553" s="101"/>
      <c r="BD1553" s="101"/>
      <c r="BE1553" s="101"/>
      <c r="BF1553" s="101"/>
      <c r="BG1553" s="101"/>
      <c r="BH1553" s="101"/>
    </row>
    <row r="1554" spans="1:60" outlineLevel="1">
      <c r="A1554" s="104"/>
      <c r="B1554" s="105"/>
      <c r="C1554" s="138" t="s">
        <v>757</v>
      </c>
      <c r="D1554" s="107"/>
      <c r="E1554" s="108">
        <v>18.579999999999998</v>
      </c>
      <c r="F1554" s="106"/>
      <c r="G1554" s="106"/>
      <c r="H1554" s="106"/>
      <c r="I1554" s="106"/>
      <c r="J1554" s="106"/>
      <c r="K1554" s="106"/>
      <c r="L1554" s="106"/>
      <c r="M1554" s="106"/>
      <c r="N1554" s="106"/>
      <c r="O1554" s="106"/>
      <c r="P1554" s="106"/>
      <c r="Q1554" s="106"/>
      <c r="R1554" s="106"/>
      <c r="S1554" s="106"/>
      <c r="T1554" s="106"/>
      <c r="U1554" s="106"/>
      <c r="V1554" s="106"/>
      <c r="W1554" s="106"/>
      <c r="X1554" s="106"/>
      <c r="Y1554" s="101"/>
      <c r="Z1554" s="101"/>
      <c r="AA1554" s="101"/>
      <c r="AB1554" s="101"/>
      <c r="AC1554" s="101"/>
      <c r="AD1554" s="101"/>
      <c r="AE1554" s="101"/>
      <c r="AF1554" s="101"/>
      <c r="AG1554" s="101" t="s">
        <v>365</v>
      </c>
      <c r="AH1554" s="101">
        <v>0</v>
      </c>
      <c r="AI1554" s="101"/>
      <c r="AJ1554" s="101"/>
      <c r="AK1554" s="101"/>
      <c r="AL1554" s="101"/>
      <c r="AM1554" s="101"/>
      <c r="AN1554" s="101"/>
      <c r="AO1554" s="101"/>
      <c r="AP1554" s="101"/>
      <c r="AQ1554" s="101"/>
      <c r="AR1554" s="101"/>
      <c r="AS1554" s="101"/>
      <c r="AT1554" s="101"/>
      <c r="AU1554" s="101"/>
      <c r="AV1554" s="101"/>
      <c r="AW1554" s="101"/>
      <c r="AX1554" s="101"/>
      <c r="AY1554" s="101"/>
      <c r="AZ1554" s="101"/>
      <c r="BA1554" s="101"/>
      <c r="BB1554" s="101"/>
      <c r="BC1554" s="101"/>
      <c r="BD1554" s="101"/>
      <c r="BE1554" s="101"/>
      <c r="BF1554" s="101"/>
      <c r="BG1554" s="101"/>
      <c r="BH1554" s="101"/>
    </row>
    <row r="1555" spans="1:60" outlineLevel="1">
      <c r="A1555" s="104"/>
      <c r="B1555" s="105"/>
      <c r="C1555" s="138" t="s">
        <v>758</v>
      </c>
      <c r="D1555" s="107"/>
      <c r="E1555" s="108">
        <v>18.579999999999998</v>
      </c>
      <c r="F1555" s="106"/>
      <c r="G1555" s="106"/>
      <c r="H1555" s="106"/>
      <c r="I1555" s="106"/>
      <c r="J1555" s="106"/>
      <c r="K1555" s="106"/>
      <c r="L1555" s="106"/>
      <c r="M1555" s="106"/>
      <c r="N1555" s="106"/>
      <c r="O1555" s="106"/>
      <c r="P1555" s="106"/>
      <c r="Q1555" s="106"/>
      <c r="R1555" s="106"/>
      <c r="S1555" s="106"/>
      <c r="T1555" s="106"/>
      <c r="U1555" s="106"/>
      <c r="V1555" s="106"/>
      <c r="W1555" s="106"/>
      <c r="X1555" s="106"/>
      <c r="Y1555" s="101"/>
      <c r="Z1555" s="101"/>
      <c r="AA1555" s="101"/>
      <c r="AB1555" s="101"/>
      <c r="AC1555" s="101"/>
      <c r="AD1555" s="101"/>
      <c r="AE1555" s="101"/>
      <c r="AF1555" s="101"/>
      <c r="AG1555" s="101" t="s">
        <v>365</v>
      </c>
      <c r="AH1555" s="101">
        <v>0</v>
      </c>
      <c r="AI1555" s="101"/>
      <c r="AJ1555" s="101"/>
      <c r="AK1555" s="101"/>
      <c r="AL1555" s="101"/>
      <c r="AM1555" s="101"/>
      <c r="AN1555" s="101"/>
      <c r="AO1555" s="101"/>
      <c r="AP1555" s="101"/>
      <c r="AQ1555" s="101"/>
      <c r="AR1555" s="101"/>
      <c r="AS1555" s="101"/>
      <c r="AT1555" s="101"/>
      <c r="AU1555" s="101"/>
      <c r="AV1555" s="101"/>
      <c r="AW1555" s="101"/>
      <c r="AX1555" s="101"/>
      <c r="AY1555" s="101"/>
      <c r="AZ1555" s="101"/>
      <c r="BA1555" s="101"/>
      <c r="BB1555" s="101"/>
      <c r="BC1555" s="101"/>
      <c r="BD1555" s="101"/>
      <c r="BE1555" s="101"/>
      <c r="BF1555" s="101"/>
      <c r="BG1555" s="101"/>
      <c r="BH1555" s="101"/>
    </row>
    <row r="1556" spans="1:60" outlineLevel="1">
      <c r="A1556" s="104"/>
      <c r="B1556" s="105"/>
      <c r="C1556" s="138" t="s">
        <v>759</v>
      </c>
      <c r="D1556" s="107"/>
      <c r="E1556" s="108">
        <v>18.579999999999998</v>
      </c>
      <c r="F1556" s="106"/>
      <c r="G1556" s="106"/>
      <c r="H1556" s="106"/>
      <c r="I1556" s="106"/>
      <c r="J1556" s="106"/>
      <c r="K1556" s="106"/>
      <c r="L1556" s="106"/>
      <c r="M1556" s="106"/>
      <c r="N1556" s="106"/>
      <c r="O1556" s="106"/>
      <c r="P1556" s="106"/>
      <c r="Q1556" s="106"/>
      <c r="R1556" s="106"/>
      <c r="S1556" s="106"/>
      <c r="T1556" s="106"/>
      <c r="U1556" s="106"/>
      <c r="V1556" s="106"/>
      <c r="W1556" s="106"/>
      <c r="X1556" s="106"/>
      <c r="Y1556" s="101"/>
      <c r="Z1556" s="101"/>
      <c r="AA1556" s="101"/>
      <c r="AB1556" s="101"/>
      <c r="AC1556" s="101"/>
      <c r="AD1556" s="101"/>
      <c r="AE1556" s="101"/>
      <c r="AF1556" s="101"/>
      <c r="AG1556" s="101" t="s">
        <v>365</v>
      </c>
      <c r="AH1556" s="101">
        <v>0</v>
      </c>
      <c r="AI1556" s="101"/>
      <c r="AJ1556" s="101"/>
      <c r="AK1556" s="101"/>
      <c r="AL1556" s="101"/>
      <c r="AM1556" s="101"/>
      <c r="AN1556" s="101"/>
      <c r="AO1556" s="101"/>
      <c r="AP1556" s="101"/>
      <c r="AQ1556" s="101"/>
      <c r="AR1556" s="101"/>
      <c r="AS1556" s="101"/>
      <c r="AT1556" s="101"/>
      <c r="AU1556" s="101"/>
      <c r="AV1556" s="101"/>
      <c r="AW1556" s="101"/>
      <c r="AX1556" s="101"/>
      <c r="AY1556" s="101"/>
      <c r="AZ1556" s="101"/>
      <c r="BA1556" s="101"/>
      <c r="BB1556" s="101"/>
      <c r="BC1556" s="101"/>
      <c r="BD1556" s="101"/>
      <c r="BE1556" s="101"/>
      <c r="BF1556" s="101"/>
      <c r="BG1556" s="101"/>
      <c r="BH1556" s="101"/>
    </row>
    <row r="1557" spans="1:60" outlineLevel="1">
      <c r="A1557" s="104"/>
      <c r="B1557" s="105"/>
      <c r="C1557" s="138" t="s">
        <v>760</v>
      </c>
      <c r="D1557" s="107"/>
      <c r="E1557" s="108">
        <v>18.579999999999998</v>
      </c>
      <c r="F1557" s="106"/>
      <c r="G1557" s="106"/>
      <c r="H1557" s="106"/>
      <c r="I1557" s="106"/>
      <c r="J1557" s="106"/>
      <c r="K1557" s="106"/>
      <c r="L1557" s="106"/>
      <c r="M1557" s="106"/>
      <c r="N1557" s="106"/>
      <c r="O1557" s="106"/>
      <c r="P1557" s="106"/>
      <c r="Q1557" s="106"/>
      <c r="R1557" s="106"/>
      <c r="S1557" s="106"/>
      <c r="T1557" s="106"/>
      <c r="U1557" s="106"/>
      <c r="V1557" s="106"/>
      <c r="W1557" s="106"/>
      <c r="X1557" s="106"/>
      <c r="Y1557" s="101"/>
      <c r="Z1557" s="101"/>
      <c r="AA1557" s="101"/>
      <c r="AB1557" s="101"/>
      <c r="AC1557" s="101"/>
      <c r="AD1557" s="101"/>
      <c r="AE1557" s="101"/>
      <c r="AF1557" s="101"/>
      <c r="AG1557" s="101" t="s">
        <v>365</v>
      </c>
      <c r="AH1557" s="101">
        <v>0</v>
      </c>
      <c r="AI1557" s="101"/>
      <c r="AJ1557" s="101"/>
      <c r="AK1557" s="101"/>
      <c r="AL1557" s="101"/>
      <c r="AM1557" s="101"/>
      <c r="AN1557" s="101"/>
      <c r="AO1557" s="101"/>
      <c r="AP1557" s="101"/>
      <c r="AQ1557" s="101"/>
      <c r="AR1557" s="101"/>
      <c r="AS1557" s="101"/>
      <c r="AT1557" s="101"/>
      <c r="AU1557" s="101"/>
      <c r="AV1557" s="101"/>
      <c r="AW1557" s="101"/>
      <c r="AX1557" s="101"/>
      <c r="AY1557" s="101"/>
      <c r="AZ1557" s="101"/>
      <c r="BA1557" s="101"/>
      <c r="BB1557" s="101"/>
      <c r="BC1557" s="101"/>
      <c r="BD1557" s="101"/>
      <c r="BE1557" s="101"/>
      <c r="BF1557" s="101"/>
      <c r="BG1557" s="101"/>
      <c r="BH1557" s="101"/>
    </row>
    <row r="1558" spans="1:60" outlineLevel="1">
      <c r="A1558" s="104"/>
      <c r="B1558" s="105"/>
      <c r="C1558" s="138" t="s">
        <v>761</v>
      </c>
      <c r="D1558" s="107"/>
      <c r="E1558" s="108">
        <v>8.92</v>
      </c>
      <c r="F1558" s="106"/>
      <c r="G1558" s="106"/>
      <c r="H1558" s="106"/>
      <c r="I1558" s="106"/>
      <c r="J1558" s="106"/>
      <c r="K1558" s="106"/>
      <c r="L1558" s="106"/>
      <c r="M1558" s="106"/>
      <c r="N1558" s="106"/>
      <c r="O1558" s="106"/>
      <c r="P1558" s="106"/>
      <c r="Q1558" s="106"/>
      <c r="R1558" s="106"/>
      <c r="S1558" s="106"/>
      <c r="T1558" s="106"/>
      <c r="U1558" s="106"/>
      <c r="V1558" s="106"/>
      <c r="W1558" s="106"/>
      <c r="X1558" s="106"/>
      <c r="Y1558" s="101"/>
      <c r="Z1558" s="101"/>
      <c r="AA1558" s="101"/>
      <c r="AB1558" s="101"/>
      <c r="AC1558" s="101"/>
      <c r="AD1558" s="101"/>
      <c r="AE1558" s="101"/>
      <c r="AF1558" s="101"/>
      <c r="AG1558" s="101" t="s">
        <v>365</v>
      </c>
      <c r="AH1558" s="101">
        <v>0</v>
      </c>
      <c r="AI1558" s="101"/>
      <c r="AJ1558" s="101"/>
      <c r="AK1558" s="101"/>
      <c r="AL1558" s="101"/>
      <c r="AM1558" s="101"/>
      <c r="AN1558" s="101"/>
      <c r="AO1558" s="101"/>
      <c r="AP1558" s="101"/>
      <c r="AQ1558" s="101"/>
      <c r="AR1558" s="101"/>
      <c r="AS1558" s="101"/>
      <c r="AT1558" s="101"/>
      <c r="AU1558" s="101"/>
      <c r="AV1558" s="101"/>
      <c r="AW1558" s="101"/>
      <c r="AX1558" s="101"/>
      <c r="AY1558" s="101"/>
      <c r="AZ1558" s="101"/>
      <c r="BA1558" s="101"/>
      <c r="BB1558" s="101"/>
      <c r="BC1558" s="101"/>
      <c r="BD1558" s="101"/>
      <c r="BE1558" s="101"/>
      <c r="BF1558" s="101"/>
      <c r="BG1558" s="101"/>
      <c r="BH1558" s="101"/>
    </row>
    <row r="1559" spans="1:60" outlineLevel="1">
      <c r="A1559" s="104"/>
      <c r="B1559" s="105"/>
      <c r="C1559" s="139" t="s">
        <v>454</v>
      </c>
      <c r="D1559" s="109"/>
      <c r="E1559" s="110">
        <v>138.97999999999999</v>
      </c>
      <c r="F1559" s="106"/>
      <c r="G1559" s="106"/>
      <c r="H1559" s="106"/>
      <c r="I1559" s="106"/>
      <c r="J1559" s="106"/>
      <c r="K1559" s="106"/>
      <c r="L1559" s="106"/>
      <c r="M1559" s="106"/>
      <c r="N1559" s="106"/>
      <c r="O1559" s="106"/>
      <c r="P1559" s="106"/>
      <c r="Q1559" s="106"/>
      <c r="R1559" s="106"/>
      <c r="S1559" s="106"/>
      <c r="T1559" s="106"/>
      <c r="U1559" s="106"/>
      <c r="V1559" s="106"/>
      <c r="W1559" s="106"/>
      <c r="X1559" s="106"/>
      <c r="Y1559" s="101"/>
      <c r="Z1559" s="101"/>
      <c r="AA1559" s="101"/>
      <c r="AB1559" s="101"/>
      <c r="AC1559" s="101"/>
      <c r="AD1559" s="101"/>
      <c r="AE1559" s="101"/>
      <c r="AF1559" s="101"/>
      <c r="AG1559" s="101" t="s">
        <v>365</v>
      </c>
      <c r="AH1559" s="101">
        <v>1</v>
      </c>
      <c r="AI1559" s="101"/>
      <c r="AJ1559" s="101"/>
      <c r="AK1559" s="101"/>
      <c r="AL1559" s="101"/>
      <c r="AM1559" s="101"/>
      <c r="AN1559" s="101"/>
      <c r="AO1559" s="101"/>
      <c r="AP1559" s="101"/>
      <c r="AQ1559" s="101"/>
      <c r="AR1559" s="101"/>
      <c r="AS1559" s="101"/>
      <c r="AT1559" s="101"/>
      <c r="AU1559" s="101"/>
      <c r="AV1559" s="101"/>
      <c r="AW1559" s="101"/>
      <c r="AX1559" s="101"/>
      <c r="AY1559" s="101"/>
      <c r="AZ1559" s="101"/>
      <c r="BA1559" s="101"/>
      <c r="BB1559" s="101"/>
      <c r="BC1559" s="101"/>
      <c r="BD1559" s="101"/>
      <c r="BE1559" s="101"/>
      <c r="BF1559" s="101"/>
      <c r="BG1559" s="101"/>
      <c r="BH1559" s="101"/>
    </row>
    <row r="1560" spans="1:60" ht="33.75" outlineLevel="1">
      <c r="A1560" s="122">
        <v>215</v>
      </c>
      <c r="B1560" s="123" t="s">
        <v>1539</v>
      </c>
      <c r="C1560" s="137" t="s">
        <v>1540</v>
      </c>
      <c r="D1560" s="124" t="s">
        <v>525</v>
      </c>
      <c r="E1560" s="125">
        <v>156.6</v>
      </c>
      <c r="F1560" s="126"/>
      <c r="G1560" s="127">
        <f>ROUND(E1560*F1560,2)</f>
        <v>0</v>
      </c>
      <c r="H1560" s="126"/>
      <c r="I1560" s="127">
        <f>ROUND(E1560*H1560,2)</f>
        <v>0</v>
      </c>
      <c r="J1560" s="126"/>
      <c r="K1560" s="127">
        <f>ROUND(E1560*J1560,2)</f>
        <v>0</v>
      </c>
      <c r="L1560" s="127">
        <v>21</v>
      </c>
      <c r="M1560" s="127">
        <f>G1560*(1+L1560/100)</f>
        <v>0</v>
      </c>
      <c r="N1560" s="127">
        <v>5.1999999999999995E-4</v>
      </c>
      <c r="O1560" s="127">
        <f>ROUND(E1560*N1560,2)</f>
        <v>0.08</v>
      </c>
      <c r="P1560" s="127">
        <v>0</v>
      </c>
      <c r="Q1560" s="127">
        <f>ROUND(E1560*P1560,2)</f>
        <v>0</v>
      </c>
      <c r="R1560" s="127"/>
      <c r="S1560" s="127" t="s">
        <v>392</v>
      </c>
      <c r="T1560" s="128" t="s">
        <v>393</v>
      </c>
      <c r="U1560" s="106">
        <v>0.72499999999999998</v>
      </c>
      <c r="V1560" s="106">
        <f>ROUND(E1560*U1560,2)</f>
        <v>113.54</v>
      </c>
      <c r="W1560" s="106"/>
      <c r="X1560" s="106" t="s">
        <v>362</v>
      </c>
      <c r="Y1560" s="101"/>
      <c r="Z1560" s="101"/>
      <c r="AA1560" s="101"/>
      <c r="AB1560" s="101"/>
      <c r="AC1560" s="101"/>
      <c r="AD1560" s="101"/>
      <c r="AE1560" s="101"/>
      <c r="AF1560" s="101"/>
      <c r="AG1560" s="101" t="s">
        <v>363</v>
      </c>
      <c r="AH1560" s="101"/>
      <c r="AI1560" s="101"/>
      <c r="AJ1560" s="101"/>
      <c r="AK1560" s="101"/>
      <c r="AL1560" s="101"/>
      <c r="AM1560" s="101"/>
      <c r="AN1560" s="101"/>
      <c r="AO1560" s="101"/>
      <c r="AP1560" s="101"/>
      <c r="AQ1560" s="101"/>
      <c r="AR1560" s="101"/>
      <c r="AS1560" s="101"/>
      <c r="AT1560" s="101"/>
      <c r="AU1560" s="101"/>
      <c r="AV1560" s="101"/>
      <c r="AW1560" s="101"/>
      <c r="AX1560" s="101"/>
      <c r="AY1560" s="101"/>
      <c r="AZ1560" s="101"/>
      <c r="BA1560" s="101"/>
      <c r="BB1560" s="101"/>
      <c r="BC1560" s="101"/>
      <c r="BD1560" s="101"/>
      <c r="BE1560" s="101"/>
      <c r="BF1560" s="101"/>
      <c r="BG1560" s="101"/>
      <c r="BH1560" s="101"/>
    </row>
    <row r="1561" spans="1:60" outlineLevel="1">
      <c r="A1561" s="104"/>
      <c r="B1561" s="105"/>
      <c r="C1561" s="138" t="s">
        <v>1463</v>
      </c>
      <c r="D1561" s="107"/>
      <c r="E1561" s="108"/>
      <c r="F1561" s="106"/>
      <c r="G1561" s="106"/>
      <c r="H1561" s="106"/>
      <c r="I1561" s="106"/>
      <c r="J1561" s="106"/>
      <c r="K1561" s="106"/>
      <c r="L1561" s="106"/>
      <c r="M1561" s="106"/>
      <c r="N1561" s="106"/>
      <c r="O1561" s="106"/>
      <c r="P1561" s="106"/>
      <c r="Q1561" s="106"/>
      <c r="R1561" s="106"/>
      <c r="S1561" s="106"/>
      <c r="T1561" s="106"/>
      <c r="U1561" s="106"/>
      <c r="V1561" s="106"/>
      <c r="W1561" s="106"/>
      <c r="X1561" s="106"/>
      <c r="Y1561" s="101"/>
      <c r="Z1561" s="101"/>
      <c r="AA1561" s="101"/>
      <c r="AB1561" s="101"/>
      <c r="AC1561" s="101"/>
      <c r="AD1561" s="101"/>
      <c r="AE1561" s="101"/>
      <c r="AF1561" s="101"/>
      <c r="AG1561" s="101" t="s">
        <v>365</v>
      </c>
      <c r="AH1561" s="101">
        <v>0</v>
      </c>
      <c r="AI1561" s="101"/>
      <c r="AJ1561" s="101"/>
      <c r="AK1561" s="101"/>
      <c r="AL1561" s="101"/>
      <c r="AM1561" s="101"/>
      <c r="AN1561" s="101"/>
      <c r="AO1561" s="101"/>
      <c r="AP1561" s="101"/>
      <c r="AQ1561" s="101"/>
      <c r="AR1561" s="101"/>
      <c r="AS1561" s="101"/>
      <c r="AT1561" s="101"/>
      <c r="AU1561" s="101"/>
      <c r="AV1561" s="101"/>
      <c r="AW1561" s="101"/>
      <c r="AX1561" s="101"/>
      <c r="AY1561" s="101"/>
      <c r="AZ1561" s="101"/>
      <c r="BA1561" s="101"/>
      <c r="BB1561" s="101"/>
      <c r="BC1561" s="101"/>
      <c r="BD1561" s="101"/>
      <c r="BE1561" s="101"/>
      <c r="BF1561" s="101"/>
      <c r="BG1561" s="101"/>
      <c r="BH1561" s="101"/>
    </row>
    <row r="1562" spans="1:60" outlineLevel="1">
      <c r="A1562" s="104"/>
      <c r="B1562" s="105"/>
      <c r="C1562" s="138" t="s">
        <v>639</v>
      </c>
      <c r="D1562" s="107"/>
      <c r="E1562" s="108"/>
      <c r="F1562" s="106"/>
      <c r="G1562" s="106"/>
      <c r="H1562" s="106"/>
      <c r="I1562" s="106"/>
      <c r="J1562" s="106"/>
      <c r="K1562" s="106"/>
      <c r="L1562" s="106"/>
      <c r="M1562" s="106"/>
      <c r="N1562" s="106"/>
      <c r="O1562" s="106"/>
      <c r="P1562" s="106"/>
      <c r="Q1562" s="106"/>
      <c r="R1562" s="106"/>
      <c r="S1562" s="106"/>
      <c r="T1562" s="106"/>
      <c r="U1562" s="106"/>
      <c r="V1562" s="106"/>
      <c r="W1562" s="106"/>
      <c r="X1562" s="106"/>
      <c r="Y1562" s="101"/>
      <c r="Z1562" s="101"/>
      <c r="AA1562" s="101"/>
      <c r="AB1562" s="101"/>
      <c r="AC1562" s="101"/>
      <c r="AD1562" s="101"/>
      <c r="AE1562" s="101"/>
      <c r="AF1562" s="101"/>
      <c r="AG1562" s="101" t="s">
        <v>365</v>
      </c>
      <c r="AH1562" s="101">
        <v>0</v>
      </c>
      <c r="AI1562" s="101"/>
      <c r="AJ1562" s="101"/>
      <c r="AK1562" s="101"/>
      <c r="AL1562" s="101"/>
      <c r="AM1562" s="101"/>
      <c r="AN1562" s="101"/>
      <c r="AO1562" s="101"/>
      <c r="AP1562" s="101"/>
      <c r="AQ1562" s="101"/>
      <c r="AR1562" s="101"/>
      <c r="AS1562" s="101"/>
      <c r="AT1562" s="101"/>
      <c r="AU1562" s="101"/>
      <c r="AV1562" s="101"/>
      <c r="AW1562" s="101"/>
      <c r="AX1562" s="101"/>
      <c r="AY1562" s="101"/>
      <c r="AZ1562" s="101"/>
      <c r="BA1562" s="101"/>
      <c r="BB1562" s="101"/>
      <c r="BC1562" s="101"/>
      <c r="BD1562" s="101"/>
      <c r="BE1562" s="101"/>
      <c r="BF1562" s="101"/>
      <c r="BG1562" s="101"/>
      <c r="BH1562" s="101"/>
    </row>
    <row r="1563" spans="1:60" outlineLevel="1">
      <c r="A1563" s="104"/>
      <c r="B1563" s="105"/>
      <c r="C1563" s="138" t="s">
        <v>1541</v>
      </c>
      <c r="D1563" s="107"/>
      <c r="E1563" s="108">
        <v>33.1</v>
      </c>
      <c r="F1563" s="106"/>
      <c r="G1563" s="106"/>
      <c r="H1563" s="106"/>
      <c r="I1563" s="106"/>
      <c r="J1563" s="106"/>
      <c r="K1563" s="106"/>
      <c r="L1563" s="106"/>
      <c r="M1563" s="106"/>
      <c r="N1563" s="106"/>
      <c r="O1563" s="106"/>
      <c r="P1563" s="106"/>
      <c r="Q1563" s="106"/>
      <c r="R1563" s="106"/>
      <c r="S1563" s="106"/>
      <c r="T1563" s="106"/>
      <c r="U1563" s="106"/>
      <c r="V1563" s="106"/>
      <c r="W1563" s="106"/>
      <c r="X1563" s="106"/>
      <c r="Y1563" s="101"/>
      <c r="Z1563" s="101"/>
      <c r="AA1563" s="101"/>
      <c r="AB1563" s="101"/>
      <c r="AC1563" s="101"/>
      <c r="AD1563" s="101"/>
      <c r="AE1563" s="101"/>
      <c r="AF1563" s="101"/>
      <c r="AG1563" s="101" t="s">
        <v>365</v>
      </c>
      <c r="AH1563" s="101">
        <v>0</v>
      </c>
      <c r="AI1563" s="101"/>
      <c r="AJ1563" s="101"/>
      <c r="AK1563" s="101"/>
      <c r="AL1563" s="101"/>
      <c r="AM1563" s="101"/>
      <c r="AN1563" s="101"/>
      <c r="AO1563" s="101"/>
      <c r="AP1563" s="101"/>
      <c r="AQ1563" s="101"/>
      <c r="AR1563" s="101"/>
      <c r="AS1563" s="101"/>
      <c r="AT1563" s="101"/>
      <c r="AU1563" s="101"/>
      <c r="AV1563" s="101"/>
      <c r="AW1563" s="101"/>
      <c r="AX1563" s="101"/>
      <c r="AY1563" s="101"/>
      <c r="AZ1563" s="101"/>
      <c r="BA1563" s="101"/>
      <c r="BB1563" s="101"/>
      <c r="BC1563" s="101"/>
      <c r="BD1563" s="101"/>
      <c r="BE1563" s="101"/>
      <c r="BF1563" s="101"/>
      <c r="BG1563" s="101"/>
      <c r="BH1563" s="101"/>
    </row>
    <row r="1564" spans="1:60" outlineLevel="1">
      <c r="A1564" s="104"/>
      <c r="B1564" s="105"/>
      <c r="C1564" s="139" t="s">
        <v>454</v>
      </c>
      <c r="D1564" s="109"/>
      <c r="E1564" s="110">
        <v>33.1</v>
      </c>
      <c r="F1564" s="106"/>
      <c r="G1564" s="106"/>
      <c r="H1564" s="106"/>
      <c r="I1564" s="106"/>
      <c r="J1564" s="106"/>
      <c r="K1564" s="106"/>
      <c r="L1564" s="106"/>
      <c r="M1564" s="106"/>
      <c r="N1564" s="106"/>
      <c r="O1564" s="106"/>
      <c r="P1564" s="106"/>
      <c r="Q1564" s="106"/>
      <c r="R1564" s="106"/>
      <c r="S1564" s="106"/>
      <c r="T1564" s="106"/>
      <c r="U1564" s="106"/>
      <c r="V1564" s="106"/>
      <c r="W1564" s="106"/>
      <c r="X1564" s="106"/>
      <c r="Y1564" s="101"/>
      <c r="Z1564" s="101"/>
      <c r="AA1564" s="101"/>
      <c r="AB1564" s="101"/>
      <c r="AC1564" s="101"/>
      <c r="AD1564" s="101"/>
      <c r="AE1564" s="101"/>
      <c r="AF1564" s="101"/>
      <c r="AG1564" s="101" t="s">
        <v>365</v>
      </c>
      <c r="AH1564" s="101">
        <v>1</v>
      </c>
      <c r="AI1564" s="101"/>
      <c r="AJ1564" s="101"/>
      <c r="AK1564" s="101"/>
      <c r="AL1564" s="101"/>
      <c r="AM1564" s="101"/>
      <c r="AN1564" s="101"/>
      <c r="AO1564" s="101"/>
      <c r="AP1564" s="101"/>
      <c r="AQ1564" s="101"/>
      <c r="AR1564" s="101"/>
      <c r="AS1564" s="101"/>
      <c r="AT1564" s="101"/>
      <c r="AU1564" s="101"/>
      <c r="AV1564" s="101"/>
      <c r="AW1564" s="101"/>
      <c r="AX1564" s="101"/>
      <c r="AY1564" s="101"/>
      <c r="AZ1564" s="101"/>
      <c r="BA1564" s="101"/>
      <c r="BB1564" s="101"/>
      <c r="BC1564" s="101"/>
      <c r="BD1564" s="101"/>
      <c r="BE1564" s="101"/>
      <c r="BF1564" s="101"/>
      <c r="BG1564" s="101"/>
      <c r="BH1564" s="101"/>
    </row>
    <row r="1565" spans="1:60" outlineLevel="1">
      <c r="A1565" s="104"/>
      <c r="B1565" s="105"/>
      <c r="C1565" s="138" t="s">
        <v>1469</v>
      </c>
      <c r="D1565" s="107"/>
      <c r="E1565" s="108"/>
      <c r="F1565" s="106"/>
      <c r="G1565" s="106"/>
      <c r="H1565" s="106"/>
      <c r="I1565" s="106"/>
      <c r="J1565" s="106"/>
      <c r="K1565" s="106"/>
      <c r="L1565" s="106"/>
      <c r="M1565" s="106"/>
      <c r="N1565" s="106"/>
      <c r="O1565" s="106"/>
      <c r="P1565" s="106"/>
      <c r="Q1565" s="106"/>
      <c r="R1565" s="106"/>
      <c r="S1565" s="106"/>
      <c r="T1565" s="106"/>
      <c r="U1565" s="106"/>
      <c r="V1565" s="106"/>
      <c r="W1565" s="106"/>
      <c r="X1565" s="106"/>
      <c r="Y1565" s="101"/>
      <c r="Z1565" s="101"/>
      <c r="AA1565" s="101"/>
      <c r="AB1565" s="101"/>
      <c r="AC1565" s="101"/>
      <c r="AD1565" s="101"/>
      <c r="AE1565" s="101"/>
      <c r="AF1565" s="101"/>
      <c r="AG1565" s="101" t="s">
        <v>365</v>
      </c>
      <c r="AH1565" s="101">
        <v>0</v>
      </c>
      <c r="AI1565" s="101"/>
      <c r="AJ1565" s="101"/>
      <c r="AK1565" s="101"/>
      <c r="AL1565" s="101"/>
      <c r="AM1565" s="101"/>
      <c r="AN1565" s="101"/>
      <c r="AO1565" s="101"/>
      <c r="AP1565" s="101"/>
      <c r="AQ1565" s="101"/>
      <c r="AR1565" s="101"/>
      <c r="AS1565" s="101"/>
      <c r="AT1565" s="101"/>
      <c r="AU1565" s="101"/>
      <c r="AV1565" s="101"/>
      <c r="AW1565" s="101"/>
      <c r="AX1565" s="101"/>
      <c r="AY1565" s="101"/>
      <c r="AZ1565" s="101"/>
      <c r="BA1565" s="101"/>
      <c r="BB1565" s="101"/>
      <c r="BC1565" s="101"/>
      <c r="BD1565" s="101"/>
      <c r="BE1565" s="101"/>
      <c r="BF1565" s="101"/>
      <c r="BG1565" s="101"/>
      <c r="BH1565" s="101"/>
    </row>
    <row r="1566" spans="1:60" outlineLevel="1">
      <c r="A1566" s="104"/>
      <c r="B1566" s="105"/>
      <c r="C1566" s="138" t="s">
        <v>1542</v>
      </c>
      <c r="D1566" s="107"/>
      <c r="E1566" s="108">
        <v>18</v>
      </c>
      <c r="F1566" s="106"/>
      <c r="G1566" s="106"/>
      <c r="H1566" s="106"/>
      <c r="I1566" s="106"/>
      <c r="J1566" s="106"/>
      <c r="K1566" s="106"/>
      <c r="L1566" s="106"/>
      <c r="M1566" s="106"/>
      <c r="N1566" s="106"/>
      <c r="O1566" s="106"/>
      <c r="P1566" s="106"/>
      <c r="Q1566" s="106"/>
      <c r="R1566" s="106"/>
      <c r="S1566" s="106"/>
      <c r="T1566" s="106"/>
      <c r="U1566" s="106"/>
      <c r="V1566" s="106"/>
      <c r="W1566" s="106"/>
      <c r="X1566" s="106"/>
      <c r="Y1566" s="101"/>
      <c r="Z1566" s="101"/>
      <c r="AA1566" s="101"/>
      <c r="AB1566" s="101"/>
      <c r="AC1566" s="101"/>
      <c r="AD1566" s="101"/>
      <c r="AE1566" s="101"/>
      <c r="AF1566" s="101"/>
      <c r="AG1566" s="101" t="s">
        <v>365</v>
      </c>
      <c r="AH1566" s="101">
        <v>0</v>
      </c>
      <c r="AI1566" s="101"/>
      <c r="AJ1566" s="101"/>
      <c r="AK1566" s="101"/>
      <c r="AL1566" s="101"/>
      <c r="AM1566" s="101"/>
      <c r="AN1566" s="101"/>
      <c r="AO1566" s="101"/>
      <c r="AP1566" s="101"/>
      <c r="AQ1566" s="101"/>
      <c r="AR1566" s="101"/>
      <c r="AS1566" s="101"/>
      <c r="AT1566" s="101"/>
      <c r="AU1566" s="101"/>
      <c r="AV1566" s="101"/>
      <c r="AW1566" s="101"/>
      <c r="AX1566" s="101"/>
      <c r="AY1566" s="101"/>
      <c r="AZ1566" s="101"/>
      <c r="BA1566" s="101"/>
      <c r="BB1566" s="101"/>
      <c r="BC1566" s="101"/>
      <c r="BD1566" s="101"/>
      <c r="BE1566" s="101"/>
      <c r="BF1566" s="101"/>
      <c r="BG1566" s="101"/>
      <c r="BH1566" s="101"/>
    </row>
    <row r="1567" spans="1:60" outlineLevel="1">
      <c r="A1567" s="104"/>
      <c r="B1567" s="105"/>
      <c r="C1567" s="138" t="s">
        <v>1543</v>
      </c>
      <c r="D1567" s="107"/>
      <c r="E1567" s="108">
        <v>-1.9</v>
      </c>
      <c r="F1567" s="106"/>
      <c r="G1567" s="106"/>
      <c r="H1567" s="106"/>
      <c r="I1567" s="106"/>
      <c r="J1567" s="106"/>
      <c r="K1567" s="106"/>
      <c r="L1567" s="106"/>
      <c r="M1567" s="106"/>
      <c r="N1567" s="106"/>
      <c r="O1567" s="106"/>
      <c r="P1567" s="106"/>
      <c r="Q1567" s="106"/>
      <c r="R1567" s="106"/>
      <c r="S1567" s="106"/>
      <c r="T1567" s="106"/>
      <c r="U1567" s="106"/>
      <c r="V1567" s="106"/>
      <c r="W1567" s="106"/>
      <c r="X1567" s="106"/>
      <c r="Y1567" s="101"/>
      <c r="Z1567" s="101"/>
      <c r="AA1567" s="101"/>
      <c r="AB1567" s="101"/>
      <c r="AC1567" s="101"/>
      <c r="AD1567" s="101"/>
      <c r="AE1567" s="101"/>
      <c r="AF1567" s="101"/>
      <c r="AG1567" s="101" t="s">
        <v>365</v>
      </c>
      <c r="AH1567" s="101">
        <v>0</v>
      </c>
      <c r="AI1567" s="101"/>
      <c r="AJ1567" s="101"/>
      <c r="AK1567" s="101"/>
      <c r="AL1567" s="101"/>
      <c r="AM1567" s="101"/>
      <c r="AN1567" s="101"/>
      <c r="AO1567" s="101"/>
      <c r="AP1567" s="101"/>
      <c r="AQ1567" s="101"/>
      <c r="AR1567" s="101"/>
      <c r="AS1567" s="101"/>
      <c r="AT1567" s="101"/>
      <c r="AU1567" s="101"/>
      <c r="AV1567" s="101"/>
      <c r="AW1567" s="101"/>
      <c r="AX1567" s="101"/>
      <c r="AY1567" s="101"/>
      <c r="AZ1567" s="101"/>
      <c r="BA1567" s="101"/>
      <c r="BB1567" s="101"/>
      <c r="BC1567" s="101"/>
      <c r="BD1567" s="101"/>
      <c r="BE1567" s="101"/>
      <c r="BF1567" s="101"/>
      <c r="BG1567" s="101"/>
      <c r="BH1567" s="101"/>
    </row>
    <row r="1568" spans="1:60" outlineLevel="1">
      <c r="A1568" s="104"/>
      <c r="B1568" s="105"/>
      <c r="C1568" s="138" t="s">
        <v>1544</v>
      </c>
      <c r="D1568" s="107"/>
      <c r="E1568" s="108">
        <v>18</v>
      </c>
      <c r="F1568" s="106"/>
      <c r="G1568" s="106"/>
      <c r="H1568" s="106"/>
      <c r="I1568" s="106"/>
      <c r="J1568" s="106"/>
      <c r="K1568" s="106"/>
      <c r="L1568" s="106"/>
      <c r="M1568" s="106"/>
      <c r="N1568" s="106"/>
      <c r="O1568" s="106"/>
      <c r="P1568" s="106"/>
      <c r="Q1568" s="106"/>
      <c r="R1568" s="106"/>
      <c r="S1568" s="106"/>
      <c r="T1568" s="106"/>
      <c r="U1568" s="106"/>
      <c r="V1568" s="106"/>
      <c r="W1568" s="106"/>
      <c r="X1568" s="106"/>
      <c r="Y1568" s="101"/>
      <c r="Z1568" s="101"/>
      <c r="AA1568" s="101"/>
      <c r="AB1568" s="101"/>
      <c r="AC1568" s="101"/>
      <c r="AD1568" s="101"/>
      <c r="AE1568" s="101"/>
      <c r="AF1568" s="101"/>
      <c r="AG1568" s="101" t="s">
        <v>365</v>
      </c>
      <c r="AH1568" s="101">
        <v>0</v>
      </c>
      <c r="AI1568" s="101"/>
      <c r="AJ1568" s="101"/>
      <c r="AK1568" s="101"/>
      <c r="AL1568" s="101"/>
      <c r="AM1568" s="101"/>
      <c r="AN1568" s="101"/>
      <c r="AO1568" s="101"/>
      <c r="AP1568" s="101"/>
      <c r="AQ1568" s="101"/>
      <c r="AR1568" s="101"/>
      <c r="AS1568" s="101"/>
      <c r="AT1568" s="101"/>
      <c r="AU1568" s="101"/>
      <c r="AV1568" s="101"/>
      <c r="AW1568" s="101"/>
      <c r="AX1568" s="101"/>
      <c r="AY1568" s="101"/>
      <c r="AZ1568" s="101"/>
      <c r="BA1568" s="101"/>
      <c r="BB1568" s="101"/>
      <c r="BC1568" s="101"/>
      <c r="BD1568" s="101"/>
      <c r="BE1568" s="101"/>
      <c r="BF1568" s="101"/>
      <c r="BG1568" s="101"/>
      <c r="BH1568" s="101"/>
    </row>
    <row r="1569" spans="1:60" outlineLevel="1">
      <c r="A1569" s="104"/>
      <c r="B1569" s="105"/>
      <c r="C1569" s="138" t="s">
        <v>1545</v>
      </c>
      <c r="D1569" s="107"/>
      <c r="E1569" s="108">
        <v>-1.9</v>
      </c>
      <c r="F1569" s="106"/>
      <c r="G1569" s="106"/>
      <c r="H1569" s="106"/>
      <c r="I1569" s="106"/>
      <c r="J1569" s="106"/>
      <c r="K1569" s="106"/>
      <c r="L1569" s="106"/>
      <c r="M1569" s="106"/>
      <c r="N1569" s="106"/>
      <c r="O1569" s="106"/>
      <c r="P1569" s="106"/>
      <c r="Q1569" s="106"/>
      <c r="R1569" s="106"/>
      <c r="S1569" s="106"/>
      <c r="T1569" s="106"/>
      <c r="U1569" s="106"/>
      <c r="V1569" s="106"/>
      <c r="W1569" s="106"/>
      <c r="X1569" s="106"/>
      <c r="Y1569" s="101"/>
      <c r="Z1569" s="101"/>
      <c r="AA1569" s="101"/>
      <c r="AB1569" s="101"/>
      <c r="AC1569" s="101"/>
      <c r="AD1569" s="101"/>
      <c r="AE1569" s="101"/>
      <c r="AF1569" s="101"/>
      <c r="AG1569" s="101" t="s">
        <v>365</v>
      </c>
      <c r="AH1569" s="101">
        <v>0</v>
      </c>
      <c r="AI1569" s="101"/>
      <c r="AJ1569" s="101"/>
      <c r="AK1569" s="101"/>
      <c r="AL1569" s="101"/>
      <c r="AM1569" s="101"/>
      <c r="AN1569" s="101"/>
      <c r="AO1569" s="101"/>
      <c r="AP1569" s="101"/>
      <c r="AQ1569" s="101"/>
      <c r="AR1569" s="101"/>
      <c r="AS1569" s="101"/>
      <c r="AT1569" s="101"/>
      <c r="AU1569" s="101"/>
      <c r="AV1569" s="101"/>
      <c r="AW1569" s="101"/>
      <c r="AX1569" s="101"/>
      <c r="AY1569" s="101"/>
      <c r="AZ1569" s="101"/>
      <c r="BA1569" s="101"/>
      <c r="BB1569" s="101"/>
      <c r="BC1569" s="101"/>
      <c r="BD1569" s="101"/>
      <c r="BE1569" s="101"/>
      <c r="BF1569" s="101"/>
      <c r="BG1569" s="101"/>
      <c r="BH1569" s="101"/>
    </row>
    <row r="1570" spans="1:60" outlineLevel="1">
      <c r="A1570" s="104"/>
      <c r="B1570" s="105"/>
      <c r="C1570" s="138" t="s">
        <v>1546</v>
      </c>
      <c r="D1570" s="107"/>
      <c r="E1570" s="108">
        <v>18</v>
      </c>
      <c r="F1570" s="106"/>
      <c r="G1570" s="106"/>
      <c r="H1570" s="106"/>
      <c r="I1570" s="106"/>
      <c r="J1570" s="106"/>
      <c r="K1570" s="106"/>
      <c r="L1570" s="106"/>
      <c r="M1570" s="106"/>
      <c r="N1570" s="106"/>
      <c r="O1570" s="106"/>
      <c r="P1570" s="106"/>
      <c r="Q1570" s="106"/>
      <c r="R1570" s="106"/>
      <c r="S1570" s="106"/>
      <c r="T1570" s="106"/>
      <c r="U1570" s="106"/>
      <c r="V1570" s="106"/>
      <c r="W1570" s="106"/>
      <c r="X1570" s="106"/>
      <c r="Y1570" s="101"/>
      <c r="Z1570" s="101"/>
      <c r="AA1570" s="101"/>
      <c r="AB1570" s="101"/>
      <c r="AC1570" s="101"/>
      <c r="AD1570" s="101"/>
      <c r="AE1570" s="101"/>
      <c r="AF1570" s="101"/>
      <c r="AG1570" s="101" t="s">
        <v>365</v>
      </c>
      <c r="AH1570" s="101">
        <v>0</v>
      </c>
      <c r="AI1570" s="101"/>
      <c r="AJ1570" s="101"/>
      <c r="AK1570" s="101"/>
      <c r="AL1570" s="101"/>
      <c r="AM1570" s="101"/>
      <c r="AN1570" s="101"/>
      <c r="AO1570" s="101"/>
      <c r="AP1570" s="101"/>
      <c r="AQ1570" s="101"/>
      <c r="AR1570" s="101"/>
      <c r="AS1570" s="101"/>
      <c r="AT1570" s="101"/>
      <c r="AU1570" s="101"/>
      <c r="AV1570" s="101"/>
      <c r="AW1570" s="101"/>
      <c r="AX1570" s="101"/>
      <c r="AY1570" s="101"/>
      <c r="AZ1570" s="101"/>
      <c r="BA1570" s="101"/>
      <c r="BB1570" s="101"/>
      <c r="BC1570" s="101"/>
      <c r="BD1570" s="101"/>
      <c r="BE1570" s="101"/>
      <c r="BF1570" s="101"/>
      <c r="BG1570" s="101"/>
      <c r="BH1570" s="101"/>
    </row>
    <row r="1571" spans="1:60" outlineLevel="1">
      <c r="A1571" s="104"/>
      <c r="B1571" s="105"/>
      <c r="C1571" s="138" t="s">
        <v>1545</v>
      </c>
      <c r="D1571" s="107"/>
      <c r="E1571" s="108">
        <v>-1.9</v>
      </c>
      <c r="F1571" s="106"/>
      <c r="G1571" s="106"/>
      <c r="H1571" s="106"/>
      <c r="I1571" s="106"/>
      <c r="J1571" s="106"/>
      <c r="K1571" s="106"/>
      <c r="L1571" s="106"/>
      <c r="M1571" s="106"/>
      <c r="N1571" s="106"/>
      <c r="O1571" s="106"/>
      <c r="P1571" s="106"/>
      <c r="Q1571" s="106"/>
      <c r="R1571" s="106"/>
      <c r="S1571" s="106"/>
      <c r="T1571" s="106"/>
      <c r="U1571" s="106"/>
      <c r="V1571" s="106"/>
      <c r="W1571" s="106"/>
      <c r="X1571" s="106"/>
      <c r="Y1571" s="101"/>
      <c r="Z1571" s="101"/>
      <c r="AA1571" s="101"/>
      <c r="AB1571" s="101"/>
      <c r="AC1571" s="101"/>
      <c r="AD1571" s="101"/>
      <c r="AE1571" s="101"/>
      <c r="AF1571" s="101"/>
      <c r="AG1571" s="101" t="s">
        <v>365</v>
      </c>
      <c r="AH1571" s="101">
        <v>0</v>
      </c>
      <c r="AI1571" s="101"/>
      <c r="AJ1571" s="101"/>
      <c r="AK1571" s="101"/>
      <c r="AL1571" s="101"/>
      <c r="AM1571" s="101"/>
      <c r="AN1571" s="101"/>
      <c r="AO1571" s="101"/>
      <c r="AP1571" s="101"/>
      <c r="AQ1571" s="101"/>
      <c r="AR1571" s="101"/>
      <c r="AS1571" s="101"/>
      <c r="AT1571" s="101"/>
      <c r="AU1571" s="101"/>
      <c r="AV1571" s="101"/>
      <c r="AW1571" s="101"/>
      <c r="AX1571" s="101"/>
      <c r="AY1571" s="101"/>
      <c r="AZ1571" s="101"/>
      <c r="BA1571" s="101"/>
      <c r="BB1571" s="101"/>
      <c r="BC1571" s="101"/>
      <c r="BD1571" s="101"/>
      <c r="BE1571" s="101"/>
      <c r="BF1571" s="101"/>
      <c r="BG1571" s="101"/>
      <c r="BH1571" s="101"/>
    </row>
    <row r="1572" spans="1:60" outlineLevel="1">
      <c r="A1572" s="104"/>
      <c r="B1572" s="105"/>
      <c r="C1572" s="138" t="s">
        <v>1547</v>
      </c>
      <c r="D1572" s="107"/>
      <c r="E1572" s="108">
        <v>18</v>
      </c>
      <c r="F1572" s="106"/>
      <c r="G1572" s="106"/>
      <c r="H1572" s="106"/>
      <c r="I1572" s="106"/>
      <c r="J1572" s="106"/>
      <c r="K1572" s="106"/>
      <c r="L1572" s="106"/>
      <c r="M1572" s="106"/>
      <c r="N1572" s="106"/>
      <c r="O1572" s="106"/>
      <c r="P1572" s="106"/>
      <c r="Q1572" s="106"/>
      <c r="R1572" s="106"/>
      <c r="S1572" s="106"/>
      <c r="T1572" s="106"/>
      <c r="U1572" s="106"/>
      <c r="V1572" s="106"/>
      <c r="W1572" s="106"/>
      <c r="X1572" s="106"/>
      <c r="Y1572" s="101"/>
      <c r="Z1572" s="101"/>
      <c r="AA1572" s="101"/>
      <c r="AB1572" s="101"/>
      <c r="AC1572" s="101"/>
      <c r="AD1572" s="101"/>
      <c r="AE1572" s="101"/>
      <c r="AF1572" s="101"/>
      <c r="AG1572" s="101" t="s">
        <v>365</v>
      </c>
      <c r="AH1572" s="101">
        <v>0</v>
      </c>
      <c r="AI1572" s="101"/>
      <c r="AJ1572" s="101"/>
      <c r="AK1572" s="101"/>
      <c r="AL1572" s="101"/>
      <c r="AM1572" s="101"/>
      <c r="AN1572" s="101"/>
      <c r="AO1572" s="101"/>
      <c r="AP1572" s="101"/>
      <c r="AQ1572" s="101"/>
      <c r="AR1572" s="101"/>
      <c r="AS1572" s="101"/>
      <c r="AT1572" s="101"/>
      <c r="AU1572" s="101"/>
      <c r="AV1572" s="101"/>
      <c r="AW1572" s="101"/>
      <c r="AX1572" s="101"/>
      <c r="AY1572" s="101"/>
      <c r="AZ1572" s="101"/>
      <c r="BA1572" s="101"/>
      <c r="BB1572" s="101"/>
      <c r="BC1572" s="101"/>
      <c r="BD1572" s="101"/>
      <c r="BE1572" s="101"/>
      <c r="BF1572" s="101"/>
      <c r="BG1572" s="101"/>
      <c r="BH1572" s="101"/>
    </row>
    <row r="1573" spans="1:60" outlineLevel="1">
      <c r="A1573" s="104"/>
      <c r="B1573" s="105"/>
      <c r="C1573" s="138" t="s">
        <v>1545</v>
      </c>
      <c r="D1573" s="107"/>
      <c r="E1573" s="108">
        <v>-1.9</v>
      </c>
      <c r="F1573" s="106"/>
      <c r="G1573" s="106"/>
      <c r="H1573" s="106"/>
      <c r="I1573" s="106"/>
      <c r="J1573" s="106"/>
      <c r="K1573" s="106"/>
      <c r="L1573" s="106"/>
      <c r="M1573" s="106"/>
      <c r="N1573" s="106"/>
      <c r="O1573" s="106"/>
      <c r="P1573" s="106"/>
      <c r="Q1573" s="106"/>
      <c r="R1573" s="106"/>
      <c r="S1573" s="106"/>
      <c r="T1573" s="106"/>
      <c r="U1573" s="106"/>
      <c r="V1573" s="106"/>
      <c r="W1573" s="106"/>
      <c r="X1573" s="106"/>
      <c r="Y1573" s="101"/>
      <c r="Z1573" s="101"/>
      <c r="AA1573" s="101"/>
      <c r="AB1573" s="101"/>
      <c r="AC1573" s="101"/>
      <c r="AD1573" s="101"/>
      <c r="AE1573" s="101"/>
      <c r="AF1573" s="101"/>
      <c r="AG1573" s="101" t="s">
        <v>365</v>
      </c>
      <c r="AH1573" s="101">
        <v>0</v>
      </c>
      <c r="AI1573" s="101"/>
      <c r="AJ1573" s="101"/>
      <c r="AK1573" s="101"/>
      <c r="AL1573" s="101"/>
      <c r="AM1573" s="101"/>
      <c r="AN1573" s="101"/>
      <c r="AO1573" s="101"/>
      <c r="AP1573" s="101"/>
      <c r="AQ1573" s="101"/>
      <c r="AR1573" s="101"/>
      <c r="AS1573" s="101"/>
      <c r="AT1573" s="101"/>
      <c r="AU1573" s="101"/>
      <c r="AV1573" s="101"/>
      <c r="AW1573" s="101"/>
      <c r="AX1573" s="101"/>
      <c r="AY1573" s="101"/>
      <c r="AZ1573" s="101"/>
      <c r="BA1573" s="101"/>
      <c r="BB1573" s="101"/>
      <c r="BC1573" s="101"/>
      <c r="BD1573" s="101"/>
      <c r="BE1573" s="101"/>
      <c r="BF1573" s="101"/>
      <c r="BG1573" s="101"/>
      <c r="BH1573" s="101"/>
    </row>
    <row r="1574" spans="1:60" outlineLevel="1">
      <c r="A1574" s="104"/>
      <c r="B1574" s="105"/>
      <c r="C1574" s="138" t="s">
        <v>1548</v>
      </c>
      <c r="D1574" s="107"/>
      <c r="E1574" s="108">
        <v>18</v>
      </c>
      <c r="F1574" s="106"/>
      <c r="G1574" s="106"/>
      <c r="H1574" s="106"/>
      <c r="I1574" s="106"/>
      <c r="J1574" s="106"/>
      <c r="K1574" s="106"/>
      <c r="L1574" s="106"/>
      <c r="M1574" s="106"/>
      <c r="N1574" s="106"/>
      <c r="O1574" s="106"/>
      <c r="P1574" s="106"/>
      <c r="Q1574" s="106"/>
      <c r="R1574" s="106"/>
      <c r="S1574" s="106"/>
      <c r="T1574" s="106"/>
      <c r="U1574" s="106"/>
      <c r="V1574" s="106"/>
      <c r="W1574" s="106"/>
      <c r="X1574" s="106"/>
      <c r="Y1574" s="101"/>
      <c r="Z1574" s="101"/>
      <c r="AA1574" s="101"/>
      <c r="AB1574" s="101"/>
      <c r="AC1574" s="101"/>
      <c r="AD1574" s="101"/>
      <c r="AE1574" s="101"/>
      <c r="AF1574" s="101"/>
      <c r="AG1574" s="101" t="s">
        <v>365</v>
      </c>
      <c r="AH1574" s="101">
        <v>0</v>
      </c>
      <c r="AI1574" s="101"/>
      <c r="AJ1574" s="101"/>
      <c r="AK1574" s="101"/>
      <c r="AL1574" s="101"/>
      <c r="AM1574" s="101"/>
      <c r="AN1574" s="101"/>
      <c r="AO1574" s="101"/>
      <c r="AP1574" s="101"/>
      <c r="AQ1574" s="101"/>
      <c r="AR1574" s="101"/>
      <c r="AS1574" s="101"/>
      <c r="AT1574" s="101"/>
      <c r="AU1574" s="101"/>
      <c r="AV1574" s="101"/>
      <c r="AW1574" s="101"/>
      <c r="AX1574" s="101"/>
      <c r="AY1574" s="101"/>
      <c r="AZ1574" s="101"/>
      <c r="BA1574" s="101"/>
      <c r="BB1574" s="101"/>
      <c r="BC1574" s="101"/>
      <c r="BD1574" s="101"/>
      <c r="BE1574" s="101"/>
      <c r="BF1574" s="101"/>
      <c r="BG1574" s="101"/>
      <c r="BH1574" s="101"/>
    </row>
    <row r="1575" spans="1:60" outlineLevel="1">
      <c r="A1575" s="104"/>
      <c r="B1575" s="105"/>
      <c r="C1575" s="138" t="s">
        <v>1545</v>
      </c>
      <c r="D1575" s="107"/>
      <c r="E1575" s="108">
        <v>-1.9</v>
      </c>
      <c r="F1575" s="106"/>
      <c r="G1575" s="106"/>
      <c r="H1575" s="106"/>
      <c r="I1575" s="106"/>
      <c r="J1575" s="106"/>
      <c r="K1575" s="106"/>
      <c r="L1575" s="106"/>
      <c r="M1575" s="106"/>
      <c r="N1575" s="106"/>
      <c r="O1575" s="106"/>
      <c r="P1575" s="106"/>
      <c r="Q1575" s="106"/>
      <c r="R1575" s="106"/>
      <c r="S1575" s="106"/>
      <c r="T1575" s="106"/>
      <c r="U1575" s="106"/>
      <c r="V1575" s="106"/>
      <c r="W1575" s="106"/>
      <c r="X1575" s="106"/>
      <c r="Y1575" s="101"/>
      <c r="Z1575" s="101"/>
      <c r="AA1575" s="101"/>
      <c r="AB1575" s="101"/>
      <c r="AC1575" s="101"/>
      <c r="AD1575" s="101"/>
      <c r="AE1575" s="101"/>
      <c r="AF1575" s="101"/>
      <c r="AG1575" s="101" t="s">
        <v>365</v>
      </c>
      <c r="AH1575" s="101">
        <v>0</v>
      </c>
      <c r="AI1575" s="101"/>
      <c r="AJ1575" s="101"/>
      <c r="AK1575" s="101"/>
      <c r="AL1575" s="101"/>
      <c r="AM1575" s="101"/>
      <c r="AN1575" s="101"/>
      <c r="AO1575" s="101"/>
      <c r="AP1575" s="101"/>
      <c r="AQ1575" s="101"/>
      <c r="AR1575" s="101"/>
      <c r="AS1575" s="101"/>
      <c r="AT1575" s="101"/>
      <c r="AU1575" s="101"/>
      <c r="AV1575" s="101"/>
      <c r="AW1575" s="101"/>
      <c r="AX1575" s="101"/>
      <c r="AY1575" s="101"/>
      <c r="AZ1575" s="101"/>
      <c r="BA1575" s="101"/>
      <c r="BB1575" s="101"/>
      <c r="BC1575" s="101"/>
      <c r="BD1575" s="101"/>
      <c r="BE1575" s="101"/>
      <c r="BF1575" s="101"/>
      <c r="BG1575" s="101"/>
      <c r="BH1575" s="101"/>
    </row>
    <row r="1576" spans="1:60" outlineLevel="1">
      <c r="A1576" s="104"/>
      <c r="B1576" s="105"/>
      <c r="C1576" s="138" t="s">
        <v>1549</v>
      </c>
      <c r="D1576" s="107"/>
      <c r="E1576" s="108">
        <v>18</v>
      </c>
      <c r="F1576" s="106"/>
      <c r="G1576" s="106"/>
      <c r="H1576" s="106"/>
      <c r="I1576" s="106"/>
      <c r="J1576" s="106"/>
      <c r="K1576" s="106"/>
      <c r="L1576" s="106"/>
      <c r="M1576" s="106"/>
      <c r="N1576" s="106"/>
      <c r="O1576" s="106"/>
      <c r="P1576" s="106"/>
      <c r="Q1576" s="106"/>
      <c r="R1576" s="106"/>
      <c r="S1576" s="106"/>
      <c r="T1576" s="106"/>
      <c r="U1576" s="106"/>
      <c r="V1576" s="106"/>
      <c r="W1576" s="106"/>
      <c r="X1576" s="106"/>
      <c r="Y1576" s="101"/>
      <c r="Z1576" s="101"/>
      <c r="AA1576" s="101"/>
      <c r="AB1576" s="101"/>
      <c r="AC1576" s="101"/>
      <c r="AD1576" s="101"/>
      <c r="AE1576" s="101"/>
      <c r="AF1576" s="101"/>
      <c r="AG1576" s="101" t="s">
        <v>365</v>
      </c>
      <c r="AH1576" s="101">
        <v>0</v>
      </c>
      <c r="AI1576" s="101"/>
      <c r="AJ1576" s="101"/>
      <c r="AK1576" s="101"/>
      <c r="AL1576" s="101"/>
      <c r="AM1576" s="101"/>
      <c r="AN1576" s="101"/>
      <c r="AO1576" s="101"/>
      <c r="AP1576" s="101"/>
      <c r="AQ1576" s="101"/>
      <c r="AR1576" s="101"/>
      <c r="AS1576" s="101"/>
      <c r="AT1576" s="101"/>
      <c r="AU1576" s="101"/>
      <c r="AV1576" s="101"/>
      <c r="AW1576" s="101"/>
      <c r="AX1576" s="101"/>
      <c r="AY1576" s="101"/>
      <c r="AZ1576" s="101"/>
      <c r="BA1576" s="101"/>
      <c r="BB1576" s="101"/>
      <c r="BC1576" s="101"/>
      <c r="BD1576" s="101"/>
      <c r="BE1576" s="101"/>
      <c r="BF1576" s="101"/>
      <c r="BG1576" s="101"/>
      <c r="BH1576" s="101"/>
    </row>
    <row r="1577" spans="1:60" outlineLevel="1">
      <c r="A1577" s="104"/>
      <c r="B1577" s="105"/>
      <c r="C1577" s="138" t="s">
        <v>1545</v>
      </c>
      <c r="D1577" s="107"/>
      <c r="E1577" s="108">
        <v>-1.9</v>
      </c>
      <c r="F1577" s="106"/>
      <c r="G1577" s="106"/>
      <c r="H1577" s="106"/>
      <c r="I1577" s="106"/>
      <c r="J1577" s="106"/>
      <c r="K1577" s="106"/>
      <c r="L1577" s="106"/>
      <c r="M1577" s="106"/>
      <c r="N1577" s="106"/>
      <c r="O1577" s="106"/>
      <c r="P1577" s="106"/>
      <c r="Q1577" s="106"/>
      <c r="R1577" s="106"/>
      <c r="S1577" s="106"/>
      <c r="T1577" s="106"/>
      <c r="U1577" s="106"/>
      <c r="V1577" s="106"/>
      <c r="W1577" s="106"/>
      <c r="X1577" s="106"/>
      <c r="Y1577" s="101"/>
      <c r="Z1577" s="101"/>
      <c r="AA1577" s="101"/>
      <c r="AB1577" s="101"/>
      <c r="AC1577" s="101"/>
      <c r="AD1577" s="101"/>
      <c r="AE1577" s="101"/>
      <c r="AF1577" s="101"/>
      <c r="AG1577" s="101" t="s">
        <v>365</v>
      </c>
      <c r="AH1577" s="101">
        <v>0</v>
      </c>
      <c r="AI1577" s="101"/>
      <c r="AJ1577" s="101"/>
      <c r="AK1577" s="101"/>
      <c r="AL1577" s="101"/>
      <c r="AM1577" s="101"/>
      <c r="AN1577" s="101"/>
      <c r="AO1577" s="101"/>
      <c r="AP1577" s="101"/>
      <c r="AQ1577" s="101"/>
      <c r="AR1577" s="101"/>
      <c r="AS1577" s="101"/>
      <c r="AT1577" s="101"/>
      <c r="AU1577" s="101"/>
      <c r="AV1577" s="101"/>
      <c r="AW1577" s="101"/>
      <c r="AX1577" s="101"/>
      <c r="AY1577" s="101"/>
      <c r="AZ1577" s="101"/>
      <c r="BA1577" s="101"/>
      <c r="BB1577" s="101"/>
      <c r="BC1577" s="101"/>
      <c r="BD1577" s="101"/>
      <c r="BE1577" s="101"/>
      <c r="BF1577" s="101"/>
      <c r="BG1577" s="101"/>
      <c r="BH1577" s="101"/>
    </row>
    <row r="1578" spans="1:60" outlineLevel="1">
      <c r="A1578" s="104"/>
      <c r="B1578" s="105"/>
      <c r="C1578" s="138" t="s">
        <v>1550</v>
      </c>
      <c r="D1578" s="107"/>
      <c r="E1578" s="108">
        <v>18</v>
      </c>
      <c r="F1578" s="106"/>
      <c r="G1578" s="106"/>
      <c r="H1578" s="106"/>
      <c r="I1578" s="106"/>
      <c r="J1578" s="106"/>
      <c r="K1578" s="106"/>
      <c r="L1578" s="106"/>
      <c r="M1578" s="106"/>
      <c r="N1578" s="106"/>
      <c r="O1578" s="106"/>
      <c r="P1578" s="106"/>
      <c r="Q1578" s="106"/>
      <c r="R1578" s="106"/>
      <c r="S1578" s="106"/>
      <c r="T1578" s="106"/>
      <c r="U1578" s="106"/>
      <c r="V1578" s="106"/>
      <c r="W1578" s="106"/>
      <c r="X1578" s="106"/>
      <c r="Y1578" s="101"/>
      <c r="Z1578" s="101"/>
      <c r="AA1578" s="101"/>
      <c r="AB1578" s="101"/>
      <c r="AC1578" s="101"/>
      <c r="AD1578" s="101"/>
      <c r="AE1578" s="101"/>
      <c r="AF1578" s="101"/>
      <c r="AG1578" s="101" t="s">
        <v>365</v>
      </c>
      <c r="AH1578" s="101">
        <v>0</v>
      </c>
      <c r="AI1578" s="101"/>
      <c r="AJ1578" s="101"/>
      <c r="AK1578" s="101"/>
      <c r="AL1578" s="101"/>
      <c r="AM1578" s="101"/>
      <c r="AN1578" s="101"/>
      <c r="AO1578" s="101"/>
      <c r="AP1578" s="101"/>
      <c r="AQ1578" s="101"/>
      <c r="AR1578" s="101"/>
      <c r="AS1578" s="101"/>
      <c r="AT1578" s="101"/>
      <c r="AU1578" s="101"/>
      <c r="AV1578" s="101"/>
      <c r="AW1578" s="101"/>
      <c r="AX1578" s="101"/>
      <c r="AY1578" s="101"/>
      <c r="AZ1578" s="101"/>
      <c r="BA1578" s="101"/>
      <c r="BB1578" s="101"/>
      <c r="BC1578" s="101"/>
      <c r="BD1578" s="101"/>
      <c r="BE1578" s="101"/>
      <c r="BF1578" s="101"/>
      <c r="BG1578" s="101"/>
      <c r="BH1578" s="101"/>
    </row>
    <row r="1579" spans="1:60" outlineLevel="1">
      <c r="A1579" s="104"/>
      <c r="B1579" s="105"/>
      <c r="C1579" s="138" t="s">
        <v>1545</v>
      </c>
      <c r="D1579" s="107"/>
      <c r="E1579" s="108">
        <v>-1.9</v>
      </c>
      <c r="F1579" s="106"/>
      <c r="G1579" s="106"/>
      <c r="H1579" s="106"/>
      <c r="I1579" s="106"/>
      <c r="J1579" s="106"/>
      <c r="K1579" s="106"/>
      <c r="L1579" s="106"/>
      <c r="M1579" s="106"/>
      <c r="N1579" s="106"/>
      <c r="O1579" s="106"/>
      <c r="P1579" s="106"/>
      <c r="Q1579" s="106"/>
      <c r="R1579" s="106"/>
      <c r="S1579" s="106"/>
      <c r="T1579" s="106"/>
      <c r="U1579" s="106"/>
      <c r="V1579" s="106"/>
      <c r="W1579" s="106"/>
      <c r="X1579" s="106"/>
      <c r="Y1579" s="101"/>
      <c r="Z1579" s="101"/>
      <c r="AA1579" s="101"/>
      <c r="AB1579" s="101"/>
      <c r="AC1579" s="101"/>
      <c r="AD1579" s="101"/>
      <c r="AE1579" s="101"/>
      <c r="AF1579" s="101"/>
      <c r="AG1579" s="101" t="s">
        <v>365</v>
      </c>
      <c r="AH1579" s="101">
        <v>0</v>
      </c>
      <c r="AI1579" s="101"/>
      <c r="AJ1579" s="101"/>
      <c r="AK1579" s="101"/>
      <c r="AL1579" s="101"/>
      <c r="AM1579" s="101"/>
      <c r="AN1579" s="101"/>
      <c r="AO1579" s="101"/>
      <c r="AP1579" s="101"/>
      <c r="AQ1579" s="101"/>
      <c r="AR1579" s="101"/>
      <c r="AS1579" s="101"/>
      <c r="AT1579" s="101"/>
      <c r="AU1579" s="101"/>
      <c r="AV1579" s="101"/>
      <c r="AW1579" s="101"/>
      <c r="AX1579" s="101"/>
      <c r="AY1579" s="101"/>
      <c r="AZ1579" s="101"/>
      <c r="BA1579" s="101"/>
      <c r="BB1579" s="101"/>
      <c r="BC1579" s="101"/>
      <c r="BD1579" s="101"/>
      <c r="BE1579" s="101"/>
      <c r="BF1579" s="101"/>
      <c r="BG1579" s="101"/>
      <c r="BH1579" s="101"/>
    </row>
    <row r="1580" spans="1:60" outlineLevel="1">
      <c r="A1580" s="104"/>
      <c r="B1580" s="105"/>
      <c r="C1580" s="138" t="s">
        <v>1551</v>
      </c>
      <c r="D1580" s="107"/>
      <c r="E1580" s="108">
        <v>12.7</v>
      </c>
      <c r="F1580" s="106"/>
      <c r="G1580" s="106"/>
      <c r="H1580" s="106"/>
      <c r="I1580" s="106"/>
      <c r="J1580" s="106"/>
      <c r="K1580" s="106"/>
      <c r="L1580" s="106"/>
      <c r="M1580" s="106"/>
      <c r="N1580" s="106"/>
      <c r="O1580" s="106"/>
      <c r="P1580" s="106"/>
      <c r="Q1580" s="106"/>
      <c r="R1580" s="106"/>
      <c r="S1580" s="106"/>
      <c r="T1580" s="106"/>
      <c r="U1580" s="106"/>
      <c r="V1580" s="106"/>
      <c r="W1580" s="106"/>
      <c r="X1580" s="106"/>
      <c r="Y1580" s="101"/>
      <c r="Z1580" s="101"/>
      <c r="AA1580" s="101"/>
      <c r="AB1580" s="101"/>
      <c r="AC1580" s="101"/>
      <c r="AD1580" s="101"/>
      <c r="AE1580" s="101"/>
      <c r="AF1580" s="101"/>
      <c r="AG1580" s="101" t="s">
        <v>365</v>
      </c>
      <c r="AH1580" s="101">
        <v>0</v>
      </c>
      <c r="AI1580" s="101"/>
      <c r="AJ1580" s="101"/>
      <c r="AK1580" s="101"/>
      <c r="AL1580" s="101"/>
      <c r="AM1580" s="101"/>
      <c r="AN1580" s="101"/>
      <c r="AO1580" s="101"/>
      <c r="AP1580" s="101"/>
      <c r="AQ1580" s="101"/>
      <c r="AR1580" s="101"/>
      <c r="AS1580" s="101"/>
      <c r="AT1580" s="101"/>
      <c r="AU1580" s="101"/>
      <c r="AV1580" s="101"/>
      <c r="AW1580" s="101"/>
      <c r="AX1580" s="101"/>
      <c r="AY1580" s="101"/>
      <c r="AZ1580" s="101"/>
      <c r="BA1580" s="101"/>
      <c r="BB1580" s="101"/>
      <c r="BC1580" s="101"/>
      <c r="BD1580" s="101"/>
      <c r="BE1580" s="101"/>
      <c r="BF1580" s="101"/>
      <c r="BG1580" s="101"/>
      <c r="BH1580" s="101"/>
    </row>
    <row r="1581" spans="1:60" outlineLevel="1">
      <c r="A1581" s="104"/>
      <c r="B1581" s="105"/>
      <c r="C1581" s="138" t="s">
        <v>1545</v>
      </c>
      <c r="D1581" s="107"/>
      <c r="E1581" s="108">
        <v>-1.9</v>
      </c>
      <c r="F1581" s="106"/>
      <c r="G1581" s="106"/>
      <c r="H1581" s="106"/>
      <c r="I1581" s="106"/>
      <c r="J1581" s="106"/>
      <c r="K1581" s="106"/>
      <c r="L1581" s="106"/>
      <c r="M1581" s="106"/>
      <c r="N1581" s="106"/>
      <c r="O1581" s="106"/>
      <c r="P1581" s="106"/>
      <c r="Q1581" s="106"/>
      <c r="R1581" s="106"/>
      <c r="S1581" s="106"/>
      <c r="T1581" s="106"/>
      <c r="U1581" s="106"/>
      <c r="V1581" s="106"/>
      <c r="W1581" s="106"/>
      <c r="X1581" s="106"/>
      <c r="Y1581" s="101"/>
      <c r="Z1581" s="101"/>
      <c r="AA1581" s="101"/>
      <c r="AB1581" s="101"/>
      <c r="AC1581" s="101"/>
      <c r="AD1581" s="101"/>
      <c r="AE1581" s="101"/>
      <c r="AF1581" s="101"/>
      <c r="AG1581" s="101" t="s">
        <v>365</v>
      </c>
      <c r="AH1581" s="101">
        <v>0</v>
      </c>
      <c r="AI1581" s="101"/>
      <c r="AJ1581" s="101"/>
      <c r="AK1581" s="101"/>
      <c r="AL1581" s="101"/>
      <c r="AM1581" s="101"/>
      <c r="AN1581" s="101"/>
      <c r="AO1581" s="101"/>
      <c r="AP1581" s="101"/>
      <c r="AQ1581" s="101"/>
      <c r="AR1581" s="101"/>
      <c r="AS1581" s="101"/>
      <c r="AT1581" s="101"/>
      <c r="AU1581" s="101"/>
      <c r="AV1581" s="101"/>
      <c r="AW1581" s="101"/>
      <c r="AX1581" s="101"/>
      <c r="AY1581" s="101"/>
      <c r="AZ1581" s="101"/>
      <c r="BA1581" s="101"/>
      <c r="BB1581" s="101"/>
      <c r="BC1581" s="101"/>
      <c r="BD1581" s="101"/>
      <c r="BE1581" s="101"/>
      <c r="BF1581" s="101"/>
      <c r="BG1581" s="101"/>
      <c r="BH1581" s="101"/>
    </row>
    <row r="1582" spans="1:60" outlineLevel="1">
      <c r="A1582" s="104"/>
      <c r="B1582" s="105"/>
      <c r="C1582" s="139" t="s">
        <v>454</v>
      </c>
      <c r="D1582" s="109"/>
      <c r="E1582" s="110">
        <v>123.5</v>
      </c>
      <c r="F1582" s="106"/>
      <c r="G1582" s="106"/>
      <c r="H1582" s="106"/>
      <c r="I1582" s="106"/>
      <c r="J1582" s="106"/>
      <c r="K1582" s="106"/>
      <c r="L1582" s="106"/>
      <c r="M1582" s="106"/>
      <c r="N1582" s="106"/>
      <c r="O1582" s="106"/>
      <c r="P1582" s="106"/>
      <c r="Q1582" s="106"/>
      <c r="R1582" s="106"/>
      <c r="S1582" s="106"/>
      <c r="T1582" s="106"/>
      <c r="U1582" s="106"/>
      <c r="V1582" s="106"/>
      <c r="W1582" s="106"/>
      <c r="X1582" s="106"/>
      <c r="Y1582" s="101"/>
      <c r="Z1582" s="101"/>
      <c r="AA1582" s="101"/>
      <c r="AB1582" s="101"/>
      <c r="AC1582" s="101"/>
      <c r="AD1582" s="101"/>
      <c r="AE1582" s="101"/>
      <c r="AF1582" s="101"/>
      <c r="AG1582" s="101" t="s">
        <v>365</v>
      </c>
      <c r="AH1582" s="101">
        <v>1</v>
      </c>
      <c r="AI1582" s="101"/>
      <c r="AJ1582" s="101"/>
      <c r="AK1582" s="101"/>
      <c r="AL1582" s="101"/>
      <c r="AM1582" s="101"/>
      <c r="AN1582" s="101"/>
      <c r="AO1582" s="101"/>
      <c r="AP1582" s="101"/>
      <c r="AQ1582" s="101"/>
      <c r="AR1582" s="101"/>
      <c r="AS1582" s="101"/>
      <c r="AT1582" s="101"/>
      <c r="AU1582" s="101"/>
      <c r="AV1582" s="101"/>
      <c r="AW1582" s="101"/>
      <c r="AX1582" s="101"/>
      <c r="AY1582" s="101"/>
      <c r="AZ1582" s="101"/>
      <c r="BA1582" s="101"/>
      <c r="BB1582" s="101"/>
      <c r="BC1582" s="101"/>
      <c r="BD1582" s="101"/>
      <c r="BE1582" s="101"/>
      <c r="BF1582" s="101"/>
      <c r="BG1582" s="101"/>
      <c r="BH1582" s="101"/>
    </row>
    <row r="1583" spans="1:60" outlineLevel="1">
      <c r="A1583" s="122">
        <v>216</v>
      </c>
      <c r="B1583" s="123" t="s">
        <v>1552</v>
      </c>
      <c r="C1583" s="137" t="s">
        <v>1553</v>
      </c>
      <c r="D1583" s="124" t="s">
        <v>359</v>
      </c>
      <c r="E1583" s="125">
        <v>231.66749999999999</v>
      </c>
      <c r="F1583" s="126"/>
      <c r="G1583" s="127">
        <f>ROUND(E1583*F1583,2)</f>
        <v>0</v>
      </c>
      <c r="H1583" s="126"/>
      <c r="I1583" s="127">
        <f>ROUND(E1583*H1583,2)</f>
        <v>0</v>
      </c>
      <c r="J1583" s="126"/>
      <c r="K1583" s="127">
        <f>ROUND(E1583*J1583,2)</f>
        <v>0</v>
      </c>
      <c r="L1583" s="127">
        <v>21</v>
      </c>
      <c r="M1583" s="127">
        <f>G1583*(1+L1583/100)</f>
        <v>0</v>
      </c>
      <c r="N1583" s="127">
        <v>2.7799999999999999E-3</v>
      </c>
      <c r="O1583" s="127">
        <f>ROUND(E1583*N1583,2)</f>
        <v>0.64</v>
      </c>
      <c r="P1583" s="127">
        <v>0</v>
      </c>
      <c r="Q1583" s="127">
        <f>ROUND(E1583*P1583,2)</f>
        <v>0</v>
      </c>
      <c r="R1583" s="127"/>
      <c r="S1583" s="127" t="s">
        <v>392</v>
      </c>
      <c r="T1583" s="128" t="s">
        <v>393</v>
      </c>
      <c r="U1583" s="106">
        <v>0</v>
      </c>
      <c r="V1583" s="106">
        <f>ROUND(E1583*U1583,2)</f>
        <v>0</v>
      </c>
      <c r="W1583" s="106"/>
      <c r="X1583" s="106" t="s">
        <v>1066</v>
      </c>
      <c r="Y1583" s="101"/>
      <c r="Z1583" s="101"/>
      <c r="AA1583" s="101"/>
      <c r="AB1583" s="101"/>
      <c r="AC1583" s="101"/>
      <c r="AD1583" s="101"/>
      <c r="AE1583" s="101"/>
      <c r="AF1583" s="101"/>
      <c r="AG1583" s="101" t="s">
        <v>1067</v>
      </c>
      <c r="AH1583" s="101"/>
      <c r="AI1583" s="101"/>
      <c r="AJ1583" s="101"/>
      <c r="AK1583" s="101"/>
      <c r="AL1583" s="101"/>
      <c r="AM1583" s="101"/>
      <c r="AN1583" s="101"/>
      <c r="AO1583" s="101"/>
      <c r="AP1583" s="101"/>
      <c r="AQ1583" s="101"/>
      <c r="AR1583" s="101"/>
      <c r="AS1583" s="101"/>
      <c r="AT1583" s="101"/>
      <c r="AU1583" s="101"/>
      <c r="AV1583" s="101"/>
      <c r="AW1583" s="101"/>
      <c r="AX1583" s="101"/>
      <c r="AY1583" s="101"/>
      <c r="AZ1583" s="101"/>
      <c r="BA1583" s="101"/>
      <c r="BB1583" s="101"/>
      <c r="BC1583" s="101"/>
      <c r="BD1583" s="101"/>
      <c r="BE1583" s="101"/>
      <c r="BF1583" s="101"/>
      <c r="BG1583" s="101"/>
      <c r="BH1583" s="101"/>
    </row>
    <row r="1584" spans="1:60" outlineLevel="1">
      <c r="A1584" s="104"/>
      <c r="B1584" s="105"/>
      <c r="C1584" s="138" t="s">
        <v>1554</v>
      </c>
      <c r="D1584" s="107"/>
      <c r="E1584" s="108">
        <v>213.6585</v>
      </c>
      <c r="F1584" s="106"/>
      <c r="G1584" s="106"/>
      <c r="H1584" s="106"/>
      <c r="I1584" s="106"/>
      <c r="J1584" s="106"/>
      <c r="K1584" s="106"/>
      <c r="L1584" s="106"/>
      <c r="M1584" s="106"/>
      <c r="N1584" s="106"/>
      <c r="O1584" s="106"/>
      <c r="P1584" s="106"/>
      <c r="Q1584" s="106"/>
      <c r="R1584" s="106"/>
      <c r="S1584" s="106"/>
      <c r="T1584" s="106"/>
      <c r="U1584" s="106"/>
      <c r="V1584" s="106"/>
      <c r="W1584" s="106"/>
      <c r="X1584" s="106"/>
      <c r="Y1584" s="101"/>
      <c r="Z1584" s="101"/>
      <c r="AA1584" s="101"/>
      <c r="AB1584" s="101"/>
      <c r="AC1584" s="101"/>
      <c r="AD1584" s="101"/>
      <c r="AE1584" s="101"/>
      <c r="AF1584" s="101"/>
      <c r="AG1584" s="101" t="s">
        <v>365</v>
      </c>
      <c r="AH1584" s="101">
        <v>0</v>
      </c>
      <c r="AI1584" s="101"/>
      <c r="AJ1584" s="101"/>
      <c r="AK1584" s="101"/>
      <c r="AL1584" s="101"/>
      <c r="AM1584" s="101"/>
      <c r="AN1584" s="101"/>
      <c r="AO1584" s="101"/>
      <c r="AP1584" s="101"/>
      <c r="AQ1584" s="101"/>
      <c r="AR1584" s="101"/>
      <c r="AS1584" s="101"/>
      <c r="AT1584" s="101"/>
      <c r="AU1584" s="101"/>
      <c r="AV1584" s="101"/>
      <c r="AW1584" s="101"/>
      <c r="AX1584" s="101"/>
      <c r="AY1584" s="101"/>
      <c r="AZ1584" s="101"/>
      <c r="BA1584" s="101"/>
      <c r="BB1584" s="101"/>
      <c r="BC1584" s="101"/>
      <c r="BD1584" s="101"/>
      <c r="BE1584" s="101"/>
      <c r="BF1584" s="101"/>
      <c r="BG1584" s="101"/>
      <c r="BH1584" s="101"/>
    </row>
    <row r="1585" spans="1:60" outlineLevel="1">
      <c r="A1585" s="104"/>
      <c r="B1585" s="105"/>
      <c r="C1585" s="138" t="s">
        <v>1555</v>
      </c>
      <c r="D1585" s="107"/>
      <c r="E1585" s="108">
        <v>18.009</v>
      </c>
      <c r="F1585" s="106"/>
      <c r="G1585" s="106"/>
      <c r="H1585" s="106"/>
      <c r="I1585" s="106"/>
      <c r="J1585" s="106"/>
      <c r="K1585" s="106"/>
      <c r="L1585" s="106"/>
      <c r="M1585" s="106"/>
      <c r="N1585" s="106"/>
      <c r="O1585" s="106"/>
      <c r="P1585" s="106"/>
      <c r="Q1585" s="106"/>
      <c r="R1585" s="106"/>
      <c r="S1585" s="106"/>
      <c r="T1585" s="106"/>
      <c r="U1585" s="106"/>
      <c r="V1585" s="106"/>
      <c r="W1585" s="106"/>
      <c r="X1585" s="106"/>
      <c r="Y1585" s="101"/>
      <c r="Z1585" s="101"/>
      <c r="AA1585" s="101"/>
      <c r="AB1585" s="101"/>
      <c r="AC1585" s="101"/>
      <c r="AD1585" s="101"/>
      <c r="AE1585" s="101"/>
      <c r="AF1585" s="101"/>
      <c r="AG1585" s="101" t="s">
        <v>365</v>
      </c>
      <c r="AH1585" s="101">
        <v>0</v>
      </c>
      <c r="AI1585" s="101"/>
      <c r="AJ1585" s="101"/>
      <c r="AK1585" s="101"/>
      <c r="AL1585" s="101"/>
      <c r="AM1585" s="101"/>
      <c r="AN1585" s="101"/>
      <c r="AO1585" s="101"/>
      <c r="AP1585" s="101"/>
      <c r="AQ1585" s="101"/>
      <c r="AR1585" s="101"/>
      <c r="AS1585" s="101"/>
      <c r="AT1585" s="101"/>
      <c r="AU1585" s="101"/>
      <c r="AV1585" s="101"/>
      <c r="AW1585" s="101"/>
      <c r="AX1585" s="101"/>
      <c r="AY1585" s="101"/>
      <c r="AZ1585" s="101"/>
      <c r="BA1585" s="101"/>
      <c r="BB1585" s="101"/>
      <c r="BC1585" s="101"/>
      <c r="BD1585" s="101"/>
      <c r="BE1585" s="101"/>
      <c r="BF1585" s="101"/>
      <c r="BG1585" s="101"/>
      <c r="BH1585" s="101"/>
    </row>
    <row r="1586" spans="1:60" outlineLevel="1">
      <c r="A1586" s="129">
        <v>217</v>
      </c>
      <c r="B1586" s="130" t="s">
        <v>1556</v>
      </c>
      <c r="C1586" s="140" t="s">
        <v>1557</v>
      </c>
      <c r="D1586" s="131" t="s">
        <v>544</v>
      </c>
      <c r="E1586" s="132">
        <v>4.1519899999999996</v>
      </c>
      <c r="F1586" s="133"/>
      <c r="G1586" s="134">
        <f>ROUND(E1586*F1586,2)</f>
        <v>0</v>
      </c>
      <c r="H1586" s="133"/>
      <c r="I1586" s="134">
        <f>ROUND(E1586*H1586,2)</f>
        <v>0</v>
      </c>
      <c r="J1586" s="133"/>
      <c r="K1586" s="134">
        <f>ROUND(E1586*J1586,2)</f>
        <v>0</v>
      </c>
      <c r="L1586" s="134">
        <v>21</v>
      </c>
      <c r="M1586" s="134">
        <f>G1586*(1+L1586/100)</f>
        <v>0</v>
      </c>
      <c r="N1586" s="134">
        <v>0</v>
      </c>
      <c r="O1586" s="134">
        <f>ROUND(E1586*N1586,2)</f>
        <v>0</v>
      </c>
      <c r="P1586" s="134">
        <v>0</v>
      </c>
      <c r="Q1586" s="134">
        <f>ROUND(E1586*P1586,2)</f>
        <v>0</v>
      </c>
      <c r="R1586" s="134"/>
      <c r="S1586" s="134" t="s">
        <v>360</v>
      </c>
      <c r="T1586" s="135" t="s">
        <v>361</v>
      </c>
      <c r="U1586" s="106">
        <v>1.171</v>
      </c>
      <c r="V1586" s="106">
        <f>ROUND(E1586*U1586,2)</f>
        <v>4.8600000000000003</v>
      </c>
      <c r="W1586" s="106"/>
      <c r="X1586" s="106" t="s">
        <v>1014</v>
      </c>
      <c r="Y1586" s="101"/>
      <c r="Z1586" s="101"/>
      <c r="AA1586" s="101"/>
      <c r="AB1586" s="101"/>
      <c r="AC1586" s="101"/>
      <c r="AD1586" s="101"/>
      <c r="AE1586" s="101"/>
      <c r="AF1586" s="101"/>
      <c r="AG1586" s="101" t="s">
        <v>1015</v>
      </c>
      <c r="AH1586" s="101"/>
      <c r="AI1586" s="101"/>
      <c r="AJ1586" s="101"/>
      <c r="AK1586" s="101"/>
      <c r="AL1586" s="101"/>
      <c r="AM1586" s="101"/>
      <c r="AN1586" s="101"/>
      <c r="AO1586" s="101"/>
      <c r="AP1586" s="101"/>
      <c r="AQ1586" s="101"/>
      <c r="AR1586" s="101"/>
      <c r="AS1586" s="101"/>
      <c r="AT1586" s="101"/>
      <c r="AU1586" s="101"/>
      <c r="AV1586" s="101"/>
      <c r="AW1586" s="101"/>
      <c r="AX1586" s="101"/>
      <c r="AY1586" s="101"/>
      <c r="AZ1586" s="101"/>
      <c r="BA1586" s="101"/>
      <c r="BB1586" s="101"/>
      <c r="BC1586" s="101"/>
      <c r="BD1586" s="101"/>
      <c r="BE1586" s="101"/>
      <c r="BF1586" s="101"/>
      <c r="BG1586" s="101"/>
      <c r="BH1586" s="101"/>
    </row>
    <row r="1587" spans="1:60">
      <c r="A1587" s="116" t="s">
        <v>355</v>
      </c>
      <c r="B1587" s="117" t="s">
        <v>186</v>
      </c>
      <c r="C1587" s="136" t="s">
        <v>187</v>
      </c>
      <c r="D1587" s="118"/>
      <c r="E1587" s="119"/>
      <c r="F1587" s="120"/>
      <c r="G1587" s="120">
        <f>SUMIF(AG1588:AG1823,"&lt;&gt;NOR",G1588:G1823)</f>
        <v>0</v>
      </c>
      <c r="H1587" s="120"/>
      <c r="I1587" s="120">
        <f>SUM(I1588:I1823)</f>
        <v>0</v>
      </c>
      <c r="J1587" s="120"/>
      <c r="K1587" s="120">
        <f>SUM(K1588:K1823)</f>
        <v>0</v>
      </c>
      <c r="L1587" s="120"/>
      <c r="M1587" s="120">
        <f>SUM(M1588:M1823)</f>
        <v>0</v>
      </c>
      <c r="N1587" s="120"/>
      <c r="O1587" s="120">
        <f>SUM(O1588:O1823)</f>
        <v>12.83</v>
      </c>
      <c r="P1587" s="120"/>
      <c r="Q1587" s="120">
        <f>SUM(Q1588:Q1823)</f>
        <v>0</v>
      </c>
      <c r="R1587" s="120"/>
      <c r="S1587" s="120"/>
      <c r="T1587" s="121"/>
      <c r="U1587" s="115"/>
      <c r="V1587" s="115">
        <f>SUM(V1588:V1823)</f>
        <v>691.40000000000009</v>
      </c>
      <c r="W1587" s="115"/>
      <c r="X1587" s="115"/>
      <c r="AG1587" t="s">
        <v>356</v>
      </c>
    </row>
    <row r="1588" spans="1:60" outlineLevel="1">
      <c r="A1588" s="122">
        <v>218</v>
      </c>
      <c r="B1588" s="123" t="s">
        <v>1558</v>
      </c>
      <c r="C1588" s="137" t="s">
        <v>1559</v>
      </c>
      <c r="D1588" s="124" t="s">
        <v>359</v>
      </c>
      <c r="E1588" s="125">
        <v>490.99200000000002</v>
      </c>
      <c r="F1588" s="126"/>
      <c r="G1588" s="127">
        <f>ROUND(E1588*F1588,2)</f>
        <v>0</v>
      </c>
      <c r="H1588" s="126"/>
      <c r="I1588" s="127">
        <f>ROUND(E1588*H1588,2)</f>
        <v>0</v>
      </c>
      <c r="J1588" s="126"/>
      <c r="K1588" s="127">
        <f>ROUND(E1588*J1588,2)</f>
        <v>0</v>
      </c>
      <c r="L1588" s="127">
        <v>21</v>
      </c>
      <c r="M1588" s="127">
        <f>G1588*(1+L1588/100)</f>
        <v>0</v>
      </c>
      <c r="N1588" s="127">
        <v>2.1000000000000001E-4</v>
      </c>
      <c r="O1588" s="127">
        <f>ROUND(E1588*N1588,2)</f>
        <v>0.1</v>
      </c>
      <c r="P1588" s="127">
        <v>0</v>
      </c>
      <c r="Q1588" s="127">
        <f>ROUND(E1588*P1588,2)</f>
        <v>0</v>
      </c>
      <c r="R1588" s="127"/>
      <c r="S1588" s="127" t="s">
        <v>360</v>
      </c>
      <c r="T1588" s="128" t="s">
        <v>361</v>
      </c>
      <c r="U1588" s="106">
        <v>0.05</v>
      </c>
      <c r="V1588" s="106">
        <f>ROUND(E1588*U1588,2)</f>
        <v>24.55</v>
      </c>
      <c r="W1588" s="106"/>
      <c r="X1588" s="106" t="s">
        <v>362</v>
      </c>
      <c r="Y1588" s="101"/>
      <c r="Z1588" s="101"/>
      <c r="AA1588" s="101"/>
      <c r="AB1588" s="101"/>
      <c r="AC1588" s="101"/>
      <c r="AD1588" s="101"/>
      <c r="AE1588" s="101"/>
      <c r="AF1588" s="101"/>
      <c r="AG1588" s="101" t="s">
        <v>363</v>
      </c>
      <c r="AH1588" s="101"/>
      <c r="AI1588" s="101"/>
      <c r="AJ1588" s="101"/>
      <c r="AK1588" s="101"/>
      <c r="AL1588" s="101"/>
      <c r="AM1588" s="101"/>
      <c r="AN1588" s="101"/>
      <c r="AO1588" s="101"/>
      <c r="AP1588" s="101"/>
      <c r="AQ1588" s="101"/>
      <c r="AR1588" s="101"/>
      <c r="AS1588" s="101"/>
      <c r="AT1588" s="101"/>
      <c r="AU1588" s="101"/>
      <c r="AV1588" s="101"/>
      <c r="AW1588" s="101"/>
      <c r="AX1588" s="101"/>
      <c r="AY1588" s="101"/>
      <c r="AZ1588" s="101"/>
      <c r="BA1588" s="101"/>
      <c r="BB1588" s="101"/>
      <c r="BC1588" s="101"/>
      <c r="BD1588" s="101"/>
      <c r="BE1588" s="101"/>
      <c r="BF1588" s="101"/>
      <c r="BG1588" s="101"/>
      <c r="BH1588" s="101"/>
    </row>
    <row r="1589" spans="1:60" outlineLevel="1">
      <c r="A1589" s="104"/>
      <c r="B1589" s="105"/>
      <c r="C1589" s="138" t="s">
        <v>551</v>
      </c>
      <c r="D1589" s="107"/>
      <c r="E1589" s="108"/>
      <c r="F1589" s="106"/>
      <c r="G1589" s="106"/>
      <c r="H1589" s="106"/>
      <c r="I1589" s="106"/>
      <c r="J1589" s="106"/>
      <c r="K1589" s="106"/>
      <c r="L1589" s="106"/>
      <c r="M1589" s="106"/>
      <c r="N1589" s="106"/>
      <c r="O1589" s="106"/>
      <c r="P1589" s="106"/>
      <c r="Q1589" s="106"/>
      <c r="R1589" s="106"/>
      <c r="S1589" s="106"/>
      <c r="T1589" s="106"/>
      <c r="U1589" s="106"/>
      <c r="V1589" s="106"/>
      <c r="W1589" s="106"/>
      <c r="X1589" s="106"/>
      <c r="Y1589" s="101"/>
      <c r="Z1589" s="101"/>
      <c r="AA1589" s="101"/>
      <c r="AB1589" s="101"/>
      <c r="AC1589" s="101"/>
      <c r="AD1589" s="101"/>
      <c r="AE1589" s="101"/>
      <c r="AF1589" s="101"/>
      <c r="AG1589" s="101" t="s">
        <v>365</v>
      </c>
      <c r="AH1589" s="101">
        <v>0</v>
      </c>
      <c r="AI1589" s="101"/>
      <c r="AJ1589" s="101"/>
      <c r="AK1589" s="101"/>
      <c r="AL1589" s="101"/>
      <c r="AM1589" s="101"/>
      <c r="AN1589" s="101"/>
      <c r="AO1589" s="101"/>
      <c r="AP1589" s="101"/>
      <c r="AQ1589" s="101"/>
      <c r="AR1589" s="101"/>
      <c r="AS1589" s="101"/>
      <c r="AT1589" s="101"/>
      <c r="AU1589" s="101"/>
      <c r="AV1589" s="101"/>
      <c r="AW1589" s="101"/>
      <c r="AX1589" s="101"/>
      <c r="AY1589" s="101"/>
      <c r="AZ1589" s="101"/>
      <c r="BA1589" s="101"/>
      <c r="BB1589" s="101"/>
      <c r="BC1589" s="101"/>
      <c r="BD1589" s="101"/>
      <c r="BE1589" s="101"/>
      <c r="BF1589" s="101"/>
      <c r="BG1589" s="101"/>
      <c r="BH1589" s="101"/>
    </row>
    <row r="1590" spans="1:60" outlineLevel="1">
      <c r="A1590" s="104"/>
      <c r="B1590" s="105"/>
      <c r="C1590" s="138" t="s">
        <v>1560</v>
      </c>
      <c r="D1590" s="107"/>
      <c r="E1590" s="108">
        <v>12.72</v>
      </c>
      <c r="F1590" s="106"/>
      <c r="G1590" s="106"/>
      <c r="H1590" s="106"/>
      <c r="I1590" s="106"/>
      <c r="J1590" s="106"/>
      <c r="K1590" s="106"/>
      <c r="L1590" s="106"/>
      <c r="M1590" s="106"/>
      <c r="N1590" s="106"/>
      <c r="O1590" s="106"/>
      <c r="P1590" s="106"/>
      <c r="Q1590" s="106"/>
      <c r="R1590" s="106"/>
      <c r="S1590" s="106"/>
      <c r="T1590" s="106"/>
      <c r="U1590" s="106"/>
      <c r="V1590" s="106"/>
      <c r="W1590" s="106"/>
      <c r="X1590" s="106"/>
      <c r="Y1590" s="101"/>
      <c r="Z1590" s="101"/>
      <c r="AA1590" s="101"/>
      <c r="AB1590" s="101"/>
      <c r="AC1590" s="101"/>
      <c r="AD1590" s="101"/>
      <c r="AE1590" s="101"/>
      <c r="AF1590" s="101"/>
      <c r="AG1590" s="101" t="s">
        <v>365</v>
      </c>
      <c r="AH1590" s="101">
        <v>0</v>
      </c>
      <c r="AI1590" s="101"/>
      <c r="AJ1590" s="101"/>
      <c r="AK1590" s="101"/>
      <c r="AL1590" s="101"/>
      <c r="AM1590" s="101"/>
      <c r="AN1590" s="101"/>
      <c r="AO1590" s="101"/>
      <c r="AP1590" s="101"/>
      <c r="AQ1590" s="101"/>
      <c r="AR1590" s="101"/>
      <c r="AS1590" s="101"/>
      <c r="AT1590" s="101"/>
      <c r="AU1590" s="101"/>
      <c r="AV1590" s="101"/>
      <c r="AW1590" s="101"/>
      <c r="AX1590" s="101"/>
      <c r="AY1590" s="101"/>
      <c r="AZ1590" s="101"/>
      <c r="BA1590" s="101"/>
      <c r="BB1590" s="101"/>
      <c r="BC1590" s="101"/>
      <c r="BD1590" s="101"/>
      <c r="BE1590" s="101"/>
      <c r="BF1590" s="101"/>
      <c r="BG1590" s="101"/>
      <c r="BH1590" s="101"/>
    </row>
    <row r="1591" spans="1:60" outlineLevel="1">
      <c r="A1591" s="104"/>
      <c r="B1591" s="105"/>
      <c r="C1591" s="138" t="s">
        <v>1561</v>
      </c>
      <c r="D1591" s="107"/>
      <c r="E1591" s="108">
        <v>-3</v>
      </c>
      <c r="F1591" s="106"/>
      <c r="G1591" s="106"/>
      <c r="H1591" s="106"/>
      <c r="I1591" s="106"/>
      <c r="J1591" s="106"/>
      <c r="K1591" s="106"/>
      <c r="L1591" s="106"/>
      <c r="M1591" s="106"/>
      <c r="N1591" s="106"/>
      <c r="O1591" s="106"/>
      <c r="P1591" s="106"/>
      <c r="Q1591" s="106"/>
      <c r="R1591" s="106"/>
      <c r="S1591" s="106"/>
      <c r="T1591" s="106"/>
      <c r="U1591" s="106"/>
      <c r="V1591" s="106"/>
      <c r="W1591" s="106"/>
      <c r="X1591" s="106"/>
      <c r="Y1591" s="101"/>
      <c r="Z1591" s="101"/>
      <c r="AA1591" s="101"/>
      <c r="AB1591" s="101"/>
      <c r="AC1591" s="101"/>
      <c r="AD1591" s="101"/>
      <c r="AE1591" s="101"/>
      <c r="AF1591" s="101"/>
      <c r="AG1591" s="101" t="s">
        <v>365</v>
      </c>
      <c r="AH1591" s="101">
        <v>0</v>
      </c>
      <c r="AI1591" s="101"/>
      <c r="AJ1591" s="101"/>
      <c r="AK1591" s="101"/>
      <c r="AL1591" s="101"/>
      <c r="AM1591" s="101"/>
      <c r="AN1591" s="101"/>
      <c r="AO1591" s="101"/>
      <c r="AP1591" s="101"/>
      <c r="AQ1591" s="101"/>
      <c r="AR1591" s="101"/>
      <c r="AS1591" s="101"/>
      <c r="AT1591" s="101"/>
      <c r="AU1591" s="101"/>
      <c r="AV1591" s="101"/>
      <c r="AW1591" s="101"/>
      <c r="AX1591" s="101"/>
      <c r="AY1591" s="101"/>
      <c r="AZ1591" s="101"/>
      <c r="BA1591" s="101"/>
      <c r="BB1591" s="101"/>
      <c r="BC1591" s="101"/>
      <c r="BD1591" s="101"/>
      <c r="BE1591" s="101"/>
      <c r="BF1591" s="101"/>
      <c r="BG1591" s="101"/>
      <c r="BH1591" s="101"/>
    </row>
    <row r="1592" spans="1:60" outlineLevel="1">
      <c r="A1592" s="104"/>
      <c r="B1592" s="105"/>
      <c r="C1592" s="138" t="s">
        <v>1562</v>
      </c>
      <c r="D1592" s="107"/>
      <c r="E1592" s="108">
        <v>12.24</v>
      </c>
      <c r="F1592" s="106"/>
      <c r="G1592" s="106"/>
      <c r="H1592" s="106"/>
      <c r="I1592" s="106"/>
      <c r="J1592" s="106"/>
      <c r="K1592" s="106"/>
      <c r="L1592" s="106"/>
      <c r="M1592" s="106"/>
      <c r="N1592" s="106"/>
      <c r="O1592" s="106"/>
      <c r="P1592" s="106"/>
      <c r="Q1592" s="106"/>
      <c r="R1592" s="106"/>
      <c r="S1592" s="106"/>
      <c r="T1592" s="106"/>
      <c r="U1592" s="106"/>
      <c r="V1592" s="106"/>
      <c r="W1592" s="106"/>
      <c r="X1592" s="106"/>
      <c r="Y1592" s="101"/>
      <c r="Z1592" s="101"/>
      <c r="AA1592" s="101"/>
      <c r="AB1592" s="101"/>
      <c r="AC1592" s="101"/>
      <c r="AD1592" s="101"/>
      <c r="AE1592" s="101"/>
      <c r="AF1592" s="101"/>
      <c r="AG1592" s="101" t="s">
        <v>365</v>
      </c>
      <c r="AH1592" s="101">
        <v>0</v>
      </c>
      <c r="AI1592" s="101"/>
      <c r="AJ1592" s="101"/>
      <c r="AK1592" s="101"/>
      <c r="AL1592" s="101"/>
      <c r="AM1592" s="101"/>
      <c r="AN1592" s="101"/>
      <c r="AO1592" s="101"/>
      <c r="AP1592" s="101"/>
      <c r="AQ1592" s="101"/>
      <c r="AR1592" s="101"/>
      <c r="AS1592" s="101"/>
      <c r="AT1592" s="101"/>
      <c r="AU1592" s="101"/>
      <c r="AV1592" s="101"/>
      <c r="AW1592" s="101"/>
      <c r="AX1592" s="101"/>
      <c r="AY1592" s="101"/>
      <c r="AZ1592" s="101"/>
      <c r="BA1592" s="101"/>
      <c r="BB1592" s="101"/>
      <c r="BC1592" s="101"/>
      <c r="BD1592" s="101"/>
      <c r="BE1592" s="101"/>
      <c r="BF1592" s="101"/>
      <c r="BG1592" s="101"/>
      <c r="BH1592" s="101"/>
    </row>
    <row r="1593" spans="1:60" outlineLevel="1">
      <c r="A1593" s="104"/>
      <c r="B1593" s="105"/>
      <c r="C1593" s="138" t="s">
        <v>368</v>
      </c>
      <c r="D1593" s="107"/>
      <c r="E1593" s="108">
        <v>-1.4</v>
      </c>
      <c r="F1593" s="106"/>
      <c r="G1593" s="106"/>
      <c r="H1593" s="106"/>
      <c r="I1593" s="106"/>
      <c r="J1593" s="106"/>
      <c r="K1593" s="106"/>
      <c r="L1593" s="106"/>
      <c r="M1593" s="106"/>
      <c r="N1593" s="106"/>
      <c r="O1593" s="106"/>
      <c r="P1593" s="106"/>
      <c r="Q1593" s="106"/>
      <c r="R1593" s="106"/>
      <c r="S1593" s="106"/>
      <c r="T1593" s="106"/>
      <c r="U1593" s="106"/>
      <c r="V1593" s="106"/>
      <c r="W1593" s="106"/>
      <c r="X1593" s="106"/>
      <c r="Y1593" s="101"/>
      <c r="Z1593" s="101"/>
      <c r="AA1593" s="101"/>
      <c r="AB1593" s="101"/>
      <c r="AC1593" s="101"/>
      <c r="AD1593" s="101"/>
      <c r="AE1593" s="101"/>
      <c r="AF1593" s="101"/>
      <c r="AG1593" s="101" t="s">
        <v>365</v>
      </c>
      <c r="AH1593" s="101">
        <v>0</v>
      </c>
      <c r="AI1593" s="101"/>
      <c r="AJ1593" s="101"/>
      <c r="AK1593" s="101"/>
      <c r="AL1593" s="101"/>
      <c r="AM1593" s="101"/>
      <c r="AN1593" s="101"/>
      <c r="AO1593" s="101"/>
      <c r="AP1593" s="101"/>
      <c r="AQ1593" s="101"/>
      <c r="AR1593" s="101"/>
      <c r="AS1593" s="101"/>
      <c r="AT1593" s="101"/>
      <c r="AU1593" s="101"/>
      <c r="AV1593" s="101"/>
      <c r="AW1593" s="101"/>
      <c r="AX1593" s="101"/>
      <c r="AY1593" s="101"/>
      <c r="AZ1593" s="101"/>
      <c r="BA1593" s="101"/>
      <c r="BB1593" s="101"/>
      <c r="BC1593" s="101"/>
      <c r="BD1593" s="101"/>
      <c r="BE1593" s="101"/>
      <c r="BF1593" s="101"/>
      <c r="BG1593" s="101"/>
      <c r="BH1593" s="101"/>
    </row>
    <row r="1594" spans="1:60" outlineLevel="1">
      <c r="A1594" s="104"/>
      <c r="B1594" s="105"/>
      <c r="C1594" s="138" t="s">
        <v>1563</v>
      </c>
      <c r="D1594" s="107"/>
      <c r="E1594" s="108">
        <v>18</v>
      </c>
      <c r="F1594" s="106"/>
      <c r="G1594" s="106"/>
      <c r="H1594" s="106"/>
      <c r="I1594" s="106"/>
      <c r="J1594" s="106"/>
      <c r="K1594" s="106"/>
      <c r="L1594" s="106"/>
      <c r="M1594" s="106"/>
      <c r="N1594" s="106"/>
      <c r="O1594" s="106"/>
      <c r="P1594" s="106"/>
      <c r="Q1594" s="106"/>
      <c r="R1594" s="106"/>
      <c r="S1594" s="106"/>
      <c r="T1594" s="106"/>
      <c r="U1594" s="106"/>
      <c r="V1594" s="106"/>
      <c r="W1594" s="106"/>
      <c r="X1594" s="106"/>
      <c r="Y1594" s="101"/>
      <c r="Z1594" s="101"/>
      <c r="AA1594" s="101"/>
      <c r="AB1594" s="101"/>
      <c r="AC1594" s="101"/>
      <c r="AD1594" s="101"/>
      <c r="AE1594" s="101"/>
      <c r="AF1594" s="101"/>
      <c r="AG1594" s="101" t="s">
        <v>365</v>
      </c>
      <c r="AH1594" s="101">
        <v>0</v>
      </c>
      <c r="AI1594" s="101"/>
      <c r="AJ1594" s="101"/>
      <c r="AK1594" s="101"/>
      <c r="AL1594" s="101"/>
      <c r="AM1594" s="101"/>
      <c r="AN1594" s="101"/>
      <c r="AO1594" s="101"/>
      <c r="AP1594" s="101"/>
      <c r="AQ1594" s="101"/>
      <c r="AR1594" s="101"/>
      <c r="AS1594" s="101"/>
      <c r="AT1594" s="101"/>
      <c r="AU1594" s="101"/>
      <c r="AV1594" s="101"/>
      <c r="AW1594" s="101"/>
      <c r="AX1594" s="101"/>
      <c r="AY1594" s="101"/>
      <c r="AZ1594" s="101"/>
      <c r="BA1594" s="101"/>
      <c r="BB1594" s="101"/>
      <c r="BC1594" s="101"/>
      <c r="BD1594" s="101"/>
      <c r="BE1594" s="101"/>
      <c r="BF1594" s="101"/>
      <c r="BG1594" s="101"/>
      <c r="BH1594" s="101"/>
    </row>
    <row r="1595" spans="1:60" outlineLevel="1">
      <c r="A1595" s="104"/>
      <c r="B1595" s="105"/>
      <c r="C1595" s="138" t="s">
        <v>515</v>
      </c>
      <c r="D1595" s="107"/>
      <c r="E1595" s="108">
        <v>-1.6160000000000001</v>
      </c>
      <c r="F1595" s="106"/>
      <c r="G1595" s="106"/>
      <c r="H1595" s="106"/>
      <c r="I1595" s="106"/>
      <c r="J1595" s="106"/>
      <c r="K1595" s="106"/>
      <c r="L1595" s="106"/>
      <c r="M1595" s="106"/>
      <c r="N1595" s="106"/>
      <c r="O1595" s="106"/>
      <c r="P1595" s="106"/>
      <c r="Q1595" s="106"/>
      <c r="R1595" s="106"/>
      <c r="S1595" s="106"/>
      <c r="T1595" s="106"/>
      <c r="U1595" s="106"/>
      <c r="V1595" s="106"/>
      <c r="W1595" s="106"/>
      <c r="X1595" s="106"/>
      <c r="Y1595" s="101"/>
      <c r="Z1595" s="101"/>
      <c r="AA1595" s="101"/>
      <c r="AB1595" s="101"/>
      <c r="AC1595" s="101"/>
      <c r="AD1595" s="101"/>
      <c r="AE1595" s="101"/>
      <c r="AF1595" s="101"/>
      <c r="AG1595" s="101" t="s">
        <v>365</v>
      </c>
      <c r="AH1595" s="101">
        <v>0</v>
      </c>
      <c r="AI1595" s="101"/>
      <c r="AJ1595" s="101"/>
      <c r="AK1595" s="101"/>
      <c r="AL1595" s="101"/>
      <c r="AM1595" s="101"/>
      <c r="AN1595" s="101"/>
      <c r="AO1595" s="101"/>
      <c r="AP1595" s="101"/>
      <c r="AQ1595" s="101"/>
      <c r="AR1595" s="101"/>
      <c r="AS1595" s="101"/>
      <c r="AT1595" s="101"/>
      <c r="AU1595" s="101"/>
      <c r="AV1595" s="101"/>
      <c r="AW1595" s="101"/>
      <c r="AX1595" s="101"/>
      <c r="AY1595" s="101"/>
      <c r="AZ1595" s="101"/>
      <c r="BA1595" s="101"/>
      <c r="BB1595" s="101"/>
      <c r="BC1595" s="101"/>
      <c r="BD1595" s="101"/>
      <c r="BE1595" s="101"/>
      <c r="BF1595" s="101"/>
      <c r="BG1595" s="101"/>
      <c r="BH1595" s="101"/>
    </row>
    <row r="1596" spans="1:60" outlineLevel="1">
      <c r="A1596" s="104"/>
      <c r="B1596" s="105"/>
      <c r="C1596" s="138" t="s">
        <v>1564</v>
      </c>
      <c r="D1596" s="107"/>
      <c r="E1596" s="108">
        <v>17.52</v>
      </c>
      <c r="F1596" s="106"/>
      <c r="G1596" s="106"/>
      <c r="H1596" s="106"/>
      <c r="I1596" s="106"/>
      <c r="J1596" s="106"/>
      <c r="K1596" s="106"/>
      <c r="L1596" s="106"/>
      <c r="M1596" s="106"/>
      <c r="N1596" s="106"/>
      <c r="O1596" s="106"/>
      <c r="P1596" s="106"/>
      <c r="Q1596" s="106"/>
      <c r="R1596" s="106"/>
      <c r="S1596" s="106"/>
      <c r="T1596" s="106"/>
      <c r="U1596" s="106"/>
      <c r="V1596" s="106"/>
      <c r="W1596" s="106"/>
      <c r="X1596" s="106"/>
      <c r="Y1596" s="101"/>
      <c r="Z1596" s="101"/>
      <c r="AA1596" s="101"/>
      <c r="AB1596" s="101"/>
      <c r="AC1596" s="101"/>
      <c r="AD1596" s="101"/>
      <c r="AE1596" s="101"/>
      <c r="AF1596" s="101"/>
      <c r="AG1596" s="101" t="s">
        <v>365</v>
      </c>
      <c r="AH1596" s="101">
        <v>0</v>
      </c>
      <c r="AI1596" s="101"/>
      <c r="AJ1596" s="101"/>
      <c r="AK1596" s="101"/>
      <c r="AL1596" s="101"/>
      <c r="AM1596" s="101"/>
      <c r="AN1596" s="101"/>
      <c r="AO1596" s="101"/>
      <c r="AP1596" s="101"/>
      <c r="AQ1596" s="101"/>
      <c r="AR1596" s="101"/>
      <c r="AS1596" s="101"/>
      <c r="AT1596" s="101"/>
      <c r="AU1596" s="101"/>
      <c r="AV1596" s="101"/>
      <c r="AW1596" s="101"/>
      <c r="AX1596" s="101"/>
      <c r="AY1596" s="101"/>
      <c r="AZ1596" s="101"/>
      <c r="BA1596" s="101"/>
      <c r="BB1596" s="101"/>
      <c r="BC1596" s="101"/>
      <c r="BD1596" s="101"/>
      <c r="BE1596" s="101"/>
      <c r="BF1596" s="101"/>
      <c r="BG1596" s="101"/>
      <c r="BH1596" s="101"/>
    </row>
    <row r="1597" spans="1:60" outlineLevel="1">
      <c r="A1597" s="104"/>
      <c r="B1597" s="105"/>
      <c r="C1597" s="138" t="s">
        <v>515</v>
      </c>
      <c r="D1597" s="107"/>
      <c r="E1597" s="108">
        <v>-1.6160000000000001</v>
      </c>
      <c r="F1597" s="106"/>
      <c r="G1597" s="106"/>
      <c r="H1597" s="106"/>
      <c r="I1597" s="106"/>
      <c r="J1597" s="106"/>
      <c r="K1597" s="106"/>
      <c r="L1597" s="106"/>
      <c r="M1597" s="106"/>
      <c r="N1597" s="106"/>
      <c r="O1597" s="106"/>
      <c r="P1597" s="106"/>
      <c r="Q1597" s="106"/>
      <c r="R1597" s="106"/>
      <c r="S1597" s="106"/>
      <c r="T1597" s="106"/>
      <c r="U1597" s="106"/>
      <c r="V1597" s="106"/>
      <c r="W1597" s="106"/>
      <c r="X1597" s="106"/>
      <c r="Y1597" s="101"/>
      <c r="Z1597" s="101"/>
      <c r="AA1597" s="101"/>
      <c r="AB1597" s="101"/>
      <c r="AC1597" s="101"/>
      <c r="AD1597" s="101"/>
      <c r="AE1597" s="101"/>
      <c r="AF1597" s="101"/>
      <c r="AG1597" s="101" t="s">
        <v>365</v>
      </c>
      <c r="AH1597" s="101">
        <v>0</v>
      </c>
      <c r="AI1597" s="101"/>
      <c r="AJ1597" s="101"/>
      <c r="AK1597" s="101"/>
      <c r="AL1597" s="101"/>
      <c r="AM1597" s="101"/>
      <c r="AN1597" s="101"/>
      <c r="AO1597" s="101"/>
      <c r="AP1597" s="101"/>
      <c r="AQ1597" s="101"/>
      <c r="AR1597" s="101"/>
      <c r="AS1597" s="101"/>
      <c r="AT1597" s="101"/>
      <c r="AU1597" s="101"/>
      <c r="AV1597" s="101"/>
      <c r="AW1597" s="101"/>
      <c r="AX1597" s="101"/>
      <c r="AY1597" s="101"/>
      <c r="AZ1597" s="101"/>
      <c r="BA1597" s="101"/>
      <c r="BB1597" s="101"/>
      <c r="BC1597" s="101"/>
      <c r="BD1597" s="101"/>
      <c r="BE1597" s="101"/>
      <c r="BF1597" s="101"/>
      <c r="BG1597" s="101"/>
      <c r="BH1597" s="101"/>
    </row>
    <row r="1598" spans="1:60" outlineLevel="1">
      <c r="A1598" s="104"/>
      <c r="B1598" s="105"/>
      <c r="C1598" s="138" t="s">
        <v>1565</v>
      </c>
      <c r="D1598" s="107"/>
      <c r="E1598" s="108">
        <v>17.52</v>
      </c>
      <c r="F1598" s="106"/>
      <c r="G1598" s="106"/>
      <c r="H1598" s="106"/>
      <c r="I1598" s="106"/>
      <c r="J1598" s="106"/>
      <c r="K1598" s="106"/>
      <c r="L1598" s="106"/>
      <c r="M1598" s="106"/>
      <c r="N1598" s="106"/>
      <c r="O1598" s="106"/>
      <c r="P1598" s="106"/>
      <c r="Q1598" s="106"/>
      <c r="R1598" s="106"/>
      <c r="S1598" s="106"/>
      <c r="T1598" s="106"/>
      <c r="U1598" s="106"/>
      <c r="V1598" s="106"/>
      <c r="W1598" s="106"/>
      <c r="X1598" s="106"/>
      <c r="Y1598" s="101"/>
      <c r="Z1598" s="101"/>
      <c r="AA1598" s="101"/>
      <c r="AB1598" s="101"/>
      <c r="AC1598" s="101"/>
      <c r="AD1598" s="101"/>
      <c r="AE1598" s="101"/>
      <c r="AF1598" s="101"/>
      <c r="AG1598" s="101" t="s">
        <v>365</v>
      </c>
      <c r="AH1598" s="101">
        <v>0</v>
      </c>
      <c r="AI1598" s="101"/>
      <c r="AJ1598" s="101"/>
      <c r="AK1598" s="101"/>
      <c r="AL1598" s="101"/>
      <c r="AM1598" s="101"/>
      <c r="AN1598" s="101"/>
      <c r="AO1598" s="101"/>
      <c r="AP1598" s="101"/>
      <c r="AQ1598" s="101"/>
      <c r="AR1598" s="101"/>
      <c r="AS1598" s="101"/>
      <c r="AT1598" s="101"/>
      <c r="AU1598" s="101"/>
      <c r="AV1598" s="101"/>
      <c r="AW1598" s="101"/>
      <c r="AX1598" s="101"/>
      <c r="AY1598" s="101"/>
      <c r="AZ1598" s="101"/>
      <c r="BA1598" s="101"/>
      <c r="BB1598" s="101"/>
      <c r="BC1598" s="101"/>
      <c r="BD1598" s="101"/>
      <c r="BE1598" s="101"/>
      <c r="BF1598" s="101"/>
      <c r="BG1598" s="101"/>
      <c r="BH1598" s="101"/>
    </row>
    <row r="1599" spans="1:60" outlineLevel="1">
      <c r="A1599" s="104"/>
      <c r="B1599" s="105"/>
      <c r="C1599" s="138" t="s">
        <v>515</v>
      </c>
      <c r="D1599" s="107"/>
      <c r="E1599" s="108">
        <v>-1.6160000000000001</v>
      </c>
      <c r="F1599" s="106"/>
      <c r="G1599" s="106"/>
      <c r="H1599" s="106"/>
      <c r="I1599" s="106"/>
      <c r="J1599" s="106"/>
      <c r="K1599" s="106"/>
      <c r="L1599" s="106"/>
      <c r="M1599" s="106"/>
      <c r="N1599" s="106"/>
      <c r="O1599" s="106"/>
      <c r="P1599" s="106"/>
      <c r="Q1599" s="106"/>
      <c r="R1599" s="106"/>
      <c r="S1599" s="106"/>
      <c r="T1599" s="106"/>
      <c r="U1599" s="106"/>
      <c r="V1599" s="106"/>
      <c r="W1599" s="106"/>
      <c r="X1599" s="106"/>
      <c r="Y1599" s="101"/>
      <c r="Z1599" s="101"/>
      <c r="AA1599" s="101"/>
      <c r="AB1599" s="101"/>
      <c r="AC1599" s="101"/>
      <c r="AD1599" s="101"/>
      <c r="AE1599" s="101"/>
      <c r="AF1599" s="101"/>
      <c r="AG1599" s="101" t="s">
        <v>365</v>
      </c>
      <c r="AH1599" s="101">
        <v>0</v>
      </c>
      <c r="AI1599" s="101"/>
      <c r="AJ1599" s="101"/>
      <c r="AK1599" s="101"/>
      <c r="AL1599" s="101"/>
      <c r="AM1599" s="101"/>
      <c r="AN1599" s="101"/>
      <c r="AO1599" s="101"/>
      <c r="AP1599" s="101"/>
      <c r="AQ1599" s="101"/>
      <c r="AR1599" s="101"/>
      <c r="AS1599" s="101"/>
      <c r="AT1599" s="101"/>
      <c r="AU1599" s="101"/>
      <c r="AV1599" s="101"/>
      <c r="AW1599" s="101"/>
      <c r="AX1599" s="101"/>
      <c r="AY1599" s="101"/>
      <c r="AZ1599" s="101"/>
      <c r="BA1599" s="101"/>
      <c r="BB1599" s="101"/>
      <c r="BC1599" s="101"/>
      <c r="BD1599" s="101"/>
      <c r="BE1599" s="101"/>
      <c r="BF1599" s="101"/>
      <c r="BG1599" s="101"/>
      <c r="BH1599" s="101"/>
    </row>
    <row r="1600" spans="1:60" outlineLevel="1">
      <c r="A1600" s="104"/>
      <c r="B1600" s="105"/>
      <c r="C1600" s="138" t="s">
        <v>1566</v>
      </c>
      <c r="D1600" s="107"/>
      <c r="E1600" s="108">
        <v>17.52</v>
      </c>
      <c r="F1600" s="106"/>
      <c r="G1600" s="106"/>
      <c r="H1600" s="106"/>
      <c r="I1600" s="106"/>
      <c r="J1600" s="106"/>
      <c r="K1600" s="106"/>
      <c r="L1600" s="106"/>
      <c r="M1600" s="106"/>
      <c r="N1600" s="106"/>
      <c r="O1600" s="106"/>
      <c r="P1600" s="106"/>
      <c r="Q1600" s="106"/>
      <c r="R1600" s="106"/>
      <c r="S1600" s="106"/>
      <c r="T1600" s="106"/>
      <c r="U1600" s="106"/>
      <c r="V1600" s="106"/>
      <c r="W1600" s="106"/>
      <c r="X1600" s="106"/>
      <c r="Y1600" s="101"/>
      <c r="Z1600" s="101"/>
      <c r="AA1600" s="101"/>
      <c r="AB1600" s="101"/>
      <c r="AC1600" s="101"/>
      <c r="AD1600" s="101"/>
      <c r="AE1600" s="101"/>
      <c r="AF1600" s="101"/>
      <c r="AG1600" s="101" t="s">
        <v>365</v>
      </c>
      <c r="AH1600" s="101">
        <v>0</v>
      </c>
      <c r="AI1600" s="101"/>
      <c r="AJ1600" s="101"/>
      <c r="AK1600" s="101"/>
      <c r="AL1600" s="101"/>
      <c r="AM1600" s="101"/>
      <c r="AN1600" s="101"/>
      <c r="AO1600" s="101"/>
      <c r="AP1600" s="101"/>
      <c r="AQ1600" s="101"/>
      <c r="AR1600" s="101"/>
      <c r="AS1600" s="101"/>
      <c r="AT1600" s="101"/>
      <c r="AU1600" s="101"/>
      <c r="AV1600" s="101"/>
      <c r="AW1600" s="101"/>
      <c r="AX1600" s="101"/>
      <c r="AY1600" s="101"/>
      <c r="AZ1600" s="101"/>
      <c r="BA1600" s="101"/>
      <c r="BB1600" s="101"/>
      <c r="BC1600" s="101"/>
      <c r="BD1600" s="101"/>
      <c r="BE1600" s="101"/>
      <c r="BF1600" s="101"/>
      <c r="BG1600" s="101"/>
      <c r="BH1600" s="101"/>
    </row>
    <row r="1601" spans="1:60" outlineLevel="1">
      <c r="A1601" s="104"/>
      <c r="B1601" s="105"/>
      <c r="C1601" s="138" t="s">
        <v>515</v>
      </c>
      <c r="D1601" s="107"/>
      <c r="E1601" s="108">
        <v>-1.6160000000000001</v>
      </c>
      <c r="F1601" s="106"/>
      <c r="G1601" s="106"/>
      <c r="H1601" s="106"/>
      <c r="I1601" s="106"/>
      <c r="J1601" s="106"/>
      <c r="K1601" s="106"/>
      <c r="L1601" s="106"/>
      <c r="M1601" s="106"/>
      <c r="N1601" s="106"/>
      <c r="O1601" s="106"/>
      <c r="P1601" s="106"/>
      <c r="Q1601" s="106"/>
      <c r="R1601" s="106"/>
      <c r="S1601" s="106"/>
      <c r="T1601" s="106"/>
      <c r="U1601" s="106"/>
      <c r="V1601" s="106"/>
      <c r="W1601" s="106"/>
      <c r="X1601" s="106"/>
      <c r="Y1601" s="101"/>
      <c r="Z1601" s="101"/>
      <c r="AA1601" s="101"/>
      <c r="AB1601" s="101"/>
      <c r="AC1601" s="101"/>
      <c r="AD1601" s="101"/>
      <c r="AE1601" s="101"/>
      <c r="AF1601" s="101"/>
      <c r="AG1601" s="101" t="s">
        <v>365</v>
      </c>
      <c r="AH1601" s="101">
        <v>0</v>
      </c>
      <c r="AI1601" s="101"/>
      <c r="AJ1601" s="101"/>
      <c r="AK1601" s="101"/>
      <c r="AL1601" s="101"/>
      <c r="AM1601" s="101"/>
      <c r="AN1601" s="101"/>
      <c r="AO1601" s="101"/>
      <c r="AP1601" s="101"/>
      <c r="AQ1601" s="101"/>
      <c r="AR1601" s="101"/>
      <c r="AS1601" s="101"/>
      <c r="AT1601" s="101"/>
      <c r="AU1601" s="101"/>
      <c r="AV1601" s="101"/>
      <c r="AW1601" s="101"/>
      <c r="AX1601" s="101"/>
      <c r="AY1601" s="101"/>
      <c r="AZ1601" s="101"/>
      <c r="BA1601" s="101"/>
      <c r="BB1601" s="101"/>
      <c r="BC1601" s="101"/>
      <c r="BD1601" s="101"/>
      <c r="BE1601" s="101"/>
      <c r="BF1601" s="101"/>
      <c r="BG1601" s="101"/>
      <c r="BH1601" s="101"/>
    </row>
    <row r="1602" spans="1:60" outlineLevel="1">
      <c r="A1602" s="104"/>
      <c r="B1602" s="105"/>
      <c r="C1602" s="138" t="s">
        <v>1567</v>
      </c>
      <c r="D1602" s="107"/>
      <c r="E1602" s="108">
        <v>17.52</v>
      </c>
      <c r="F1602" s="106"/>
      <c r="G1602" s="106"/>
      <c r="H1602" s="106"/>
      <c r="I1602" s="106"/>
      <c r="J1602" s="106"/>
      <c r="K1602" s="106"/>
      <c r="L1602" s="106"/>
      <c r="M1602" s="106"/>
      <c r="N1602" s="106"/>
      <c r="O1602" s="106"/>
      <c r="P1602" s="106"/>
      <c r="Q1602" s="106"/>
      <c r="R1602" s="106"/>
      <c r="S1602" s="106"/>
      <c r="T1602" s="106"/>
      <c r="U1602" s="106"/>
      <c r="V1602" s="106"/>
      <c r="W1602" s="106"/>
      <c r="X1602" s="106"/>
      <c r="Y1602" s="101"/>
      <c r="Z1602" s="101"/>
      <c r="AA1602" s="101"/>
      <c r="AB1602" s="101"/>
      <c r="AC1602" s="101"/>
      <c r="AD1602" s="101"/>
      <c r="AE1602" s="101"/>
      <c r="AF1602" s="101"/>
      <c r="AG1602" s="101" t="s">
        <v>365</v>
      </c>
      <c r="AH1602" s="101">
        <v>0</v>
      </c>
      <c r="AI1602" s="101"/>
      <c r="AJ1602" s="101"/>
      <c r="AK1602" s="101"/>
      <c r="AL1602" s="101"/>
      <c r="AM1602" s="101"/>
      <c r="AN1602" s="101"/>
      <c r="AO1602" s="101"/>
      <c r="AP1602" s="101"/>
      <c r="AQ1602" s="101"/>
      <c r="AR1602" s="101"/>
      <c r="AS1602" s="101"/>
      <c r="AT1602" s="101"/>
      <c r="AU1602" s="101"/>
      <c r="AV1602" s="101"/>
      <c r="AW1602" s="101"/>
      <c r="AX1602" s="101"/>
      <c r="AY1602" s="101"/>
      <c r="AZ1602" s="101"/>
      <c r="BA1602" s="101"/>
      <c r="BB1602" s="101"/>
      <c r="BC1602" s="101"/>
      <c r="BD1602" s="101"/>
      <c r="BE1602" s="101"/>
      <c r="BF1602" s="101"/>
      <c r="BG1602" s="101"/>
      <c r="BH1602" s="101"/>
    </row>
    <row r="1603" spans="1:60" outlineLevel="1">
      <c r="A1603" s="104"/>
      <c r="B1603" s="105"/>
      <c r="C1603" s="138" t="s">
        <v>515</v>
      </c>
      <c r="D1603" s="107"/>
      <c r="E1603" s="108">
        <v>-1.6160000000000001</v>
      </c>
      <c r="F1603" s="106"/>
      <c r="G1603" s="106"/>
      <c r="H1603" s="106"/>
      <c r="I1603" s="106"/>
      <c r="J1603" s="106"/>
      <c r="K1603" s="106"/>
      <c r="L1603" s="106"/>
      <c r="M1603" s="106"/>
      <c r="N1603" s="106"/>
      <c r="O1603" s="106"/>
      <c r="P1603" s="106"/>
      <c r="Q1603" s="106"/>
      <c r="R1603" s="106"/>
      <c r="S1603" s="106"/>
      <c r="T1603" s="106"/>
      <c r="U1603" s="106"/>
      <c r="V1603" s="106"/>
      <c r="W1603" s="106"/>
      <c r="X1603" s="106"/>
      <c r="Y1603" s="101"/>
      <c r="Z1603" s="101"/>
      <c r="AA1603" s="101"/>
      <c r="AB1603" s="101"/>
      <c r="AC1603" s="101"/>
      <c r="AD1603" s="101"/>
      <c r="AE1603" s="101"/>
      <c r="AF1603" s="101"/>
      <c r="AG1603" s="101" t="s">
        <v>365</v>
      </c>
      <c r="AH1603" s="101">
        <v>0</v>
      </c>
      <c r="AI1603" s="101"/>
      <c r="AJ1603" s="101"/>
      <c r="AK1603" s="101"/>
      <c r="AL1603" s="101"/>
      <c r="AM1603" s="101"/>
      <c r="AN1603" s="101"/>
      <c r="AO1603" s="101"/>
      <c r="AP1603" s="101"/>
      <c r="AQ1603" s="101"/>
      <c r="AR1603" s="101"/>
      <c r="AS1603" s="101"/>
      <c r="AT1603" s="101"/>
      <c r="AU1603" s="101"/>
      <c r="AV1603" s="101"/>
      <c r="AW1603" s="101"/>
      <c r="AX1603" s="101"/>
      <c r="AY1603" s="101"/>
      <c r="AZ1603" s="101"/>
      <c r="BA1603" s="101"/>
      <c r="BB1603" s="101"/>
      <c r="BC1603" s="101"/>
      <c r="BD1603" s="101"/>
      <c r="BE1603" s="101"/>
      <c r="BF1603" s="101"/>
      <c r="BG1603" s="101"/>
      <c r="BH1603" s="101"/>
    </row>
    <row r="1604" spans="1:60" outlineLevel="1">
      <c r="A1604" s="104"/>
      <c r="B1604" s="105"/>
      <c r="C1604" s="138" t="s">
        <v>1568</v>
      </c>
      <c r="D1604" s="107"/>
      <c r="E1604" s="108">
        <v>17.52</v>
      </c>
      <c r="F1604" s="106"/>
      <c r="G1604" s="106"/>
      <c r="H1604" s="106"/>
      <c r="I1604" s="106"/>
      <c r="J1604" s="106"/>
      <c r="K1604" s="106"/>
      <c r="L1604" s="106"/>
      <c r="M1604" s="106"/>
      <c r="N1604" s="106"/>
      <c r="O1604" s="106"/>
      <c r="P1604" s="106"/>
      <c r="Q1604" s="106"/>
      <c r="R1604" s="106"/>
      <c r="S1604" s="106"/>
      <c r="T1604" s="106"/>
      <c r="U1604" s="106"/>
      <c r="V1604" s="106"/>
      <c r="W1604" s="106"/>
      <c r="X1604" s="106"/>
      <c r="Y1604" s="101"/>
      <c r="Z1604" s="101"/>
      <c r="AA1604" s="101"/>
      <c r="AB1604" s="101"/>
      <c r="AC1604" s="101"/>
      <c r="AD1604" s="101"/>
      <c r="AE1604" s="101"/>
      <c r="AF1604" s="101"/>
      <c r="AG1604" s="101" t="s">
        <v>365</v>
      </c>
      <c r="AH1604" s="101">
        <v>0</v>
      </c>
      <c r="AI1604" s="101"/>
      <c r="AJ1604" s="101"/>
      <c r="AK1604" s="101"/>
      <c r="AL1604" s="101"/>
      <c r="AM1604" s="101"/>
      <c r="AN1604" s="101"/>
      <c r="AO1604" s="101"/>
      <c r="AP1604" s="101"/>
      <c r="AQ1604" s="101"/>
      <c r="AR1604" s="101"/>
      <c r="AS1604" s="101"/>
      <c r="AT1604" s="101"/>
      <c r="AU1604" s="101"/>
      <c r="AV1604" s="101"/>
      <c r="AW1604" s="101"/>
      <c r="AX1604" s="101"/>
      <c r="AY1604" s="101"/>
      <c r="AZ1604" s="101"/>
      <c r="BA1604" s="101"/>
      <c r="BB1604" s="101"/>
      <c r="BC1604" s="101"/>
      <c r="BD1604" s="101"/>
      <c r="BE1604" s="101"/>
      <c r="BF1604" s="101"/>
      <c r="BG1604" s="101"/>
      <c r="BH1604" s="101"/>
    </row>
    <row r="1605" spans="1:60" outlineLevel="1">
      <c r="A1605" s="104"/>
      <c r="B1605" s="105"/>
      <c r="C1605" s="138" t="s">
        <v>515</v>
      </c>
      <c r="D1605" s="107"/>
      <c r="E1605" s="108">
        <v>-1.6160000000000001</v>
      </c>
      <c r="F1605" s="106"/>
      <c r="G1605" s="106"/>
      <c r="H1605" s="106"/>
      <c r="I1605" s="106"/>
      <c r="J1605" s="106"/>
      <c r="K1605" s="106"/>
      <c r="L1605" s="106"/>
      <c r="M1605" s="106"/>
      <c r="N1605" s="106"/>
      <c r="O1605" s="106"/>
      <c r="P1605" s="106"/>
      <c r="Q1605" s="106"/>
      <c r="R1605" s="106"/>
      <c r="S1605" s="106"/>
      <c r="T1605" s="106"/>
      <c r="U1605" s="106"/>
      <c r="V1605" s="106"/>
      <c r="W1605" s="106"/>
      <c r="X1605" s="106"/>
      <c r="Y1605" s="101"/>
      <c r="Z1605" s="101"/>
      <c r="AA1605" s="101"/>
      <c r="AB1605" s="101"/>
      <c r="AC1605" s="101"/>
      <c r="AD1605" s="101"/>
      <c r="AE1605" s="101"/>
      <c r="AF1605" s="101"/>
      <c r="AG1605" s="101" t="s">
        <v>365</v>
      </c>
      <c r="AH1605" s="101">
        <v>0</v>
      </c>
      <c r="AI1605" s="101"/>
      <c r="AJ1605" s="101"/>
      <c r="AK1605" s="101"/>
      <c r="AL1605" s="101"/>
      <c r="AM1605" s="101"/>
      <c r="AN1605" s="101"/>
      <c r="AO1605" s="101"/>
      <c r="AP1605" s="101"/>
      <c r="AQ1605" s="101"/>
      <c r="AR1605" s="101"/>
      <c r="AS1605" s="101"/>
      <c r="AT1605" s="101"/>
      <c r="AU1605" s="101"/>
      <c r="AV1605" s="101"/>
      <c r="AW1605" s="101"/>
      <c r="AX1605" s="101"/>
      <c r="AY1605" s="101"/>
      <c r="AZ1605" s="101"/>
      <c r="BA1605" s="101"/>
      <c r="BB1605" s="101"/>
      <c r="BC1605" s="101"/>
      <c r="BD1605" s="101"/>
      <c r="BE1605" s="101"/>
      <c r="BF1605" s="101"/>
      <c r="BG1605" s="101"/>
      <c r="BH1605" s="101"/>
    </row>
    <row r="1606" spans="1:60" outlineLevel="1">
      <c r="A1606" s="104"/>
      <c r="B1606" s="105"/>
      <c r="C1606" s="138" t="s">
        <v>1569</v>
      </c>
      <c r="D1606" s="107"/>
      <c r="E1606" s="108">
        <v>17.52</v>
      </c>
      <c r="F1606" s="106"/>
      <c r="G1606" s="106"/>
      <c r="H1606" s="106"/>
      <c r="I1606" s="106"/>
      <c r="J1606" s="106"/>
      <c r="K1606" s="106"/>
      <c r="L1606" s="106"/>
      <c r="M1606" s="106"/>
      <c r="N1606" s="106"/>
      <c r="O1606" s="106"/>
      <c r="P1606" s="106"/>
      <c r="Q1606" s="106"/>
      <c r="R1606" s="106"/>
      <c r="S1606" s="106"/>
      <c r="T1606" s="106"/>
      <c r="U1606" s="106"/>
      <c r="V1606" s="106"/>
      <c r="W1606" s="106"/>
      <c r="X1606" s="106"/>
      <c r="Y1606" s="101"/>
      <c r="Z1606" s="101"/>
      <c r="AA1606" s="101"/>
      <c r="AB1606" s="101"/>
      <c r="AC1606" s="101"/>
      <c r="AD1606" s="101"/>
      <c r="AE1606" s="101"/>
      <c r="AF1606" s="101"/>
      <c r="AG1606" s="101" t="s">
        <v>365</v>
      </c>
      <c r="AH1606" s="101">
        <v>0</v>
      </c>
      <c r="AI1606" s="101"/>
      <c r="AJ1606" s="101"/>
      <c r="AK1606" s="101"/>
      <c r="AL1606" s="101"/>
      <c r="AM1606" s="101"/>
      <c r="AN1606" s="101"/>
      <c r="AO1606" s="101"/>
      <c r="AP1606" s="101"/>
      <c r="AQ1606" s="101"/>
      <c r="AR1606" s="101"/>
      <c r="AS1606" s="101"/>
      <c r="AT1606" s="101"/>
      <c r="AU1606" s="101"/>
      <c r="AV1606" s="101"/>
      <c r="AW1606" s="101"/>
      <c r="AX1606" s="101"/>
      <c r="AY1606" s="101"/>
      <c r="AZ1606" s="101"/>
      <c r="BA1606" s="101"/>
      <c r="BB1606" s="101"/>
      <c r="BC1606" s="101"/>
      <c r="BD1606" s="101"/>
      <c r="BE1606" s="101"/>
      <c r="BF1606" s="101"/>
      <c r="BG1606" s="101"/>
      <c r="BH1606" s="101"/>
    </row>
    <row r="1607" spans="1:60" outlineLevel="1">
      <c r="A1607" s="104"/>
      <c r="B1607" s="105"/>
      <c r="C1607" s="138" t="s">
        <v>515</v>
      </c>
      <c r="D1607" s="107"/>
      <c r="E1607" s="108">
        <v>-1.6160000000000001</v>
      </c>
      <c r="F1607" s="106"/>
      <c r="G1607" s="106"/>
      <c r="H1607" s="106"/>
      <c r="I1607" s="106"/>
      <c r="J1607" s="106"/>
      <c r="K1607" s="106"/>
      <c r="L1607" s="106"/>
      <c r="M1607" s="106"/>
      <c r="N1607" s="106"/>
      <c r="O1607" s="106"/>
      <c r="P1607" s="106"/>
      <c r="Q1607" s="106"/>
      <c r="R1607" s="106"/>
      <c r="S1607" s="106"/>
      <c r="T1607" s="106"/>
      <c r="U1607" s="106"/>
      <c r="V1607" s="106"/>
      <c r="W1607" s="106"/>
      <c r="X1607" s="106"/>
      <c r="Y1607" s="101"/>
      <c r="Z1607" s="101"/>
      <c r="AA1607" s="101"/>
      <c r="AB1607" s="101"/>
      <c r="AC1607" s="101"/>
      <c r="AD1607" s="101"/>
      <c r="AE1607" s="101"/>
      <c r="AF1607" s="101"/>
      <c r="AG1607" s="101" t="s">
        <v>365</v>
      </c>
      <c r="AH1607" s="101">
        <v>0</v>
      </c>
      <c r="AI1607" s="101"/>
      <c r="AJ1607" s="101"/>
      <c r="AK1607" s="101"/>
      <c r="AL1607" s="101"/>
      <c r="AM1607" s="101"/>
      <c r="AN1607" s="101"/>
      <c r="AO1607" s="101"/>
      <c r="AP1607" s="101"/>
      <c r="AQ1607" s="101"/>
      <c r="AR1607" s="101"/>
      <c r="AS1607" s="101"/>
      <c r="AT1607" s="101"/>
      <c r="AU1607" s="101"/>
      <c r="AV1607" s="101"/>
      <c r="AW1607" s="101"/>
      <c r="AX1607" s="101"/>
      <c r="AY1607" s="101"/>
      <c r="AZ1607" s="101"/>
      <c r="BA1607" s="101"/>
      <c r="BB1607" s="101"/>
      <c r="BC1607" s="101"/>
      <c r="BD1607" s="101"/>
      <c r="BE1607" s="101"/>
      <c r="BF1607" s="101"/>
      <c r="BG1607" s="101"/>
      <c r="BH1607" s="101"/>
    </row>
    <row r="1608" spans="1:60" outlineLevel="1">
      <c r="A1608" s="104"/>
      <c r="B1608" s="105"/>
      <c r="C1608" s="138" t="s">
        <v>1570</v>
      </c>
      <c r="D1608" s="107"/>
      <c r="E1608" s="108">
        <v>17.52</v>
      </c>
      <c r="F1608" s="106"/>
      <c r="G1608" s="106"/>
      <c r="H1608" s="106"/>
      <c r="I1608" s="106"/>
      <c r="J1608" s="106"/>
      <c r="K1608" s="106"/>
      <c r="L1608" s="106"/>
      <c r="M1608" s="106"/>
      <c r="N1608" s="106"/>
      <c r="O1608" s="106"/>
      <c r="P1608" s="106"/>
      <c r="Q1608" s="106"/>
      <c r="R1608" s="106"/>
      <c r="S1608" s="106"/>
      <c r="T1608" s="106"/>
      <c r="U1608" s="106"/>
      <c r="V1608" s="106"/>
      <c r="W1608" s="106"/>
      <c r="X1608" s="106"/>
      <c r="Y1608" s="101"/>
      <c r="Z1608" s="101"/>
      <c r="AA1608" s="101"/>
      <c r="AB1608" s="101"/>
      <c r="AC1608" s="101"/>
      <c r="AD1608" s="101"/>
      <c r="AE1608" s="101"/>
      <c r="AF1608" s="101"/>
      <c r="AG1608" s="101" t="s">
        <v>365</v>
      </c>
      <c r="AH1608" s="101">
        <v>0</v>
      </c>
      <c r="AI1608" s="101"/>
      <c r="AJ1608" s="101"/>
      <c r="AK1608" s="101"/>
      <c r="AL1608" s="101"/>
      <c r="AM1608" s="101"/>
      <c r="AN1608" s="101"/>
      <c r="AO1608" s="101"/>
      <c r="AP1608" s="101"/>
      <c r="AQ1608" s="101"/>
      <c r="AR1608" s="101"/>
      <c r="AS1608" s="101"/>
      <c r="AT1608" s="101"/>
      <c r="AU1608" s="101"/>
      <c r="AV1608" s="101"/>
      <c r="AW1608" s="101"/>
      <c r="AX1608" s="101"/>
      <c r="AY1608" s="101"/>
      <c r="AZ1608" s="101"/>
      <c r="BA1608" s="101"/>
      <c r="BB1608" s="101"/>
      <c r="BC1608" s="101"/>
      <c r="BD1608" s="101"/>
      <c r="BE1608" s="101"/>
      <c r="BF1608" s="101"/>
      <c r="BG1608" s="101"/>
      <c r="BH1608" s="101"/>
    </row>
    <row r="1609" spans="1:60" outlineLevel="1">
      <c r="A1609" s="104"/>
      <c r="B1609" s="105"/>
      <c r="C1609" s="138" t="s">
        <v>515</v>
      </c>
      <c r="D1609" s="107"/>
      <c r="E1609" s="108">
        <v>-1.6160000000000001</v>
      </c>
      <c r="F1609" s="106"/>
      <c r="G1609" s="106"/>
      <c r="H1609" s="106"/>
      <c r="I1609" s="106"/>
      <c r="J1609" s="106"/>
      <c r="K1609" s="106"/>
      <c r="L1609" s="106"/>
      <c r="M1609" s="106"/>
      <c r="N1609" s="106"/>
      <c r="O1609" s="106"/>
      <c r="P1609" s="106"/>
      <c r="Q1609" s="106"/>
      <c r="R1609" s="106"/>
      <c r="S1609" s="106"/>
      <c r="T1609" s="106"/>
      <c r="U1609" s="106"/>
      <c r="V1609" s="106"/>
      <c r="W1609" s="106"/>
      <c r="X1609" s="106"/>
      <c r="Y1609" s="101"/>
      <c r="Z1609" s="101"/>
      <c r="AA1609" s="101"/>
      <c r="AB1609" s="101"/>
      <c r="AC1609" s="101"/>
      <c r="AD1609" s="101"/>
      <c r="AE1609" s="101"/>
      <c r="AF1609" s="101"/>
      <c r="AG1609" s="101" t="s">
        <v>365</v>
      </c>
      <c r="AH1609" s="101">
        <v>0</v>
      </c>
      <c r="AI1609" s="101"/>
      <c r="AJ1609" s="101"/>
      <c r="AK1609" s="101"/>
      <c r="AL1609" s="101"/>
      <c r="AM1609" s="101"/>
      <c r="AN1609" s="101"/>
      <c r="AO1609" s="101"/>
      <c r="AP1609" s="101"/>
      <c r="AQ1609" s="101"/>
      <c r="AR1609" s="101"/>
      <c r="AS1609" s="101"/>
      <c r="AT1609" s="101"/>
      <c r="AU1609" s="101"/>
      <c r="AV1609" s="101"/>
      <c r="AW1609" s="101"/>
      <c r="AX1609" s="101"/>
      <c r="AY1609" s="101"/>
      <c r="AZ1609" s="101"/>
      <c r="BA1609" s="101"/>
      <c r="BB1609" s="101"/>
      <c r="BC1609" s="101"/>
      <c r="BD1609" s="101"/>
      <c r="BE1609" s="101"/>
      <c r="BF1609" s="101"/>
      <c r="BG1609" s="101"/>
      <c r="BH1609" s="101"/>
    </row>
    <row r="1610" spans="1:60" outlineLevel="1">
      <c r="A1610" s="104"/>
      <c r="B1610" s="105"/>
      <c r="C1610" s="138" t="s">
        <v>1571</v>
      </c>
      <c r="D1610" s="107"/>
      <c r="E1610" s="108">
        <v>19.2</v>
      </c>
      <c r="F1610" s="106"/>
      <c r="G1610" s="106"/>
      <c r="H1610" s="106"/>
      <c r="I1610" s="106"/>
      <c r="J1610" s="106"/>
      <c r="K1610" s="106"/>
      <c r="L1610" s="106"/>
      <c r="M1610" s="106"/>
      <c r="N1610" s="106"/>
      <c r="O1610" s="106"/>
      <c r="P1610" s="106"/>
      <c r="Q1610" s="106"/>
      <c r="R1610" s="106"/>
      <c r="S1610" s="106"/>
      <c r="T1610" s="106"/>
      <c r="U1610" s="106"/>
      <c r="V1610" s="106"/>
      <c r="W1610" s="106"/>
      <c r="X1610" s="106"/>
      <c r="Y1610" s="101"/>
      <c r="Z1610" s="101"/>
      <c r="AA1610" s="101"/>
      <c r="AB1610" s="101"/>
      <c r="AC1610" s="101"/>
      <c r="AD1610" s="101"/>
      <c r="AE1610" s="101"/>
      <c r="AF1610" s="101"/>
      <c r="AG1610" s="101" t="s">
        <v>365</v>
      </c>
      <c r="AH1610" s="101">
        <v>0</v>
      </c>
      <c r="AI1610" s="101"/>
      <c r="AJ1610" s="101"/>
      <c r="AK1610" s="101"/>
      <c r="AL1610" s="101"/>
      <c r="AM1610" s="101"/>
      <c r="AN1610" s="101"/>
      <c r="AO1610" s="101"/>
      <c r="AP1610" s="101"/>
      <c r="AQ1610" s="101"/>
      <c r="AR1610" s="101"/>
      <c r="AS1610" s="101"/>
      <c r="AT1610" s="101"/>
      <c r="AU1610" s="101"/>
      <c r="AV1610" s="101"/>
      <c r="AW1610" s="101"/>
      <c r="AX1610" s="101"/>
      <c r="AY1610" s="101"/>
      <c r="AZ1610" s="101"/>
      <c r="BA1610" s="101"/>
      <c r="BB1610" s="101"/>
      <c r="BC1610" s="101"/>
      <c r="BD1610" s="101"/>
      <c r="BE1610" s="101"/>
      <c r="BF1610" s="101"/>
      <c r="BG1610" s="101"/>
      <c r="BH1610" s="101"/>
    </row>
    <row r="1611" spans="1:60" outlineLevel="1">
      <c r="A1611" s="104"/>
      <c r="B1611" s="105"/>
      <c r="C1611" s="138" t="s">
        <v>515</v>
      </c>
      <c r="D1611" s="107"/>
      <c r="E1611" s="108">
        <v>-1.6160000000000001</v>
      </c>
      <c r="F1611" s="106"/>
      <c r="G1611" s="106"/>
      <c r="H1611" s="106"/>
      <c r="I1611" s="106"/>
      <c r="J1611" s="106"/>
      <c r="K1611" s="106"/>
      <c r="L1611" s="106"/>
      <c r="M1611" s="106"/>
      <c r="N1611" s="106"/>
      <c r="O1611" s="106"/>
      <c r="P1611" s="106"/>
      <c r="Q1611" s="106"/>
      <c r="R1611" s="106"/>
      <c r="S1611" s="106"/>
      <c r="T1611" s="106"/>
      <c r="U1611" s="106"/>
      <c r="V1611" s="106"/>
      <c r="W1611" s="106"/>
      <c r="X1611" s="106"/>
      <c r="Y1611" s="101"/>
      <c r="Z1611" s="101"/>
      <c r="AA1611" s="101"/>
      <c r="AB1611" s="101"/>
      <c r="AC1611" s="101"/>
      <c r="AD1611" s="101"/>
      <c r="AE1611" s="101"/>
      <c r="AF1611" s="101"/>
      <c r="AG1611" s="101" t="s">
        <v>365</v>
      </c>
      <c r="AH1611" s="101">
        <v>0</v>
      </c>
      <c r="AI1611" s="101"/>
      <c r="AJ1611" s="101"/>
      <c r="AK1611" s="101"/>
      <c r="AL1611" s="101"/>
      <c r="AM1611" s="101"/>
      <c r="AN1611" s="101"/>
      <c r="AO1611" s="101"/>
      <c r="AP1611" s="101"/>
      <c r="AQ1611" s="101"/>
      <c r="AR1611" s="101"/>
      <c r="AS1611" s="101"/>
      <c r="AT1611" s="101"/>
      <c r="AU1611" s="101"/>
      <c r="AV1611" s="101"/>
      <c r="AW1611" s="101"/>
      <c r="AX1611" s="101"/>
      <c r="AY1611" s="101"/>
      <c r="AZ1611" s="101"/>
      <c r="BA1611" s="101"/>
      <c r="BB1611" s="101"/>
      <c r="BC1611" s="101"/>
      <c r="BD1611" s="101"/>
      <c r="BE1611" s="101"/>
      <c r="BF1611" s="101"/>
      <c r="BG1611" s="101"/>
      <c r="BH1611" s="101"/>
    </row>
    <row r="1612" spans="1:60" outlineLevel="1">
      <c r="A1612" s="104"/>
      <c r="B1612" s="105"/>
      <c r="C1612" s="138" t="s">
        <v>1572</v>
      </c>
      <c r="D1612" s="107"/>
      <c r="E1612" s="108">
        <v>56.231000000000002</v>
      </c>
      <c r="F1612" s="106"/>
      <c r="G1612" s="106"/>
      <c r="H1612" s="106"/>
      <c r="I1612" s="106"/>
      <c r="J1612" s="106"/>
      <c r="K1612" s="106"/>
      <c r="L1612" s="106"/>
      <c r="M1612" s="106"/>
      <c r="N1612" s="106"/>
      <c r="O1612" s="106"/>
      <c r="P1612" s="106"/>
      <c r="Q1612" s="106"/>
      <c r="R1612" s="106"/>
      <c r="S1612" s="106"/>
      <c r="T1612" s="106"/>
      <c r="U1612" s="106"/>
      <c r="V1612" s="106"/>
      <c r="W1612" s="106"/>
      <c r="X1612" s="106"/>
      <c r="Y1612" s="101"/>
      <c r="Z1612" s="101"/>
      <c r="AA1612" s="101"/>
      <c r="AB1612" s="101"/>
      <c r="AC1612" s="101"/>
      <c r="AD1612" s="101"/>
      <c r="AE1612" s="101"/>
      <c r="AF1612" s="101"/>
      <c r="AG1612" s="101" t="s">
        <v>365</v>
      </c>
      <c r="AH1612" s="101">
        <v>0</v>
      </c>
      <c r="AI1612" s="101"/>
      <c r="AJ1612" s="101"/>
      <c r="AK1612" s="101"/>
      <c r="AL1612" s="101"/>
      <c r="AM1612" s="101"/>
      <c r="AN1612" s="101"/>
      <c r="AO1612" s="101"/>
      <c r="AP1612" s="101"/>
      <c r="AQ1612" s="101"/>
      <c r="AR1612" s="101"/>
      <c r="AS1612" s="101"/>
      <c r="AT1612" s="101"/>
      <c r="AU1612" s="101"/>
      <c r="AV1612" s="101"/>
      <c r="AW1612" s="101"/>
      <c r="AX1612" s="101"/>
      <c r="AY1612" s="101"/>
      <c r="AZ1612" s="101"/>
      <c r="BA1612" s="101"/>
      <c r="BB1612" s="101"/>
      <c r="BC1612" s="101"/>
      <c r="BD1612" s="101"/>
      <c r="BE1612" s="101"/>
      <c r="BF1612" s="101"/>
      <c r="BG1612" s="101"/>
      <c r="BH1612" s="101"/>
    </row>
    <row r="1613" spans="1:60" outlineLevel="1">
      <c r="A1613" s="104"/>
      <c r="B1613" s="105"/>
      <c r="C1613" s="138" t="s">
        <v>1573</v>
      </c>
      <c r="D1613" s="107"/>
      <c r="E1613" s="108">
        <v>-2.4239999999999999</v>
      </c>
      <c r="F1613" s="106"/>
      <c r="G1613" s="106"/>
      <c r="H1613" s="106"/>
      <c r="I1613" s="106"/>
      <c r="J1613" s="106"/>
      <c r="K1613" s="106"/>
      <c r="L1613" s="106"/>
      <c r="M1613" s="106"/>
      <c r="N1613" s="106"/>
      <c r="O1613" s="106"/>
      <c r="P1613" s="106"/>
      <c r="Q1613" s="106"/>
      <c r="R1613" s="106"/>
      <c r="S1613" s="106"/>
      <c r="T1613" s="106"/>
      <c r="U1613" s="106"/>
      <c r="V1613" s="106"/>
      <c r="W1613" s="106"/>
      <c r="X1613" s="106"/>
      <c r="Y1613" s="101"/>
      <c r="Z1613" s="101"/>
      <c r="AA1613" s="101"/>
      <c r="AB1613" s="101"/>
      <c r="AC1613" s="101"/>
      <c r="AD1613" s="101"/>
      <c r="AE1613" s="101"/>
      <c r="AF1613" s="101"/>
      <c r="AG1613" s="101" t="s">
        <v>365</v>
      </c>
      <c r="AH1613" s="101">
        <v>0</v>
      </c>
      <c r="AI1613" s="101"/>
      <c r="AJ1613" s="101"/>
      <c r="AK1613" s="101"/>
      <c r="AL1613" s="101"/>
      <c r="AM1613" s="101"/>
      <c r="AN1613" s="101"/>
      <c r="AO1613" s="101"/>
      <c r="AP1613" s="101"/>
      <c r="AQ1613" s="101"/>
      <c r="AR1613" s="101"/>
      <c r="AS1613" s="101"/>
      <c r="AT1613" s="101"/>
      <c r="AU1613" s="101"/>
      <c r="AV1613" s="101"/>
      <c r="AW1613" s="101"/>
      <c r="AX1613" s="101"/>
      <c r="AY1613" s="101"/>
      <c r="AZ1613" s="101"/>
      <c r="BA1613" s="101"/>
      <c r="BB1613" s="101"/>
      <c r="BC1613" s="101"/>
      <c r="BD1613" s="101"/>
      <c r="BE1613" s="101"/>
      <c r="BF1613" s="101"/>
      <c r="BG1613" s="101"/>
      <c r="BH1613" s="101"/>
    </row>
    <row r="1614" spans="1:60" outlineLevel="1">
      <c r="A1614" s="104"/>
      <c r="B1614" s="105"/>
      <c r="C1614" s="138" t="s">
        <v>1574</v>
      </c>
      <c r="D1614" s="107"/>
      <c r="E1614" s="108">
        <v>17.04</v>
      </c>
      <c r="F1614" s="106"/>
      <c r="G1614" s="106"/>
      <c r="H1614" s="106"/>
      <c r="I1614" s="106"/>
      <c r="J1614" s="106"/>
      <c r="K1614" s="106"/>
      <c r="L1614" s="106"/>
      <c r="M1614" s="106"/>
      <c r="N1614" s="106"/>
      <c r="O1614" s="106"/>
      <c r="P1614" s="106"/>
      <c r="Q1614" s="106"/>
      <c r="R1614" s="106"/>
      <c r="S1614" s="106"/>
      <c r="T1614" s="106"/>
      <c r="U1614" s="106"/>
      <c r="V1614" s="106"/>
      <c r="W1614" s="106"/>
      <c r="X1614" s="106"/>
      <c r="Y1614" s="101"/>
      <c r="Z1614" s="101"/>
      <c r="AA1614" s="101"/>
      <c r="AB1614" s="101"/>
      <c r="AC1614" s="101"/>
      <c r="AD1614" s="101"/>
      <c r="AE1614" s="101"/>
      <c r="AF1614" s="101"/>
      <c r="AG1614" s="101" t="s">
        <v>365</v>
      </c>
      <c r="AH1614" s="101">
        <v>0</v>
      </c>
      <c r="AI1614" s="101"/>
      <c r="AJ1614" s="101"/>
      <c r="AK1614" s="101"/>
      <c r="AL1614" s="101"/>
      <c r="AM1614" s="101"/>
      <c r="AN1614" s="101"/>
      <c r="AO1614" s="101"/>
      <c r="AP1614" s="101"/>
      <c r="AQ1614" s="101"/>
      <c r="AR1614" s="101"/>
      <c r="AS1614" s="101"/>
      <c r="AT1614" s="101"/>
      <c r="AU1614" s="101"/>
      <c r="AV1614" s="101"/>
      <c r="AW1614" s="101"/>
      <c r="AX1614" s="101"/>
      <c r="AY1614" s="101"/>
      <c r="AZ1614" s="101"/>
      <c r="BA1614" s="101"/>
      <c r="BB1614" s="101"/>
      <c r="BC1614" s="101"/>
      <c r="BD1614" s="101"/>
      <c r="BE1614" s="101"/>
      <c r="BF1614" s="101"/>
      <c r="BG1614" s="101"/>
      <c r="BH1614" s="101"/>
    </row>
    <row r="1615" spans="1:60" outlineLevel="1">
      <c r="A1615" s="104"/>
      <c r="B1615" s="105"/>
      <c r="C1615" s="138" t="s">
        <v>416</v>
      </c>
      <c r="D1615" s="107"/>
      <c r="E1615" s="108">
        <v>-3.2</v>
      </c>
      <c r="F1615" s="106"/>
      <c r="G1615" s="106"/>
      <c r="H1615" s="106"/>
      <c r="I1615" s="106"/>
      <c r="J1615" s="106"/>
      <c r="K1615" s="106"/>
      <c r="L1615" s="106"/>
      <c r="M1615" s="106"/>
      <c r="N1615" s="106"/>
      <c r="O1615" s="106"/>
      <c r="P1615" s="106"/>
      <c r="Q1615" s="106"/>
      <c r="R1615" s="106"/>
      <c r="S1615" s="106"/>
      <c r="T1615" s="106"/>
      <c r="U1615" s="106"/>
      <c r="V1615" s="106"/>
      <c r="W1615" s="106"/>
      <c r="X1615" s="106"/>
      <c r="Y1615" s="101"/>
      <c r="Z1615" s="101"/>
      <c r="AA1615" s="101"/>
      <c r="AB1615" s="101"/>
      <c r="AC1615" s="101"/>
      <c r="AD1615" s="101"/>
      <c r="AE1615" s="101"/>
      <c r="AF1615" s="101"/>
      <c r="AG1615" s="101" t="s">
        <v>365</v>
      </c>
      <c r="AH1615" s="101">
        <v>0</v>
      </c>
      <c r="AI1615" s="101"/>
      <c r="AJ1615" s="101"/>
      <c r="AK1615" s="101"/>
      <c r="AL1615" s="101"/>
      <c r="AM1615" s="101"/>
      <c r="AN1615" s="101"/>
      <c r="AO1615" s="101"/>
      <c r="AP1615" s="101"/>
      <c r="AQ1615" s="101"/>
      <c r="AR1615" s="101"/>
      <c r="AS1615" s="101"/>
      <c r="AT1615" s="101"/>
      <c r="AU1615" s="101"/>
      <c r="AV1615" s="101"/>
      <c r="AW1615" s="101"/>
      <c r="AX1615" s="101"/>
      <c r="AY1615" s="101"/>
      <c r="AZ1615" s="101"/>
      <c r="BA1615" s="101"/>
      <c r="BB1615" s="101"/>
      <c r="BC1615" s="101"/>
      <c r="BD1615" s="101"/>
      <c r="BE1615" s="101"/>
      <c r="BF1615" s="101"/>
      <c r="BG1615" s="101"/>
      <c r="BH1615" s="101"/>
    </row>
    <row r="1616" spans="1:60" outlineLevel="1">
      <c r="A1616" s="104"/>
      <c r="B1616" s="105"/>
      <c r="C1616" s="138" t="s">
        <v>1575</v>
      </c>
      <c r="D1616" s="107"/>
      <c r="E1616" s="108">
        <v>13.608000000000001</v>
      </c>
      <c r="F1616" s="106"/>
      <c r="G1616" s="106"/>
      <c r="H1616" s="106"/>
      <c r="I1616" s="106"/>
      <c r="J1616" s="106"/>
      <c r="K1616" s="106"/>
      <c r="L1616" s="106"/>
      <c r="M1616" s="106"/>
      <c r="N1616" s="106"/>
      <c r="O1616" s="106"/>
      <c r="P1616" s="106"/>
      <c r="Q1616" s="106"/>
      <c r="R1616" s="106"/>
      <c r="S1616" s="106"/>
      <c r="T1616" s="106"/>
      <c r="U1616" s="106"/>
      <c r="V1616" s="106"/>
      <c r="W1616" s="106"/>
      <c r="X1616" s="106"/>
      <c r="Y1616" s="101"/>
      <c r="Z1616" s="101"/>
      <c r="AA1616" s="101"/>
      <c r="AB1616" s="101"/>
      <c r="AC1616" s="101"/>
      <c r="AD1616" s="101"/>
      <c r="AE1616" s="101"/>
      <c r="AF1616" s="101"/>
      <c r="AG1616" s="101" t="s">
        <v>365</v>
      </c>
      <c r="AH1616" s="101">
        <v>0</v>
      </c>
      <c r="AI1616" s="101"/>
      <c r="AJ1616" s="101"/>
      <c r="AK1616" s="101"/>
      <c r="AL1616" s="101"/>
      <c r="AM1616" s="101"/>
      <c r="AN1616" s="101"/>
      <c r="AO1616" s="101"/>
      <c r="AP1616" s="101"/>
      <c r="AQ1616" s="101"/>
      <c r="AR1616" s="101"/>
      <c r="AS1616" s="101"/>
      <c r="AT1616" s="101"/>
      <c r="AU1616" s="101"/>
      <c r="AV1616" s="101"/>
      <c r="AW1616" s="101"/>
      <c r="AX1616" s="101"/>
      <c r="AY1616" s="101"/>
      <c r="AZ1616" s="101"/>
      <c r="BA1616" s="101"/>
      <c r="BB1616" s="101"/>
      <c r="BC1616" s="101"/>
      <c r="BD1616" s="101"/>
      <c r="BE1616" s="101"/>
      <c r="BF1616" s="101"/>
      <c r="BG1616" s="101"/>
      <c r="BH1616" s="101"/>
    </row>
    <row r="1617" spans="1:60" outlineLevel="1">
      <c r="A1617" s="104"/>
      <c r="B1617" s="105"/>
      <c r="C1617" s="138" t="s">
        <v>515</v>
      </c>
      <c r="D1617" s="107"/>
      <c r="E1617" s="108">
        <v>-1.6160000000000001</v>
      </c>
      <c r="F1617" s="106"/>
      <c r="G1617" s="106"/>
      <c r="H1617" s="106"/>
      <c r="I1617" s="106"/>
      <c r="J1617" s="106"/>
      <c r="K1617" s="106"/>
      <c r="L1617" s="106"/>
      <c r="M1617" s="106"/>
      <c r="N1617" s="106"/>
      <c r="O1617" s="106"/>
      <c r="P1617" s="106"/>
      <c r="Q1617" s="106"/>
      <c r="R1617" s="106"/>
      <c r="S1617" s="106"/>
      <c r="T1617" s="106"/>
      <c r="U1617" s="106"/>
      <c r="V1617" s="106"/>
      <c r="W1617" s="106"/>
      <c r="X1617" s="106"/>
      <c r="Y1617" s="101"/>
      <c r="Z1617" s="101"/>
      <c r="AA1617" s="101"/>
      <c r="AB1617" s="101"/>
      <c r="AC1617" s="101"/>
      <c r="AD1617" s="101"/>
      <c r="AE1617" s="101"/>
      <c r="AF1617" s="101"/>
      <c r="AG1617" s="101" t="s">
        <v>365</v>
      </c>
      <c r="AH1617" s="101">
        <v>0</v>
      </c>
      <c r="AI1617" s="101"/>
      <c r="AJ1617" s="101"/>
      <c r="AK1617" s="101"/>
      <c r="AL1617" s="101"/>
      <c r="AM1617" s="101"/>
      <c r="AN1617" s="101"/>
      <c r="AO1617" s="101"/>
      <c r="AP1617" s="101"/>
      <c r="AQ1617" s="101"/>
      <c r="AR1617" s="101"/>
      <c r="AS1617" s="101"/>
      <c r="AT1617" s="101"/>
      <c r="AU1617" s="101"/>
      <c r="AV1617" s="101"/>
      <c r="AW1617" s="101"/>
      <c r="AX1617" s="101"/>
      <c r="AY1617" s="101"/>
      <c r="AZ1617" s="101"/>
      <c r="BA1617" s="101"/>
      <c r="BB1617" s="101"/>
      <c r="BC1617" s="101"/>
      <c r="BD1617" s="101"/>
      <c r="BE1617" s="101"/>
      <c r="BF1617" s="101"/>
      <c r="BG1617" s="101"/>
      <c r="BH1617" s="101"/>
    </row>
    <row r="1618" spans="1:60" outlineLevel="1">
      <c r="A1618" s="104"/>
      <c r="B1618" s="105"/>
      <c r="C1618" s="138" t="s">
        <v>1576</v>
      </c>
      <c r="D1618" s="107"/>
      <c r="E1618" s="108">
        <v>38.64</v>
      </c>
      <c r="F1618" s="106"/>
      <c r="G1618" s="106"/>
      <c r="H1618" s="106"/>
      <c r="I1618" s="106"/>
      <c r="J1618" s="106"/>
      <c r="K1618" s="106"/>
      <c r="L1618" s="106"/>
      <c r="M1618" s="106"/>
      <c r="N1618" s="106"/>
      <c r="O1618" s="106"/>
      <c r="P1618" s="106"/>
      <c r="Q1618" s="106"/>
      <c r="R1618" s="106"/>
      <c r="S1618" s="106"/>
      <c r="T1618" s="106"/>
      <c r="U1618" s="106"/>
      <c r="V1618" s="106"/>
      <c r="W1618" s="106"/>
      <c r="X1618" s="106"/>
      <c r="Y1618" s="101"/>
      <c r="Z1618" s="101"/>
      <c r="AA1618" s="101"/>
      <c r="AB1618" s="101"/>
      <c r="AC1618" s="101"/>
      <c r="AD1618" s="101"/>
      <c r="AE1618" s="101"/>
      <c r="AF1618" s="101"/>
      <c r="AG1618" s="101" t="s">
        <v>365</v>
      </c>
      <c r="AH1618" s="101">
        <v>0</v>
      </c>
      <c r="AI1618" s="101"/>
      <c r="AJ1618" s="101"/>
      <c r="AK1618" s="101"/>
      <c r="AL1618" s="101"/>
      <c r="AM1618" s="101"/>
      <c r="AN1618" s="101"/>
      <c r="AO1618" s="101"/>
      <c r="AP1618" s="101"/>
      <c r="AQ1618" s="101"/>
      <c r="AR1618" s="101"/>
      <c r="AS1618" s="101"/>
      <c r="AT1618" s="101"/>
      <c r="AU1618" s="101"/>
      <c r="AV1618" s="101"/>
      <c r="AW1618" s="101"/>
      <c r="AX1618" s="101"/>
      <c r="AY1618" s="101"/>
      <c r="AZ1618" s="101"/>
      <c r="BA1618" s="101"/>
      <c r="BB1618" s="101"/>
      <c r="BC1618" s="101"/>
      <c r="BD1618" s="101"/>
      <c r="BE1618" s="101"/>
      <c r="BF1618" s="101"/>
      <c r="BG1618" s="101"/>
      <c r="BH1618" s="101"/>
    </row>
    <row r="1619" spans="1:60" outlineLevel="1">
      <c r="A1619" s="104"/>
      <c r="B1619" s="105"/>
      <c r="C1619" s="138" t="s">
        <v>1577</v>
      </c>
      <c r="D1619" s="107"/>
      <c r="E1619" s="108">
        <v>-2.222</v>
      </c>
      <c r="F1619" s="106"/>
      <c r="G1619" s="106"/>
      <c r="H1619" s="106"/>
      <c r="I1619" s="106"/>
      <c r="J1619" s="106"/>
      <c r="K1619" s="106"/>
      <c r="L1619" s="106"/>
      <c r="M1619" s="106"/>
      <c r="N1619" s="106"/>
      <c r="O1619" s="106"/>
      <c r="P1619" s="106"/>
      <c r="Q1619" s="106"/>
      <c r="R1619" s="106"/>
      <c r="S1619" s="106"/>
      <c r="T1619" s="106"/>
      <c r="U1619" s="106"/>
      <c r="V1619" s="106"/>
      <c r="W1619" s="106"/>
      <c r="X1619" s="106"/>
      <c r="Y1619" s="101"/>
      <c r="Z1619" s="101"/>
      <c r="AA1619" s="101"/>
      <c r="AB1619" s="101"/>
      <c r="AC1619" s="101"/>
      <c r="AD1619" s="101"/>
      <c r="AE1619" s="101"/>
      <c r="AF1619" s="101"/>
      <c r="AG1619" s="101" t="s">
        <v>365</v>
      </c>
      <c r="AH1619" s="101">
        <v>0</v>
      </c>
      <c r="AI1619" s="101"/>
      <c r="AJ1619" s="101"/>
      <c r="AK1619" s="101"/>
      <c r="AL1619" s="101"/>
      <c r="AM1619" s="101"/>
      <c r="AN1619" s="101"/>
      <c r="AO1619" s="101"/>
      <c r="AP1619" s="101"/>
      <c r="AQ1619" s="101"/>
      <c r="AR1619" s="101"/>
      <c r="AS1619" s="101"/>
      <c r="AT1619" s="101"/>
      <c r="AU1619" s="101"/>
      <c r="AV1619" s="101"/>
      <c r="AW1619" s="101"/>
      <c r="AX1619" s="101"/>
      <c r="AY1619" s="101"/>
      <c r="AZ1619" s="101"/>
      <c r="BA1619" s="101"/>
      <c r="BB1619" s="101"/>
      <c r="BC1619" s="101"/>
      <c r="BD1619" s="101"/>
      <c r="BE1619" s="101"/>
      <c r="BF1619" s="101"/>
      <c r="BG1619" s="101"/>
      <c r="BH1619" s="101"/>
    </row>
    <row r="1620" spans="1:60" outlineLevel="1">
      <c r="A1620" s="104"/>
      <c r="B1620" s="105"/>
      <c r="C1620" s="138" t="s">
        <v>1578</v>
      </c>
      <c r="D1620" s="107"/>
      <c r="E1620" s="108">
        <v>25.751999999999999</v>
      </c>
      <c r="F1620" s="106"/>
      <c r="G1620" s="106"/>
      <c r="H1620" s="106"/>
      <c r="I1620" s="106"/>
      <c r="J1620" s="106"/>
      <c r="K1620" s="106"/>
      <c r="L1620" s="106"/>
      <c r="M1620" s="106"/>
      <c r="N1620" s="106"/>
      <c r="O1620" s="106"/>
      <c r="P1620" s="106"/>
      <c r="Q1620" s="106"/>
      <c r="R1620" s="106"/>
      <c r="S1620" s="106"/>
      <c r="T1620" s="106"/>
      <c r="U1620" s="106"/>
      <c r="V1620" s="106"/>
      <c r="W1620" s="106"/>
      <c r="X1620" s="106"/>
      <c r="Y1620" s="101"/>
      <c r="Z1620" s="101"/>
      <c r="AA1620" s="101"/>
      <c r="AB1620" s="101"/>
      <c r="AC1620" s="101"/>
      <c r="AD1620" s="101"/>
      <c r="AE1620" s="101"/>
      <c r="AF1620" s="101"/>
      <c r="AG1620" s="101" t="s">
        <v>365</v>
      </c>
      <c r="AH1620" s="101">
        <v>0</v>
      </c>
      <c r="AI1620" s="101"/>
      <c r="AJ1620" s="101"/>
      <c r="AK1620" s="101"/>
      <c r="AL1620" s="101"/>
      <c r="AM1620" s="101"/>
      <c r="AN1620" s="101"/>
      <c r="AO1620" s="101"/>
      <c r="AP1620" s="101"/>
      <c r="AQ1620" s="101"/>
      <c r="AR1620" s="101"/>
      <c r="AS1620" s="101"/>
      <c r="AT1620" s="101"/>
      <c r="AU1620" s="101"/>
      <c r="AV1620" s="101"/>
      <c r="AW1620" s="101"/>
      <c r="AX1620" s="101"/>
      <c r="AY1620" s="101"/>
      <c r="AZ1620" s="101"/>
      <c r="BA1620" s="101"/>
      <c r="BB1620" s="101"/>
      <c r="BC1620" s="101"/>
      <c r="BD1620" s="101"/>
      <c r="BE1620" s="101"/>
      <c r="BF1620" s="101"/>
      <c r="BG1620" s="101"/>
      <c r="BH1620" s="101"/>
    </row>
    <row r="1621" spans="1:60" outlineLevel="1">
      <c r="A1621" s="104"/>
      <c r="B1621" s="105"/>
      <c r="C1621" s="138" t="s">
        <v>1579</v>
      </c>
      <c r="D1621" s="107"/>
      <c r="E1621" s="108">
        <v>21.12</v>
      </c>
      <c r="F1621" s="106"/>
      <c r="G1621" s="106"/>
      <c r="H1621" s="106"/>
      <c r="I1621" s="106"/>
      <c r="J1621" s="106"/>
      <c r="K1621" s="106"/>
      <c r="L1621" s="106"/>
      <c r="M1621" s="106"/>
      <c r="N1621" s="106"/>
      <c r="O1621" s="106"/>
      <c r="P1621" s="106"/>
      <c r="Q1621" s="106"/>
      <c r="R1621" s="106"/>
      <c r="S1621" s="106"/>
      <c r="T1621" s="106"/>
      <c r="U1621" s="106"/>
      <c r="V1621" s="106"/>
      <c r="W1621" s="106"/>
      <c r="X1621" s="106"/>
      <c r="Y1621" s="101"/>
      <c r="Z1621" s="101"/>
      <c r="AA1621" s="101"/>
      <c r="AB1621" s="101"/>
      <c r="AC1621" s="101"/>
      <c r="AD1621" s="101"/>
      <c r="AE1621" s="101"/>
      <c r="AF1621" s="101"/>
      <c r="AG1621" s="101" t="s">
        <v>365</v>
      </c>
      <c r="AH1621" s="101">
        <v>0</v>
      </c>
      <c r="AI1621" s="101"/>
      <c r="AJ1621" s="101"/>
      <c r="AK1621" s="101"/>
      <c r="AL1621" s="101"/>
      <c r="AM1621" s="101"/>
      <c r="AN1621" s="101"/>
      <c r="AO1621" s="101"/>
      <c r="AP1621" s="101"/>
      <c r="AQ1621" s="101"/>
      <c r="AR1621" s="101"/>
      <c r="AS1621" s="101"/>
      <c r="AT1621" s="101"/>
      <c r="AU1621" s="101"/>
      <c r="AV1621" s="101"/>
      <c r="AW1621" s="101"/>
      <c r="AX1621" s="101"/>
      <c r="AY1621" s="101"/>
      <c r="AZ1621" s="101"/>
      <c r="BA1621" s="101"/>
      <c r="BB1621" s="101"/>
      <c r="BC1621" s="101"/>
      <c r="BD1621" s="101"/>
      <c r="BE1621" s="101"/>
      <c r="BF1621" s="101"/>
      <c r="BG1621" s="101"/>
      <c r="BH1621" s="101"/>
    </row>
    <row r="1622" spans="1:60" outlineLevel="1">
      <c r="A1622" s="104"/>
      <c r="B1622" s="105"/>
      <c r="C1622" s="138" t="s">
        <v>1580</v>
      </c>
      <c r="D1622" s="107"/>
      <c r="E1622" s="108">
        <v>-1.212</v>
      </c>
      <c r="F1622" s="106"/>
      <c r="G1622" s="106"/>
      <c r="H1622" s="106"/>
      <c r="I1622" s="106"/>
      <c r="J1622" s="106"/>
      <c r="K1622" s="106"/>
      <c r="L1622" s="106"/>
      <c r="M1622" s="106"/>
      <c r="N1622" s="106"/>
      <c r="O1622" s="106"/>
      <c r="P1622" s="106"/>
      <c r="Q1622" s="106"/>
      <c r="R1622" s="106"/>
      <c r="S1622" s="106"/>
      <c r="T1622" s="106"/>
      <c r="U1622" s="106"/>
      <c r="V1622" s="106"/>
      <c r="W1622" s="106"/>
      <c r="X1622" s="106"/>
      <c r="Y1622" s="101"/>
      <c r="Z1622" s="101"/>
      <c r="AA1622" s="101"/>
      <c r="AB1622" s="101"/>
      <c r="AC1622" s="101"/>
      <c r="AD1622" s="101"/>
      <c r="AE1622" s="101"/>
      <c r="AF1622" s="101"/>
      <c r="AG1622" s="101" t="s">
        <v>365</v>
      </c>
      <c r="AH1622" s="101">
        <v>0</v>
      </c>
      <c r="AI1622" s="101"/>
      <c r="AJ1622" s="101"/>
      <c r="AK1622" s="101"/>
      <c r="AL1622" s="101"/>
      <c r="AM1622" s="101"/>
      <c r="AN1622" s="101"/>
      <c r="AO1622" s="101"/>
      <c r="AP1622" s="101"/>
      <c r="AQ1622" s="101"/>
      <c r="AR1622" s="101"/>
      <c r="AS1622" s="101"/>
      <c r="AT1622" s="101"/>
      <c r="AU1622" s="101"/>
      <c r="AV1622" s="101"/>
      <c r="AW1622" s="101"/>
      <c r="AX1622" s="101"/>
      <c r="AY1622" s="101"/>
      <c r="AZ1622" s="101"/>
      <c r="BA1622" s="101"/>
      <c r="BB1622" s="101"/>
      <c r="BC1622" s="101"/>
      <c r="BD1622" s="101"/>
      <c r="BE1622" s="101"/>
      <c r="BF1622" s="101"/>
      <c r="BG1622" s="101"/>
      <c r="BH1622" s="101"/>
    </row>
    <row r="1623" spans="1:60" outlineLevel="1">
      <c r="A1623" s="104"/>
      <c r="B1623" s="105"/>
      <c r="C1623" s="138" t="s">
        <v>1581</v>
      </c>
      <c r="D1623" s="107"/>
      <c r="E1623" s="108">
        <v>29.207999999999998</v>
      </c>
      <c r="F1623" s="106"/>
      <c r="G1623" s="106"/>
      <c r="H1623" s="106"/>
      <c r="I1623" s="106"/>
      <c r="J1623" s="106"/>
      <c r="K1623" s="106"/>
      <c r="L1623" s="106"/>
      <c r="M1623" s="106"/>
      <c r="N1623" s="106"/>
      <c r="O1623" s="106"/>
      <c r="P1623" s="106"/>
      <c r="Q1623" s="106"/>
      <c r="R1623" s="106"/>
      <c r="S1623" s="106"/>
      <c r="T1623" s="106"/>
      <c r="U1623" s="106"/>
      <c r="V1623" s="106"/>
      <c r="W1623" s="106"/>
      <c r="X1623" s="106"/>
      <c r="Y1623" s="101"/>
      <c r="Z1623" s="101"/>
      <c r="AA1623" s="101"/>
      <c r="AB1623" s="101"/>
      <c r="AC1623" s="101"/>
      <c r="AD1623" s="101"/>
      <c r="AE1623" s="101"/>
      <c r="AF1623" s="101"/>
      <c r="AG1623" s="101" t="s">
        <v>365</v>
      </c>
      <c r="AH1623" s="101">
        <v>0</v>
      </c>
      <c r="AI1623" s="101"/>
      <c r="AJ1623" s="101"/>
      <c r="AK1623" s="101"/>
      <c r="AL1623" s="101"/>
      <c r="AM1623" s="101"/>
      <c r="AN1623" s="101"/>
      <c r="AO1623" s="101"/>
      <c r="AP1623" s="101"/>
      <c r="AQ1623" s="101"/>
      <c r="AR1623" s="101"/>
      <c r="AS1623" s="101"/>
      <c r="AT1623" s="101"/>
      <c r="AU1623" s="101"/>
      <c r="AV1623" s="101"/>
      <c r="AW1623" s="101"/>
      <c r="AX1623" s="101"/>
      <c r="AY1623" s="101"/>
      <c r="AZ1623" s="101"/>
      <c r="BA1623" s="101"/>
      <c r="BB1623" s="101"/>
      <c r="BC1623" s="101"/>
      <c r="BD1623" s="101"/>
      <c r="BE1623" s="101"/>
      <c r="BF1623" s="101"/>
      <c r="BG1623" s="101"/>
      <c r="BH1623" s="101"/>
    </row>
    <row r="1624" spans="1:60" outlineLevel="1">
      <c r="A1624" s="104"/>
      <c r="B1624" s="105"/>
      <c r="C1624" s="138" t="s">
        <v>1573</v>
      </c>
      <c r="D1624" s="107"/>
      <c r="E1624" s="108">
        <v>-2.4239999999999999</v>
      </c>
      <c r="F1624" s="106"/>
      <c r="G1624" s="106"/>
      <c r="H1624" s="106"/>
      <c r="I1624" s="106"/>
      <c r="J1624" s="106"/>
      <c r="K1624" s="106"/>
      <c r="L1624" s="106"/>
      <c r="M1624" s="106"/>
      <c r="N1624" s="106"/>
      <c r="O1624" s="106"/>
      <c r="P1624" s="106"/>
      <c r="Q1624" s="106"/>
      <c r="R1624" s="106"/>
      <c r="S1624" s="106"/>
      <c r="T1624" s="106"/>
      <c r="U1624" s="106"/>
      <c r="V1624" s="106"/>
      <c r="W1624" s="106"/>
      <c r="X1624" s="106"/>
      <c r="Y1624" s="101"/>
      <c r="Z1624" s="101"/>
      <c r="AA1624" s="101"/>
      <c r="AB1624" s="101"/>
      <c r="AC1624" s="101"/>
      <c r="AD1624" s="101"/>
      <c r="AE1624" s="101"/>
      <c r="AF1624" s="101"/>
      <c r="AG1624" s="101" t="s">
        <v>365</v>
      </c>
      <c r="AH1624" s="101">
        <v>0</v>
      </c>
      <c r="AI1624" s="101"/>
      <c r="AJ1624" s="101"/>
      <c r="AK1624" s="101"/>
      <c r="AL1624" s="101"/>
      <c r="AM1624" s="101"/>
      <c r="AN1624" s="101"/>
      <c r="AO1624" s="101"/>
      <c r="AP1624" s="101"/>
      <c r="AQ1624" s="101"/>
      <c r="AR1624" s="101"/>
      <c r="AS1624" s="101"/>
      <c r="AT1624" s="101"/>
      <c r="AU1624" s="101"/>
      <c r="AV1624" s="101"/>
      <c r="AW1624" s="101"/>
      <c r="AX1624" s="101"/>
      <c r="AY1624" s="101"/>
      <c r="AZ1624" s="101"/>
      <c r="BA1624" s="101"/>
      <c r="BB1624" s="101"/>
      <c r="BC1624" s="101"/>
      <c r="BD1624" s="101"/>
      <c r="BE1624" s="101"/>
      <c r="BF1624" s="101"/>
      <c r="BG1624" s="101"/>
      <c r="BH1624" s="101"/>
    </row>
    <row r="1625" spans="1:60" outlineLevel="1">
      <c r="A1625" s="104"/>
      <c r="B1625" s="105"/>
      <c r="C1625" s="138" t="s">
        <v>1582</v>
      </c>
      <c r="D1625" s="107"/>
      <c r="E1625" s="108">
        <v>44.16</v>
      </c>
      <c r="F1625" s="106"/>
      <c r="G1625" s="106"/>
      <c r="H1625" s="106"/>
      <c r="I1625" s="106"/>
      <c r="J1625" s="106"/>
      <c r="K1625" s="106"/>
      <c r="L1625" s="106"/>
      <c r="M1625" s="106"/>
      <c r="N1625" s="106"/>
      <c r="O1625" s="106"/>
      <c r="P1625" s="106"/>
      <c r="Q1625" s="106"/>
      <c r="R1625" s="106"/>
      <c r="S1625" s="106"/>
      <c r="T1625" s="106"/>
      <c r="U1625" s="106"/>
      <c r="V1625" s="106"/>
      <c r="W1625" s="106"/>
      <c r="X1625" s="106"/>
      <c r="Y1625" s="101"/>
      <c r="Z1625" s="101"/>
      <c r="AA1625" s="101"/>
      <c r="AB1625" s="101"/>
      <c r="AC1625" s="101"/>
      <c r="AD1625" s="101"/>
      <c r="AE1625" s="101"/>
      <c r="AF1625" s="101"/>
      <c r="AG1625" s="101" t="s">
        <v>365</v>
      </c>
      <c r="AH1625" s="101">
        <v>0</v>
      </c>
      <c r="AI1625" s="101"/>
      <c r="AJ1625" s="101"/>
      <c r="AK1625" s="101"/>
      <c r="AL1625" s="101"/>
      <c r="AM1625" s="101"/>
      <c r="AN1625" s="101"/>
      <c r="AO1625" s="101"/>
      <c r="AP1625" s="101"/>
      <c r="AQ1625" s="101"/>
      <c r="AR1625" s="101"/>
      <c r="AS1625" s="101"/>
      <c r="AT1625" s="101"/>
      <c r="AU1625" s="101"/>
      <c r="AV1625" s="101"/>
      <c r="AW1625" s="101"/>
      <c r="AX1625" s="101"/>
      <c r="AY1625" s="101"/>
      <c r="AZ1625" s="101"/>
      <c r="BA1625" s="101"/>
      <c r="BB1625" s="101"/>
      <c r="BC1625" s="101"/>
      <c r="BD1625" s="101"/>
      <c r="BE1625" s="101"/>
      <c r="BF1625" s="101"/>
      <c r="BG1625" s="101"/>
      <c r="BH1625" s="101"/>
    </row>
    <row r="1626" spans="1:60" outlineLevel="1">
      <c r="A1626" s="104"/>
      <c r="B1626" s="105"/>
      <c r="C1626" s="138" t="s">
        <v>517</v>
      </c>
      <c r="D1626" s="107"/>
      <c r="E1626" s="108">
        <v>-1.8180000000000001</v>
      </c>
      <c r="F1626" s="106"/>
      <c r="G1626" s="106"/>
      <c r="H1626" s="106"/>
      <c r="I1626" s="106"/>
      <c r="J1626" s="106"/>
      <c r="K1626" s="106"/>
      <c r="L1626" s="106"/>
      <c r="M1626" s="106"/>
      <c r="N1626" s="106"/>
      <c r="O1626" s="106"/>
      <c r="P1626" s="106"/>
      <c r="Q1626" s="106"/>
      <c r="R1626" s="106"/>
      <c r="S1626" s="106"/>
      <c r="T1626" s="106"/>
      <c r="U1626" s="106"/>
      <c r="V1626" s="106"/>
      <c r="W1626" s="106"/>
      <c r="X1626" s="106"/>
      <c r="Y1626" s="101"/>
      <c r="Z1626" s="101"/>
      <c r="AA1626" s="101"/>
      <c r="AB1626" s="101"/>
      <c r="AC1626" s="101"/>
      <c r="AD1626" s="101"/>
      <c r="AE1626" s="101"/>
      <c r="AF1626" s="101"/>
      <c r="AG1626" s="101" t="s">
        <v>365</v>
      </c>
      <c r="AH1626" s="101">
        <v>0</v>
      </c>
      <c r="AI1626" s="101"/>
      <c r="AJ1626" s="101"/>
      <c r="AK1626" s="101"/>
      <c r="AL1626" s="101"/>
      <c r="AM1626" s="101"/>
      <c r="AN1626" s="101"/>
      <c r="AO1626" s="101"/>
      <c r="AP1626" s="101"/>
      <c r="AQ1626" s="101"/>
      <c r="AR1626" s="101"/>
      <c r="AS1626" s="101"/>
      <c r="AT1626" s="101"/>
      <c r="AU1626" s="101"/>
      <c r="AV1626" s="101"/>
      <c r="AW1626" s="101"/>
      <c r="AX1626" s="101"/>
      <c r="AY1626" s="101"/>
      <c r="AZ1626" s="101"/>
      <c r="BA1626" s="101"/>
      <c r="BB1626" s="101"/>
      <c r="BC1626" s="101"/>
      <c r="BD1626" s="101"/>
      <c r="BE1626" s="101"/>
      <c r="BF1626" s="101"/>
      <c r="BG1626" s="101"/>
      <c r="BH1626" s="101"/>
    </row>
    <row r="1627" spans="1:60" outlineLevel="1">
      <c r="A1627" s="104"/>
      <c r="B1627" s="105"/>
      <c r="C1627" s="138" t="s">
        <v>1583</v>
      </c>
      <c r="D1627" s="107"/>
      <c r="E1627" s="108">
        <v>20.712</v>
      </c>
      <c r="F1627" s="106"/>
      <c r="G1627" s="106"/>
      <c r="H1627" s="106"/>
      <c r="I1627" s="106"/>
      <c r="J1627" s="106"/>
      <c r="K1627" s="106"/>
      <c r="L1627" s="106"/>
      <c r="M1627" s="106"/>
      <c r="N1627" s="106"/>
      <c r="O1627" s="106"/>
      <c r="P1627" s="106"/>
      <c r="Q1627" s="106"/>
      <c r="R1627" s="106"/>
      <c r="S1627" s="106"/>
      <c r="T1627" s="106"/>
      <c r="U1627" s="106"/>
      <c r="V1627" s="106"/>
      <c r="W1627" s="106"/>
      <c r="X1627" s="106"/>
      <c r="Y1627" s="101"/>
      <c r="Z1627" s="101"/>
      <c r="AA1627" s="101"/>
      <c r="AB1627" s="101"/>
      <c r="AC1627" s="101"/>
      <c r="AD1627" s="101"/>
      <c r="AE1627" s="101"/>
      <c r="AF1627" s="101"/>
      <c r="AG1627" s="101" t="s">
        <v>365</v>
      </c>
      <c r="AH1627" s="101">
        <v>0</v>
      </c>
      <c r="AI1627" s="101"/>
      <c r="AJ1627" s="101"/>
      <c r="AK1627" s="101"/>
      <c r="AL1627" s="101"/>
      <c r="AM1627" s="101"/>
      <c r="AN1627" s="101"/>
      <c r="AO1627" s="101"/>
      <c r="AP1627" s="101"/>
      <c r="AQ1627" s="101"/>
      <c r="AR1627" s="101"/>
      <c r="AS1627" s="101"/>
      <c r="AT1627" s="101"/>
      <c r="AU1627" s="101"/>
      <c r="AV1627" s="101"/>
      <c r="AW1627" s="101"/>
      <c r="AX1627" s="101"/>
      <c r="AY1627" s="101"/>
      <c r="AZ1627" s="101"/>
      <c r="BA1627" s="101"/>
      <c r="BB1627" s="101"/>
      <c r="BC1627" s="101"/>
      <c r="BD1627" s="101"/>
      <c r="BE1627" s="101"/>
      <c r="BF1627" s="101"/>
      <c r="BG1627" s="101"/>
      <c r="BH1627" s="101"/>
    </row>
    <row r="1628" spans="1:60" outlineLevel="1">
      <c r="A1628" s="104"/>
      <c r="B1628" s="105"/>
      <c r="C1628" s="138" t="s">
        <v>517</v>
      </c>
      <c r="D1628" s="107"/>
      <c r="E1628" s="108">
        <v>-1.8180000000000001</v>
      </c>
      <c r="F1628" s="106"/>
      <c r="G1628" s="106"/>
      <c r="H1628" s="106"/>
      <c r="I1628" s="106"/>
      <c r="J1628" s="106"/>
      <c r="K1628" s="106"/>
      <c r="L1628" s="106"/>
      <c r="M1628" s="106"/>
      <c r="N1628" s="106"/>
      <c r="O1628" s="106"/>
      <c r="P1628" s="106"/>
      <c r="Q1628" s="106"/>
      <c r="R1628" s="106"/>
      <c r="S1628" s="106"/>
      <c r="T1628" s="106"/>
      <c r="U1628" s="106"/>
      <c r="V1628" s="106"/>
      <c r="W1628" s="106"/>
      <c r="X1628" s="106"/>
      <c r="Y1628" s="101"/>
      <c r="Z1628" s="101"/>
      <c r="AA1628" s="101"/>
      <c r="AB1628" s="101"/>
      <c r="AC1628" s="101"/>
      <c r="AD1628" s="101"/>
      <c r="AE1628" s="101"/>
      <c r="AF1628" s="101"/>
      <c r="AG1628" s="101" t="s">
        <v>365</v>
      </c>
      <c r="AH1628" s="101">
        <v>0</v>
      </c>
      <c r="AI1628" s="101"/>
      <c r="AJ1628" s="101"/>
      <c r="AK1628" s="101"/>
      <c r="AL1628" s="101"/>
      <c r="AM1628" s="101"/>
      <c r="AN1628" s="101"/>
      <c r="AO1628" s="101"/>
      <c r="AP1628" s="101"/>
      <c r="AQ1628" s="101"/>
      <c r="AR1628" s="101"/>
      <c r="AS1628" s="101"/>
      <c r="AT1628" s="101"/>
      <c r="AU1628" s="101"/>
      <c r="AV1628" s="101"/>
      <c r="AW1628" s="101"/>
      <c r="AX1628" s="101"/>
      <c r="AY1628" s="101"/>
      <c r="AZ1628" s="101"/>
      <c r="BA1628" s="101"/>
      <c r="BB1628" s="101"/>
      <c r="BC1628" s="101"/>
      <c r="BD1628" s="101"/>
      <c r="BE1628" s="101"/>
      <c r="BF1628" s="101"/>
      <c r="BG1628" s="101"/>
      <c r="BH1628" s="101"/>
    </row>
    <row r="1629" spans="1:60" outlineLevel="1">
      <c r="A1629" s="104"/>
      <c r="B1629" s="105"/>
      <c r="C1629" s="138" t="s">
        <v>1584</v>
      </c>
      <c r="D1629" s="107"/>
      <c r="E1629" s="108">
        <v>19.079999999999998</v>
      </c>
      <c r="F1629" s="106"/>
      <c r="G1629" s="106"/>
      <c r="H1629" s="106"/>
      <c r="I1629" s="106"/>
      <c r="J1629" s="106"/>
      <c r="K1629" s="106"/>
      <c r="L1629" s="106"/>
      <c r="M1629" s="106"/>
      <c r="N1629" s="106"/>
      <c r="O1629" s="106"/>
      <c r="P1629" s="106"/>
      <c r="Q1629" s="106"/>
      <c r="R1629" s="106"/>
      <c r="S1629" s="106"/>
      <c r="T1629" s="106"/>
      <c r="U1629" s="106"/>
      <c r="V1629" s="106"/>
      <c r="W1629" s="106"/>
      <c r="X1629" s="106"/>
      <c r="Y1629" s="101"/>
      <c r="Z1629" s="101"/>
      <c r="AA1629" s="101"/>
      <c r="AB1629" s="101"/>
      <c r="AC1629" s="101"/>
      <c r="AD1629" s="101"/>
      <c r="AE1629" s="101"/>
      <c r="AF1629" s="101"/>
      <c r="AG1629" s="101" t="s">
        <v>365</v>
      </c>
      <c r="AH1629" s="101">
        <v>0</v>
      </c>
      <c r="AI1629" s="101"/>
      <c r="AJ1629" s="101"/>
      <c r="AK1629" s="101"/>
      <c r="AL1629" s="101"/>
      <c r="AM1629" s="101"/>
      <c r="AN1629" s="101"/>
      <c r="AO1629" s="101"/>
      <c r="AP1629" s="101"/>
      <c r="AQ1629" s="101"/>
      <c r="AR1629" s="101"/>
      <c r="AS1629" s="101"/>
      <c r="AT1629" s="101"/>
      <c r="AU1629" s="101"/>
      <c r="AV1629" s="101"/>
      <c r="AW1629" s="101"/>
      <c r="AX1629" s="101"/>
      <c r="AY1629" s="101"/>
      <c r="AZ1629" s="101"/>
      <c r="BA1629" s="101"/>
      <c r="BB1629" s="101"/>
      <c r="BC1629" s="101"/>
      <c r="BD1629" s="101"/>
      <c r="BE1629" s="101"/>
      <c r="BF1629" s="101"/>
      <c r="BG1629" s="101"/>
      <c r="BH1629" s="101"/>
    </row>
    <row r="1630" spans="1:60" outlineLevel="1">
      <c r="A1630" s="104"/>
      <c r="B1630" s="105"/>
      <c r="C1630" s="138" t="s">
        <v>1585</v>
      </c>
      <c r="D1630" s="107"/>
      <c r="E1630" s="108">
        <v>-2.8279999999999998</v>
      </c>
      <c r="F1630" s="106"/>
      <c r="G1630" s="106"/>
      <c r="H1630" s="106"/>
      <c r="I1630" s="106"/>
      <c r="J1630" s="106"/>
      <c r="K1630" s="106"/>
      <c r="L1630" s="106"/>
      <c r="M1630" s="106"/>
      <c r="N1630" s="106"/>
      <c r="O1630" s="106"/>
      <c r="P1630" s="106"/>
      <c r="Q1630" s="106"/>
      <c r="R1630" s="106"/>
      <c r="S1630" s="106"/>
      <c r="T1630" s="106"/>
      <c r="U1630" s="106"/>
      <c r="V1630" s="106"/>
      <c r="W1630" s="106"/>
      <c r="X1630" s="106"/>
      <c r="Y1630" s="101"/>
      <c r="Z1630" s="101"/>
      <c r="AA1630" s="101"/>
      <c r="AB1630" s="101"/>
      <c r="AC1630" s="101"/>
      <c r="AD1630" s="101"/>
      <c r="AE1630" s="101"/>
      <c r="AF1630" s="101"/>
      <c r="AG1630" s="101" t="s">
        <v>365</v>
      </c>
      <c r="AH1630" s="101">
        <v>0</v>
      </c>
      <c r="AI1630" s="101"/>
      <c r="AJ1630" s="101"/>
      <c r="AK1630" s="101"/>
      <c r="AL1630" s="101"/>
      <c r="AM1630" s="101"/>
      <c r="AN1630" s="101"/>
      <c r="AO1630" s="101"/>
      <c r="AP1630" s="101"/>
      <c r="AQ1630" s="101"/>
      <c r="AR1630" s="101"/>
      <c r="AS1630" s="101"/>
      <c r="AT1630" s="101"/>
      <c r="AU1630" s="101"/>
      <c r="AV1630" s="101"/>
      <c r="AW1630" s="101"/>
      <c r="AX1630" s="101"/>
      <c r="AY1630" s="101"/>
      <c r="AZ1630" s="101"/>
      <c r="BA1630" s="101"/>
      <c r="BB1630" s="101"/>
      <c r="BC1630" s="101"/>
      <c r="BD1630" s="101"/>
      <c r="BE1630" s="101"/>
      <c r="BF1630" s="101"/>
      <c r="BG1630" s="101"/>
      <c r="BH1630" s="101"/>
    </row>
    <row r="1631" spans="1:60" outlineLevel="1">
      <c r="A1631" s="104"/>
      <c r="B1631" s="105"/>
      <c r="C1631" s="138" t="s">
        <v>1586</v>
      </c>
      <c r="D1631" s="107"/>
      <c r="E1631" s="108">
        <v>11.52</v>
      </c>
      <c r="F1631" s="106"/>
      <c r="G1631" s="106"/>
      <c r="H1631" s="106"/>
      <c r="I1631" s="106"/>
      <c r="J1631" s="106"/>
      <c r="K1631" s="106"/>
      <c r="L1631" s="106"/>
      <c r="M1631" s="106"/>
      <c r="N1631" s="106"/>
      <c r="O1631" s="106"/>
      <c r="P1631" s="106"/>
      <c r="Q1631" s="106"/>
      <c r="R1631" s="106"/>
      <c r="S1631" s="106"/>
      <c r="T1631" s="106"/>
      <c r="U1631" s="106"/>
      <c r="V1631" s="106"/>
      <c r="W1631" s="106"/>
      <c r="X1631" s="106"/>
      <c r="Y1631" s="101"/>
      <c r="Z1631" s="101"/>
      <c r="AA1631" s="101"/>
      <c r="AB1631" s="101"/>
      <c r="AC1631" s="101"/>
      <c r="AD1631" s="101"/>
      <c r="AE1631" s="101"/>
      <c r="AF1631" s="101"/>
      <c r="AG1631" s="101" t="s">
        <v>365</v>
      </c>
      <c r="AH1631" s="101">
        <v>0</v>
      </c>
      <c r="AI1631" s="101"/>
      <c r="AJ1631" s="101"/>
      <c r="AK1631" s="101"/>
      <c r="AL1631" s="101"/>
      <c r="AM1631" s="101"/>
      <c r="AN1631" s="101"/>
      <c r="AO1631" s="101"/>
      <c r="AP1631" s="101"/>
      <c r="AQ1631" s="101"/>
      <c r="AR1631" s="101"/>
      <c r="AS1631" s="101"/>
      <c r="AT1631" s="101"/>
      <c r="AU1631" s="101"/>
      <c r="AV1631" s="101"/>
      <c r="AW1631" s="101"/>
      <c r="AX1631" s="101"/>
      <c r="AY1631" s="101"/>
      <c r="AZ1631" s="101"/>
      <c r="BA1631" s="101"/>
      <c r="BB1631" s="101"/>
      <c r="BC1631" s="101"/>
      <c r="BD1631" s="101"/>
      <c r="BE1631" s="101"/>
      <c r="BF1631" s="101"/>
      <c r="BG1631" s="101"/>
      <c r="BH1631" s="101"/>
    </row>
    <row r="1632" spans="1:60" outlineLevel="1">
      <c r="A1632" s="104"/>
      <c r="B1632" s="105"/>
      <c r="C1632" s="138" t="s">
        <v>1587</v>
      </c>
      <c r="D1632" s="107"/>
      <c r="E1632" s="108">
        <v>-1.4139999999999999</v>
      </c>
      <c r="F1632" s="106"/>
      <c r="G1632" s="106"/>
      <c r="H1632" s="106"/>
      <c r="I1632" s="106"/>
      <c r="J1632" s="106"/>
      <c r="K1632" s="106"/>
      <c r="L1632" s="106"/>
      <c r="M1632" s="106"/>
      <c r="N1632" s="106"/>
      <c r="O1632" s="106"/>
      <c r="P1632" s="106"/>
      <c r="Q1632" s="106"/>
      <c r="R1632" s="106"/>
      <c r="S1632" s="106"/>
      <c r="T1632" s="106"/>
      <c r="U1632" s="106"/>
      <c r="V1632" s="106"/>
      <c r="W1632" s="106"/>
      <c r="X1632" s="106"/>
      <c r="Y1632" s="101"/>
      <c r="Z1632" s="101"/>
      <c r="AA1632" s="101"/>
      <c r="AB1632" s="101"/>
      <c r="AC1632" s="101"/>
      <c r="AD1632" s="101"/>
      <c r="AE1632" s="101"/>
      <c r="AF1632" s="101"/>
      <c r="AG1632" s="101" t="s">
        <v>365</v>
      </c>
      <c r="AH1632" s="101">
        <v>0</v>
      </c>
      <c r="AI1632" s="101"/>
      <c r="AJ1632" s="101"/>
      <c r="AK1632" s="101"/>
      <c r="AL1632" s="101"/>
      <c r="AM1632" s="101"/>
      <c r="AN1632" s="101"/>
      <c r="AO1632" s="101"/>
      <c r="AP1632" s="101"/>
      <c r="AQ1632" s="101"/>
      <c r="AR1632" s="101"/>
      <c r="AS1632" s="101"/>
      <c r="AT1632" s="101"/>
      <c r="AU1632" s="101"/>
      <c r="AV1632" s="101"/>
      <c r="AW1632" s="101"/>
      <c r="AX1632" s="101"/>
      <c r="AY1632" s="101"/>
      <c r="AZ1632" s="101"/>
      <c r="BA1632" s="101"/>
      <c r="BB1632" s="101"/>
      <c r="BC1632" s="101"/>
      <c r="BD1632" s="101"/>
      <c r="BE1632" s="101"/>
      <c r="BF1632" s="101"/>
      <c r="BG1632" s="101"/>
      <c r="BH1632" s="101"/>
    </row>
    <row r="1633" spans="1:60" outlineLevel="1">
      <c r="A1633" s="104"/>
      <c r="B1633" s="105"/>
      <c r="C1633" s="138" t="s">
        <v>1588</v>
      </c>
      <c r="D1633" s="107"/>
      <c r="E1633" s="108">
        <v>11.843999999999999</v>
      </c>
      <c r="F1633" s="106"/>
      <c r="G1633" s="106"/>
      <c r="H1633" s="106"/>
      <c r="I1633" s="106"/>
      <c r="J1633" s="106"/>
      <c r="K1633" s="106"/>
      <c r="L1633" s="106"/>
      <c r="M1633" s="106"/>
      <c r="N1633" s="106"/>
      <c r="O1633" s="106"/>
      <c r="P1633" s="106"/>
      <c r="Q1633" s="106"/>
      <c r="R1633" s="106"/>
      <c r="S1633" s="106"/>
      <c r="T1633" s="106"/>
      <c r="U1633" s="106"/>
      <c r="V1633" s="106"/>
      <c r="W1633" s="106"/>
      <c r="X1633" s="106"/>
      <c r="Y1633" s="101"/>
      <c r="Z1633" s="101"/>
      <c r="AA1633" s="101"/>
      <c r="AB1633" s="101"/>
      <c r="AC1633" s="101"/>
      <c r="AD1633" s="101"/>
      <c r="AE1633" s="101"/>
      <c r="AF1633" s="101"/>
      <c r="AG1633" s="101" t="s">
        <v>365</v>
      </c>
      <c r="AH1633" s="101">
        <v>0</v>
      </c>
      <c r="AI1633" s="101"/>
      <c r="AJ1633" s="101"/>
      <c r="AK1633" s="101"/>
      <c r="AL1633" s="101"/>
      <c r="AM1633" s="101"/>
      <c r="AN1633" s="101"/>
      <c r="AO1633" s="101"/>
      <c r="AP1633" s="101"/>
      <c r="AQ1633" s="101"/>
      <c r="AR1633" s="101"/>
      <c r="AS1633" s="101"/>
      <c r="AT1633" s="101"/>
      <c r="AU1633" s="101"/>
      <c r="AV1633" s="101"/>
      <c r="AW1633" s="101"/>
      <c r="AX1633" s="101"/>
      <c r="AY1633" s="101"/>
      <c r="AZ1633" s="101"/>
      <c r="BA1633" s="101"/>
      <c r="BB1633" s="101"/>
      <c r="BC1633" s="101"/>
      <c r="BD1633" s="101"/>
      <c r="BE1633" s="101"/>
      <c r="BF1633" s="101"/>
      <c r="BG1633" s="101"/>
      <c r="BH1633" s="101"/>
    </row>
    <row r="1634" spans="1:60" outlineLevel="1">
      <c r="A1634" s="104"/>
      <c r="B1634" s="105"/>
      <c r="C1634" s="138" t="s">
        <v>1589</v>
      </c>
      <c r="D1634" s="107"/>
      <c r="E1634" s="108">
        <v>-3.2320000000000002</v>
      </c>
      <c r="F1634" s="106"/>
      <c r="G1634" s="106"/>
      <c r="H1634" s="106"/>
      <c r="I1634" s="106"/>
      <c r="J1634" s="106"/>
      <c r="K1634" s="106"/>
      <c r="L1634" s="106"/>
      <c r="M1634" s="106"/>
      <c r="N1634" s="106"/>
      <c r="O1634" s="106"/>
      <c r="P1634" s="106"/>
      <c r="Q1634" s="106"/>
      <c r="R1634" s="106"/>
      <c r="S1634" s="106"/>
      <c r="T1634" s="106"/>
      <c r="U1634" s="106"/>
      <c r="V1634" s="106"/>
      <c r="W1634" s="106"/>
      <c r="X1634" s="106"/>
      <c r="Y1634" s="101"/>
      <c r="Z1634" s="101"/>
      <c r="AA1634" s="101"/>
      <c r="AB1634" s="101"/>
      <c r="AC1634" s="101"/>
      <c r="AD1634" s="101"/>
      <c r="AE1634" s="101"/>
      <c r="AF1634" s="101"/>
      <c r="AG1634" s="101" t="s">
        <v>365</v>
      </c>
      <c r="AH1634" s="101">
        <v>0</v>
      </c>
      <c r="AI1634" s="101"/>
      <c r="AJ1634" s="101"/>
      <c r="AK1634" s="101"/>
      <c r="AL1634" s="101"/>
      <c r="AM1634" s="101"/>
      <c r="AN1634" s="101"/>
      <c r="AO1634" s="101"/>
      <c r="AP1634" s="101"/>
      <c r="AQ1634" s="101"/>
      <c r="AR1634" s="101"/>
      <c r="AS1634" s="101"/>
      <c r="AT1634" s="101"/>
      <c r="AU1634" s="101"/>
      <c r="AV1634" s="101"/>
      <c r="AW1634" s="101"/>
      <c r="AX1634" s="101"/>
      <c r="AY1634" s="101"/>
      <c r="AZ1634" s="101"/>
      <c r="BA1634" s="101"/>
      <c r="BB1634" s="101"/>
      <c r="BC1634" s="101"/>
      <c r="BD1634" s="101"/>
      <c r="BE1634" s="101"/>
      <c r="BF1634" s="101"/>
      <c r="BG1634" s="101"/>
      <c r="BH1634" s="101"/>
    </row>
    <row r="1635" spans="1:60" outlineLevel="1">
      <c r="A1635" s="104"/>
      <c r="B1635" s="105"/>
      <c r="C1635" s="138" t="s">
        <v>1590</v>
      </c>
      <c r="D1635" s="107"/>
      <c r="E1635" s="108">
        <v>11.52</v>
      </c>
      <c r="F1635" s="106"/>
      <c r="G1635" s="106"/>
      <c r="H1635" s="106"/>
      <c r="I1635" s="106"/>
      <c r="J1635" s="106"/>
      <c r="K1635" s="106"/>
      <c r="L1635" s="106"/>
      <c r="M1635" s="106"/>
      <c r="N1635" s="106"/>
      <c r="O1635" s="106"/>
      <c r="P1635" s="106"/>
      <c r="Q1635" s="106"/>
      <c r="R1635" s="106"/>
      <c r="S1635" s="106"/>
      <c r="T1635" s="106"/>
      <c r="U1635" s="106"/>
      <c r="V1635" s="106"/>
      <c r="W1635" s="106"/>
      <c r="X1635" s="106"/>
      <c r="Y1635" s="101"/>
      <c r="Z1635" s="101"/>
      <c r="AA1635" s="101"/>
      <c r="AB1635" s="101"/>
      <c r="AC1635" s="101"/>
      <c r="AD1635" s="101"/>
      <c r="AE1635" s="101"/>
      <c r="AF1635" s="101"/>
      <c r="AG1635" s="101" t="s">
        <v>365</v>
      </c>
      <c r="AH1635" s="101">
        <v>0</v>
      </c>
      <c r="AI1635" s="101"/>
      <c r="AJ1635" s="101"/>
      <c r="AK1635" s="101"/>
      <c r="AL1635" s="101"/>
      <c r="AM1635" s="101"/>
      <c r="AN1635" s="101"/>
      <c r="AO1635" s="101"/>
      <c r="AP1635" s="101"/>
      <c r="AQ1635" s="101"/>
      <c r="AR1635" s="101"/>
      <c r="AS1635" s="101"/>
      <c r="AT1635" s="101"/>
      <c r="AU1635" s="101"/>
      <c r="AV1635" s="101"/>
      <c r="AW1635" s="101"/>
      <c r="AX1635" s="101"/>
      <c r="AY1635" s="101"/>
      <c r="AZ1635" s="101"/>
      <c r="BA1635" s="101"/>
      <c r="BB1635" s="101"/>
      <c r="BC1635" s="101"/>
      <c r="BD1635" s="101"/>
      <c r="BE1635" s="101"/>
      <c r="BF1635" s="101"/>
      <c r="BG1635" s="101"/>
      <c r="BH1635" s="101"/>
    </row>
    <row r="1636" spans="1:60" outlineLevel="1">
      <c r="A1636" s="104"/>
      <c r="B1636" s="105"/>
      <c r="C1636" s="138" t="s">
        <v>515</v>
      </c>
      <c r="D1636" s="107"/>
      <c r="E1636" s="108">
        <v>-1.6160000000000001</v>
      </c>
      <c r="F1636" s="106"/>
      <c r="G1636" s="106"/>
      <c r="H1636" s="106"/>
      <c r="I1636" s="106"/>
      <c r="J1636" s="106"/>
      <c r="K1636" s="106"/>
      <c r="L1636" s="106"/>
      <c r="M1636" s="106"/>
      <c r="N1636" s="106"/>
      <c r="O1636" s="106"/>
      <c r="P1636" s="106"/>
      <c r="Q1636" s="106"/>
      <c r="R1636" s="106"/>
      <c r="S1636" s="106"/>
      <c r="T1636" s="106"/>
      <c r="U1636" s="106"/>
      <c r="V1636" s="106"/>
      <c r="W1636" s="106"/>
      <c r="X1636" s="106"/>
      <c r="Y1636" s="101"/>
      <c r="Z1636" s="101"/>
      <c r="AA1636" s="101"/>
      <c r="AB1636" s="101"/>
      <c r="AC1636" s="101"/>
      <c r="AD1636" s="101"/>
      <c r="AE1636" s="101"/>
      <c r="AF1636" s="101"/>
      <c r="AG1636" s="101" t="s">
        <v>365</v>
      </c>
      <c r="AH1636" s="101">
        <v>0</v>
      </c>
      <c r="AI1636" s="101"/>
      <c r="AJ1636" s="101"/>
      <c r="AK1636" s="101"/>
      <c r="AL1636" s="101"/>
      <c r="AM1636" s="101"/>
      <c r="AN1636" s="101"/>
      <c r="AO1636" s="101"/>
      <c r="AP1636" s="101"/>
      <c r="AQ1636" s="101"/>
      <c r="AR1636" s="101"/>
      <c r="AS1636" s="101"/>
      <c r="AT1636" s="101"/>
      <c r="AU1636" s="101"/>
      <c r="AV1636" s="101"/>
      <c r="AW1636" s="101"/>
      <c r="AX1636" s="101"/>
      <c r="AY1636" s="101"/>
      <c r="AZ1636" s="101"/>
      <c r="BA1636" s="101"/>
      <c r="BB1636" s="101"/>
      <c r="BC1636" s="101"/>
      <c r="BD1636" s="101"/>
      <c r="BE1636" s="101"/>
      <c r="BF1636" s="101"/>
      <c r="BG1636" s="101"/>
      <c r="BH1636" s="101"/>
    </row>
    <row r="1637" spans="1:60" outlineLevel="1">
      <c r="A1637" s="104"/>
      <c r="B1637" s="105"/>
      <c r="C1637" s="139" t="s">
        <v>454</v>
      </c>
      <c r="D1637" s="109"/>
      <c r="E1637" s="110">
        <v>460.46699999999998</v>
      </c>
      <c r="F1637" s="106"/>
      <c r="G1637" s="106"/>
      <c r="H1637" s="106"/>
      <c r="I1637" s="106"/>
      <c r="J1637" s="106"/>
      <c r="K1637" s="106"/>
      <c r="L1637" s="106"/>
      <c r="M1637" s="106"/>
      <c r="N1637" s="106"/>
      <c r="O1637" s="106"/>
      <c r="P1637" s="106"/>
      <c r="Q1637" s="106"/>
      <c r="R1637" s="106"/>
      <c r="S1637" s="106"/>
      <c r="T1637" s="106"/>
      <c r="U1637" s="106"/>
      <c r="V1637" s="106"/>
      <c r="W1637" s="106"/>
      <c r="X1637" s="106"/>
      <c r="Y1637" s="101"/>
      <c r="Z1637" s="101"/>
      <c r="AA1637" s="101"/>
      <c r="AB1637" s="101"/>
      <c r="AC1637" s="101"/>
      <c r="AD1637" s="101"/>
      <c r="AE1637" s="101"/>
      <c r="AF1637" s="101"/>
      <c r="AG1637" s="101" t="s">
        <v>365</v>
      </c>
      <c r="AH1637" s="101">
        <v>1</v>
      </c>
      <c r="AI1637" s="101"/>
      <c r="AJ1637" s="101"/>
      <c r="AK1637" s="101"/>
      <c r="AL1637" s="101"/>
      <c r="AM1637" s="101"/>
      <c r="AN1637" s="101"/>
      <c r="AO1637" s="101"/>
      <c r="AP1637" s="101"/>
      <c r="AQ1637" s="101"/>
      <c r="AR1637" s="101"/>
      <c r="AS1637" s="101"/>
      <c r="AT1637" s="101"/>
      <c r="AU1637" s="101"/>
      <c r="AV1637" s="101"/>
      <c r="AW1637" s="101"/>
      <c r="AX1637" s="101"/>
      <c r="AY1637" s="101"/>
      <c r="AZ1637" s="101"/>
      <c r="BA1637" s="101"/>
      <c r="BB1637" s="101"/>
      <c r="BC1637" s="101"/>
      <c r="BD1637" s="101"/>
      <c r="BE1637" s="101"/>
      <c r="BF1637" s="101"/>
      <c r="BG1637" s="101"/>
      <c r="BH1637" s="101"/>
    </row>
    <row r="1638" spans="1:60" outlineLevel="1">
      <c r="A1638" s="104"/>
      <c r="B1638" s="105"/>
      <c r="C1638" s="138" t="s">
        <v>1591</v>
      </c>
      <c r="D1638" s="107"/>
      <c r="E1638" s="108"/>
      <c r="F1638" s="106"/>
      <c r="G1638" s="106"/>
      <c r="H1638" s="106"/>
      <c r="I1638" s="106"/>
      <c r="J1638" s="106"/>
      <c r="K1638" s="106"/>
      <c r="L1638" s="106"/>
      <c r="M1638" s="106"/>
      <c r="N1638" s="106"/>
      <c r="O1638" s="106"/>
      <c r="P1638" s="106"/>
      <c r="Q1638" s="106"/>
      <c r="R1638" s="106"/>
      <c r="S1638" s="106"/>
      <c r="T1638" s="106"/>
      <c r="U1638" s="106"/>
      <c r="V1638" s="106"/>
      <c r="W1638" s="106"/>
      <c r="X1638" s="106"/>
      <c r="Y1638" s="101"/>
      <c r="Z1638" s="101"/>
      <c r="AA1638" s="101"/>
      <c r="AB1638" s="101"/>
      <c r="AC1638" s="101"/>
      <c r="AD1638" s="101"/>
      <c r="AE1638" s="101"/>
      <c r="AF1638" s="101"/>
      <c r="AG1638" s="101" t="s">
        <v>365</v>
      </c>
      <c r="AH1638" s="101">
        <v>0</v>
      </c>
      <c r="AI1638" s="101"/>
      <c r="AJ1638" s="101"/>
      <c r="AK1638" s="101"/>
      <c r="AL1638" s="101"/>
      <c r="AM1638" s="101"/>
      <c r="AN1638" s="101"/>
      <c r="AO1638" s="101"/>
      <c r="AP1638" s="101"/>
      <c r="AQ1638" s="101"/>
      <c r="AR1638" s="101"/>
      <c r="AS1638" s="101"/>
      <c r="AT1638" s="101"/>
      <c r="AU1638" s="101"/>
      <c r="AV1638" s="101"/>
      <c r="AW1638" s="101"/>
      <c r="AX1638" s="101"/>
      <c r="AY1638" s="101"/>
      <c r="AZ1638" s="101"/>
      <c r="BA1638" s="101"/>
      <c r="BB1638" s="101"/>
      <c r="BC1638" s="101"/>
      <c r="BD1638" s="101"/>
      <c r="BE1638" s="101"/>
      <c r="BF1638" s="101"/>
      <c r="BG1638" s="101"/>
      <c r="BH1638" s="101"/>
    </row>
    <row r="1639" spans="1:60" outlineLevel="1">
      <c r="A1639" s="104"/>
      <c r="B1639" s="105"/>
      <c r="C1639" s="138" t="s">
        <v>1592</v>
      </c>
      <c r="D1639" s="107"/>
      <c r="E1639" s="108">
        <v>2.1</v>
      </c>
      <c r="F1639" s="106"/>
      <c r="G1639" s="106"/>
      <c r="H1639" s="106"/>
      <c r="I1639" s="106"/>
      <c r="J1639" s="106"/>
      <c r="K1639" s="106"/>
      <c r="L1639" s="106"/>
      <c r="M1639" s="106"/>
      <c r="N1639" s="106"/>
      <c r="O1639" s="106"/>
      <c r="P1639" s="106"/>
      <c r="Q1639" s="106"/>
      <c r="R1639" s="106"/>
      <c r="S1639" s="106"/>
      <c r="T1639" s="106"/>
      <c r="U1639" s="106"/>
      <c r="V1639" s="106"/>
      <c r="W1639" s="106"/>
      <c r="X1639" s="106"/>
      <c r="Y1639" s="101"/>
      <c r="Z1639" s="101"/>
      <c r="AA1639" s="101"/>
      <c r="AB1639" s="101"/>
      <c r="AC1639" s="101"/>
      <c r="AD1639" s="101"/>
      <c r="AE1639" s="101"/>
      <c r="AF1639" s="101"/>
      <c r="AG1639" s="101" t="s">
        <v>365</v>
      </c>
      <c r="AH1639" s="101">
        <v>0</v>
      </c>
      <c r="AI1639" s="101"/>
      <c r="AJ1639" s="101"/>
      <c r="AK1639" s="101"/>
      <c r="AL1639" s="101"/>
      <c r="AM1639" s="101"/>
      <c r="AN1639" s="101"/>
      <c r="AO1639" s="101"/>
      <c r="AP1639" s="101"/>
      <c r="AQ1639" s="101"/>
      <c r="AR1639" s="101"/>
      <c r="AS1639" s="101"/>
      <c r="AT1639" s="101"/>
      <c r="AU1639" s="101"/>
      <c r="AV1639" s="101"/>
      <c r="AW1639" s="101"/>
      <c r="AX1639" s="101"/>
      <c r="AY1639" s="101"/>
      <c r="AZ1639" s="101"/>
      <c r="BA1639" s="101"/>
      <c r="BB1639" s="101"/>
      <c r="BC1639" s="101"/>
      <c r="BD1639" s="101"/>
      <c r="BE1639" s="101"/>
      <c r="BF1639" s="101"/>
      <c r="BG1639" s="101"/>
      <c r="BH1639" s="101"/>
    </row>
    <row r="1640" spans="1:60" outlineLevel="1">
      <c r="A1640" s="104"/>
      <c r="B1640" s="105"/>
      <c r="C1640" s="138" t="s">
        <v>1593</v>
      </c>
      <c r="D1640" s="107"/>
      <c r="E1640" s="108">
        <v>2.1</v>
      </c>
      <c r="F1640" s="106"/>
      <c r="G1640" s="106"/>
      <c r="H1640" s="106"/>
      <c r="I1640" s="106"/>
      <c r="J1640" s="106"/>
      <c r="K1640" s="106"/>
      <c r="L1640" s="106"/>
      <c r="M1640" s="106"/>
      <c r="N1640" s="106"/>
      <c r="O1640" s="106"/>
      <c r="P1640" s="106"/>
      <c r="Q1640" s="106"/>
      <c r="R1640" s="106"/>
      <c r="S1640" s="106"/>
      <c r="T1640" s="106"/>
      <c r="U1640" s="106"/>
      <c r="V1640" s="106"/>
      <c r="W1640" s="106"/>
      <c r="X1640" s="106"/>
      <c r="Y1640" s="101"/>
      <c r="Z1640" s="101"/>
      <c r="AA1640" s="101"/>
      <c r="AB1640" s="101"/>
      <c r="AC1640" s="101"/>
      <c r="AD1640" s="101"/>
      <c r="AE1640" s="101"/>
      <c r="AF1640" s="101"/>
      <c r="AG1640" s="101" t="s">
        <v>365</v>
      </c>
      <c r="AH1640" s="101">
        <v>0</v>
      </c>
      <c r="AI1640" s="101"/>
      <c r="AJ1640" s="101"/>
      <c r="AK1640" s="101"/>
      <c r="AL1640" s="101"/>
      <c r="AM1640" s="101"/>
      <c r="AN1640" s="101"/>
      <c r="AO1640" s="101"/>
      <c r="AP1640" s="101"/>
      <c r="AQ1640" s="101"/>
      <c r="AR1640" s="101"/>
      <c r="AS1640" s="101"/>
      <c r="AT1640" s="101"/>
      <c r="AU1640" s="101"/>
      <c r="AV1640" s="101"/>
      <c r="AW1640" s="101"/>
      <c r="AX1640" s="101"/>
      <c r="AY1640" s="101"/>
      <c r="AZ1640" s="101"/>
      <c r="BA1640" s="101"/>
      <c r="BB1640" s="101"/>
      <c r="BC1640" s="101"/>
      <c r="BD1640" s="101"/>
      <c r="BE1640" s="101"/>
      <c r="BF1640" s="101"/>
      <c r="BG1640" s="101"/>
      <c r="BH1640" s="101"/>
    </row>
    <row r="1641" spans="1:60" outlineLevel="1">
      <c r="A1641" s="104"/>
      <c r="B1641" s="105"/>
      <c r="C1641" s="138" t="s">
        <v>1594</v>
      </c>
      <c r="D1641" s="107"/>
      <c r="E1641" s="108">
        <v>2.1</v>
      </c>
      <c r="F1641" s="106"/>
      <c r="G1641" s="106"/>
      <c r="H1641" s="106"/>
      <c r="I1641" s="106"/>
      <c r="J1641" s="106"/>
      <c r="K1641" s="106"/>
      <c r="L1641" s="106"/>
      <c r="M1641" s="106"/>
      <c r="N1641" s="106"/>
      <c r="O1641" s="106"/>
      <c r="P1641" s="106"/>
      <c r="Q1641" s="106"/>
      <c r="R1641" s="106"/>
      <c r="S1641" s="106"/>
      <c r="T1641" s="106"/>
      <c r="U1641" s="106"/>
      <c r="V1641" s="106"/>
      <c r="W1641" s="106"/>
      <c r="X1641" s="106"/>
      <c r="Y1641" s="101"/>
      <c r="Z1641" s="101"/>
      <c r="AA1641" s="101"/>
      <c r="AB1641" s="101"/>
      <c r="AC1641" s="101"/>
      <c r="AD1641" s="101"/>
      <c r="AE1641" s="101"/>
      <c r="AF1641" s="101"/>
      <c r="AG1641" s="101" t="s">
        <v>365</v>
      </c>
      <c r="AH1641" s="101">
        <v>0</v>
      </c>
      <c r="AI1641" s="101"/>
      <c r="AJ1641" s="101"/>
      <c r="AK1641" s="101"/>
      <c r="AL1641" s="101"/>
      <c r="AM1641" s="101"/>
      <c r="AN1641" s="101"/>
      <c r="AO1641" s="101"/>
      <c r="AP1641" s="101"/>
      <c r="AQ1641" s="101"/>
      <c r="AR1641" s="101"/>
      <c r="AS1641" s="101"/>
      <c r="AT1641" s="101"/>
      <c r="AU1641" s="101"/>
      <c r="AV1641" s="101"/>
      <c r="AW1641" s="101"/>
      <c r="AX1641" s="101"/>
      <c r="AY1641" s="101"/>
      <c r="AZ1641" s="101"/>
      <c r="BA1641" s="101"/>
      <c r="BB1641" s="101"/>
      <c r="BC1641" s="101"/>
      <c r="BD1641" s="101"/>
      <c r="BE1641" s="101"/>
      <c r="BF1641" s="101"/>
      <c r="BG1641" s="101"/>
      <c r="BH1641" s="101"/>
    </row>
    <row r="1642" spans="1:60" outlineLevel="1">
      <c r="A1642" s="104"/>
      <c r="B1642" s="105"/>
      <c r="C1642" s="138" t="s">
        <v>1595</v>
      </c>
      <c r="D1642" s="107"/>
      <c r="E1642" s="108">
        <v>2.1</v>
      </c>
      <c r="F1642" s="106"/>
      <c r="G1642" s="106"/>
      <c r="H1642" s="106"/>
      <c r="I1642" s="106"/>
      <c r="J1642" s="106"/>
      <c r="K1642" s="106"/>
      <c r="L1642" s="106"/>
      <c r="M1642" s="106"/>
      <c r="N1642" s="106"/>
      <c r="O1642" s="106"/>
      <c r="P1642" s="106"/>
      <c r="Q1642" s="106"/>
      <c r="R1642" s="106"/>
      <c r="S1642" s="106"/>
      <c r="T1642" s="106"/>
      <c r="U1642" s="106"/>
      <c r="V1642" s="106"/>
      <c r="W1642" s="106"/>
      <c r="X1642" s="106"/>
      <c r="Y1642" s="101"/>
      <c r="Z1642" s="101"/>
      <c r="AA1642" s="101"/>
      <c r="AB1642" s="101"/>
      <c r="AC1642" s="101"/>
      <c r="AD1642" s="101"/>
      <c r="AE1642" s="101"/>
      <c r="AF1642" s="101"/>
      <c r="AG1642" s="101" t="s">
        <v>365</v>
      </c>
      <c r="AH1642" s="101">
        <v>0</v>
      </c>
      <c r="AI1642" s="101"/>
      <c r="AJ1642" s="101"/>
      <c r="AK1642" s="101"/>
      <c r="AL1642" s="101"/>
      <c r="AM1642" s="101"/>
      <c r="AN1642" s="101"/>
      <c r="AO1642" s="101"/>
      <c r="AP1642" s="101"/>
      <c r="AQ1642" s="101"/>
      <c r="AR1642" s="101"/>
      <c r="AS1642" s="101"/>
      <c r="AT1642" s="101"/>
      <c r="AU1642" s="101"/>
      <c r="AV1642" s="101"/>
      <c r="AW1642" s="101"/>
      <c r="AX1642" s="101"/>
      <c r="AY1642" s="101"/>
      <c r="AZ1642" s="101"/>
      <c r="BA1642" s="101"/>
      <c r="BB1642" s="101"/>
      <c r="BC1642" s="101"/>
      <c r="BD1642" s="101"/>
      <c r="BE1642" s="101"/>
      <c r="BF1642" s="101"/>
      <c r="BG1642" s="101"/>
      <c r="BH1642" s="101"/>
    </row>
    <row r="1643" spans="1:60" outlineLevel="1">
      <c r="A1643" s="104"/>
      <c r="B1643" s="105"/>
      <c r="C1643" s="138" t="s">
        <v>1596</v>
      </c>
      <c r="D1643" s="107"/>
      <c r="E1643" s="108">
        <v>2.1</v>
      </c>
      <c r="F1643" s="106"/>
      <c r="G1643" s="106"/>
      <c r="H1643" s="106"/>
      <c r="I1643" s="106"/>
      <c r="J1643" s="106"/>
      <c r="K1643" s="106"/>
      <c r="L1643" s="106"/>
      <c r="M1643" s="106"/>
      <c r="N1643" s="106"/>
      <c r="O1643" s="106"/>
      <c r="P1643" s="106"/>
      <c r="Q1643" s="106"/>
      <c r="R1643" s="106"/>
      <c r="S1643" s="106"/>
      <c r="T1643" s="106"/>
      <c r="U1643" s="106"/>
      <c r="V1643" s="106"/>
      <c r="W1643" s="106"/>
      <c r="X1643" s="106"/>
      <c r="Y1643" s="101"/>
      <c r="Z1643" s="101"/>
      <c r="AA1643" s="101"/>
      <c r="AB1643" s="101"/>
      <c r="AC1643" s="101"/>
      <c r="AD1643" s="101"/>
      <c r="AE1643" s="101"/>
      <c r="AF1643" s="101"/>
      <c r="AG1643" s="101" t="s">
        <v>365</v>
      </c>
      <c r="AH1643" s="101">
        <v>0</v>
      </c>
      <c r="AI1643" s="101"/>
      <c r="AJ1643" s="101"/>
      <c r="AK1643" s="101"/>
      <c r="AL1643" s="101"/>
      <c r="AM1643" s="101"/>
      <c r="AN1643" s="101"/>
      <c r="AO1643" s="101"/>
      <c r="AP1643" s="101"/>
      <c r="AQ1643" s="101"/>
      <c r="AR1643" s="101"/>
      <c r="AS1643" s="101"/>
      <c r="AT1643" s="101"/>
      <c r="AU1643" s="101"/>
      <c r="AV1643" s="101"/>
      <c r="AW1643" s="101"/>
      <c r="AX1643" s="101"/>
      <c r="AY1643" s="101"/>
      <c r="AZ1643" s="101"/>
      <c r="BA1643" s="101"/>
      <c r="BB1643" s="101"/>
      <c r="BC1643" s="101"/>
      <c r="BD1643" s="101"/>
      <c r="BE1643" s="101"/>
      <c r="BF1643" s="101"/>
      <c r="BG1643" s="101"/>
      <c r="BH1643" s="101"/>
    </row>
    <row r="1644" spans="1:60" outlineLevel="1">
      <c r="A1644" s="104"/>
      <c r="B1644" s="105"/>
      <c r="C1644" s="138" t="s">
        <v>1597</v>
      </c>
      <c r="D1644" s="107"/>
      <c r="E1644" s="108">
        <v>2.1</v>
      </c>
      <c r="F1644" s="106"/>
      <c r="G1644" s="106"/>
      <c r="H1644" s="106"/>
      <c r="I1644" s="106"/>
      <c r="J1644" s="106"/>
      <c r="K1644" s="106"/>
      <c r="L1644" s="106"/>
      <c r="M1644" s="106"/>
      <c r="N1644" s="106"/>
      <c r="O1644" s="106"/>
      <c r="P1644" s="106"/>
      <c r="Q1644" s="106"/>
      <c r="R1644" s="106"/>
      <c r="S1644" s="106"/>
      <c r="T1644" s="106"/>
      <c r="U1644" s="106"/>
      <c r="V1644" s="106"/>
      <c r="W1644" s="106"/>
      <c r="X1644" s="106"/>
      <c r="Y1644" s="101"/>
      <c r="Z1644" s="101"/>
      <c r="AA1644" s="101"/>
      <c r="AB1644" s="101"/>
      <c r="AC1644" s="101"/>
      <c r="AD1644" s="101"/>
      <c r="AE1644" s="101"/>
      <c r="AF1644" s="101"/>
      <c r="AG1644" s="101" t="s">
        <v>365</v>
      </c>
      <c r="AH1644" s="101">
        <v>0</v>
      </c>
      <c r="AI1644" s="101"/>
      <c r="AJ1644" s="101"/>
      <c r="AK1644" s="101"/>
      <c r="AL1644" s="101"/>
      <c r="AM1644" s="101"/>
      <c r="AN1644" s="101"/>
      <c r="AO1644" s="101"/>
      <c r="AP1644" s="101"/>
      <c r="AQ1644" s="101"/>
      <c r="AR1644" s="101"/>
      <c r="AS1644" s="101"/>
      <c r="AT1644" s="101"/>
      <c r="AU1644" s="101"/>
      <c r="AV1644" s="101"/>
      <c r="AW1644" s="101"/>
      <c r="AX1644" s="101"/>
      <c r="AY1644" s="101"/>
      <c r="AZ1644" s="101"/>
      <c r="BA1644" s="101"/>
      <c r="BB1644" s="101"/>
      <c r="BC1644" s="101"/>
      <c r="BD1644" s="101"/>
      <c r="BE1644" s="101"/>
      <c r="BF1644" s="101"/>
      <c r="BG1644" s="101"/>
      <c r="BH1644" s="101"/>
    </row>
    <row r="1645" spans="1:60" outlineLevel="1">
      <c r="A1645" s="104"/>
      <c r="B1645" s="105"/>
      <c r="C1645" s="138" t="s">
        <v>1598</v>
      </c>
      <c r="D1645" s="107"/>
      <c r="E1645" s="108">
        <v>2.625</v>
      </c>
      <c r="F1645" s="106"/>
      <c r="G1645" s="106"/>
      <c r="H1645" s="106"/>
      <c r="I1645" s="106"/>
      <c r="J1645" s="106"/>
      <c r="K1645" s="106"/>
      <c r="L1645" s="106"/>
      <c r="M1645" s="106"/>
      <c r="N1645" s="106"/>
      <c r="O1645" s="106"/>
      <c r="P1645" s="106"/>
      <c r="Q1645" s="106"/>
      <c r="R1645" s="106"/>
      <c r="S1645" s="106"/>
      <c r="T1645" s="106"/>
      <c r="U1645" s="106"/>
      <c r="V1645" s="106"/>
      <c r="W1645" s="106"/>
      <c r="X1645" s="106"/>
      <c r="Y1645" s="101"/>
      <c r="Z1645" s="101"/>
      <c r="AA1645" s="101"/>
      <c r="AB1645" s="101"/>
      <c r="AC1645" s="101"/>
      <c r="AD1645" s="101"/>
      <c r="AE1645" s="101"/>
      <c r="AF1645" s="101"/>
      <c r="AG1645" s="101" t="s">
        <v>365</v>
      </c>
      <c r="AH1645" s="101">
        <v>0</v>
      </c>
      <c r="AI1645" s="101"/>
      <c r="AJ1645" s="101"/>
      <c r="AK1645" s="101"/>
      <c r="AL1645" s="101"/>
      <c r="AM1645" s="101"/>
      <c r="AN1645" s="101"/>
      <c r="AO1645" s="101"/>
      <c r="AP1645" s="101"/>
      <c r="AQ1645" s="101"/>
      <c r="AR1645" s="101"/>
      <c r="AS1645" s="101"/>
      <c r="AT1645" s="101"/>
      <c r="AU1645" s="101"/>
      <c r="AV1645" s="101"/>
      <c r="AW1645" s="101"/>
      <c r="AX1645" s="101"/>
      <c r="AY1645" s="101"/>
      <c r="AZ1645" s="101"/>
      <c r="BA1645" s="101"/>
      <c r="BB1645" s="101"/>
      <c r="BC1645" s="101"/>
      <c r="BD1645" s="101"/>
      <c r="BE1645" s="101"/>
      <c r="BF1645" s="101"/>
      <c r="BG1645" s="101"/>
      <c r="BH1645" s="101"/>
    </row>
    <row r="1646" spans="1:60" outlineLevel="1">
      <c r="A1646" s="104"/>
      <c r="B1646" s="105"/>
      <c r="C1646" s="138" t="s">
        <v>1599</v>
      </c>
      <c r="D1646" s="107"/>
      <c r="E1646" s="108">
        <v>2.625</v>
      </c>
      <c r="F1646" s="106"/>
      <c r="G1646" s="106"/>
      <c r="H1646" s="106"/>
      <c r="I1646" s="106"/>
      <c r="J1646" s="106"/>
      <c r="K1646" s="106"/>
      <c r="L1646" s="106"/>
      <c r="M1646" s="106"/>
      <c r="N1646" s="106"/>
      <c r="O1646" s="106"/>
      <c r="P1646" s="106"/>
      <c r="Q1646" s="106"/>
      <c r="R1646" s="106"/>
      <c r="S1646" s="106"/>
      <c r="T1646" s="106"/>
      <c r="U1646" s="106"/>
      <c r="V1646" s="106"/>
      <c r="W1646" s="106"/>
      <c r="X1646" s="106"/>
      <c r="Y1646" s="101"/>
      <c r="Z1646" s="101"/>
      <c r="AA1646" s="101"/>
      <c r="AB1646" s="101"/>
      <c r="AC1646" s="101"/>
      <c r="AD1646" s="101"/>
      <c r="AE1646" s="101"/>
      <c r="AF1646" s="101"/>
      <c r="AG1646" s="101" t="s">
        <v>365</v>
      </c>
      <c r="AH1646" s="101">
        <v>0</v>
      </c>
      <c r="AI1646" s="101"/>
      <c r="AJ1646" s="101"/>
      <c r="AK1646" s="101"/>
      <c r="AL1646" s="101"/>
      <c r="AM1646" s="101"/>
      <c r="AN1646" s="101"/>
      <c r="AO1646" s="101"/>
      <c r="AP1646" s="101"/>
      <c r="AQ1646" s="101"/>
      <c r="AR1646" s="101"/>
      <c r="AS1646" s="101"/>
      <c r="AT1646" s="101"/>
      <c r="AU1646" s="101"/>
      <c r="AV1646" s="101"/>
      <c r="AW1646" s="101"/>
      <c r="AX1646" s="101"/>
      <c r="AY1646" s="101"/>
      <c r="AZ1646" s="101"/>
      <c r="BA1646" s="101"/>
      <c r="BB1646" s="101"/>
      <c r="BC1646" s="101"/>
      <c r="BD1646" s="101"/>
      <c r="BE1646" s="101"/>
      <c r="BF1646" s="101"/>
      <c r="BG1646" s="101"/>
      <c r="BH1646" s="101"/>
    </row>
    <row r="1647" spans="1:60" outlineLevel="1">
      <c r="A1647" s="104"/>
      <c r="B1647" s="105"/>
      <c r="C1647" s="138" t="s">
        <v>1600</v>
      </c>
      <c r="D1647" s="107"/>
      <c r="E1647" s="108">
        <v>4.8</v>
      </c>
      <c r="F1647" s="106"/>
      <c r="G1647" s="106"/>
      <c r="H1647" s="106"/>
      <c r="I1647" s="106"/>
      <c r="J1647" s="106"/>
      <c r="K1647" s="106"/>
      <c r="L1647" s="106"/>
      <c r="M1647" s="106"/>
      <c r="N1647" s="106"/>
      <c r="O1647" s="106"/>
      <c r="P1647" s="106"/>
      <c r="Q1647" s="106"/>
      <c r="R1647" s="106"/>
      <c r="S1647" s="106"/>
      <c r="T1647" s="106"/>
      <c r="U1647" s="106"/>
      <c r="V1647" s="106"/>
      <c r="W1647" s="106"/>
      <c r="X1647" s="106"/>
      <c r="Y1647" s="101"/>
      <c r="Z1647" s="101"/>
      <c r="AA1647" s="101"/>
      <c r="AB1647" s="101"/>
      <c r="AC1647" s="101"/>
      <c r="AD1647" s="101"/>
      <c r="AE1647" s="101"/>
      <c r="AF1647" s="101"/>
      <c r="AG1647" s="101" t="s">
        <v>365</v>
      </c>
      <c r="AH1647" s="101">
        <v>0</v>
      </c>
      <c r="AI1647" s="101"/>
      <c r="AJ1647" s="101"/>
      <c r="AK1647" s="101"/>
      <c r="AL1647" s="101"/>
      <c r="AM1647" s="101"/>
      <c r="AN1647" s="101"/>
      <c r="AO1647" s="101"/>
      <c r="AP1647" s="101"/>
      <c r="AQ1647" s="101"/>
      <c r="AR1647" s="101"/>
      <c r="AS1647" s="101"/>
      <c r="AT1647" s="101"/>
      <c r="AU1647" s="101"/>
      <c r="AV1647" s="101"/>
      <c r="AW1647" s="101"/>
      <c r="AX1647" s="101"/>
      <c r="AY1647" s="101"/>
      <c r="AZ1647" s="101"/>
      <c r="BA1647" s="101"/>
      <c r="BB1647" s="101"/>
      <c r="BC1647" s="101"/>
      <c r="BD1647" s="101"/>
      <c r="BE1647" s="101"/>
      <c r="BF1647" s="101"/>
      <c r="BG1647" s="101"/>
      <c r="BH1647" s="101"/>
    </row>
    <row r="1648" spans="1:60" outlineLevel="1">
      <c r="A1648" s="104"/>
      <c r="B1648" s="105"/>
      <c r="C1648" s="138" t="s">
        <v>1601</v>
      </c>
      <c r="D1648" s="107"/>
      <c r="E1648" s="108">
        <v>6.375</v>
      </c>
      <c r="F1648" s="106"/>
      <c r="G1648" s="106"/>
      <c r="H1648" s="106"/>
      <c r="I1648" s="106"/>
      <c r="J1648" s="106"/>
      <c r="K1648" s="106"/>
      <c r="L1648" s="106"/>
      <c r="M1648" s="106"/>
      <c r="N1648" s="106"/>
      <c r="O1648" s="106"/>
      <c r="P1648" s="106"/>
      <c r="Q1648" s="106"/>
      <c r="R1648" s="106"/>
      <c r="S1648" s="106"/>
      <c r="T1648" s="106"/>
      <c r="U1648" s="106"/>
      <c r="V1648" s="106"/>
      <c r="W1648" s="106"/>
      <c r="X1648" s="106"/>
      <c r="Y1648" s="101"/>
      <c r="Z1648" s="101"/>
      <c r="AA1648" s="101"/>
      <c r="AB1648" s="101"/>
      <c r="AC1648" s="101"/>
      <c r="AD1648" s="101"/>
      <c r="AE1648" s="101"/>
      <c r="AF1648" s="101"/>
      <c r="AG1648" s="101" t="s">
        <v>365</v>
      </c>
      <c r="AH1648" s="101">
        <v>0</v>
      </c>
      <c r="AI1648" s="101"/>
      <c r="AJ1648" s="101"/>
      <c r="AK1648" s="101"/>
      <c r="AL1648" s="101"/>
      <c r="AM1648" s="101"/>
      <c r="AN1648" s="101"/>
      <c r="AO1648" s="101"/>
      <c r="AP1648" s="101"/>
      <c r="AQ1648" s="101"/>
      <c r="AR1648" s="101"/>
      <c r="AS1648" s="101"/>
      <c r="AT1648" s="101"/>
      <c r="AU1648" s="101"/>
      <c r="AV1648" s="101"/>
      <c r="AW1648" s="101"/>
      <c r="AX1648" s="101"/>
      <c r="AY1648" s="101"/>
      <c r="AZ1648" s="101"/>
      <c r="BA1648" s="101"/>
      <c r="BB1648" s="101"/>
      <c r="BC1648" s="101"/>
      <c r="BD1648" s="101"/>
      <c r="BE1648" s="101"/>
      <c r="BF1648" s="101"/>
      <c r="BG1648" s="101"/>
      <c r="BH1648" s="101"/>
    </row>
    <row r="1649" spans="1:60" outlineLevel="1">
      <c r="A1649" s="104"/>
      <c r="B1649" s="105"/>
      <c r="C1649" s="138" t="s">
        <v>1602</v>
      </c>
      <c r="D1649" s="107"/>
      <c r="E1649" s="108">
        <v>1.5</v>
      </c>
      <c r="F1649" s="106"/>
      <c r="G1649" s="106"/>
      <c r="H1649" s="106"/>
      <c r="I1649" s="106"/>
      <c r="J1649" s="106"/>
      <c r="K1649" s="106"/>
      <c r="L1649" s="106"/>
      <c r="M1649" s="106"/>
      <c r="N1649" s="106"/>
      <c r="O1649" s="106"/>
      <c r="P1649" s="106"/>
      <c r="Q1649" s="106"/>
      <c r="R1649" s="106"/>
      <c r="S1649" s="106"/>
      <c r="T1649" s="106"/>
      <c r="U1649" s="106"/>
      <c r="V1649" s="106"/>
      <c r="W1649" s="106"/>
      <c r="X1649" s="106"/>
      <c r="Y1649" s="101"/>
      <c r="Z1649" s="101"/>
      <c r="AA1649" s="101"/>
      <c r="AB1649" s="101"/>
      <c r="AC1649" s="101"/>
      <c r="AD1649" s="101"/>
      <c r="AE1649" s="101"/>
      <c r="AF1649" s="101"/>
      <c r="AG1649" s="101" t="s">
        <v>365</v>
      </c>
      <c r="AH1649" s="101">
        <v>0</v>
      </c>
      <c r="AI1649" s="101"/>
      <c r="AJ1649" s="101"/>
      <c r="AK1649" s="101"/>
      <c r="AL1649" s="101"/>
      <c r="AM1649" s="101"/>
      <c r="AN1649" s="101"/>
      <c r="AO1649" s="101"/>
      <c r="AP1649" s="101"/>
      <c r="AQ1649" s="101"/>
      <c r="AR1649" s="101"/>
      <c r="AS1649" s="101"/>
      <c r="AT1649" s="101"/>
      <c r="AU1649" s="101"/>
      <c r="AV1649" s="101"/>
      <c r="AW1649" s="101"/>
      <c r="AX1649" s="101"/>
      <c r="AY1649" s="101"/>
      <c r="AZ1649" s="101"/>
      <c r="BA1649" s="101"/>
      <c r="BB1649" s="101"/>
      <c r="BC1649" s="101"/>
      <c r="BD1649" s="101"/>
      <c r="BE1649" s="101"/>
      <c r="BF1649" s="101"/>
      <c r="BG1649" s="101"/>
      <c r="BH1649" s="101"/>
    </row>
    <row r="1650" spans="1:60" outlineLevel="1">
      <c r="A1650" s="104"/>
      <c r="B1650" s="105"/>
      <c r="C1650" s="139" t="s">
        <v>454</v>
      </c>
      <c r="D1650" s="109"/>
      <c r="E1650" s="110">
        <v>30.524999999999999</v>
      </c>
      <c r="F1650" s="106"/>
      <c r="G1650" s="106"/>
      <c r="H1650" s="106"/>
      <c r="I1650" s="106"/>
      <c r="J1650" s="106"/>
      <c r="K1650" s="106"/>
      <c r="L1650" s="106"/>
      <c r="M1650" s="106"/>
      <c r="N1650" s="106"/>
      <c r="O1650" s="106"/>
      <c r="P1650" s="106"/>
      <c r="Q1650" s="106"/>
      <c r="R1650" s="106"/>
      <c r="S1650" s="106"/>
      <c r="T1650" s="106"/>
      <c r="U1650" s="106"/>
      <c r="V1650" s="106"/>
      <c r="W1650" s="106"/>
      <c r="X1650" s="106"/>
      <c r="Y1650" s="101"/>
      <c r="Z1650" s="101"/>
      <c r="AA1650" s="101"/>
      <c r="AB1650" s="101"/>
      <c r="AC1650" s="101"/>
      <c r="AD1650" s="101"/>
      <c r="AE1650" s="101"/>
      <c r="AF1650" s="101"/>
      <c r="AG1650" s="101" t="s">
        <v>365</v>
      </c>
      <c r="AH1650" s="101">
        <v>1</v>
      </c>
      <c r="AI1650" s="101"/>
      <c r="AJ1650" s="101"/>
      <c r="AK1650" s="101"/>
      <c r="AL1650" s="101"/>
      <c r="AM1650" s="101"/>
      <c r="AN1650" s="101"/>
      <c r="AO1650" s="101"/>
      <c r="AP1650" s="101"/>
      <c r="AQ1650" s="101"/>
      <c r="AR1650" s="101"/>
      <c r="AS1650" s="101"/>
      <c r="AT1650" s="101"/>
      <c r="AU1650" s="101"/>
      <c r="AV1650" s="101"/>
      <c r="AW1650" s="101"/>
      <c r="AX1650" s="101"/>
      <c r="AY1650" s="101"/>
      <c r="AZ1650" s="101"/>
      <c r="BA1650" s="101"/>
      <c r="BB1650" s="101"/>
      <c r="BC1650" s="101"/>
      <c r="BD1650" s="101"/>
      <c r="BE1650" s="101"/>
      <c r="BF1650" s="101"/>
      <c r="BG1650" s="101"/>
      <c r="BH1650" s="101"/>
    </row>
    <row r="1651" spans="1:60" outlineLevel="1">
      <c r="A1651" s="122">
        <v>219</v>
      </c>
      <c r="B1651" s="123" t="s">
        <v>1603</v>
      </c>
      <c r="C1651" s="137" t="s">
        <v>1604</v>
      </c>
      <c r="D1651" s="124" t="s">
        <v>359</v>
      </c>
      <c r="E1651" s="125">
        <v>460.46699999999998</v>
      </c>
      <c r="F1651" s="126"/>
      <c r="G1651" s="127">
        <f>ROUND(E1651*F1651,2)</f>
        <v>0</v>
      </c>
      <c r="H1651" s="126"/>
      <c r="I1651" s="127">
        <f>ROUND(E1651*H1651,2)</f>
        <v>0</v>
      </c>
      <c r="J1651" s="126"/>
      <c r="K1651" s="127">
        <f>ROUND(E1651*J1651,2)</f>
        <v>0</v>
      </c>
      <c r="L1651" s="127">
        <v>21</v>
      </c>
      <c r="M1651" s="127">
        <f>G1651*(1+L1651/100)</f>
        <v>0</v>
      </c>
      <c r="N1651" s="127">
        <v>5.3499999999999997E-3</v>
      </c>
      <c r="O1651" s="127">
        <f>ROUND(E1651*N1651,2)</f>
        <v>2.46</v>
      </c>
      <c r="P1651" s="127">
        <v>0</v>
      </c>
      <c r="Q1651" s="127">
        <f>ROUND(E1651*P1651,2)</f>
        <v>0</v>
      </c>
      <c r="R1651" s="127"/>
      <c r="S1651" s="127" t="s">
        <v>360</v>
      </c>
      <c r="T1651" s="128" t="s">
        <v>361</v>
      </c>
      <c r="U1651" s="106">
        <v>1.288</v>
      </c>
      <c r="V1651" s="106">
        <f>ROUND(E1651*U1651,2)</f>
        <v>593.08000000000004</v>
      </c>
      <c r="W1651" s="106"/>
      <c r="X1651" s="106" t="s">
        <v>362</v>
      </c>
      <c r="Y1651" s="101"/>
      <c r="Z1651" s="101"/>
      <c r="AA1651" s="101"/>
      <c r="AB1651" s="101"/>
      <c r="AC1651" s="101"/>
      <c r="AD1651" s="101"/>
      <c r="AE1651" s="101"/>
      <c r="AF1651" s="101"/>
      <c r="AG1651" s="101" t="s">
        <v>363</v>
      </c>
      <c r="AH1651" s="101"/>
      <c r="AI1651" s="101"/>
      <c r="AJ1651" s="101"/>
      <c r="AK1651" s="101"/>
      <c r="AL1651" s="101"/>
      <c r="AM1651" s="101"/>
      <c r="AN1651" s="101"/>
      <c r="AO1651" s="101"/>
      <c r="AP1651" s="101"/>
      <c r="AQ1651" s="101"/>
      <c r="AR1651" s="101"/>
      <c r="AS1651" s="101"/>
      <c r="AT1651" s="101"/>
      <c r="AU1651" s="101"/>
      <c r="AV1651" s="101"/>
      <c r="AW1651" s="101"/>
      <c r="AX1651" s="101"/>
      <c r="AY1651" s="101"/>
      <c r="AZ1651" s="101"/>
      <c r="BA1651" s="101"/>
      <c r="BB1651" s="101"/>
      <c r="BC1651" s="101"/>
      <c r="BD1651" s="101"/>
      <c r="BE1651" s="101"/>
      <c r="BF1651" s="101"/>
      <c r="BG1651" s="101"/>
      <c r="BH1651" s="101"/>
    </row>
    <row r="1652" spans="1:60" outlineLevel="1">
      <c r="A1652" s="104"/>
      <c r="B1652" s="105"/>
      <c r="C1652" s="138" t="s">
        <v>551</v>
      </c>
      <c r="D1652" s="107"/>
      <c r="E1652" s="108"/>
      <c r="F1652" s="106"/>
      <c r="G1652" s="106"/>
      <c r="H1652" s="106"/>
      <c r="I1652" s="106"/>
      <c r="J1652" s="106"/>
      <c r="K1652" s="106"/>
      <c r="L1652" s="106"/>
      <c r="M1652" s="106"/>
      <c r="N1652" s="106"/>
      <c r="O1652" s="106"/>
      <c r="P1652" s="106"/>
      <c r="Q1652" s="106"/>
      <c r="R1652" s="106"/>
      <c r="S1652" s="106"/>
      <c r="T1652" s="106"/>
      <c r="U1652" s="106"/>
      <c r="V1652" s="106"/>
      <c r="W1652" s="106"/>
      <c r="X1652" s="106"/>
      <c r="Y1652" s="101"/>
      <c r="Z1652" s="101"/>
      <c r="AA1652" s="101"/>
      <c r="AB1652" s="101"/>
      <c r="AC1652" s="101"/>
      <c r="AD1652" s="101"/>
      <c r="AE1652" s="101"/>
      <c r="AF1652" s="101"/>
      <c r="AG1652" s="101" t="s">
        <v>365</v>
      </c>
      <c r="AH1652" s="101">
        <v>0</v>
      </c>
      <c r="AI1652" s="101"/>
      <c r="AJ1652" s="101"/>
      <c r="AK1652" s="101"/>
      <c r="AL1652" s="101"/>
      <c r="AM1652" s="101"/>
      <c r="AN1652" s="101"/>
      <c r="AO1652" s="101"/>
      <c r="AP1652" s="101"/>
      <c r="AQ1652" s="101"/>
      <c r="AR1652" s="101"/>
      <c r="AS1652" s="101"/>
      <c r="AT1652" s="101"/>
      <c r="AU1652" s="101"/>
      <c r="AV1652" s="101"/>
      <c r="AW1652" s="101"/>
      <c r="AX1652" s="101"/>
      <c r="AY1652" s="101"/>
      <c r="AZ1652" s="101"/>
      <c r="BA1652" s="101"/>
      <c r="BB1652" s="101"/>
      <c r="BC1652" s="101"/>
      <c r="BD1652" s="101"/>
      <c r="BE1652" s="101"/>
      <c r="BF1652" s="101"/>
      <c r="BG1652" s="101"/>
      <c r="BH1652" s="101"/>
    </row>
    <row r="1653" spans="1:60" outlineLevel="1">
      <c r="A1653" s="104"/>
      <c r="B1653" s="105"/>
      <c r="C1653" s="138" t="s">
        <v>1560</v>
      </c>
      <c r="D1653" s="107"/>
      <c r="E1653" s="108">
        <v>12.72</v>
      </c>
      <c r="F1653" s="106"/>
      <c r="G1653" s="106"/>
      <c r="H1653" s="106"/>
      <c r="I1653" s="106"/>
      <c r="J1653" s="106"/>
      <c r="K1653" s="106"/>
      <c r="L1653" s="106"/>
      <c r="M1653" s="106"/>
      <c r="N1653" s="106"/>
      <c r="O1653" s="106"/>
      <c r="P1653" s="106"/>
      <c r="Q1653" s="106"/>
      <c r="R1653" s="106"/>
      <c r="S1653" s="106"/>
      <c r="T1653" s="106"/>
      <c r="U1653" s="106"/>
      <c r="V1653" s="106"/>
      <c r="W1653" s="106"/>
      <c r="X1653" s="106"/>
      <c r="Y1653" s="101"/>
      <c r="Z1653" s="101"/>
      <c r="AA1653" s="101"/>
      <c r="AB1653" s="101"/>
      <c r="AC1653" s="101"/>
      <c r="AD1653" s="101"/>
      <c r="AE1653" s="101"/>
      <c r="AF1653" s="101"/>
      <c r="AG1653" s="101" t="s">
        <v>365</v>
      </c>
      <c r="AH1653" s="101">
        <v>0</v>
      </c>
      <c r="AI1653" s="101"/>
      <c r="AJ1653" s="101"/>
      <c r="AK1653" s="101"/>
      <c r="AL1653" s="101"/>
      <c r="AM1653" s="101"/>
      <c r="AN1653" s="101"/>
      <c r="AO1653" s="101"/>
      <c r="AP1653" s="101"/>
      <c r="AQ1653" s="101"/>
      <c r="AR1653" s="101"/>
      <c r="AS1653" s="101"/>
      <c r="AT1653" s="101"/>
      <c r="AU1653" s="101"/>
      <c r="AV1653" s="101"/>
      <c r="AW1653" s="101"/>
      <c r="AX1653" s="101"/>
      <c r="AY1653" s="101"/>
      <c r="AZ1653" s="101"/>
      <c r="BA1653" s="101"/>
      <c r="BB1653" s="101"/>
      <c r="BC1653" s="101"/>
      <c r="BD1653" s="101"/>
      <c r="BE1653" s="101"/>
      <c r="BF1653" s="101"/>
      <c r="BG1653" s="101"/>
      <c r="BH1653" s="101"/>
    </row>
    <row r="1654" spans="1:60" outlineLevel="1">
      <c r="A1654" s="104"/>
      <c r="B1654" s="105"/>
      <c r="C1654" s="138" t="s">
        <v>1561</v>
      </c>
      <c r="D1654" s="107"/>
      <c r="E1654" s="108">
        <v>-3</v>
      </c>
      <c r="F1654" s="106"/>
      <c r="G1654" s="106"/>
      <c r="H1654" s="106"/>
      <c r="I1654" s="106"/>
      <c r="J1654" s="106"/>
      <c r="K1654" s="106"/>
      <c r="L1654" s="106"/>
      <c r="M1654" s="106"/>
      <c r="N1654" s="106"/>
      <c r="O1654" s="106"/>
      <c r="P1654" s="106"/>
      <c r="Q1654" s="106"/>
      <c r="R1654" s="106"/>
      <c r="S1654" s="106"/>
      <c r="T1654" s="106"/>
      <c r="U1654" s="106"/>
      <c r="V1654" s="106"/>
      <c r="W1654" s="106"/>
      <c r="X1654" s="106"/>
      <c r="Y1654" s="101"/>
      <c r="Z1654" s="101"/>
      <c r="AA1654" s="101"/>
      <c r="AB1654" s="101"/>
      <c r="AC1654" s="101"/>
      <c r="AD1654" s="101"/>
      <c r="AE1654" s="101"/>
      <c r="AF1654" s="101"/>
      <c r="AG1654" s="101" t="s">
        <v>365</v>
      </c>
      <c r="AH1654" s="101">
        <v>0</v>
      </c>
      <c r="AI1654" s="101"/>
      <c r="AJ1654" s="101"/>
      <c r="AK1654" s="101"/>
      <c r="AL1654" s="101"/>
      <c r="AM1654" s="101"/>
      <c r="AN1654" s="101"/>
      <c r="AO1654" s="101"/>
      <c r="AP1654" s="101"/>
      <c r="AQ1654" s="101"/>
      <c r="AR1654" s="101"/>
      <c r="AS1654" s="101"/>
      <c r="AT1654" s="101"/>
      <c r="AU1654" s="101"/>
      <c r="AV1654" s="101"/>
      <c r="AW1654" s="101"/>
      <c r="AX1654" s="101"/>
      <c r="AY1654" s="101"/>
      <c r="AZ1654" s="101"/>
      <c r="BA1654" s="101"/>
      <c r="BB1654" s="101"/>
      <c r="BC1654" s="101"/>
      <c r="BD1654" s="101"/>
      <c r="BE1654" s="101"/>
      <c r="BF1654" s="101"/>
      <c r="BG1654" s="101"/>
      <c r="BH1654" s="101"/>
    </row>
    <row r="1655" spans="1:60" outlineLevel="1">
      <c r="A1655" s="104"/>
      <c r="B1655" s="105"/>
      <c r="C1655" s="138" t="s">
        <v>1562</v>
      </c>
      <c r="D1655" s="107"/>
      <c r="E1655" s="108">
        <v>12.24</v>
      </c>
      <c r="F1655" s="106"/>
      <c r="G1655" s="106"/>
      <c r="H1655" s="106"/>
      <c r="I1655" s="106"/>
      <c r="J1655" s="106"/>
      <c r="K1655" s="106"/>
      <c r="L1655" s="106"/>
      <c r="M1655" s="106"/>
      <c r="N1655" s="106"/>
      <c r="O1655" s="106"/>
      <c r="P1655" s="106"/>
      <c r="Q1655" s="106"/>
      <c r="R1655" s="106"/>
      <c r="S1655" s="106"/>
      <c r="T1655" s="106"/>
      <c r="U1655" s="106"/>
      <c r="V1655" s="106"/>
      <c r="W1655" s="106"/>
      <c r="X1655" s="106"/>
      <c r="Y1655" s="101"/>
      <c r="Z1655" s="101"/>
      <c r="AA1655" s="101"/>
      <c r="AB1655" s="101"/>
      <c r="AC1655" s="101"/>
      <c r="AD1655" s="101"/>
      <c r="AE1655" s="101"/>
      <c r="AF1655" s="101"/>
      <c r="AG1655" s="101" t="s">
        <v>365</v>
      </c>
      <c r="AH1655" s="101">
        <v>0</v>
      </c>
      <c r="AI1655" s="101"/>
      <c r="AJ1655" s="101"/>
      <c r="AK1655" s="101"/>
      <c r="AL1655" s="101"/>
      <c r="AM1655" s="101"/>
      <c r="AN1655" s="101"/>
      <c r="AO1655" s="101"/>
      <c r="AP1655" s="101"/>
      <c r="AQ1655" s="101"/>
      <c r="AR1655" s="101"/>
      <c r="AS1655" s="101"/>
      <c r="AT1655" s="101"/>
      <c r="AU1655" s="101"/>
      <c r="AV1655" s="101"/>
      <c r="AW1655" s="101"/>
      <c r="AX1655" s="101"/>
      <c r="AY1655" s="101"/>
      <c r="AZ1655" s="101"/>
      <c r="BA1655" s="101"/>
      <c r="BB1655" s="101"/>
      <c r="BC1655" s="101"/>
      <c r="BD1655" s="101"/>
      <c r="BE1655" s="101"/>
      <c r="BF1655" s="101"/>
      <c r="BG1655" s="101"/>
      <c r="BH1655" s="101"/>
    </row>
    <row r="1656" spans="1:60" outlineLevel="1">
      <c r="A1656" s="104"/>
      <c r="B1656" s="105"/>
      <c r="C1656" s="138" t="s">
        <v>368</v>
      </c>
      <c r="D1656" s="107"/>
      <c r="E1656" s="108">
        <v>-1.4</v>
      </c>
      <c r="F1656" s="106"/>
      <c r="G1656" s="106"/>
      <c r="H1656" s="106"/>
      <c r="I1656" s="106"/>
      <c r="J1656" s="106"/>
      <c r="K1656" s="106"/>
      <c r="L1656" s="106"/>
      <c r="M1656" s="106"/>
      <c r="N1656" s="106"/>
      <c r="O1656" s="106"/>
      <c r="P1656" s="106"/>
      <c r="Q1656" s="106"/>
      <c r="R1656" s="106"/>
      <c r="S1656" s="106"/>
      <c r="T1656" s="106"/>
      <c r="U1656" s="106"/>
      <c r="V1656" s="106"/>
      <c r="W1656" s="106"/>
      <c r="X1656" s="106"/>
      <c r="Y1656" s="101"/>
      <c r="Z1656" s="101"/>
      <c r="AA1656" s="101"/>
      <c r="AB1656" s="101"/>
      <c r="AC1656" s="101"/>
      <c r="AD1656" s="101"/>
      <c r="AE1656" s="101"/>
      <c r="AF1656" s="101"/>
      <c r="AG1656" s="101" t="s">
        <v>365</v>
      </c>
      <c r="AH1656" s="101">
        <v>0</v>
      </c>
      <c r="AI1656" s="101"/>
      <c r="AJ1656" s="101"/>
      <c r="AK1656" s="101"/>
      <c r="AL1656" s="101"/>
      <c r="AM1656" s="101"/>
      <c r="AN1656" s="101"/>
      <c r="AO1656" s="101"/>
      <c r="AP1656" s="101"/>
      <c r="AQ1656" s="101"/>
      <c r="AR1656" s="101"/>
      <c r="AS1656" s="101"/>
      <c r="AT1656" s="101"/>
      <c r="AU1656" s="101"/>
      <c r="AV1656" s="101"/>
      <c r="AW1656" s="101"/>
      <c r="AX1656" s="101"/>
      <c r="AY1656" s="101"/>
      <c r="AZ1656" s="101"/>
      <c r="BA1656" s="101"/>
      <c r="BB1656" s="101"/>
      <c r="BC1656" s="101"/>
      <c r="BD1656" s="101"/>
      <c r="BE1656" s="101"/>
      <c r="BF1656" s="101"/>
      <c r="BG1656" s="101"/>
      <c r="BH1656" s="101"/>
    </row>
    <row r="1657" spans="1:60" outlineLevel="1">
      <c r="A1657" s="104"/>
      <c r="B1657" s="105"/>
      <c r="C1657" s="138" t="s">
        <v>1563</v>
      </c>
      <c r="D1657" s="107"/>
      <c r="E1657" s="108">
        <v>18</v>
      </c>
      <c r="F1657" s="106"/>
      <c r="G1657" s="106"/>
      <c r="H1657" s="106"/>
      <c r="I1657" s="106"/>
      <c r="J1657" s="106"/>
      <c r="K1657" s="106"/>
      <c r="L1657" s="106"/>
      <c r="M1657" s="106"/>
      <c r="N1657" s="106"/>
      <c r="O1657" s="106"/>
      <c r="P1657" s="106"/>
      <c r="Q1657" s="106"/>
      <c r="R1657" s="106"/>
      <c r="S1657" s="106"/>
      <c r="T1657" s="106"/>
      <c r="U1657" s="106"/>
      <c r="V1657" s="106"/>
      <c r="W1657" s="106"/>
      <c r="X1657" s="106"/>
      <c r="Y1657" s="101"/>
      <c r="Z1657" s="101"/>
      <c r="AA1657" s="101"/>
      <c r="AB1657" s="101"/>
      <c r="AC1657" s="101"/>
      <c r="AD1657" s="101"/>
      <c r="AE1657" s="101"/>
      <c r="AF1657" s="101"/>
      <c r="AG1657" s="101" t="s">
        <v>365</v>
      </c>
      <c r="AH1657" s="101">
        <v>0</v>
      </c>
      <c r="AI1657" s="101"/>
      <c r="AJ1657" s="101"/>
      <c r="AK1657" s="101"/>
      <c r="AL1657" s="101"/>
      <c r="AM1657" s="101"/>
      <c r="AN1657" s="101"/>
      <c r="AO1657" s="101"/>
      <c r="AP1657" s="101"/>
      <c r="AQ1657" s="101"/>
      <c r="AR1657" s="101"/>
      <c r="AS1657" s="101"/>
      <c r="AT1657" s="101"/>
      <c r="AU1657" s="101"/>
      <c r="AV1657" s="101"/>
      <c r="AW1657" s="101"/>
      <c r="AX1657" s="101"/>
      <c r="AY1657" s="101"/>
      <c r="AZ1657" s="101"/>
      <c r="BA1657" s="101"/>
      <c r="BB1657" s="101"/>
      <c r="BC1657" s="101"/>
      <c r="BD1657" s="101"/>
      <c r="BE1657" s="101"/>
      <c r="BF1657" s="101"/>
      <c r="BG1657" s="101"/>
      <c r="BH1657" s="101"/>
    </row>
    <row r="1658" spans="1:60" outlineLevel="1">
      <c r="A1658" s="104"/>
      <c r="B1658" s="105"/>
      <c r="C1658" s="138" t="s">
        <v>515</v>
      </c>
      <c r="D1658" s="107"/>
      <c r="E1658" s="108">
        <v>-1.6160000000000001</v>
      </c>
      <c r="F1658" s="106"/>
      <c r="G1658" s="106"/>
      <c r="H1658" s="106"/>
      <c r="I1658" s="106"/>
      <c r="J1658" s="106"/>
      <c r="K1658" s="106"/>
      <c r="L1658" s="106"/>
      <c r="M1658" s="106"/>
      <c r="N1658" s="106"/>
      <c r="O1658" s="106"/>
      <c r="P1658" s="106"/>
      <c r="Q1658" s="106"/>
      <c r="R1658" s="106"/>
      <c r="S1658" s="106"/>
      <c r="T1658" s="106"/>
      <c r="U1658" s="106"/>
      <c r="V1658" s="106"/>
      <c r="W1658" s="106"/>
      <c r="X1658" s="106"/>
      <c r="Y1658" s="101"/>
      <c r="Z1658" s="101"/>
      <c r="AA1658" s="101"/>
      <c r="AB1658" s="101"/>
      <c r="AC1658" s="101"/>
      <c r="AD1658" s="101"/>
      <c r="AE1658" s="101"/>
      <c r="AF1658" s="101"/>
      <c r="AG1658" s="101" t="s">
        <v>365</v>
      </c>
      <c r="AH1658" s="101">
        <v>0</v>
      </c>
      <c r="AI1658" s="101"/>
      <c r="AJ1658" s="101"/>
      <c r="AK1658" s="101"/>
      <c r="AL1658" s="101"/>
      <c r="AM1658" s="101"/>
      <c r="AN1658" s="101"/>
      <c r="AO1658" s="101"/>
      <c r="AP1658" s="101"/>
      <c r="AQ1658" s="101"/>
      <c r="AR1658" s="101"/>
      <c r="AS1658" s="101"/>
      <c r="AT1658" s="101"/>
      <c r="AU1658" s="101"/>
      <c r="AV1658" s="101"/>
      <c r="AW1658" s="101"/>
      <c r="AX1658" s="101"/>
      <c r="AY1658" s="101"/>
      <c r="AZ1658" s="101"/>
      <c r="BA1658" s="101"/>
      <c r="BB1658" s="101"/>
      <c r="BC1658" s="101"/>
      <c r="BD1658" s="101"/>
      <c r="BE1658" s="101"/>
      <c r="BF1658" s="101"/>
      <c r="BG1658" s="101"/>
      <c r="BH1658" s="101"/>
    </row>
    <row r="1659" spans="1:60" outlineLevel="1">
      <c r="A1659" s="104"/>
      <c r="B1659" s="105"/>
      <c r="C1659" s="138" t="s">
        <v>1564</v>
      </c>
      <c r="D1659" s="107"/>
      <c r="E1659" s="108">
        <v>17.52</v>
      </c>
      <c r="F1659" s="106"/>
      <c r="G1659" s="106"/>
      <c r="H1659" s="106"/>
      <c r="I1659" s="106"/>
      <c r="J1659" s="106"/>
      <c r="K1659" s="106"/>
      <c r="L1659" s="106"/>
      <c r="M1659" s="106"/>
      <c r="N1659" s="106"/>
      <c r="O1659" s="106"/>
      <c r="P1659" s="106"/>
      <c r="Q1659" s="106"/>
      <c r="R1659" s="106"/>
      <c r="S1659" s="106"/>
      <c r="T1659" s="106"/>
      <c r="U1659" s="106"/>
      <c r="V1659" s="106"/>
      <c r="W1659" s="106"/>
      <c r="X1659" s="106"/>
      <c r="Y1659" s="101"/>
      <c r="Z1659" s="101"/>
      <c r="AA1659" s="101"/>
      <c r="AB1659" s="101"/>
      <c r="AC1659" s="101"/>
      <c r="AD1659" s="101"/>
      <c r="AE1659" s="101"/>
      <c r="AF1659" s="101"/>
      <c r="AG1659" s="101" t="s">
        <v>365</v>
      </c>
      <c r="AH1659" s="101">
        <v>0</v>
      </c>
      <c r="AI1659" s="101"/>
      <c r="AJ1659" s="101"/>
      <c r="AK1659" s="101"/>
      <c r="AL1659" s="101"/>
      <c r="AM1659" s="101"/>
      <c r="AN1659" s="101"/>
      <c r="AO1659" s="101"/>
      <c r="AP1659" s="101"/>
      <c r="AQ1659" s="101"/>
      <c r="AR1659" s="101"/>
      <c r="AS1659" s="101"/>
      <c r="AT1659" s="101"/>
      <c r="AU1659" s="101"/>
      <c r="AV1659" s="101"/>
      <c r="AW1659" s="101"/>
      <c r="AX1659" s="101"/>
      <c r="AY1659" s="101"/>
      <c r="AZ1659" s="101"/>
      <c r="BA1659" s="101"/>
      <c r="BB1659" s="101"/>
      <c r="BC1659" s="101"/>
      <c r="BD1659" s="101"/>
      <c r="BE1659" s="101"/>
      <c r="BF1659" s="101"/>
      <c r="BG1659" s="101"/>
      <c r="BH1659" s="101"/>
    </row>
    <row r="1660" spans="1:60" outlineLevel="1">
      <c r="A1660" s="104"/>
      <c r="B1660" s="105"/>
      <c r="C1660" s="138" t="s">
        <v>515</v>
      </c>
      <c r="D1660" s="107"/>
      <c r="E1660" s="108">
        <v>-1.6160000000000001</v>
      </c>
      <c r="F1660" s="106"/>
      <c r="G1660" s="106"/>
      <c r="H1660" s="106"/>
      <c r="I1660" s="106"/>
      <c r="J1660" s="106"/>
      <c r="K1660" s="106"/>
      <c r="L1660" s="106"/>
      <c r="M1660" s="106"/>
      <c r="N1660" s="106"/>
      <c r="O1660" s="106"/>
      <c r="P1660" s="106"/>
      <c r="Q1660" s="106"/>
      <c r="R1660" s="106"/>
      <c r="S1660" s="106"/>
      <c r="T1660" s="106"/>
      <c r="U1660" s="106"/>
      <c r="V1660" s="106"/>
      <c r="W1660" s="106"/>
      <c r="X1660" s="106"/>
      <c r="Y1660" s="101"/>
      <c r="Z1660" s="101"/>
      <c r="AA1660" s="101"/>
      <c r="AB1660" s="101"/>
      <c r="AC1660" s="101"/>
      <c r="AD1660" s="101"/>
      <c r="AE1660" s="101"/>
      <c r="AF1660" s="101"/>
      <c r="AG1660" s="101" t="s">
        <v>365</v>
      </c>
      <c r="AH1660" s="101">
        <v>0</v>
      </c>
      <c r="AI1660" s="101"/>
      <c r="AJ1660" s="101"/>
      <c r="AK1660" s="101"/>
      <c r="AL1660" s="101"/>
      <c r="AM1660" s="101"/>
      <c r="AN1660" s="101"/>
      <c r="AO1660" s="101"/>
      <c r="AP1660" s="101"/>
      <c r="AQ1660" s="101"/>
      <c r="AR1660" s="101"/>
      <c r="AS1660" s="101"/>
      <c r="AT1660" s="101"/>
      <c r="AU1660" s="101"/>
      <c r="AV1660" s="101"/>
      <c r="AW1660" s="101"/>
      <c r="AX1660" s="101"/>
      <c r="AY1660" s="101"/>
      <c r="AZ1660" s="101"/>
      <c r="BA1660" s="101"/>
      <c r="BB1660" s="101"/>
      <c r="BC1660" s="101"/>
      <c r="BD1660" s="101"/>
      <c r="BE1660" s="101"/>
      <c r="BF1660" s="101"/>
      <c r="BG1660" s="101"/>
      <c r="BH1660" s="101"/>
    </row>
    <row r="1661" spans="1:60" outlineLevel="1">
      <c r="A1661" s="104"/>
      <c r="B1661" s="105"/>
      <c r="C1661" s="138" t="s">
        <v>1565</v>
      </c>
      <c r="D1661" s="107"/>
      <c r="E1661" s="108">
        <v>17.52</v>
      </c>
      <c r="F1661" s="106"/>
      <c r="G1661" s="106"/>
      <c r="H1661" s="106"/>
      <c r="I1661" s="106"/>
      <c r="J1661" s="106"/>
      <c r="K1661" s="106"/>
      <c r="L1661" s="106"/>
      <c r="M1661" s="106"/>
      <c r="N1661" s="106"/>
      <c r="O1661" s="106"/>
      <c r="P1661" s="106"/>
      <c r="Q1661" s="106"/>
      <c r="R1661" s="106"/>
      <c r="S1661" s="106"/>
      <c r="T1661" s="106"/>
      <c r="U1661" s="106"/>
      <c r="V1661" s="106"/>
      <c r="W1661" s="106"/>
      <c r="X1661" s="106"/>
      <c r="Y1661" s="101"/>
      <c r="Z1661" s="101"/>
      <c r="AA1661" s="101"/>
      <c r="AB1661" s="101"/>
      <c r="AC1661" s="101"/>
      <c r="AD1661" s="101"/>
      <c r="AE1661" s="101"/>
      <c r="AF1661" s="101"/>
      <c r="AG1661" s="101" t="s">
        <v>365</v>
      </c>
      <c r="AH1661" s="101">
        <v>0</v>
      </c>
      <c r="AI1661" s="101"/>
      <c r="AJ1661" s="101"/>
      <c r="AK1661" s="101"/>
      <c r="AL1661" s="101"/>
      <c r="AM1661" s="101"/>
      <c r="AN1661" s="101"/>
      <c r="AO1661" s="101"/>
      <c r="AP1661" s="101"/>
      <c r="AQ1661" s="101"/>
      <c r="AR1661" s="101"/>
      <c r="AS1661" s="101"/>
      <c r="AT1661" s="101"/>
      <c r="AU1661" s="101"/>
      <c r="AV1661" s="101"/>
      <c r="AW1661" s="101"/>
      <c r="AX1661" s="101"/>
      <c r="AY1661" s="101"/>
      <c r="AZ1661" s="101"/>
      <c r="BA1661" s="101"/>
      <c r="BB1661" s="101"/>
      <c r="BC1661" s="101"/>
      <c r="BD1661" s="101"/>
      <c r="BE1661" s="101"/>
      <c r="BF1661" s="101"/>
      <c r="BG1661" s="101"/>
      <c r="BH1661" s="101"/>
    </row>
    <row r="1662" spans="1:60" outlineLevel="1">
      <c r="A1662" s="104"/>
      <c r="B1662" s="105"/>
      <c r="C1662" s="138" t="s">
        <v>515</v>
      </c>
      <c r="D1662" s="107"/>
      <c r="E1662" s="108">
        <v>-1.6160000000000001</v>
      </c>
      <c r="F1662" s="106"/>
      <c r="G1662" s="106"/>
      <c r="H1662" s="106"/>
      <c r="I1662" s="106"/>
      <c r="J1662" s="106"/>
      <c r="K1662" s="106"/>
      <c r="L1662" s="106"/>
      <c r="M1662" s="106"/>
      <c r="N1662" s="106"/>
      <c r="O1662" s="106"/>
      <c r="P1662" s="106"/>
      <c r="Q1662" s="106"/>
      <c r="R1662" s="106"/>
      <c r="S1662" s="106"/>
      <c r="T1662" s="106"/>
      <c r="U1662" s="106"/>
      <c r="V1662" s="106"/>
      <c r="W1662" s="106"/>
      <c r="X1662" s="106"/>
      <c r="Y1662" s="101"/>
      <c r="Z1662" s="101"/>
      <c r="AA1662" s="101"/>
      <c r="AB1662" s="101"/>
      <c r="AC1662" s="101"/>
      <c r="AD1662" s="101"/>
      <c r="AE1662" s="101"/>
      <c r="AF1662" s="101"/>
      <c r="AG1662" s="101" t="s">
        <v>365</v>
      </c>
      <c r="AH1662" s="101">
        <v>0</v>
      </c>
      <c r="AI1662" s="101"/>
      <c r="AJ1662" s="101"/>
      <c r="AK1662" s="101"/>
      <c r="AL1662" s="101"/>
      <c r="AM1662" s="101"/>
      <c r="AN1662" s="101"/>
      <c r="AO1662" s="101"/>
      <c r="AP1662" s="101"/>
      <c r="AQ1662" s="101"/>
      <c r="AR1662" s="101"/>
      <c r="AS1662" s="101"/>
      <c r="AT1662" s="101"/>
      <c r="AU1662" s="101"/>
      <c r="AV1662" s="101"/>
      <c r="AW1662" s="101"/>
      <c r="AX1662" s="101"/>
      <c r="AY1662" s="101"/>
      <c r="AZ1662" s="101"/>
      <c r="BA1662" s="101"/>
      <c r="BB1662" s="101"/>
      <c r="BC1662" s="101"/>
      <c r="BD1662" s="101"/>
      <c r="BE1662" s="101"/>
      <c r="BF1662" s="101"/>
      <c r="BG1662" s="101"/>
      <c r="BH1662" s="101"/>
    </row>
    <row r="1663" spans="1:60" outlineLevel="1">
      <c r="A1663" s="104"/>
      <c r="B1663" s="105"/>
      <c r="C1663" s="138" t="s">
        <v>1566</v>
      </c>
      <c r="D1663" s="107"/>
      <c r="E1663" s="108">
        <v>17.52</v>
      </c>
      <c r="F1663" s="106"/>
      <c r="G1663" s="106"/>
      <c r="H1663" s="106"/>
      <c r="I1663" s="106"/>
      <c r="J1663" s="106"/>
      <c r="K1663" s="106"/>
      <c r="L1663" s="106"/>
      <c r="M1663" s="106"/>
      <c r="N1663" s="106"/>
      <c r="O1663" s="106"/>
      <c r="P1663" s="106"/>
      <c r="Q1663" s="106"/>
      <c r="R1663" s="106"/>
      <c r="S1663" s="106"/>
      <c r="T1663" s="106"/>
      <c r="U1663" s="106"/>
      <c r="V1663" s="106"/>
      <c r="W1663" s="106"/>
      <c r="X1663" s="106"/>
      <c r="Y1663" s="101"/>
      <c r="Z1663" s="101"/>
      <c r="AA1663" s="101"/>
      <c r="AB1663" s="101"/>
      <c r="AC1663" s="101"/>
      <c r="AD1663" s="101"/>
      <c r="AE1663" s="101"/>
      <c r="AF1663" s="101"/>
      <c r="AG1663" s="101" t="s">
        <v>365</v>
      </c>
      <c r="AH1663" s="101">
        <v>0</v>
      </c>
      <c r="AI1663" s="101"/>
      <c r="AJ1663" s="101"/>
      <c r="AK1663" s="101"/>
      <c r="AL1663" s="101"/>
      <c r="AM1663" s="101"/>
      <c r="AN1663" s="101"/>
      <c r="AO1663" s="101"/>
      <c r="AP1663" s="101"/>
      <c r="AQ1663" s="101"/>
      <c r="AR1663" s="101"/>
      <c r="AS1663" s="101"/>
      <c r="AT1663" s="101"/>
      <c r="AU1663" s="101"/>
      <c r="AV1663" s="101"/>
      <c r="AW1663" s="101"/>
      <c r="AX1663" s="101"/>
      <c r="AY1663" s="101"/>
      <c r="AZ1663" s="101"/>
      <c r="BA1663" s="101"/>
      <c r="BB1663" s="101"/>
      <c r="BC1663" s="101"/>
      <c r="BD1663" s="101"/>
      <c r="BE1663" s="101"/>
      <c r="BF1663" s="101"/>
      <c r="BG1663" s="101"/>
      <c r="BH1663" s="101"/>
    </row>
    <row r="1664" spans="1:60" outlineLevel="1">
      <c r="A1664" s="104"/>
      <c r="B1664" s="105"/>
      <c r="C1664" s="138" t="s">
        <v>515</v>
      </c>
      <c r="D1664" s="107"/>
      <c r="E1664" s="108">
        <v>-1.6160000000000001</v>
      </c>
      <c r="F1664" s="106"/>
      <c r="G1664" s="106"/>
      <c r="H1664" s="106"/>
      <c r="I1664" s="106"/>
      <c r="J1664" s="106"/>
      <c r="K1664" s="106"/>
      <c r="L1664" s="106"/>
      <c r="M1664" s="106"/>
      <c r="N1664" s="106"/>
      <c r="O1664" s="106"/>
      <c r="P1664" s="106"/>
      <c r="Q1664" s="106"/>
      <c r="R1664" s="106"/>
      <c r="S1664" s="106"/>
      <c r="T1664" s="106"/>
      <c r="U1664" s="106"/>
      <c r="V1664" s="106"/>
      <c r="W1664" s="106"/>
      <c r="X1664" s="106"/>
      <c r="Y1664" s="101"/>
      <c r="Z1664" s="101"/>
      <c r="AA1664" s="101"/>
      <c r="AB1664" s="101"/>
      <c r="AC1664" s="101"/>
      <c r="AD1664" s="101"/>
      <c r="AE1664" s="101"/>
      <c r="AF1664" s="101"/>
      <c r="AG1664" s="101" t="s">
        <v>365</v>
      </c>
      <c r="AH1664" s="101">
        <v>0</v>
      </c>
      <c r="AI1664" s="101"/>
      <c r="AJ1664" s="101"/>
      <c r="AK1664" s="101"/>
      <c r="AL1664" s="101"/>
      <c r="AM1664" s="101"/>
      <c r="AN1664" s="101"/>
      <c r="AO1664" s="101"/>
      <c r="AP1664" s="101"/>
      <c r="AQ1664" s="101"/>
      <c r="AR1664" s="101"/>
      <c r="AS1664" s="101"/>
      <c r="AT1664" s="101"/>
      <c r="AU1664" s="101"/>
      <c r="AV1664" s="101"/>
      <c r="AW1664" s="101"/>
      <c r="AX1664" s="101"/>
      <c r="AY1664" s="101"/>
      <c r="AZ1664" s="101"/>
      <c r="BA1664" s="101"/>
      <c r="BB1664" s="101"/>
      <c r="BC1664" s="101"/>
      <c r="BD1664" s="101"/>
      <c r="BE1664" s="101"/>
      <c r="BF1664" s="101"/>
      <c r="BG1664" s="101"/>
      <c r="BH1664" s="101"/>
    </row>
    <row r="1665" spans="1:60" outlineLevel="1">
      <c r="A1665" s="104"/>
      <c r="B1665" s="105"/>
      <c r="C1665" s="138" t="s">
        <v>1567</v>
      </c>
      <c r="D1665" s="107"/>
      <c r="E1665" s="108">
        <v>17.52</v>
      </c>
      <c r="F1665" s="106"/>
      <c r="G1665" s="106"/>
      <c r="H1665" s="106"/>
      <c r="I1665" s="106"/>
      <c r="J1665" s="106"/>
      <c r="K1665" s="106"/>
      <c r="L1665" s="106"/>
      <c r="M1665" s="106"/>
      <c r="N1665" s="106"/>
      <c r="O1665" s="106"/>
      <c r="P1665" s="106"/>
      <c r="Q1665" s="106"/>
      <c r="R1665" s="106"/>
      <c r="S1665" s="106"/>
      <c r="T1665" s="106"/>
      <c r="U1665" s="106"/>
      <c r="V1665" s="106"/>
      <c r="W1665" s="106"/>
      <c r="X1665" s="106"/>
      <c r="Y1665" s="101"/>
      <c r="Z1665" s="101"/>
      <c r="AA1665" s="101"/>
      <c r="AB1665" s="101"/>
      <c r="AC1665" s="101"/>
      <c r="AD1665" s="101"/>
      <c r="AE1665" s="101"/>
      <c r="AF1665" s="101"/>
      <c r="AG1665" s="101" t="s">
        <v>365</v>
      </c>
      <c r="AH1665" s="101">
        <v>0</v>
      </c>
      <c r="AI1665" s="101"/>
      <c r="AJ1665" s="101"/>
      <c r="AK1665" s="101"/>
      <c r="AL1665" s="101"/>
      <c r="AM1665" s="101"/>
      <c r="AN1665" s="101"/>
      <c r="AO1665" s="101"/>
      <c r="AP1665" s="101"/>
      <c r="AQ1665" s="101"/>
      <c r="AR1665" s="101"/>
      <c r="AS1665" s="101"/>
      <c r="AT1665" s="101"/>
      <c r="AU1665" s="101"/>
      <c r="AV1665" s="101"/>
      <c r="AW1665" s="101"/>
      <c r="AX1665" s="101"/>
      <c r="AY1665" s="101"/>
      <c r="AZ1665" s="101"/>
      <c r="BA1665" s="101"/>
      <c r="BB1665" s="101"/>
      <c r="BC1665" s="101"/>
      <c r="BD1665" s="101"/>
      <c r="BE1665" s="101"/>
      <c r="BF1665" s="101"/>
      <c r="BG1665" s="101"/>
      <c r="BH1665" s="101"/>
    </row>
    <row r="1666" spans="1:60" outlineLevel="1">
      <c r="A1666" s="104"/>
      <c r="B1666" s="105"/>
      <c r="C1666" s="138" t="s">
        <v>515</v>
      </c>
      <c r="D1666" s="107"/>
      <c r="E1666" s="108">
        <v>-1.6160000000000001</v>
      </c>
      <c r="F1666" s="106"/>
      <c r="G1666" s="106"/>
      <c r="H1666" s="106"/>
      <c r="I1666" s="106"/>
      <c r="J1666" s="106"/>
      <c r="K1666" s="106"/>
      <c r="L1666" s="106"/>
      <c r="M1666" s="106"/>
      <c r="N1666" s="106"/>
      <c r="O1666" s="106"/>
      <c r="P1666" s="106"/>
      <c r="Q1666" s="106"/>
      <c r="R1666" s="106"/>
      <c r="S1666" s="106"/>
      <c r="T1666" s="106"/>
      <c r="U1666" s="106"/>
      <c r="V1666" s="106"/>
      <c r="W1666" s="106"/>
      <c r="X1666" s="106"/>
      <c r="Y1666" s="101"/>
      <c r="Z1666" s="101"/>
      <c r="AA1666" s="101"/>
      <c r="AB1666" s="101"/>
      <c r="AC1666" s="101"/>
      <c r="AD1666" s="101"/>
      <c r="AE1666" s="101"/>
      <c r="AF1666" s="101"/>
      <c r="AG1666" s="101" t="s">
        <v>365</v>
      </c>
      <c r="AH1666" s="101">
        <v>0</v>
      </c>
      <c r="AI1666" s="101"/>
      <c r="AJ1666" s="101"/>
      <c r="AK1666" s="101"/>
      <c r="AL1666" s="101"/>
      <c r="AM1666" s="101"/>
      <c r="AN1666" s="101"/>
      <c r="AO1666" s="101"/>
      <c r="AP1666" s="101"/>
      <c r="AQ1666" s="101"/>
      <c r="AR1666" s="101"/>
      <c r="AS1666" s="101"/>
      <c r="AT1666" s="101"/>
      <c r="AU1666" s="101"/>
      <c r="AV1666" s="101"/>
      <c r="AW1666" s="101"/>
      <c r="AX1666" s="101"/>
      <c r="AY1666" s="101"/>
      <c r="AZ1666" s="101"/>
      <c r="BA1666" s="101"/>
      <c r="BB1666" s="101"/>
      <c r="BC1666" s="101"/>
      <c r="BD1666" s="101"/>
      <c r="BE1666" s="101"/>
      <c r="BF1666" s="101"/>
      <c r="BG1666" s="101"/>
      <c r="BH1666" s="101"/>
    </row>
    <row r="1667" spans="1:60" outlineLevel="1">
      <c r="A1667" s="104"/>
      <c r="B1667" s="105"/>
      <c r="C1667" s="138" t="s">
        <v>1568</v>
      </c>
      <c r="D1667" s="107"/>
      <c r="E1667" s="108">
        <v>17.52</v>
      </c>
      <c r="F1667" s="106"/>
      <c r="G1667" s="106"/>
      <c r="H1667" s="106"/>
      <c r="I1667" s="106"/>
      <c r="J1667" s="106"/>
      <c r="K1667" s="106"/>
      <c r="L1667" s="106"/>
      <c r="M1667" s="106"/>
      <c r="N1667" s="106"/>
      <c r="O1667" s="106"/>
      <c r="P1667" s="106"/>
      <c r="Q1667" s="106"/>
      <c r="R1667" s="106"/>
      <c r="S1667" s="106"/>
      <c r="T1667" s="106"/>
      <c r="U1667" s="106"/>
      <c r="V1667" s="106"/>
      <c r="W1667" s="106"/>
      <c r="X1667" s="106"/>
      <c r="Y1667" s="101"/>
      <c r="Z1667" s="101"/>
      <c r="AA1667" s="101"/>
      <c r="AB1667" s="101"/>
      <c r="AC1667" s="101"/>
      <c r="AD1667" s="101"/>
      <c r="AE1667" s="101"/>
      <c r="AF1667" s="101"/>
      <c r="AG1667" s="101" t="s">
        <v>365</v>
      </c>
      <c r="AH1667" s="101">
        <v>0</v>
      </c>
      <c r="AI1667" s="101"/>
      <c r="AJ1667" s="101"/>
      <c r="AK1667" s="101"/>
      <c r="AL1667" s="101"/>
      <c r="AM1667" s="101"/>
      <c r="AN1667" s="101"/>
      <c r="AO1667" s="101"/>
      <c r="AP1667" s="101"/>
      <c r="AQ1667" s="101"/>
      <c r="AR1667" s="101"/>
      <c r="AS1667" s="101"/>
      <c r="AT1667" s="101"/>
      <c r="AU1667" s="101"/>
      <c r="AV1667" s="101"/>
      <c r="AW1667" s="101"/>
      <c r="AX1667" s="101"/>
      <c r="AY1667" s="101"/>
      <c r="AZ1667" s="101"/>
      <c r="BA1667" s="101"/>
      <c r="BB1667" s="101"/>
      <c r="BC1667" s="101"/>
      <c r="BD1667" s="101"/>
      <c r="BE1667" s="101"/>
      <c r="BF1667" s="101"/>
      <c r="BG1667" s="101"/>
      <c r="BH1667" s="101"/>
    </row>
    <row r="1668" spans="1:60" outlineLevel="1">
      <c r="A1668" s="104"/>
      <c r="B1668" s="105"/>
      <c r="C1668" s="138" t="s">
        <v>515</v>
      </c>
      <c r="D1668" s="107"/>
      <c r="E1668" s="108">
        <v>-1.6160000000000001</v>
      </c>
      <c r="F1668" s="106"/>
      <c r="G1668" s="106"/>
      <c r="H1668" s="106"/>
      <c r="I1668" s="106"/>
      <c r="J1668" s="106"/>
      <c r="K1668" s="106"/>
      <c r="L1668" s="106"/>
      <c r="M1668" s="106"/>
      <c r="N1668" s="106"/>
      <c r="O1668" s="106"/>
      <c r="P1668" s="106"/>
      <c r="Q1668" s="106"/>
      <c r="R1668" s="106"/>
      <c r="S1668" s="106"/>
      <c r="T1668" s="106"/>
      <c r="U1668" s="106"/>
      <c r="V1668" s="106"/>
      <c r="W1668" s="106"/>
      <c r="X1668" s="106"/>
      <c r="Y1668" s="101"/>
      <c r="Z1668" s="101"/>
      <c r="AA1668" s="101"/>
      <c r="AB1668" s="101"/>
      <c r="AC1668" s="101"/>
      <c r="AD1668" s="101"/>
      <c r="AE1668" s="101"/>
      <c r="AF1668" s="101"/>
      <c r="AG1668" s="101" t="s">
        <v>365</v>
      </c>
      <c r="AH1668" s="101">
        <v>0</v>
      </c>
      <c r="AI1668" s="101"/>
      <c r="AJ1668" s="101"/>
      <c r="AK1668" s="101"/>
      <c r="AL1668" s="101"/>
      <c r="AM1668" s="101"/>
      <c r="AN1668" s="101"/>
      <c r="AO1668" s="101"/>
      <c r="AP1668" s="101"/>
      <c r="AQ1668" s="101"/>
      <c r="AR1668" s="101"/>
      <c r="AS1668" s="101"/>
      <c r="AT1668" s="101"/>
      <c r="AU1668" s="101"/>
      <c r="AV1668" s="101"/>
      <c r="AW1668" s="101"/>
      <c r="AX1668" s="101"/>
      <c r="AY1668" s="101"/>
      <c r="AZ1668" s="101"/>
      <c r="BA1668" s="101"/>
      <c r="BB1668" s="101"/>
      <c r="BC1668" s="101"/>
      <c r="BD1668" s="101"/>
      <c r="BE1668" s="101"/>
      <c r="BF1668" s="101"/>
      <c r="BG1668" s="101"/>
      <c r="BH1668" s="101"/>
    </row>
    <row r="1669" spans="1:60" outlineLevel="1">
      <c r="A1669" s="104"/>
      <c r="B1669" s="105"/>
      <c r="C1669" s="138" t="s">
        <v>1569</v>
      </c>
      <c r="D1669" s="107"/>
      <c r="E1669" s="108">
        <v>17.52</v>
      </c>
      <c r="F1669" s="106"/>
      <c r="G1669" s="106"/>
      <c r="H1669" s="106"/>
      <c r="I1669" s="106"/>
      <c r="J1669" s="106"/>
      <c r="K1669" s="106"/>
      <c r="L1669" s="106"/>
      <c r="M1669" s="106"/>
      <c r="N1669" s="106"/>
      <c r="O1669" s="106"/>
      <c r="P1669" s="106"/>
      <c r="Q1669" s="106"/>
      <c r="R1669" s="106"/>
      <c r="S1669" s="106"/>
      <c r="T1669" s="106"/>
      <c r="U1669" s="106"/>
      <c r="V1669" s="106"/>
      <c r="W1669" s="106"/>
      <c r="X1669" s="106"/>
      <c r="Y1669" s="101"/>
      <c r="Z1669" s="101"/>
      <c r="AA1669" s="101"/>
      <c r="AB1669" s="101"/>
      <c r="AC1669" s="101"/>
      <c r="AD1669" s="101"/>
      <c r="AE1669" s="101"/>
      <c r="AF1669" s="101"/>
      <c r="AG1669" s="101" t="s">
        <v>365</v>
      </c>
      <c r="AH1669" s="101">
        <v>0</v>
      </c>
      <c r="AI1669" s="101"/>
      <c r="AJ1669" s="101"/>
      <c r="AK1669" s="101"/>
      <c r="AL1669" s="101"/>
      <c r="AM1669" s="101"/>
      <c r="AN1669" s="101"/>
      <c r="AO1669" s="101"/>
      <c r="AP1669" s="101"/>
      <c r="AQ1669" s="101"/>
      <c r="AR1669" s="101"/>
      <c r="AS1669" s="101"/>
      <c r="AT1669" s="101"/>
      <c r="AU1669" s="101"/>
      <c r="AV1669" s="101"/>
      <c r="AW1669" s="101"/>
      <c r="AX1669" s="101"/>
      <c r="AY1669" s="101"/>
      <c r="AZ1669" s="101"/>
      <c r="BA1669" s="101"/>
      <c r="BB1669" s="101"/>
      <c r="BC1669" s="101"/>
      <c r="BD1669" s="101"/>
      <c r="BE1669" s="101"/>
      <c r="BF1669" s="101"/>
      <c r="BG1669" s="101"/>
      <c r="BH1669" s="101"/>
    </row>
    <row r="1670" spans="1:60" outlineLevel="1">
      <c r="A1670" s="104"/>
      <c r="B1670" s="105"/>
      <c r="C1670" s="138" t="s">
        <v>515</v>
      </c>
      <c r="D1670" s="107"/>
      <c r="E1670" s="108">
        <v>-1.6160000000000001</v>
      </c>
      <c r="F1670" s="106"/>
      <c r="G1670" s="106"/>
      <c r="H1670" s="106"/>
      <c r="I1670" s="106"/>
      <c r="J1670" s="106"/>
      <c r="K1670" s="106"/>
      <c r="L1670" s="106"/>
      <c r="M1670" s="106"/>
      <c r="N1670" s="106"/>
      <c r="O1670" s="106"/>
      <c r="P1670" s="106"/>
      <c r="Q1670" s="106"/>
      <c r="R1670" s="106"/>
      <c r="S1670" s="106"/>
      <c r="T1670" s="106"/>
      <c r="U1670" s="106"/>
      <c r="V1670" s="106"/>
      <c r="W1670" s="106"/>
      <c r="X1670" s="106"/>
      <c r="Y1670" s="101"/>
      <c r="Z1670" s="101"/>
      <c r="AA1670" s="101"/>
      <c r="AB1670" s="101"/>
      <c r="AC1670" s="101"/>
      <c r="AD1670" s="101"/>
      <c r="AE1670" s="101"/>
      <c r="AF1670" s="101"/>
      <c r="AG1670" s="101" t="s">
        <v>365</v>
      </c>
      <c r="AH1670" s="101">
        <v>0</v>
      </c>
      <c r="AI1670" s="101"/>
      <c r="AJ1670" s="101"/>
      <c r="AK1670" s="101"/>
      <c r="AL1670" s="101"/>
      <c r="AM1670" s="101"/>
      <c r="AN1670" s="101"/>
      <c r="AO1670" s="101"/>
      <c r="AP1670" s="101"/>
      <c r="AQ1670" s="101"/>
      <c r="AR1670" s="101"/>
      <c r="AS1670" s="101"/>
      <c r="AT1670" s="101"/>
      <c r="AU1670" s="101"/>
      <c r="AV1670" s="101"/>
      <c r="AW1670" s="101"/>
      <c r="AX1670" s="101"/>
      <c r="AY1670" s="101"/>
      <c r="AZ1670" s="101"/>
      <c r="BA1670" s="101"/>
      <c r="BB1670" s="101"/>
      <c r="BC1670" s="101"/>
      <c r="BD1670" s="101"/>
      <c r="BE1670" s="101"/>
      <c r="BF1670" s="101"/>
      <c r="BG1670" s="101"/>
      <c r="BH1670" s="101"/>
    </row>
    <row r="1671" spans="1:60" outlineLevel="1">
      <c r="A1671" s="104"/>
      <c r="B1671" s="105"/>
      <c r="C1671" s="138" t="s">
        <v>1570</v>
      </c>
      <c r="D1671" s="107"/>
      <c r="E1671" s="108">
        <v>17.52</v>
      </c>
      <c r="F1671" s="106"/>
      <c r="G1671" s="106"/>
      <c r="H1671" s="106"/>
      <c r="I1671" s="106"/>
      <c r="J1671" s="106"/>
      <c r="K1671" s="106"/>
      <c r="L1671" s="106"/>
      <c r="M1671" s="106"/>
      <c r="N1671" s="106"/>
      <c r="O1671" s="106"/>
      <c r="P1671" s="106"/>
      <c r="Q1671" s="106"/>
      <c r="R1671" s="106"/>
      <c r="S1671" s="106"/>
      <c r="T1671" s="106"/>
      <c r="U1671" s="106"/>
      <c r="V1671" s="106"/>
      <c r="W1671" s="106"/>
      <c r="X1671" s="106"/>
      <c r="Y1671" s="101"/>
      <c r="Z1671" s="101"/>
      <c r="AA1671" s="101"/>
      <c r="AB1671" s="101"/>
      <c r="AC1671" s="101"/>
      <c r="AD1671" s="101"/>
      <c r="AE1671" s="101"/>
      <c r="AF1671" s="101"/>
      <c r="AG1671" s="101" t="s">
        <v>365</v>
      </c>
      <c r="AH1671" s="101">
        <v>0</v>
      </c>
      <c r="AI1671" s="101"/>
      <c r="AJ1671" s="101"/>
      <c r="AK1671" s="101"/>
      <c r="AL1671" s="101"/>
      <c r="AM1671" s="101"/>
      <c r="AN1671" s="101"/>
      <c r="AO1671" s="101"/>
      <c r="AP1671" s="101"/>
      <c r="AQ1671" s="101"/>
      <c r="AR1671" s="101"/>
      <c r="AS1671" s="101"/>
      <c r="AT1671" s="101"/>
      <c r="AU1671" s="101"/>
      <c r="AV1671" s="101"/>
      <c r="AW1671" s="101"/>
      <c r="AX1671" s="101"/>
      <c r="AY1671" s="101"/>
      <c r="AZ1671" s="101"/>
      <c r="BA1671" s="101"/>
      <c r="BB1671" s="101"/>
      <c r="BC1671" s="101"/>
      <c r="BD1671" s="101"/>
      <c r="BE1671" s="101"/>
      <c r="BF1671" s="101"/>
      <c r="BG1671" s="101"/>
      <c r="BH1671" s="101"/>
    </row>
    <row r="1672" spans="1:60" outlineLevel="1">
      <c r="A1672" s="104"/>
      <c r="B1672" s="105"/>
      <c r="C1672" s="138" t="s">
        <v>515</v>
      </c>
      <c r="D1672" s="107"/>
      <c r="E1672" s="108">
        <v>-1.6160000000000001</v>
      </c>
      <c r="F1672" s="106"/>
      <c r="G1672" s="106"/>
      <c r="H1672" s="106"/>
      <c r="I1672" s="106"/>
      <c r="J1672" s="106"/>
      <c r="K1672" s="106"/>
      <c r="L1672" s="106"/>
      <c r="M1672" s="106"/>
      <c r="N1672" s="106"/>
      <c r="O1672" s="106"/>
      <c r="P1672" s="106"/>
      <c r="Q1672" s="106"/>
      <c r="R1672" s="106"/>
      <c r="S1672" s="106"/>
      <c r="T1672" s="106"/>
      <c r="U1672" s="106"/>
      <c r="V1672" s="106"/>
      <c r="W1672" s="106"/>
      <c r="X1672" s="106"/>
      <c r="Y1672" s="101"/>
      <c r="Z1672" s="101"/>
      <c r="AA1672" s="101"/>
      <c r="AB1672" s="101"/>
      <c r="AC1672" s="101"/>
      <c r="AD1672" s="101"/>
      <c r="AE1672" s="101"/>
      <c r="AF1672" s="101"/>
      <c r="AG1672" s="101" t="s">
        <v>365</v>
      </c>
      <c r="AH1672" s="101">
        <v>0</v>
      </c>
      <c r="AI1672" s="101"/>
      <c r="AJ1672" s="101"/>
      <c r="AK1672" s="101"/>
      <c r="AL1672" s="101"/>
      <c r="AM1672" s="101"/>
      <c r="AN1672" s="101"/>
      <c r="AO1672" s="101"/>
      <c r="AP1672" s="101"/>
      <c r="AQ1672" s="101"/>
      <c r="AR1672" s="101"/>
      <c r="AS1672" s="101"/>
      <c r="AT1672" s="101"/>
      <c r="AU1672" s="101"/>
      <c r="AV1672" s="101"/>
      <c r="AW1672" s="101"/>
      <c r="AX1672" s="101"/>
      <c r="AY1672" s="101"/>
      <c r="AZ1672" s="101"/>
      <c r="BA1672" s="101"/>
      <c r="BB1672" s="101"/>
      <c r="BC1672" s="101"/>
      <c r="BD1672" s="101"/>
      <c r="BE1672" s="101"/>
      <c r="BF1672" s="101"/>
      <c r="BG1672" s="101"/>
      <c r="BH1672" s="101"/>
    </row>
    <row r="1673" spans="1:60" outlineLevel="1">
      <c r="A1673" s="104"/>
      <c r="B1673" s="105"/>
      <c r="C1673" s="138" t="s">
        <v>1571</v>
      </c>
      <c r="D1673" s="107"/>
      <c r="E1673" s="108">
        <v>19.2</v>
      </c>
      <c r="F1673" s="106"/>
      <c r="G1673" s="106"/>
      <c r="H1673" s="106"/>
      <c r="I1673" s="106"/>
      <c r="J1673" s="106"/>
      <c r="K1673" s="106"/>
      <c r="L1673" s="106"/>
      <c r="M1673" s="106"/>
      <c r="N1673" s="106"/>
      <c r="O1673" s="106"/>
      <c r="P1673" s="106"/>
      <c r="Q1673" s="106"/>
      <c r="R1673" s="106"/>
      <c r="S1673" s="106"/>
      <c r="T1673" s="106"/>
      <c r="U1673" s="106"/>
      <c r="V1673" s="106"/>
      <c r="W1673" s="106"/>
      <c r="X1673" s="106"/>
      <c r="Y1673" s="101"/>
      <c r="Z1673" s="101"/>
      <c r="AA1673" s="101"/>
      <c r="AB1673" s="101"/>
      <c r="AC1673" s="101"/>
      <c r="AD1673" s="101"/>
      <c r="AE1673" s="101"/>
      <c r="AF1673" s="101"/>
      <c r="AG1673" s="101" t="s">
        <v>365</v>
      </c>
      <c r="AH1673" s="101">
        <v>0</v>
      </c>
      <c r="AI1673" s="101"/>
      <c r="AJ1673" s="101"/>
      <c r="AK1673" s="101"/>
      <c r="AL1673" s="101"/>
      <c r="AM1673" s="101"/>
      <c r="AN1673" s="101"/>
      <c r="AO1673" s="101"/>
      <c r="AP1673" s="101"/>
      <c r="AQ1673" s="101"/>
      <c r="AR1673" s="101"/>
      <c r="AS1673" s="101"/>
      <c r="AT1673" s="101"/>
      <c r="AU1673" s="101"/>
      <c r="AV1673" s="101"/>
      <c r="AW1673" s="101"/>
      <c r="AX1673" s="101"/>
      <c r="AY1673" s="101"/>
      <c r="AZ1673" s="101"/>
      <c r="BA1673" s="101"/>
      <c r="BB1673" s="101"/>
      <c r="BC1673" s="101"/>
      <c r="BD1673" s="101"/>
      <c r="BE1673" s="101"/>
      <c r="BF1673" s="101"/>
      <c r="BG1673" s="101"/>
      <c r="BH1673" s="101"/>
    </row>
    <row r="1674" spans="1:60" outlineLevel="1">
      <c r="A1674" s="104"/>
      <c r="B1674" s="105"/>
      <c r="C1674" s="138" t="s">
        <v>515</v>
      </c>
      <c r="D1674" s="107"/>
      <c r="E1674" s="108">
        <v>-1.6160000000000001</v>
      </c>
      <c r="F1674" s="106"/>
      <c r="G1674" s="106"/>
      <c r="H1674" s="106"/>
      <c r="I1674" s="106"/>
      <c r="J1674" s="106"/>
      <c r="K1674" s="106"/>
      <c r="L1674" s="106"/>
      <c r="M1674" s="106"/>
      <c r="N1674" s="106"/>
      <c r="O1674" s="106"/>
      <c r="P1674" s="106"/>
      <c r="Q1674" s="106"/>
      <c r="R1674" s="106"/>
      <c r="S1674" s="106"/>
      <c r="T1674" s="106"/>
      <c r="U1674" s="106"/>
      <c r="V1674" s="106"/>
      <c r="W1674" s="106"/>
      <c r="X1674" s="106"/>
      <c r="Y1674" s="101"/>
      <c r="Z1674" s="101"/>
      <c r="AA1674" s="101"/>
      <c r="AB1674" s="101"/>
      <c r="AC1674" s="101"/>
      <c r="AD1674" s="101"/>
      <c r="AE1674" s="101"/>
      <c r="AF1674" s="101"/>
      <c r="AG1674" s="101" t="s">
        <v>365</v>
      </c>
      <c r="AH1674" s="101">
        <v>0</v>
      </c>
      <c r="AI1674" s="101"/>
      <c r="AJ1674" s="101"/>
      <c r="AK1674" s="101"/>
      <c r="AL1674" s="101"/>
      <c r="AM1674" s="101"/>
      <c r="AN1674" s="101"/>
      <c r="AO1674" s="101"/>
      <c r="AP1674" s="101"/>
      <c r="AQ1674" s="101"/>
      <c r="AR1674" s="101"/>
      <c r="AS1674" s="101"/>
      <c r="AT1674" s="101"/>
      <c r="AU1674" s="101"/>
      <c r="AV1674" s="101"/>
      <c r="AW1674" s="101"/>
      <c r="AX1674" s="101"/>
      <c r="AY1674" s="101"/>
      <c r="AZ1674" s="101"/>
      <c r="BA1674" s="101"/>
      <c r="BB1674" s="101"/>
      <c r="BC1674" s="101"/>
      <c r="BD1674" s="101"/>
      <c r="BE1674" s="101"/>
      <c r="BF1674" s="101"/>
      <c r="BG1674" s="101"/>
      <c r="BH1674" s="101"/>
    </row>
    <row r="1675" spans="1:60" outlineLevel="1">
      <c r="A1675" s="104"/>
      <c r="B1675" s="105"/>
      <c r="C1675" s="138" t="s">
        <v>1572</v>
      </c>
      <c r="D1675" s="107"/>
      <c r="E1675" s="108">
        <v>56.231000000000002</v>
      </c>
      <c r="F1675" s="106"/>
      <c r="G1675" s="106"/>
      <c r="H1675" s="106"/>
      <c r="I1675" s="106"/>
      <c r="J1675" s="106"/>
      <c r="K1675" s="106"/>
      <c r="L1675" s="106"/>
      <c r="M1675" s="106"/>
      <c r="N1675" s="106"/>
      <c r="O1675" s="106"/>
      <c r="P1675" s="106"/>
      <c r="Q1675" s="106"/>
      <c r="R1675" s="106"/>
      <c r="S1675" s="106"/>
      <c r="T1675" s="106"/>
      <c r="U1675" s="106"/>
      <c r="V1675" s="106"/>
      <c r="W1675" s="106"/>
      <c r="X1675" s="106"/>
      <c r="Y1675" s="101"/>
      <c r="Z1675" s="101"/>
      <c r="AA1675" s="101"/>
      <c r="AB1675" s="101"/>
      <c r="AC1675" s="101"/>
      <c r="AD1675" s="101"/>
      <c r="AE1675" s="101"/>
      <c r="AF1675" s="101"/>
      <c r="AG1675" s="101" t="s">
        <v>365</v>
      </c>
      <c r="AH1675" s="101">
        <v>0</v>
      </c>
      <c r="AI1675" s="101"/>
      <c r="AJ1675" s="101"/>
      <c r="AK1675" s="101"/>
      <c r="AL1675" s="101"/>
      <c r="AM1675" s="101"/>
      <c r="AN1675" s="101"/>
      <c r="AO1675" s="101"/>
      <c r="AP1675" s="101"/>
      <c r="AQ1675" s="101"/>
      <c r="AR1675" s="101"/>
      <c r="AS1675" s="101"/>
      <c r="AT1675" s="101"/>
      <c r="AU1675" s="101"/>
      <c r="AV1675" s="101"/>
      <c r="AW1675" s="101"/>
      <c r="AX1675" s="101"/>
      <c r="AY1675" s="101"/>
      <c r="AZ1675" s="101"/>
      <c r="BA1675" s="101"/>
      <c r="BB1675" s="101"/>
      <c r="BC1675" s="101"/>
      <c r="BD1675" s="101"/>
      <c r="BE1675" s="101"/>
      <c r="BF1675" s="101"/>
      <c r="BG1675" s="101"/>
      <c r="BH1675" s="101"/>
    </row>
    <row r="1676" spans="1:60" outlineLevel="1">
      <c r="A1676" s="104"/>
      <c r="B1676" s="105"/>
      <c r="C1676" s="138" t="s">
        <v>1573</v>
      </c>
      <c r="D1676" s="107"/>
      <c r="E1676" s="108">
        <v>-2.4239999999999999</v>
      </c>
      <c r="F1676" s="106"/>
      <c r="G1676" s="106"/>
      <c r="H1676" s="106"/>
      <c r="I1676" s="106"/>
      <c r="J1676" s="106"/>
      <c r="K1676" s="106"/>
      <c r="L1676" s="106"/>
      <c r="M1676" s="106"/>
      <c r="N1676" s="106"/>
      <c r="O1676" s="106"/>
      <c r="P1676" s="106"/>
      <c r="Q1676" s="106"/>
      <c r="R1676" s="106"/>
      <c r="S1676" s="106"/>
      <c r="T1676" s="106"/>
      <c r="U1676" s="106"/>
      <c r="V1676" s="106"/>
      <c r="W1676" s="106"/>
      <c r="X1676" s="106"/>
      <c r="Y1676" s="101"/>
      <c r="Z1676" s="101"/>
      <c r="AA1676" s="101"/>
      <c r="AB1676" s="101"/>
      <c r="AC1676" s="101"/>
      <c r="AD1676" s="101"/>
      <c r="AE1676" s="101"/>
      <c r="AF1676" s="101"/>
      <c r="AG1676" s="101" t="s">
        <v>365</v>
      </c>
      <c r="AH1676" s="101">
        <v>0</v>
      </c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</row>
    <row r="1677" spans="1:60" outlineLevel="1">
      <c r="A1677" s="104"/>
      <c r="B1677" s="105"/>
      <c r="C1677" s="138" t="s">
        <v>1574</v>
      </c>
      <c r="D1677" s="107"/>
      <c r="E1677" s="108">
        <v>17.04</v>
      </c>
      <c r="F1677" s="106"/>
      <c r="G1677" s="106"/>
      <c r="H1677" s="106"/>
      <c r="I1677" s="106"/>
      <c r="J1677" s="106"/>
      <c r="K1677" s="106"/>
      <c r="L1677" s="106"/>
      <c r="M1677" s="106"/>
      <c r="N1677" s="106"/>
      <c r="O1677" s="106"/>
      <c r="P1677" s="106"/>
      <c r="Q1677" s="106"/>
      <c r="R1677" s="106"/>
      <c r="S1677" s="106"/>
      <c r="T1677" s="106"/>
      <c r="U1677" s="106"/>
      <c r="V1677" s="106"/>
      <c r="W1677" s="106"/>
      <c r="X1677" s="106"/>
      <c r="Y1677" s="101"/>
      <c r="Z1677" s="101"/>
      <c r="AA1677" s="101"/>
      <c r="AB1677" s="101"/>
      <c r="AC1677" s="101"/>
      <c r="AD1677" s="101"/>
      <c r="AE1677" s="101"/>
      <c r="AF1677" s="101"/>
      <c r="AG1677" s="101" t="s">
        <v>365</v>
      </c>
      <c r="AH1677" s="101">
        <v>0</v>
      </c>
      <c r="AI1677" s="101"/>
      <c r="AJ1677" s="101"/>
      <c r="AK1677" s="101"/>
      <c r="AL1677" s="101"/>
      <c r="AM1677" s="101"/>
      <c r="AN1677" s="101"/>
      <c r="AO1677" s="101"/>
      <c r="AP1677" s="101"/>
      <c r="AQ1677" s="101"/>
      <c r="AR1677" s="101"/>
      <c r="AS1677" s="101"/>
      <c r="AT1677" s="101"/>
      <c r="AU1677" s="101"/>
      <c r="AV1677" s="101"/>
      <c r="AW1677" s="101"/>
      <c r="AX1677" s="101"/>
      <c r="AY1677" s="101"/>
      <c r="AZ1677" s="101"/>
      <c r="BA1677" s="101"/>
      <c r="BB1677" s="101"/>
      <c r="BC1677" s="101"/>
      <c r="BD1677" s="101"/>
      <c r="BE1677" s="101"/>
      <c r="BF1677" s="101"/>
      <c r="BG1677" s="101"/>
      <c r="BH1677" s="101"/>
    </row>
    <row r="1678" spans="1:60" outlineLevel="1">
      <c r="A1678" s="104"/>
      <c r="B1678" s="105"/>
      <c r="C1678" s="138" t="s">
        <v>416</v>
      </c>
      <c r="D1678" s="107"/>
      <c r="E1678" s="108">
        <v>-3.2</v>
      </c>
      <c r="F1678" s="106"/>
      <c r="G1678" s="106"/>
      <c r="H1678" s="106"/>
      <c r="I1678" s="106"/>
      <c r="J1678" s="106"/>
      <c r="K1678" s="106"/>
      <c r="L1678" s="106"/>
      <c r="M1678" s="106"/>
      <c r="N1678" s="106"/>
      <c r="O1678" s="106"/>
      <c r="P1678" s="106"/>
      <c r="Q1678" s="106"/>
      <c r="R1678" s="106"/>
      <c r="S1678" s="106"/>
      <c r="T1678" s="106"/>
      <c r="U1678" s="106"/>
      <c r="V1678" s="106"/>
      <c r="W1678" s="106"/>
      <c r="X1678" s="106"/>
      <c r="Y1678" s="101"/>
      <c r="Z1678" s="101"/>
      <c r="AA1678" s="101"/>
      <c r="AB1678" s="101"/>
      <c r="AC1678" s="101"/>
      <c r="AD1678" s="101"/>
      <c r="AE1678" s="101"/>
      <c r="AF1678" s="101"/>
      <c r="AG1678" s="101" t="s">
        <v>365</v>
      </c>
      <c r="AH1678" s="101">
        <v>0</v>
      </c>
      <c r="AI1678" s="101"/>
      <c r="AJ1678" s="101"/>
      <c r="AK1678" s="101"/>
      <c r="AL1678" s="101"/>
      <c r="AM1678" s="101"/>
      <c r="AN1678" s="101"/>
      <c r="AO1678" s="101"/>
      <c r="AP1678" s="101"/>
      <c r="AQ1678" s="101"/>
      <c r="AR1678" s="101"/>
      <c r="AS1678" s="101"/>
      <c r="AT1678" s="101"/>
      <c r="AU1678" s="101"/>
      <c r="AV1678" s="101"/>
      <c r="AW1678" s="101"/>
      <c r="AX1678" s="101"/>
      <c r="AY1678" s="101"/>
      <c r="AZ1678" s="101"/>
      <c r="BA1678" s="101"/>
      <c r="BB1678" s="101"/>
      <c r="BC1678" s="101"/>
      <c r="BD1678" s="101"/>
      <c r="BE1678" s="101"/>
      <c r="BF1678" s="101"/>
      <c r="BG1678" s="101"/>
      <c r="BH1678" s="101"/>
    </row>
    <row r="1679" spans="1:60" outlineLevel="1">
      <c r="A1679" s="104"/>
      <c r="B1679" s="105"/>
      <c r="C1679" s="138" t="s">
        <v>1575</v>
      </c>
      <c r="D1679" s="107"/>
      <c r="E1679" s="108">
        <v>13.608000000000001</v>
      </c>
      <c r="F1679" s="106"/>
      <c r="G1679" s="106"/>
      <c r="H1679" s="106"/>
      <c r="I1679" s="106"/>
      <c r="J1679" s="106"/>
      <c r="K1679" s="106"/>
      <c r="L1679" s="106"/>
      <c r="M1679" s="106"/>
      <c r="N1679" s="106"/>
      <c r="O1679" s="106"/>
      <c r="P1679" s="106"/>
      <c r="Q1679" s="106"/>
      <c r="R1679" s="106"/>
      <c r="S1679" s="106"/>
      <c r="T1679" s="106"/>
      <c r="U1679" s="106"/>
      <c r="V1679" s="106"/>
      <c r="W1679" s="106"/>
      <c r="X1679" s="106"/>
      <c r="Y1679" s="101"/>
      <c r="Z1679" s="101"/>
      <c r="AA1679" s="101"/>
      <c r="AB1679" s="101"/>
      <c r="AC1679" s="101"/>
      <c r="AD1679" s="101"/>
      <c r="AE1679" s="101"/>
      <c r="AF1679" s="101"/>
      <c r="AG1679" s="101" t="s">
        <v>365</v>
      </c>
      <c r="AH1679" s="101">
        <v>0</v>
      </c>
      <c r="AI1679" s="101"/>
      <c r="AJ1679" s="101"/>
      <c r="AK1679" s="101"/>
      <c r="AL1679" s="101"/>
      <c r="AM1679" s="101"/>
      <c r="AN1679" s="101"/>
      <c r="AO1679" s="101"/>
      <c r="AP1679" s="101"/>
      <c r="AQ1679" s="101"/>
      <c r="AR1679" s="101"/>
      <c r="AS1679" s="101"/>
      <c r="AT1679" s="101"/>
      <c r="AU1679" s="101"/>
      <c r="AV1679" s="101"/>
      <c r="AW1679" s="101"/>
      <c r="AX1679" s="101"/>
      <c r="AY1679" s="101"/>
      <c r="AZ1679" s="101"/>
      <c r="BA1679" s="101"/>
      <c r="BB1679" s="101"/>
      <c r="BC1679" s="101"/>
      <c r="BD1679" s="101"/>
      <c r="BE1679" s="101"/>
      <c r="BF1679" s="101"/>
      <c r="BG1679" s="101"/>
      <c r="BH1679" s="101"/>
    </row>
    <row r="1680" spans="1:60" outlineLevel="1">
      <c r="A1680" s="104"/>
      <c r="B1680" s="105"/>
      <c r="C1680" s="138" t="s">
        <v>515</v>
      </c>
      <c r="D1680" s="107"/>
      <c r="E1680" s="108">
        <v>-1.6160000000000001</v>
      </c>
      <c r="F1680" s="106"/>
      <c r="G1680" s="106"/>
      <c r="H1680" s="106"/>
      <c r="I1680" s="106"/>
      <c r="J1680" s="106"/>
      <c r="K1680" s="106"/>
      <c r="L1680" s="106"/>
      <c r="M1680" s="106"/>
      <c r="N1680" s="106"/>
      <c r="O1680" s="106"/>
      <c r="P1680" s="106"/>
      <c r="Q1680" s="106"/>
      <c r="R1680" s="106"/>
      <c r="S1680" s="106"/>
      <c r="T1680" s="106"/>
      <c r="U1680" s="106"/>
      <c r="V1680" s="106"/>
      <c r="W1680" s="106"/>
      <c r="X1680" s="106"/>
      <c r="Y1680" s="101"/>
      <c r="Z1680" s="101"/>
      <c r="AA1680" s="101"/>
      <c r="AB1680" s="101"/>
      <c r="AC1680" s="101"/>
      <c r="AD1680" s="101"/>
      <c r="AE1680" s="101"/>
      <c r="AF1680" s="101"/>
      <c r="AG1680" s="101" t="s">
        <v>365</v>
      </c>
      <c r="AH1680" s="101">
        <v>0</v>
      </c>
      <c r="AI1680" s="101"/>
      <c r="AJ1680" s="101"/>
      <c r="AK1680" s="101"/>
      <c r="AL1680" s="101"/>
      <c r="AM1680" s="101"/>
      <c r="AN1680" s="101"/>
      <c r="AO1680" s="101"/>
      <c r="AP1680" s="101"/>
      <c r="AQ1680" s="101"/>
      <c r="AR1680" s="101"/>
      <c r="AS1680" s="101"/>
      <c r="AT1680" s="101"/>
      <c r="AU1680" s="101"/>
      <c r="AV1680" s="101"/>
      <c r="AW1680" s="101"/>
      <c r="AX1680" s="101"/>
      <c r="AY1680" s="101"/>
      <c r="AZ1680" s="101"/>
      <c r="BA1680" s="101"/>
      <c r="BB1680" s="101"/>
      <c r="BC1680" s="101"/>
      <c r="BD1680" s="101"/>
      <c r="BE1680" s="101"/>
      <c r="BF1680" s="101"/>
      <c r="BG1680" s="101"/>
      <c r="BH1680" s="101"/>
    </row>
    <row r="1681" spans="1:60" outlineLevel="1">
      <c r="A1681" s="104"/>
      <c r="B1681" s="105"/>
      <c r="C1681" s="138" t="s">
        <v>1576</v>
      </c>
      <c r="D1681" s="107"/>
      <c r="E1681" s="108">
        <v>38.64</v>
      </c>
      <c r="F1681" s="106"/>
      <c r="G1681" s="106"/>
      <c r="H1681" s="106"/>
      <c r="I1681" s="106"/>
      <c r="J1681" s="106"/>
      <c r="K1681" s="106"/>
      <c r="L1681" s="106"/>
      <c r="M1681" s="106"/>
      <c r="N1681" s="106"/>
      <c r="O1681" s="106"/>
      <c r="P1681" s="106"/>
      <c r="Q1681" s="106"/>
      <c r="R1681" s="106"/>
      <c r="S1681" s="106"/>
      <c r="T1681" s="106"/>
      <c r="U1681" s="106"/>
      <c r="V1681" s="106"/>
      <c r="W1681" s="106"/>
      <c r="X1681" s="106"/>
      <c r="Y1681" s="101"/>
      <c r="Z1681" s="101"/>
      <c r="AA1681" s="101"/>
      <c r="AB1681" s="101"/>
      <c r="AC1681" s="101"/>
      <c r="AD1681" s="101"/>
      <c r="AE1681" s="101"/>
      <c r="AF1681" s="101"/>
      <c r="AG1681" s="101" t="s">
        <v>365</v>
      </c>
      <c r="AH1681" s="101">
        <v>0</v>
      </c>
      <c r="AI1681" s="101"/>
      <c r="AJ1681" s="101"/>
      <c r="AK1681" s="101"/>
      <c r="AL1681" s="101"/>
      <c r="AM1681" s="101"/>
      <c r="AN1681" s="101"/>
      <c r="AO1681" s="101"/>
      <c r="AP1681" s="101"/>
      <c r="AQ1681" s="101"/>
      <c r="AR1681" s="101"/>
      <c r="AS1681" s="101"/>
      <c r="AT1681" s="101"/>
      <c r="AU1681" s="101"/>
      <c r="AV1681" s="101"/>
      <c r="AW1681" s="101"/>
      <c r="AX1681" s="101"/>
      <c r="AY1681" s="101"/>
      <c r="AZ1681" s="101"/>
      <c r="BA1681" s="101"/>
      <c r="BB1681" s="101"/>
      <c r="BC1681" s="101"/>
      <c r="BD1681" s="101"/>
      <c r="BE1681" s="101"/>
      <c r="BF1681" s="101"/>
      <c r="BG1681" s="101"/>
      <c r="BH1681" s="101"/>
    </row>
    <row r="1682" spans="1:60" outlineLevel="1">
      <c r="A1682" s="104"/>
      <c r="B1682" s="105"/>
      <c r="C1682" s="138" t="s">
        <v>1577</v>
      </c>
      <c r="D1682" s="107"/>
      <c r="E1682" s="108">
        <v>-2.222</v>
      </c>
      <c r="F1682" s="106"/>
      <c r="G1682" s="106"/>
      <c r="H1682" s="106"/>
      <c r="I1682" s="106"/>
      <c r="J1682" s="106"/>
      <c r="K1682" s="106"/>
      <c r="L1682" s="106"/>
      <c r="M1682" s="106"/>
      <c r="N1682" s="106"/>
      <c r="O1682" s="106"/>
      <c r="P1682" s="106"/>
      <c r="Q1682" s="106"/>
      <c r="R1682" s="106"/>
      <c r="S1682" s="106"/>
      <c r="T1682" s="106"/>
      <c r="U1682" s="106"/>
      <c r="V1682" s="106"/>
      <c r="W1682" s="106"/>
      <c r="X1682" s="106"/>
      <c r="Y1682" s="101"/>
      <c r="Z1682" s="101"/>
      <c r="AA1682" s="101"/>
      <c r="AB1682" s="101"/>
      <c r="AC1682" s="101"/>
      <c r="AD1682" s="101"/>
      <c r="AE1682" s="101"/>
      <c r="AF1682" s="101"/>
      <c r="AG1682" s="101" t="s">
        <v>365</v>
      </c>
      <c r="AH1682" s="101">
        <v>0</v>
      </c>
      <c r="AI1682" s="101"/>
      <c r="AJ1682" s="101"/>
      <c r="AK1682" s="101"/>
      <c r="AL1682" s="101"/>
      <c r="AM1682" s="101"/>
      <c r="AN1682" s="101"/>
      <c r="AO1682" s="101"/>
      <c r="AP1682" s="101"/>
      <c r="AQ1682" s="101"/>
      <c r="AR1682" s="101"/>
      <c r="AS1682" s="101"/>
      <c r="AT1682" s="101"/>
      <c r="AU1682" s="101"/>
      <c r="AV1682" s="101"/>
      <c r="AW1682" s="101"/>
      <c r="AX1682" s="101"/>
      <c r="AY1682" s="101"/>
      <c r="AZ1682" s="101"/>
      <c r="BA1682" s="101"/>
      <c r="BB1682" s="101"/>
      <c r="BC1682" s="101"/>
      <c r="BD1682" s="101"/>
      <c r="BE1682" s="101"/>
      <c r="BF1682" s="101"/>
      <c r="BG1682" s="101"/>
      <c r="BH1682" s="101"/>
    </row>
    <row r="1683" spans="1:60" outlineLevel="1">
      <c r="A1683" s="104"/>
      <c r="B1683" s="105"/>
      <c r="C1683" s="138" t="s">
        <v>1578</v>
      </c>
      <c r="D1683" s="107"/>
      <c r="E1683" s="108">
        <v>25.751999999999999</v>
      </c>
      <c r="F1683" s="106"/>
      <c r="G1683" s="106"/>
      <c r="H1683" s="106"/>
      <c r="I1683" s="106"/>
      <c r="J1683" s="106"/>
      <c r="K1683" s="106"/>
      <c r="L1683" s="106"/>
      <c r="M1683" s="106"/>
      <c r="N1683" s="106"/>
      <c r="O1683" s="106"/>
      <c r="P1683" s="106"/>
      <c r="Q1683" s="106"/>
      <c r="R1683" s="106"/>
      <c r="S1683" s="106"/>
      <c r="T1683" s="106"/>
      <c r="U1683" s="106"/>
      <c r="V1683" s="106"/>
      <c r="W1683" s="106"/>
      <c r="X1683" s="106"/>
      <c r="Y1683" s="101"/>
      <c r="Z1683" s="101"/>
      <c r="AA1683" s="101"/>
      <c r="AB1683" s="101"/>
      <c r="AC1683" s="101"/>
      <c r="AD1683" s="101"/>
      <c r="AE1683" s="101"/>
      <c r="AF1683" s="101"/>
      <c r="AG1683" s="101" t="s">
        <v>365</v>
      </c>
      <c r="AH1683" s="101">
        <v>0</v>
      </c>
      <c r="AI1683" s="101"/>
      <c r="AJ1683" s="101"/>
      <c r="AK1683" s="101"/>
      <c r="AL1683" s="101"/>
      <c r="AM1683" s="101"/>
      <c r="AN1683" s="101"/>
      <c r="AO1683" s="101"/>
      <c r="AP1683" s="101"/>
      <c r="AQ1683" s="101"/>
      <c r="AR1683" s="101"/>
      <c r="AS1683" s="101"/>
      <c r="AT1683" s="101"/>
      <c r="AU1683" s="101"/>
      <c r="AV1683" s="101"/>
      <c r="AW1683" s="101"/>
      <c r="AX1683" s="101"/>
      <c r="AY1683" s="101"/>
      <c r="AZ1683" s="101"/>
      <c r="BA1683" s="101"/>
      <c r="BB1683" s="101"/>
      <c r="BC1683" s="101"/>
      <c r="BD1683" s="101"/>
      <c r="BE1683" s="101"/>
      <c r="BF1683" s="101"/>
      <c r="BG1683" s="101"/>
      <c r="BH1683" s="101"/>
    </row>
    <row r="1684" spans="1:60" outlineLevel="1">
      <c r="A1684" s="104"/>
      <c r="B1684" s="105"/>
      <c r="C1684" s="138" t="s">
        <v>1579</v>
      </c>
      <c r="D1684" s="107"/>
      <c r="E1684" s="108">
        <v>21.12</v>
      </c>
      <c r="F1684" s="106"/>
      <c r="G1684" s="106"/>
      <c r="H1684" s="106"/>
      <c r="I1684" s="106"/>
      <c r="J1684" s="106"/>
      <c r="K1684" s="106"/>
      <c r="L1684" s="106"/>
      <c r="M1684" s="106"/>
      <c r="N1684" s="106"/>
      <c r="O1684" s="106"/>
      <c r="P1684" s="106"/>
      <c r="Q1684" s="106"/>
      <c r="R1684" s="106"/>
      <c r="S1684" s="106"/>
      <c r="T1684" s="106"/>
      <c r="U1684" s="106"/>
      <c r="V1684" s="106"/>
      <c r="W1684" s="106"/>
      <c r="X1684" s="106"/>
      <c r="Y1684" s="101"/>
      <c r="Z1684" s="101"/>
      <c r="AA1684" s="101"/>
      <c r="AB1684" s="101"/>
      <c r="AC1684" s="101"/>
      <c r="AD1684" s="101"/>
      <c r="AE1684" s="101"/>
      <c r="AF1684" s="101"/>
      <c r="AG1684" s="101" t="s">
        <v>365</v>
      </c>
      <c r="AH1684" s="101">
        <v>0</v>
      </c>
      <c r="AI1684" s="101"/>
      <c r="AJ1684" s="101"/>
      <c r="AK1684" s="101"/>
      <c r="AL1684" s="101"/>
      <c r="AM1684" s="101"/>
      <c r="AN1684" s="101"/>
      <c r="AO1684" s="101"/>
      <c r="AP1684" s="101"/>
      <c r="AQ1684" s="101"/>
      <c r="AR1684" s="101"/>
      <c r="AS1684" s="101"/>
      <c r="AT1684" s="101"/>
      <c r="AU1684" s="101"/>
      <c r="AV1684" s="101"/>
      <c r="AW1684" s="101"/>
      <c r="AX1684" s="101"/>
      <c r="AY1684" s="101"/>
      <c r="AZ1684" s="101"/>
      <c r="BA1684" s="101"/>
      <c r="BB1684" s="101"/>
      <c r="BC1684" s="101"/>
      <c r="BD1684" s="101"/>
      <c r="BE1684" s="101"/>
      <c r="BF1684" s="101"/>
      <c r="BG1684" s="101"/>
      <c r="BH1684" s="101"/>
    </row>
    <row r="1685" spans="1:60" outlineLevel="1">
      <c r="A1685" s="104"/>
      <c r="B1685" s="105"/>
      <c r="C1685" s="138" t="s">
        <v>1580</v>
      </c>
      <c r="D1685" s="107"/>
      <c r="E1685" s="108">
        <v>-1.212</v>
      </c>
      <c r="F1685" s="106"/>
      <c r="G1685" s="106"/>
      <c r="H1685" s="106"/>
      <c r="I1685" s="106"/>
      <c r="J1685" s="106"/>
      <c r="K1685" s="106"/>
      <c r="L1685" s="106"/>
      <c r="M1685" s="106"/>
      <c r="N1685" s="106"/>
      <c r="O1685" s="106"/>
      <c r="P1685" s="106"/>
      <c r="Q1685" s="106"/>
      <c r="R1685" s="106"/>
      <c r="S1685" s="106"/>
      <c r="T1685" s="106"/>
      <c r="U1685" s="106"/>
      <c r="V1685" s="106"/>
      <c r="W1685" s="106"/>
      <c r="X1685" s="106"/>
      <c r="Y1685" s="101"/>
      <c r="Z1685" s="101"/>
      <c r="AA1685" s="101"/>
      <c r="AB1685" s="101"/>
      <c r="AC1685" s="101"/>
      <c r="AD1685" s="101"/>
      <c r="AE1685" s="101"/>
      <c r="AF1685" s="101"/>
      <c r="AG1685" s="101" t="s">
        <v>365</v>
      </c>
      <c r="AH1685" s="101">
        <v>0</v>
      </c>
      <c r="AI1685" s="101"/>
      <c r="AJ1685" s="101"/>
      <c r="AK1685" s="101"/>
      <c r="AL1685" s="101"/>
      <c r="AM1685" s="101"/>
      <c r="AN1685" s="101"/>
      <c r="AO1685" s="101"/>
      <c r="AP1685" s="101"/>
      <c r="AQ1685" s="101"/>
      <c r="AR1685" s="101"/>
      <c r="AS1685" s="101"/>
      <c r="AT1685" s="101"/>
      <c r="AU1685" s="101"/>
      <c r="AV1685" s="101"/>
      <c r="AW1685" s="101"/>
      <c r="AX1685" s="101"/>
      <c r="AY1685" s="101"/>
      <c r="AZ1685" s="101"/>
      <c r="BA1685" s="101"/>
      <c r="BB1685" s="101"/>
      <c r="BC1685" s="101"/>
      <c r="BD1685" s="101"/>
      <c r="BE1685" s="101"/>
      <c r="BF1685" s="101"/>
      <c r="BG1685" s="101"/>
      <c r="BH1685" s="101"/>
    </row>
    <row r="1686" spans="1:60" outlineLevel="1">
      <c r="A1686" s="104"/>
      <c r="B1686" s="105"/>
      <c r="C1686" s="138" t="s">
        <v>1581</v>
      </c>
      <c r="D1686" s="107"/>
      <c r="E1686" s="108">
        <v>29.207999999999998</v>
      </c>
      <c r="F1686" s="106"/>
      <c r="G1686" s="106"/>
      <c r="H1686" s="106"/>
      <c r="I1686" s="106"/>
      <c r="J1686" s="106"/>
      <c r="K1686" s="106"/>
      <c r="L1686" s="106"/>
      <c r="M1686" s="106"/>
      <c r="N1686" s="106"/>
      <c r="O1686" s="106"/>
      <c r="P1686" s="106"/>
      <c r="Q1686" s="106"/>
      <c r="R1686" s="106"/>
      <c r="S1686" s="106"/>
      <c r="T1686" s="106"/>
      <c r="U1686" s="106"/>
      <c r="V1686" s="106"/>
      <c r="W1686" s="106"/>
      <c r="X1686" s="106"/>
      <c r="Y1686" s="101"/>
      <c r="Z1686" s="101"/>
      <c r="AA1686" s="101"/>
      <c r="AB1686" s="101"/>
      <c r="AC1686" s="101"/>
      <c r="AD1686" s="101"/>
      <c r="AE1686" s="101"/>
      <c r="AF1686" s="101"/>
      <c r="AG1686" s="101" t="s">
        <v>365</v>
      </c>
      <c r="AH1686" s="101">
        <v>0</v>
      </c>
      <c r="AI1686" s="101"/>
      <c r="AJ1686" s="101"/>
      <c r="AK1686" s="101"/>
      <c r="AL1686" s="101"/>
      <c r="AM1686" s="101"/>
      <c r="AN1686" s="101"/>
      <c r="AO1686" s="101"/>
      <c r="AP1686" s="101"/>
      <c r="AQ1686" s="101"/>
      <c r="AR1686" s="101"/>
      <c r="AS1686" s="101"/>
      <c r="AT1686" s="101"/>
      <c r="AU1686" s="101"/>
      <c r="AV1686" s="101"/>
      <c r="AW1686" s="101"/>
      <c r="AX1686" s="101"/>
      <c r="AY1686" s="101"/>
      <c r="AZ1686" s="101"/>
      <c r="BA1686" s="101"/>
      <c r="BB1686" s="101"/>
      <c r="BC1686" s="101"/>
      <c r="BD1686" s="101"/>
      <c r="BE1686" s="101"/>
      <c r="BF1686" s="101"/>
      <c r="BG1686" s="101"/>
      <c r="BH1686" s="101"/>
    </row>
    <row r="1687" spans="1:60" outlineLevel="1">
      <c r="A1687" s="104"/>
      <c r="B1687" s="105"/>
      <c r="C1687" s="138" t="s">
        <v>1573</v>
      </c>
      <c r="D1687" s="107"/>
      <c r="E1687" s="108">
        <v>-2.4239999999999999</v>
      </c>
      <c r="F1687" s="106"/>
      <c r="G1687" s="106"/>
      <c r="H1687" s="106"/>
      <c r="I1687" s="106"/>
      <c r="J1687" s="106"/>
      <c r="K1687" s="106"/>
      <c r="L1687" s="106"/>
      <c r="M1687" s="106"/>
      <c r="N1687" s="106"/>
      <c r="O1687" s="106"/>
      <c r="P1687" s="106"/>
      <c r="Q1687" s="106"/>
      <c r="R1687" s="106"/>
      <c r="S1687" s="106"/>
      <c r="T1687" s="106"/>
      <c r="U1687" s="106"/>
      <c r="V1687" s="106"/>
      <c r="W1687" s="106"/>
      <c r="X1687" s="106"/>
      <c r="Y1687" s="101"/>
      <c r="Z1687" s="101"/>
      <c r="AA1687" s="101"/>
      <c r="AB1687" s="101"/>
      <c r="AC1687" s="101"/>
      <c r="AD1687" s="101"/>
      <c r="AE1687" s="101"/>
      <c r="AF1687" s="101"/>
      <c r="AG1687" s="101" t="s">
        <v>365</v>
      </c>
      <c r="AH1687" s="101">
        <v>0</v>
      </c>
      <c r="AI1687" s="101"/>
      <c r="AJ1687" s="101"/>
      <c r="AK1687" s="101"/>
      <c r="AL1687" s="101"/>
      <c r="AM1687" s="101"/>
      <c r="AN1687" s="101"/>
      <c r="AO1687" s="101"/>
      <c r="AP1687" s="101"/>
      <c r="AQ1687" s="101"/>
      <c r="AR1687" s="101"/>
      <c r="AS1687" s="101"/>
      <c r="AT1687" s="101"/>
      <c r="AU1687" s="101"/>
      <c r="AV1687" s="101"/>
      <c r="AW1687" s="101"/>
      <c r="AX1687" s="101"/>
      <c r="AY1687" s="101"/>
      <c r="AZ1687" s="101"/>
      <c r="BA1687" s="101"/>
      <c r="BB1687" s="101"/>
      <c r="BC1687" s="101"/>
      <c r="BD1687" s="101"/>
      <c r="BE1687" s="101"/>
      <c r="BF1687" s="101"/>
      <c r="BG1687" s="101"/>
      <c r="BH1687" s="101"/>
    </row>
    <row r="1688" spans="1:60" outlineLevel="1">
      <c r="A1688" s="104"/>
      <c r="B1688" s="105"/>
      <c r="C1688" s="138" t="s">
        <v>1582</v>
      </c>
      <c r="D1688" s="107"/>
      <c r="E1688" s="108">
        <v>44.16</v>
      </c>
      <c r="F1688" s="106"/>
      <c r="G1688" s="106"/>
      <c r="H1688" s="106"/>
      <c r="I1688" s="106"/>
      <c r="J1688" s="106"/>
      <c r="K1688" s="106"/>
      <c r="L1688" s="106"/>
      <c r="M1688" s="106"/>
      <c r="N1688" s="106"/>
      <c r="O1688" s="106"/>
      <c r="P1688" s="106"/>
      <c r="Q1688" s="106"/>
      <c r="R1688" s="106"/>
      <c r="S1688" s="106"/>
      <c r="T1688" s="106"/>
      <c r="U1688" s="106"/>
      <c r="V1688" s="106"/>
      <c r="W1688" s="106"/>
      <c r="X1688" s="106"/>
      <c r="Y1688" s="101"/>
      <c r="Z1688" s="101"/>
      <c r="AA1688" s="101"/>
      <c r="AB1688" s="101"/>
      <c r="AC1688" s="101"/>
      <c r="AD1688" s="101"/>
      <c r="AE1688" s="101"/>
      <c r="AF1688" s="101"/>
      <c r="AG1688" s="101" t="s">
        <v>365</v>
      </c>
      <c r="AH1688" s="101">
        <v>0</v>
      </c>
      <c r="AI1688" s="101"/>
      <c r="AJ1688" s="101"/>
      <c r="AK1688" s="101"/>
      <c r="AL1688" s="101"/>
      <c r="AM1688" s="101"/>
      <c r="AN1688" s="101"/>
      <c r="AO1688" s="101"/>
      <c r="AP1688" s="101"/>
      <c r="AQ1688" s="101"/>
      <c r="AR1688" s="101"/>
      <c r="AS1688" s="101"/>
      <c r="AT1688" s="101"/>
      <c r="AU1688" s="101"/>
      <c r="AV1688" s="101"/>
      <c r="AW1688" s="101"/>
      <c r="AX1688" s="101"/>
      <c r="AY1688" s="101"/>
      <c r="AZ1688" s="101"/>
      <c r="BA1688" s="101"/>
      <c r="BB1688" s="101"/>
      <c r="BC1688" s="101"/>
      <c r="BD1688" s="101"/>
      <c r="BE1688" s="101"/>
      <c r="BF1688" s="101"/>
      <c r="BG1688" s="101"/>
      <c r="BH1688" s="101"/>
    </row>
    <row r="1689" spans="1:60" outlineLevel="1">
      <c r="A1689" s="104"/>
      <c r="B1689" s="105"/>
      <c r="C1689" s="138" t="s">
        <v>517</v>
      </c>
      <c r="D1689" s="107"/>
      <c r="E1689" s="108">
        <v>-1.8180000000000001</v>
      </c>
      <c r="F1689" s="106"/>
      <c r="G1689" s="106"/>
      <c r="H1689" s="106"/>
      <c r="I1689" s="106"/>
      <c r="J1689" s="106"/>
      <c r="K1689" s="106"/>
      <c r="L1689" s="106"/>
      <c r="M1689" s="106"/>
      <c r="N1689" s="106"/>
      <c r="O1689" s="106"/>
      <c r="P1689" s="106"/>
      <c r="Q1689" s="106"/>
      <c r="R1689" s="106"/>
      <c r="S1689" s="106"/>
      <c r="T1689" s="106"/>
      <c r="U1689" s="106"/>
      <c r="V1689" s="106"/>
      <c r="W1689" s="106"/>
      <c r="X1689" s="106"/>
      <c r="Y1689" s="101"/>
      <c r="Z1689" s="101"/>
      <c r="AA1689" s="101"/>
      <c r="AB1689" s="101"/>
      <c r="AC1689" s="101"/>
      <c r="AD1689" s="101"/>
      <c r="AE1689" s="101"/>
      <c r="AF1689" s="101"/>
      <c r="AG1689" s="101" t="s">
        <v>365</v>
      </c>
      <c r="AH1689" s="101">
        <v>0</v>
      </c>
      <c r="AI1689" s="101"/>
      <c r="AJ1689" s="101"/>
      <c r="AK1689" s="101"/>
      <c r="AL1689" s="101"/>
      <c r="AM1689" s="101"/>
      <c r="AN1689" s="101"/>
      <c r="AO1689" s="101"/>
      <c r="AP1689" s="101"/>
      <c r="AQ1689" s="101"/>
      <c r="AR1689" s="101"/>
      <c r="AS1689" s="101"/>
      <c r="AT1689" s="101"/>
      <c r="AU1689" s="101"/>
      <c r="AV1689" s="101"/>
      <c r="AW1689" s="101"/>
      <c r="AX1689" s="101"/>
      <c r="AY1689" s="101"/>
      <c r="AZ1689" s="101"/>
      <c r="BA1689" s="101"/>
      <c r="BB1689" s="101"/>
      <c r="BC1689" s="101"/>
      <c r="BD1689" s="101"/>
      <c r="BE1689" s="101"/>
      <c r="BF1689" s="101"/>
      <c r="BG1689" s="101"/>
      <c r="BH1689" s="101"/>
    </row>
    <row r="1690" spans="1:60" outlineLevel="1">
      <c r="A1690" s="104"/>
      <c r="B1690" s="105"/>
      <c r="C1690" s="138" t="s">
        <v>1583</v>
      </c>
      <c r="D1690" s="107"/>
      <c r="E1690" s="108">
        <v>20.712</v>
      </c>
      <c r="F1690" s="106"/>
      <c r="G1690" s="106"/>
      <c r="H1690" s="106"/>
      <c r="I1690" s="106"/>
      <c r="J1690" s="106"/>
      <c r="K1690" s="106"/>
      <c r="L1690" s="106"/>
      <c r="M1690" s="106"/>
      <c r="N1690" s="106"/>
      <c r="O1690" s="106"/>
      <c r="P1690" s="106"/>
      <c r="Q1690" s="106"/>
      <c r="R1690" s="106"/>
      <c r="S1690" s="106"/>
      <c r="T1690" s="106"/>
      <c r="U1690" s="106"/>
      <c r="V1690" s="106"/>
      <c r="W1690" s="106"/>
      <c r="X1690" s="106"/>
      <c r="Y1690" s="101"/>
      <c r="Z1690" s="101"/>
      <c r="AA1690" s="101"/>
      <c r="AB1690" s="101"/>
      <c r="AC1690" s="101"/>
      <c r="AD1690" s="101"/>
      <c r="AE1690" s="101"/>
      <c r="AF1690" s="101"/>
      <c r="AG1690" s="101" t="s">
        <v>365</v>
      </c>
      <c r="AH1690" s="101">
        <v>0</v>
      </c>
      <c r="AI1690" s="101"/>
      <c r="AJ1690" s="101"/>
      <c r="AK1690" s="101"/>
      <c r="AL1690" s="101"/>
      <c r="AM1690" s="101"/>
      <c r="AN1690" s="101"/>
      <c r="AO1690" s="101"/>
      <c r="AP1690" s="101"/>
      <c r="AQ1690" s="101"/>
      <c r="AR1690" s="101"/>
      <c r="AS1690" s="101"/>
      <c r="AT1690" s="101"/>
      <c r="AU1690" s="101"/>
      <c r="AV1690" s="101"/>
      <c r="AW1690" s="101"/>
      <c r="AX1690" s="101"/>
      <c r="AY1690" s="101"/>
      <c r="AZ1690" s="101"/>
      <c r="BA1690" s="101"/>
      <c r="BB1690" s="101"/>
      <c r="BC1690" s="101"/>
      <c r="BD1690" s="101"/>
      <c r="BE1690" s="101"/>
      <c r="BF1690" s="101"/>
      <c r="BG1690" s="101"/>
      <c r="BH1690" s="101"/>
    </row>
    <row r="1691" spans="1:60" outlineLevel="1">
      <c r="A1691" s="104"/>
      <c r="B1691" s="105"/>
      <c r="C1691" s="138" t="s">
        <v>517</v>
      </c>
      <c r="D1691" s="107"/>
      <c r="E1691" s="108">
        <v>-1.8180000000000001</v>
      </c>
      <c r="F1691" s="106"/>
      <c r="G1691" s="106"/>
      <c r="H1691" s="106"/>
      <c r="I1691" s="106"/>
      <c r="J1691" s="106"/>
      <c r="K1691" s="106"/>
      <c r="L1691" s="106"/>
      <c r="M1691" s="106"/>
      <c r="N1691" s="106"/>
      <c r="O1691" s="106"/>
      <c r="P1691" s="106"/>
      <c r="Q1691" s="106"/>
      <c r="R1691" s="106"/>
      <c r="S1691" s="106"/>
      <c r="T1691" s="106"/>
      <c r="U1691" s="106"/>
      <c r="V1691" s="106"/>
      <c r="W1691" s="106"/>
      <c r="X1691" s="106"/>
      <c r="Y1691" s="101"/>
      <c r="Z1691" s="101"/>
      <c r="AA1691" s="101"/>
      <c r="AB1691" s="101"/>
      <c r="AC1691" s="101"/>
      <c r="AD1691" s="101"/>
      <c r="AE1691" s="101"/>
      <c r="AF1691" s="101"/>
      <c r="AG1691" s="101" t="s">
        <v>365</v>
      </c>
      <c r="AH1691" s="101">
        <v>0</v>
      </c>
      <c r="AI1691" s="101"/>
      <c r="AJ1691" s="101"/>
      <c r="AK1691" s="101"/>
      <c r="AL1691" s="101"/>
      <c r="AM1691" s="101"/>
      <c r="AN1691" s="101"/>
      <c r="AO1691" s="101"/>
      <c r="AP1691" s="101"/>
      <c r="AQ1691" s="101"/>
      <c r="AR1691" s="101"/>
      <c r="AS1691" s="101"/>
      <c r="AT1691" s="101"/>
      <c r="AU1691" s="101"/>
      <c r="AV1691" s="101"/>
      <c r="AW1691" s="101"/>
      <c r="AX1691" s="101"/>
      <c r="AY1691" s="101"/>
      <c r="AZ1691" s="101"/>
      <c r="BA1691" s="101"/>
      <c r="BB1691" s="101"/>
      <c r="BC1691" s="101"/>
      <c r="BD1691" s="101"/>
      <c r="BE1691" s="101"/>
      <c r="BF1691" s="101"/>
      <c r="BG1691" s="101"/>
      <c r="BH1691" s="101"/>
    </row>
    <row r="1692" spans="1:60" outlineLevel="1">
      <c r="A1692" s="104"/>
      <c r="B1692" s="105"/>
      <c r="C1692" s="138" t="s">
        <v>1584</v>
      </c>
      <c r="D1692" s="107"/>
      <c r="E1692" s="108">
        <v>19.079999999999998</v>
      </c>
      <c r="F1692" s="106"/>
      <c r="G1692" s="106"/>
      <c r="H1692" s="106"/>
      <c r="I1692" s="106"/>
      <c r="J1692" s="106"/>
      <c r="K1692" s="106"/>
      <c r="L1692" s="106"/>
      <c r="M1692" s="106"/>
      <c r="N1692" s="106"/>
      <c r="O1692" s="106"/>
      <c r="P1692" s="106"/>
      <c r="Q1692" s="106"/>
      <c r="R1692" s="106"/>
      <c r="S1692" s="106"/>
      <c r="T1692" s="106"/>
      <c r="U1692" s="106"/>
      <c r="V1692" s="106"/>
      <c r="W1692" s="106"/>
      <c r="X1692" s="106"/>
      <c r="Y1692" s="101"/>
      <c r="Z1692" s="101"/>
      <c r="AA1692" s="101"/>
      <c r="AB1692" s="101"/>
      <c r="AC1692" s="101"/>
      <c r="AD1692" s="101"/>
      <c r="AE1692" s="101"/>
      <c r="AF1692" s="101"/>
      <c r="AG1692" s="101" t="s">
        <v>365</v>
      </c>
      <c r="AH1692" s="101">
        <v>0</v>
      </c>
      <c r="AI1692" s="101"/>
      <c r="AJ1692" s="101"/>
      <c r="AK1692" s="101"/>
      <c r="AL1692" s="101"/>
      <c r="AM1692" s="101"/>
      <c r="AN1692" s="101"/>
      <c r="AO1692" s="101"/>
      <c r="AP1692" s="101"/>
      <c r="AQ1692" s="101"/>
      <c r="AR1692" s="101"/>
      <c r="AS1692" s="101"/>
      <c r="AT1692" s="101"/>
      <c r="AU1692" s="101"/>
      <c r="AV1692" s="101"/>
      <c r="AW1692" s="101"/>
      <c r="AX1692" s="101"/>
      <c r="AY1692" s="101"/>
      <c r="AZ1692" s="101"/>
      <c r="BA1692" s="101"/>
      <c r="BB1692" s="101"/>
      <c r="BC1692" s="101"/>
      <c r="BD1692" s="101"/>
      <c r="BE1692" s="101"/>
      <c r="BF1692" s="101"/>
      <c r="BG1692" s="101"/>
      <c r="BH1692" s="101"/>
    </row>
    <row r="1693" spans="1:60" outlineLevel="1">
      <c r="A1693" s="104"/>
      <c r="B1693" s="105"/>
      <c r="C1693" s="138" t="s">
        <v>1585</v>
      </c>
      <c r="D1693" s="107"/>
      <c r="E1693" s="108">
        <v>-2.8279999999999998</v>
      </c>
      <c r="F1693" s="106"/>
      <c r="G1693" s="106"/>
      <c r="H1693" s="106"/>
      <c r="I1693" s="106"/>
      <c r="J1693" s="106"/>
      <c r="K1693" s="106"/>
      <c r="L1693" s="106"/>
      <c r="M1693" s="106"/>
      <c r="N1693" s="106"/>
      <c r="O1693" s="106"/>
      <c r="P1693" s="106"/>
      <c r="Q1693" s="106"/>
      <c r="R1693" s="106"/>
      <c r="S1693" s="106"/>
      <c r="T1693" s="106"/>
      <c r="U1693" s="106"/>
      <c r="V1693" s="106"/>
      <c r="W1693" s="106"/>
      <c r="X1693" s="106"/>
      <c r="Y1693" s="101"/>
      <c r="Z1693" s="101"/>
      <c r="AA1693" s="101"/>
      <c r="AB1693" s="101"/>
      <c r="AC1693" s="101"/>
      <c r="AD1693" s="101"/>
      <c r="AE1693" s="101"/>
      <c r="AF1693" s="101"/>
      <c r="AG1693" s="101" t="s">
        <v>365</v>
      </c>
      <c r="AH1693" s="101">
        <v>0</v>
      </c>
      <c r="AI1693" s="101"/>
      <c r="AJ1693" s="101"/>
      <c r="AK1693" s="101"/>
      <c r="AL1693" s="101"/>
      <c r="AM1693" s="101"/>
      <c r="AN1693" s="101"/>
      <c r="AO1693" s="101"/>
      <c r="AP1693" s="101"/>
      <c r="AQ1693" s="101"/>
      <c r="AR1693" s="101"/>
      <c r="AS1693" s="101"/>
      <c r="AT1693" s="101"/>
      <c r="AU1693" s="101"/>
      <c r="AV1693" s="101"/>
      <c r="AW1693" s="101"/>
      <c r="AX1693" s="101"/>
      <c r="AY1693" s="101"/>
      <c r="AZ1693" s="101"/>
      <c r="BA1693" s="101"/>
      <c r="BB1693" s="101"/>
      <c r="BC1693" s="101"/>
      <c r="BD1693" s="101"/>
      <c r="BE1693" s="101"/>
      <c r="BF1693" s="101"/>
      <c r="BG1693" s="101"/>
      <c r="BH1693" s="101"/>
    </row>
    <row r="1694" spans="1:60" outlineLevel="1">
      <c r="A1694" s="104"/>
      <c r="B1694" s="105"/>
      <c r="C1694" s="138" t="s">
        <v>1586</v>
      </c>
      <c r="D1694" s="107"/>
      <c r="E1694" s="108">
        <v>11.52</v>
      </c>
      <c r="F1694" s="106"/>
      <c r="G1694" s="106"/>
      <c r="H1694" s="106"/>
      <c r="I1694" s="106"/>
      <c r="J1694" s="106"/>
      <c r="K1694" s="106"/>
      <c r="L1694" s="106"/>
      <c r="M1694" s="106"/>
      <c r="N1694" s="106"/>
      <c r="O1694" s="106"/>
      <c r="P1694" s="106"/>
      <c r="Q1694" s="106"/>
      <c r="R1694" s="106"/>
      <c r="S1694" s="106"/>
      <c r="T1694" s="106"/>
      <c r="U1694" s="106"/>
      <c r="V1694" s="106"/>
      <c r="W1694" s="106"/>
      <c r="X1694" s="106"/>
      <c r="Y1694" s="101"/>
      <c r="Z1694" s="101"/>
      <c r="AA1694" s="101"/>
      <c r="AB1694" s="101"/>
      <c r="AC1694" s="101"/>
      <c r="AD1694" s="101"/>
      <c r="AE1694" s="101"/>
      <c r="AF1694" s="101"/>
      <c r="AG1694" s="101" t="s">
        <v>365</v>
      </c>
      <c r="AH1694" s="101">
        <v>0</v>
      </c>
      <c r="AI1694" s="101"/>
      <c r="AJ1694" s="101"/>
      <c r="AK1694" s="101"/>
      <c r="AL1694" s="101"/>
      <c r="AM1694" s="101"/>
      <c r="AN1694" s="101"/>
      <c r="AO1694" s="101"/>
      <c r="AP1694" s="101"/>
      <c r="AQ1694" s="101"/>
      <c r="AR1694" s="101"/>
      <c r="AS1694" s="101"/>
      <c r="AT1694" s="101"/>
      <c r="AU1694" s="101"/>
      <c r="AV1694" s="101"/>
      <c r="AW1694" s="101"/>
      <c r="AX1694" s="101"/>
      <c r="AY1694" s="101"/>
      <c r="AZ1694" s="101"/>
      <c r="BA1694" s="101"/>
      <c r="BB1694" s="101"/>
      <c r="BC1694" s="101"/>
      <c r="BD1694" s="101"/>
      <c r="BE1694" s="101"/>
      <c r="BF1694" s="101"/>
      <c r="BG1694" s="101"/>
      <c r="BH1694" s="101"/>
    </row>
    <row r="1695" spans="1:60" outlineLevel="1">
      <c r="A1695" s="104"/>
      <c r="B1695" s="105"/>
      <c r="C1695" s="138" t="s">
        <v>1587</v>
      </c>
      <c r="D1695" s="107"/>
      <c r="E1695" s="108">
        <v>-1.4139999999999999</v>
      </c>
      <c r="F1695" s="106"/>
      <c r="G1695" s="106"/>
      <c r="H1695" s="106"/>
      <c r="I1695" s="106"/>
      <c r="J1695" s="106"/>
      <c r="K1695" s="106"/>
      <c r="L1695" s="106"/>
      <c r="M1695" s="106"/>
      <c r="N1695" s="106"/>
      <c r="O1695" s="106"/>
      <c r="P1695" s="106"/>
      <c r="Q1695" s="106"/>
      <c r="R1695" s="106"/>
      <c r="S1695" s="106"/>
      <c r="T1695" s="106"/>
      <c r="U1695" s="106"/>
      <c r="V1695" s="106"/>
      <c r="W1695" s="106"/>
      <c r="X1695" s="106"/>
      <c r="Y1695" s="101"/>
      <c r="Z1695" s="101"/>
      <c r="AA1695" s="101"/>
      <c r="AB1695" s="101"/>
      <c r="AC1695" s="101"/>
      <c r="AD1695" s="101"/>
      <c r="AE1695" s="101"/>
      <c r="AF1695" s="101"/>
      <c r="AG1695" s="101" t="s">
        <v>365</v>
      </c>
      <c r="AH1695" s="101">
        <v>0</v>
      </c>
      <c r="AI1695" s="101"/>
      <c r="AJ1695" s="101"/>
      <c r="AK1695" s="101"/>
      <c r="AL1695" s="101"/>
      <c r="AM1695" s="101"/>
      <c r="AN1695" s="101"/>
      <c r="AO1695" s="101"/>
      <c r="AP1695" s="101"/>
      <c r="AQ1695" s="101"/>
      <c r="AR1695" s="101"/>
      <c r="AS1695" s="101"/>
      <c r="AT1695" s="101"/>
      <c r="AU1695" s="101"/>
      <c r="AV1695" s="101"/>
      <c r="AW1695" s="101"/>
      <c r="AX1695" s="101"/>
      <c r="AY1695" s="101"/>
      <c r="AZ1695" s="101"/>
      <c r="BA1695" s="101"/>
      <c r="BB1695" s="101"/>
      <c r="BC1695" s="101"/>
      <c r="BD1695" s="101"/>
      <c r="BE1695" s="101"/>
      <c r="BF1695" s="101"/>
      <c r="BG1695" s="101"/>
      <c r="BH1695" s="101"/>
    </row>
    <row r="1696" spans="1:60" outlineLevel="1">
      <c r="A1696" s="104"/>
      <c r="B1696" s="105"/>
      <c r="C1696" s="138" t="s">
        <v>1588</v>
      </c>
      <c r="D1696" s="107"/>
      <c r="E1696" s="108">
        <v>11.843999999999999</v>
      </c>
      <c r="F1696" s="106"/>
      <c r="G1696" s="106"/>
      <c r="H1696" s="106"/>
      <c r="I1696" s="106"/>
      <c r="J1696" s="106"/>
      <c r="K1696" s="106"/>
      <c r="L1696" s="106"/>
      <c r="M1696" s="106"/>
      <c r="N1696" s="106"/>
      <c r="O1696" s="106"/>
      <c r="P1696" s="106"/>
      <c r="Q1696" s="106"/>
      <c r="R1696" s="106"/>
      <c r="S1696" s="106"/>
      <c r="T1696" s="106"/>
      <c r="U1696" s="106"/>
      <c r="V1696" s="106"/>
      <c r="W1696" s="106"/>
      <c r="X1696" s="106"/>
      <c r="Y1696" s="101"/>
      <c r="Z1696" s="101"/>
      <c r="AA1696" s="101"/>
      <c r="AB1696" s="101"/>
      <c r="AC1696" s="101"/>
      <c r="AD1696" s="101"/>
      <c r="AE1696" s="101"/>
      <c r="AF1696" s="101"/>
      <c r="AG1696" s="101" t="s">
        <v>365</v>
      </c>
      <c r="AH1696" s="101">
        <v>0</v>
      </c>
      <c r="AI1696" s="101"/>
      <c r="AJ1696" s="101"/>
      <c r="AK1696" s="101"/>
      <c r="AL1696" s="101"/>
      <c r="AM1696" s="101"/>
      <c r="AN1696" s="101"/>
      <c r="AO1696" s="101"/>
      <c r="AP1696" s="101"/>
      <c r="AQ1696" s="101"/>
      <c r="AR1696" s="101"/>
      <c r="AS1696" s="101"/>
      <c r="AT1696" s="101"/>
      <c r="AU1696" s="101"/>
      <c r="AV1696" s="101"/>
      <c r="AW1696" s="101"/>
      <c r="AX1696" s="101"/>
      <c r="AY1696" s="101"/>
      <c r="AZ1696" s="101"/>
      <c r="BA1696" s="101"/>
      <c r="BB1696" s="101"/>
      <c r="BC1696" s="101"/>
      <c r="BD1696" s="101"/>
      <c r="BE1696" s="101"/>
      <c r="BF1696" s="101"/>
      <c r="BG1696" s="101"/>
      <c r="BH1696" s="101"/>
    </row>
    <row r="1697" spans="1:60" outlineLevel="1">
      <c r="A1697" s="104"/>
      <c r="B1697" s="105"/>
      <c r="C1697" s="138" t="s">
        <v>1589</v>
      </c>
      <c r="D1697" s="107"/>
      <c r="E1697" s="108">
        <v>-3.2320000000000002</v>
      </c>
      <c r="F1697" s="106"/>
      <c r="G1697" s="106"/>
      <c r="H1697" s="106"/>
      <c r="I1697" s="106"/>
      <c r="J1697" s="106"/>
      <c r="K1697" s="106"/>
      <c r="L1697" s="106"/>
      <c r="M1697" s="106"/>
      <c r="N1697" s="106"/>
      <c r="O1697" s="106"/>
      <c r="P1697" s="106"/>
      <c r="Q1697" s="106"/>
      <c r="R1697" s="106"/>
      <c r="S1697" s="106"/>
      <c r="T1697" s="106"/>
      <c r="U1697" s="106"/>
      <c r="V1697" s="106"/>
      <c r="W1697" s="106"/>
      <c r="X1697" s="106"/>
      <c r="Y1697" s="101"/>
      <c r="Z1697" s="101"/>
      <c r="AA1697" s="101"/>
      <c r="AB1697" s="101"/>
      <c r="AC1697" s="101"/>
      <c r="AD1697" s="101"/>
      <c r="AE1697" s="101"/>
      <c r="AF1697" s="101"/>
      <c r="AG1697" s="101" t="s">
        <v>365</v>
      </c>
      <c r="AH1697" s="101">
        <v>0</v>
      </c>
      <c r="AI1697" s="101"/>
      <c r="AJ1697" s="101"/>
      <c r="AK1697" s="101"/>
      <c r="AL1697" s="101"/>
      <c r="AM1697" s="101"/>
      <c r="AN1697" s="101"/>
      <c r="AO1697" s="101"/>
      <c r="AP1697" s="101"/>
      <c r="AQ1697" s="101"/>
      <c r="AR1697" s="101"/>
      <c r="AS1697" s="101"/>
      <c r="AT1697" s="101"/>
      <c r="AU1697" s="101"/>
      <c r="AV1697" s="101"/>
      <c r="AW1697" s="101"/>
      <c r="AX1697" s="101"/>
      <c r="AY1697" s="101"/>
      <c r="AZ1697" s="101"/>
      <c r="BA1697" s="101"/>
      <c r="BB1697" s="101"/>
      <c r="BC1697" s="101"/>
      <c r="BD1697" s="101"/>
      <c r="BE1697" s="101"/>
      <c r="BF1697" s="101"/>
      <c r="BG1697" s="101"/>
      <c r="BH1697" s="101"/>
    </row>
    <row r="1698" spans="1:60" outlineLevel="1">
      <c r="A1698" s="104"/>
      <c r="B1698" s="105"/>
      <c r="C1698" s="138" t="s">
        <v>1590</v>
      </c>
      <c r="D1698" s="107"/>
      <c r="E1698" s="108">
        <v>11.52</v>
      </c>
      <c r="F1698" s="106"/>
      <c r="G1698" s="106"/>
      <c r="H1698" s="106"/>
      <c r="I1698" s="106"/>
      <c r="J1698" s="106"/>
      <c r="K1698" s="106"/>
      <c r="L1698" s="106"/>
      <c r="M1698" s="106"/>
      <c r="N1698" s="106"/>
      <c r="O1698" s="106"/>
      <c r="P1698" s="106"/>
      <c r="Q1698" s="106"/>
      <c r="R1698" s="106"/>
      <c r="S1698" s="106"/>
      <c r="T1698" s="106"/>
      <c r="U1698" s="106"/>
      <c r="V1698" s="106"/>
      <c r="W1698" s="106"/>
      <c r="X1698" s="106"/>
      <c r="Y1698" s="101"/>
      <c r="Z1698" s="101"/>
      <c r="AA1698" s="101"/>
      <c r="AB1698" s="101"/>
      <c r="AC1698" s="101"/>
      <c r="AD1698" s="101"/>
      <c r="AE1698" s="101"/>
      <c r="AF1698" s="101"/>
      <c r="AG1698" s="101" t="s">
        <v>365</v>
      </c>
      <c r="AH1698" s="101">
        <v>0</v>
      </c>
      <c r="AI1698" s="101"/>
      <c r="AJ1698" s="101"/>
      <c r="AK1698" s="101"/>
      <c r="AL1698" s="101"/>
      <c r="AM1698" s="101"/>
      <c r="AN1698" s="101"/>
      <c r="AO1698" s="101"/>
      <c r="AP1698" s="101"/>
      <c r="AQ1698" s="101"/>
      <c r="AR1698" s="101"/>
      <c r="AS1698" s="101"/>
      <c r="AT1698" s="101"/>
      <c r="AU1698" s="101"/>
      <c r="AV1698" s="101"/>
      <c r="AW1698" s="101"/>
      <c r="AX1698" s="101"/>
      <c r="AY1698" s="101"/>
      <c r="AZ1698" s="101"/>
      <c r="BA1698" s="101"/>
      <c r="BB1698" s="101"/>
      <c r="BC1698" s="101"/>
      <c r="BD1698" s="101"/>
      <c r="BE1698" s="101"/>
      <c r="BF1698" s="101"/>
      <c r="BG1698" s="101"/>
      <c r="BH1698" s="101"/>
    </row>
    <row r="1699" spans="1:60" outlineLevel="1">
      <c r="A1699" s="104"/>
      <c r="B1699" s="105"/>
      <c r="C1699" s="138" t="s">
        <v>515</v>
      </c>
      <c r="D1699" s="107"/>
      <c r="E1699" s="108">
        <v>-1.6160000000000001</v>
      </c>
      <c r="F1699" s="106"/>
      <c r="G1699" s="106"/>
      <c r="H1699" s="106"/>
      <c r="I1699" s="106"/>
      <c r="J1699" s="106"/>
      <c r="K1699" s="106"/>
      <c r="L1699" s="106"/>
      <c r="M1699" s="106"/>
      <c r="N1699" s="106"/>
      <c r="O1699" s="106"/>
      <c r="P1699" s="106"/>
      <c r="Q1699" s="106"/>
      <c r="R1699" s="106"/>
      <c r="S1699" s="106"/>
      <c r="T1699" s="106"/>
      <c r="U1699" s="106"/>
      <c r="V1699" s="106"/>
      <c r="W1699" s="106"/>
      <c r="X1699" s="106"/>
      <c r="Y1699" s="101"/>
      <c r="Z1699" s="101"/>
      <c r="AA1699" s="101"/>
      <c r="AB1699" s="101"/>
      <c r="AC1699" s="101"/>
      <c r="AD1699" s="101"/>
      <c r="AE1699" s="101"/>
      <c r="AF1699" s="101"/>
      <c r="AG1699" s="101" t="s">
        <v>365</v>
      </c>
      <c r="AH1699" s="101">
        <v>0</v>
      </c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</row>
    <row r="1700" spans="1:60" ht="22.5" outlineLevel="1">
      <c r="A1700" s="122">
        <v>220</v>
      </c>
      <c r="B1700" s="123" t="s">
        <v>1605</v>
      </c>
      <c r="C1700" s="137" t="s">
        <v>1606</v>
      </c>
      <c r="D1700" s="124" t="s">
        <v>359</v>
      </c>
      <c r="E1700" s="125">
        <v>30.524999999999999</v>
      </c>
      <c r="F1700" s="126"/>
      <c r="G1700" s="127">
        <f>ROUND(E1700*F1700,2)</f>
        <v>0</v>
      </c>
      <c r="H1700" s="126"/>
      <c r="I1700" s="127">
        <f>ROUND(E1700*H1700,2)</f>
        <v>0</v>
      </c>
      <c r="J1700" s="126"/>
      <c r="K1700" s="127">
        <f>ROUND(E1700*J1700,2)</f>
        <v>0</v>
      </c>
      <c r="L1700" s="127">
        <v>21</v>
      </c>
      <c r="M1700" s="127">
        <f>G1700*(1+L1700/100)</f>
        <v>0</v>
      </c>
      <c r="N1700" s="127">
        <v>4.96E-3</v>
      </c>
      <c r="O1700" s="127">
        <f>ROUND(E1700*N1700,2)</f>
        <v>0.15</v>
      </c>
      <c r="P1700" s="127">
        <v>0</v>
      </c>
      <c r="Q1700" s="127">
        <f>ROUND(E1700*P1700,2)</f>
        <v>0</v>
      </c>
      <c r="R1700" s="127"/>
      <c r="S1700" s="127" t="s">
        <v>360</v>
      </c>
      <c r="T1700" s="128" t="s">
        <v>361</v>
      </c>
      <c r="U1700" s="106">
        <v>1.1040000000000001</v>
      </c>
      <c r="V1700" s="106">
        <f>ROUND(E1700*U1700,2)</f>
        <v>33.700000000000003</v>
      </c>
      <c r="W1700" s="106"/>
      <c r="X1700" s="106" t="s">
        <v>362</v>
      </c>
      <c r="Y1700" s="101"/>
      <c r="Z1700" s="101"/>
      <c r="AA1700" s="101"/>
      <c r="AB1700" s="101"/>
      <c r="AC1700" s="101"/>
      <c r="AD1700" s="101"/>
      <c r="AE1700" s="101"/>
      <c r="AF1700" s="101"/>
      <c r="AG1700" s="101" t="s">
        <v>363</v>
      </c>
      <c r="AH1700" s="101"/>
      <c r="AI1700" s="101"/>
      <c r="AJ1700" s="101"/>
      <c r="AK1700" s="101"/>
      <c r="AL1700" s="101"/>
      <c r="AM1700" s="101"/>
      <c r="AN1700" s="101"/>
      <c r="AO1700" s="101"/>
      <c r="AP1700" s="101"/>
      <c r="AQ1700" s="101"/>
      <c r="AR1700" s="101"/>
      <c r="AS1700" s="101"/>
      <c r="AT1700" s="101"/>
      <c r="AU1700" s="101"/>
      <c r="AV1700" s="101"/>
      <c r="AW1700" s="101"/>
      <c r="AX1700" s="101"/>
      <c r="AY1700" s="101"/>
      <c r="AZ1700" s="101"/>
      <c r="BA1700" s="101"/>
      <c r="BB1700" s="101"/>
      <c r="BC1700" s="101"/>
      <c r="BD1700" s="101"/>
      <c r="BE1700" s="101"/>
      <c r="BF1700" s="101"/>
      <c r="BG1700" s="101"/>
      <c r="BH1700" s="101"/>
    </row>
    <row r="1701" spans="1:60" outlineLevel="1">
      <c r="A1701" s="104"/>
      <c r="B1701" s="105"/>
      <c r="C1701" s="138" t="s">
        <v>551</v>
      </c>
      <c r="D1701" s="107"/>
      <c r="E1701" s="108"/>
      <c r="F1701" s="106"/>
      <c r="G1701" s="106"/>
      <c r="H1701" s="106"/>
      <c r="I1701" s="106"/>
      <c r="J1701" s="106"/>
      <c r="K1701" s="106"/>
      <c r="L1701" s="106"/>
      <c r="M1701" s="106"/>
      <c r="N1701" s="106"/>
      <c r="O1701" s="106"/>
      <c r="P1701" s="106"/>
      <c r="Q1701" s="106"/>
      <c r="R1701" s="106"/>
      <c r="S1701" s="106"/>
      <c r="T1701" s="106"/>
      <c r="U1701" s="106"/>
      <c r="V1701" s="106"/>
      <c r="W1701" s="106"/>
      <c r="X1701" s="106"/>
      <c r="Y1701" s="101"/>
      <c r="Z1701" s="101"/>
      <c r="AA1701" s="101"/>
      <c r="AB1701" s="101"/>
      <c r="AC1701" s="101"/>
      <c r="AD1701" s="101"/>
      <c r="AE1701" s="101"/>
      <c r="AF1701" s="101"/>
      <c r="AG1701" s="101" t="s">
        <v>365</v>
      </c>
      <c r="AH1701" s="101">
        <v>0</v>
      </c>
      <c r="AI1701" s="101"/>
      <c r="AJ1701" s="101"/>
      <c r="AK1701" s="101"/>
      <c r="AL1701" s="101"/>
      <c r="AM1701" s="101"/>
      <c r="AN1701" s="101"/>
      <c r="AO1701" s="101"/>
      <c r="AP1701" s="101"/>
      <c r="AQ1701" s="101"/>
      <c r="AR1701" s="101"/>
      <c r="AS1701" s="101"/>
      <c r="AT1701" s="101"/>
      <c r="AU1701" s="101"/>
      <c r="AV1701" s="101"/>
      <c r="AW1701" s="101"/>
      <c r="AX1701" s="101"/>
      <c r="AY1701" s="101"/>
      <c r="AZ1701" s="101"/>
      <c r="BA1701" s="101"/>
      <c r="BB1701" s="101"/>
      <c r="BC1701" s="101"/>
      <c r="BD1701" s="101"/>
      <c r="BE1701" s="101"/>
      <c r="BF1701" s="101"/>
      <c r="BG1701" s="101"/>
      <c r="BH1701" s="101"/>
    </row>
    <row r="1702" spans="1:60" outlineLevel="1">
      <c r="A1702" s="104"/>
      <c r="B1702" s="105"/>
      <c r="C1702" s="138" t="s">
        <v>1591</v>
      </c>
      <c r="D1702" s="107"/>
      <c r="E1702" s="108"/>
      <c r="F1702" s="106"/>
      <c r="G1702" s="106"/>
      <c r="H1702" s="106"/>
      <c r="I1702" s="106"/>
      <c r="J1702" s="106"/>
      <c r="K1702" s="106"/>
      <c r="L1702" s="106"/>
      <c r="M1702" s="106"/>
      <c r="N1702" s="106"/>
      <c r="O1702" s="106"/>
      <c r="P1702" s="106"/>
      <c r="Q1702" s="106"/>
      <c r="R1702" s="106"/>
      <c r="S1702" s="106"/>
      <c r="T1702" s="106"/>
      <c r="U1702" s="106"/>
      <c r="V1702" s="106"/>
      <c r="W1702" s="106"/>
      <c r="X1702" s="106"/>
      <c r="Y1702" s="101"/>
      <c r="Z1702" s="101"/>
      <c r="AA1702" s="101"/>
      <c r="AB1702" s="101"/>
      <c r="AC1702" s="101"/>
      <c r="AD1702" s="101"/>
      <c r="AE1702" s="101"/>
      <c r="AF1702" s="101"/>
      <c r="AG1702" s="101" t="s">
        <v>365</v>
      </c>
      <c r="AH1702" s="101">
        <v>0</v>
      </c>
      <c r="AI1702" s="101"/>
      <c r="AJ1702" s="101"/>
      <c r="AK1702" s="101"/>
      <c r="AL1702" s="101"/>
      <c r="AM1702" s="101"/>
      <c r="AN1702" s="101"/>
      <c r="AO1702" s="101"/>
      <c r="AP1702" s="101"/>
      <c r="AQ1702" s="101"/>
      <c r="AR1702" s="101"/>
      <c r="AS1702" s="101"/>
      <c r="AT1702" s="101"/>
      <c r="AU1702" s="101"/>
      <c r="AV1702" s="101"/>
      <c r="AW1702" s="101"/>
      <c r="AX1702" s="101"/>
      <c r="AY1702" s="101"/>
      <c r="AZ1702" s="101"/>
      <c r="BA1702" s="101"/>
      <c r="BB1702" s="101"/>
      <c r="BC1702" s="101"/>
      <c r="BD1702" s="101"/>
      <c r="BE1702" s="101"/>
      <c r="BF1702" s="101"/>
      <c r="BG1702" s="101"/>
      <c r="BH1702" s="101"/>
    </row>
    <row r="1703" spans="1:60" outlineLevel="1">
      <c r="A1703" s="104"/>
      <c r="B1703" s="105"/>
      <c r="C1703" s="138" t="s">
        <v>1592</v>
      </c>
      <c r="D1703" s="107"/>
      <c r="E1703" s="108">
        <v>2.1</v>
      </c>
      <c r="F1703" s="106"/>
      <c r="G1703" s="106"/>
      <c r="H1703" s="106"/>
      <c r="I1703" s="106"/>
      <c r="J1703" s="106"/>
      <c r="K1703" s="106"/>
      <c r="L1703" s="106"/>
      <c r="M1703" s="106"/>
      <c r="N1703" s="106"/>
      <c r="O1703" s="106"/>
      <c r="P1703" s="106"/>
      <c r="Q1703" s="106"/>
      <c r="R1703" s="106"/>
      <c r="S1703" s="106"/>
      <c r="T1703" s="106"/>
      <c r="U1703" s="106"/>
      <c r="V1703" s="106"/>
      <c r="W1703" s="106"/>
      <c r="X1703" s="106"/>
      <c r="Y1703" s="101"/>
      <c r="Z1703" s="101"/>
      <c r="AA1703" s="101"/>
      <c r="AB1703" s="101"/>
      <c r="AC1703" s="101"/>
      <c r="AD1703" s="101"/>
      <c r="AE1703" s="101"/>
      <c r="AF1703" s="101"/>
      <c r="AG1703" s="101" t="s">
        <v>365</v>
      </c>
      <c r="AH1703" s="101">
        <v>0</v>
      </c>
      <c r="AI1703" s="101"/>
      <c r="AJ1703" s="101"/>
      <c r="AK1703" s="101"/>
      <c r="AL1703" s="101"/>
      <c r="AM1703" s="101"/>
      <c r="AN1703" s="101"/>
      <c r="AO1703" s="101"/>
      <c r="AP1703" s="101"/>
      <c r="AQ1703" s="101"/>
      <c r="AR1703" s="101"/>
      <c r="AS1703" s="101"/>
      <c r="AT1703" s="101"/>
      <c r="AU1703" s="101"/>
      <c r="AV1703" s="101"/>
      <c r="AW1703" s="101"/>
      <c r="AX1703" s="101"/>
      <c r="AY1703" s="101"/>
      <c r="AZ1703" s="101"/>
      <c r="BA1703" s="101"/>
      <c r="BB1703" s="101"/>
      <c r="BC1703" s="101"/>
      <c r="BD1703" s="101"/>
      <c r="BE1703" s="101"/>
      <c r="BF1703" s="101"/>
      <c r="BG1703" s="101"/>
      <c r="BH1703" s="101"/>
    </row>
    <row r="1704" spans="1:60" outlineLevel="1">
      <c r="A1704" s="104"/>
      <c r="B1704" s="105"/>
      <c r="C1704" s="138" t="s">
        <v>1593</v>
      </c>
      <c r="D1704" s="107"/>
      <c r="E1704" s="108">
        <v>2.1</v>
      </c>
      <c r="F1704" s="106"/>
      <c r="G1704" s="106"/>
      <c r="H1704" s="106"/>
      <c r="I1704" s="106"/>
      <c r="J1704" s="106"/>
      <c r="K1704" s="106"/>
      <c r="L1704" s="106"/>
      <c r="M1704" s="106"/>
      <c r="N1704" s="106"/>
      <c r="O1704" s="106"/>
      <c r="P1704" s="106"/>
      <c r="Q1704" s="106"/>
      <c r="R1704" s="106"/>
      <c r="S1704" s="106"/>
      <c r="T1704" s="106"/>
      <c r="U1704" s="106"/>
      <c r="V1704" s="106"/>
      <c r="W1704" s="106"/>
      <c r="X1704" s="106"/>
      <c r="Y1704" s="101"/>
      <c r="Z1704" s="101"/>
      <c r="AA1704" s="101"/>
      <c r="AB1704" s="101"/>
      <c r="AC1704" s="101"/>
      <c r="AD1704" s="101"/>
      <c r="AE1704" s="101"/>
      <c r="AF1704" s="101"/>
      <c r="AG1704" s="101" t="s">
        <v>365</v>
      </c>
      <c r="AH1704" s="101">
        <v>0</v>
      </c>
      <c r="AI1704" s="101"/>
      <c r="AJ1704" s="101"/>
      <c r="AK1704" s="101"/>
      <c r="AL1704" s="101"/>
      <c r="AM1704" s="101"/>
      <c r="AN1704" s="101"/>
      <c r="AO1704" s="101"/>
      <c r="AP1704" s="101"/>
      <c r="AQ1704" s="101"/>
      <c r="AR1704" s="101"/>
      <c r="AS1704" s="101"/>
      <c r="AT1704" s="101"/>
      <c r="AU1704" s="101"/>
      <c r="AV1704" s="101"/>
      <c r="AW1704" s="101"/>
      <c r="AX1704" s="101"/>
      <c r="AY1704" s="101"/>
      <c r="AZ1704" s="101"/>
      <c r="BA1704" s="101"/>
      <c r="BB1704" s="101"/>
      <c r="BC1704" s="101"/>
      <c r="BD1704" s="101"/>
      <c r="BE1704" s="101"/>
      <c r="BF1704" s="101"/>
      <c r="BG1704" s="101"/>
      <c r="BH1704" s="101"/>
    </row>
    <row r="1705" spans="1:60" outlineLevel="1">
      <c r="A1705" s="104"/>
      <c r="B1705" s="105"/>
      <c r="C1705" s="138" t="s">
        <v>1594</v>
      </c>
      <c r="D1705" s="107"/>
      <c r="E1705" s="108">
        <v>2.1</v>
      </c>
      <c r="F1705" s="106"/>
      <c r="G1705" s="106"/>
      <c r="H1705" s="106"/>
      <c r="I1705" s="106"/>
      <c r="J1705" s="106"/>
      <c r="K1705" s="106"/>
      <c r="L1705" s="106"/>
      <c r="M1705" s="106"/>
      <c r="N1705" s="106"/>
      <c r="O1705" s="106"/>
      <c r="P1705" s="106"/>
      <c r="Q1705" s="106"/>
      <c r="R1705" s="106"/>
      <c r="S1705" s="106"/>
      <c r="T1705" s="106"/>
      <c r="U1705" s="106"/>
      <c r="V1705" s="106"/>
      <c r="W1705" s="106"/>
      <c r="X1705" s="106"/>
      <c r="Y1705" s="101"/>
      <c r="Z1705" s="101"/>
      <c r="AA1705" s="101"/>
      <c r="AB1705" s="101"/>
      <c r="AC1705" s="101"/>
      <c r="AD1705" s="101"/>
      <c r="AE1705" s="101"/>
      <c r="AF1705" s="101"/>
      <c r="AG1705" s="101" t="s">
        <v>365</v>
      </c>
      <c r="AH1705" s="101">
        <v>0</v>
      </c>
      <c r="AI1705" s="101"/>
      <c r="AJ1705" s="101"/>
      <c r="AK1705" s="101"/>
      <c r="AL1705" s="101"/>
      <c r="AM1705" s="101"/>
      <c r="AN1705" s="101"/>
      <c r="AO1705" s="101"/>
      <c r="AP1705" s="101"/>
      <c r="AQ1705" s="101"/>
      <c r="AR1705" s="101"/>
      <c r="AS1705" s="101"/>
      <c r="AT1705" s="101"/>
      <c r="AU1705" s="101"/>
      <c r="AV1705" s="101"/>
      <c r="AW1705" s="101"/>
      <c r="AX1705" s="101"/>
      <c r="AY1705" s="101"/>
      <c r="AZ1705" s="101"/>
      <c r="BA1705" s="101"/>
      <c r="BB1705" s="101"/>
      <c r="BC1705" s="101"/>
      <c r="BD1705" s="101"/>
      <c r="BE1705" s="101"/>
      <c r="BF1705" s="101"/>
      <c r="BG1705" s="101"/>
      <c r="BH1705" s="101"/>
    </row>
    <row r="1706" spans="1:60" outlineLevel="1">
      <c r="A1706" s="104"/>
      <c r="B1706" s="105"/>
      <c r="C1706" s="138" t="s">
        <v>1595</v>
      </c>
      <c r="D1706" s="107"/>
      <c r="E1706" s="108">
        <v>2.1</v>
      </c>
      <c r="F1706" s="106"/>
      <c r="G1706" s="106"/>
      <c r="H1706" s="106"/>
      <c r="I1706" s="106"/>
      <c r="J1706" s="106"/>
      <c r="K1706" s="106"/>
      <c r="L1706" s="106"/>
      <c r="M1706" s="106"/>
      <c r="N1706" s="106"/>
      <c r="O1706" s="106"/>
      <c r="P1706" s="106"/>
      <c r="Q1706" s="106"/>
      <c r="R1706" s="106"/>
      <c r="S1706" s="106"/>
      <c r="T1706" s="106"/>
      <c r="U1706" s="106"/>
      <c r="V1706" s="106"/>
      <c r="W1706" s="106"/>
      <c r="X1706" s="106"/>
      <c r="Y1706" s="101"/>
      <c r="Z1706" s="101"/>
      <c r="AA1706" s="101"/>
      <c r="AB1706" s="101"/>
      <c r="AC1706" s="101"/>
      <c r="AD1706" s="101"/>
      <c r="AE1706" s="101"/>
      <c r="AF1706" s="101"/>
      <c r="AG1706" s="101" t="s">
        <v>365</v>
      </c>
      <c r="AH1706" s="101">
        <v>0</v>
      </c>
      <c r="AI1706" s="101"/>
      <c r="AJ1706" s="101"/>
      <c r="AK1706" s="101"/>
      <c r="AL1706" s="101"/>
      <c r="AM1706" s="101"/>
      <c r="AN1706" s="101"/>
      <c r="AO1706" s="101"/>
      <c r="AP1706" s="101"/>
      <c r="AQ1706" s="101"/>
      <c r="AR1706" s="101"/>
      <c r="AS1706" s="101"/>
      <c r="AT1706" s="101"/>
      <c r="AU1706" s="101"/>
      <c r="AV1706" s="101"/>
      <c r="AW1706" s="101"/>
      <c r="AX1706" s="101"/>
      <c r="AY1706" s="101"/>
      <c r="AZ1706" s="101"/>
      <c r="BA1706" s="101"/>
      <c r="BB1706" s="101"/>
      <c r="BC1706" s="101"/>
      <c r="BD1706" s="101"/>
      <c r="BE1706" s="101"/>
      <c r="BF1706" s="101"/>
      <c r="BG1706" s="101"/>
      <c r="BH1706" s="101"/>
    </row>
    <row r="1707" spans="1:60" outlineLevel="1">
      <c r="A1707" s="104"/>
      <c r="B1707" s="105"/>
      <c r="C1707" s="138" t="s">
        <v>1596</v>
      </c>
      <c r="D1707" s="107"/>
      <c r="E1707" s="108">
        <v>2.1</v>
      </c>
      <c r="F1707" s="106"/>
      <c r="G1707" s="106"/>
      <c r="H1707" s="106"/>
      <c r="I1707" s="106"/>
      <c r="J1707" s="106"/>
      <c r="K1707" s="106"/>
      <c r="L1707" s="106"/>
      <c r="M1707" s="106"/>
      <c r="N1707" s="106"/>
      <c r="O1707" s="106"/>
      <c r="P1707" s="106"/>
      <c r="Q1707" s="106"/>
      <c r="R1707" s="106"/>
      <c r="S1707" s="106"/>
      <c r="T1707" s="106"/>
      <c r="U1707" s="106"/>
      <c r="V1707" s="106"/>
      <c r="W1707" s="106"/>
      <c r="X1707" s="106"/>
      <c r="Y1707" s="101"/>
      <c r="Z1707" s="101"/>
      <c r="AA1707" s="101"/>
      <c r="AB1707" s="101"/>
      <c r="AC1707" s="101"/>
      <c r="AD1707" s="101"/>
      <c r="AE1707" s="101"/>
      <c r="AF1707" s="101"/>
      <c r="AG1707" s="101" t="s">
        <v>365</v>
      </c>
      <c r="AH1707" s="101">
        <v>0</v>
      </c>
      <c r="AI1707" s="101"/>
      <c r="AJ1707" s="101"/>
      <c r="AK1707" s="101"/>
      <c r="AL1707" s="101"/>
      <c r="AM1707" s="101"/>
      <c r="AN1707" s="101"/>
      <c r="AO1707" s="101"/>
      <c r="AP1707" s="101"/>
      <c r="AQ1707" s="101"/>
      <c r="AR1707" s="101"/>
      <c r="AS1707" s="101"/>
      <c r="AT1707" s="101"/>
      <c r="AU1707" s="101"/>
      <c r="AV1707" s="101"/>
      <c r="AW1707" s="101"/>
      <c r="AX1707" s="101"/>
      <c r="AY1707" s="101"/>
      <c r="AZ1707" s="101"/>
      <c r="BA1707" s="101"/>
      <c r="BB1707" s="101"/>
      <c r="BC1707" s="101"/>
      <c r="BD1707" s="101"/>
      <c r="BE1707" s="101"/>
      <c r="BF1707" s="101"/>
      <c r="BG1707" s="101"/>
      <c r="BH1707" s="101"/>
    </row>
    <row r="1708" spans="1:60" outlineLevel="1">
      <c r="A1708" s="104"/>
      <c r="B1708" s="105"/>
      <c r="C1708" s="138" t="s">
        <v>1597</v>
      </c>
      <c r="D1708" s="107"/>
      <c r="E1708" s="108">
        <v>2.1</v>
      </c>
      <c r="F1708" s="106"/>
      <c r="G1708" s="106"/>
      <c r="H1708" s="106"/>
      <c r="I1708" s="106"/>
      <c r="J1708" s="106"/>
      <c r="K1708" s="106"/>
      <c r="L1708" s="106"/>
      <c r="M1708" s="106"/>
      <c r="N1708" s="106"/>
      <c r="O1708" s="106"/>
      <c r="P1708" s="106"/>
      <c r="Q1708" s="106"/>
      <c r="R1708" s="106"/>
      <c r="S1708" s="106"/>
      <c r="T1708" s="106"/>
      <c r="U1708" s="106"/>
      <c r="V1708" s="106"/>
      <c r="W1708" s="106"/>
      <c r="X1708" s="106"/>
      <c r="Y1708" s="101"/>
      <c r="Z1708" s="101"/>
      <c r="AA1708" s="101"/>
      <c r="AB1708" s="101"/>
      <c r="AC1708" s="101"/>
      <c r="AD1708" s="101"/>
      <c r="AE1708" s="101"/>
      <c r="AF1708" s="101"/>
      <c r="AG1708" s="101" t="s">
        <v>365</v>
      </c>
      <c r="AH1708" s="101">
        <v>0</v>
      </c>
      <c r="AI1708" s="101"/>
      <c r="AJ1708" s="101"/>
      <c r="AK1708" s="101"/>
      <c r="AL1708" s="101"/>
      <c r="AM1708" s="101"/>
      <c r="AN1708" s="101"/>
      <c r="AO1708" s="101"/>
      <c r="AP1708" s="101"/>
      <c r="AQ1708" s="101"/>
      <c r="AR1708" s="101"/>
      <c r="AS1708" s="101"/>
      <c r="AT1708" s="101"/>
      <c r="AU1708" s="101"/>
      <c r="AV1708" s="101"/>
      <c r="AW1708" s="101"/>
      <c r="AX1708" s="101"/>
      <c r="AY1708" s="101"/>
      <c r="AZ1708" s="101"/>
      <c r="BA1708" s="101"/>
      <c r="BB1708" s="101"/>
      <c r="BC1708" s="101"/>
      <c r="BD1708" s="101"/>
      <c r="BE1708" s="101"/>
      <c r="BF1708" s="101"/>
      <c r="BG1708" s="101"/>
      <c r="BH1708" s="101"/>
    </row>
    <row r="1709" spans="1:60" outlineLevel="1">
      <c r="A1709" s="104"/>
      <c r="B1709" s="105"/>
      <c r="C1709" s="138" t="s">
        <v>1598</v>
      </c>
      <c r="D1709" s="107"/>
      <c r="E1709" s="108">
        <v>2.625</v>
      </c>
      <c r="F1709" s="106"/>
      <c r="G1709" s="106"/>
      <c r="H1709" s="106"/>
      <c r="I1709" s="106"/>
      <c r="J1709" s="106"/>
      <c r="K1709" s="106"/>
      <c r="L1709" s="106"/>
      <c r="M1709" s="106"/>
      <c r="N1709" s="106"/>
      <c r="O1709" s="106"/>
      <c r="P1709" s="106"/>
      <c r="Q1709" s="106"/>
      <c r="R1709" s="106"/>
      <c r="S1709" s="106"/>
      <c r="T1709" s="106"/>
      <c r="U1709" s="106"/>
      <c r="V1709" s="106"/>
      <c r="W1709" s="106"/>
      <c r="X1709" s="106"/>
      <c r="Y1709" s="101"/>
      <c r="Z1709" s="101"/>
      <c r="AA1709" s="101"/>
      <c r="AB1709" s="101"/>
      <c r="AC1709" s="101"/>
      <c r="AD1709" s="101"/>
      <c r="AE1709" s="101"/>
      <c r="AF1709" s="101"/>
      <c r="AG1709" s="101" t="s">
        <v>365</v>
      </c>
      <c r="AH1709" s="101">
        <v>0</v>
      </c>
      <c r="AI1709" s="101"/>
      <c r="AJ1709" s="101"/>
      <c r="AK1709" s="101"/>
      <c r="AL1709" s="101"/>
      <c r="AM1709" s="101"/>
      <c r="AN1709" s="101"/>
      <c r="AO1709" s="101"/>
      <c r="AP1709" s="101"/>
      <c r="AQ1709" s="101"/>
      <c r="AR1709" s="101"/>
      <c r="AS1709" s="101"/>
      <c r="AT1709" s="101"/>
      <c r="AU1709" s="101"/>
      <c r="AV1709" s="101"/>
      <c r="AW1709" s="101"/>
      <c r="AX1709" s="101"/>
      <c r="AY1709" s="101"/>
      <c r="AZ1709" s="101"/>
      <c r="BA1709" s="101"/>
      <c r="BB1709" s="101"/>
      <c r="BC1709" s="101"/>
      <c r="BD1709" s="101"/>
      <c r="BE1709" s="101"/>
      <c r="BF1709" s="101"/>
      <c r="BG1709" s="101"/>
      <c r="BH1709" s="101"/>
    </row>
    <row r="1710" spans="1:60" outlineLevel="1">
      <c r="A1710" s="104"/>
      <c r="B1710" s="105"/>
      <c r="C1710" s="138" t="s">
        <v>1599</v>
      </c>
      <c r="D1710" s="107"/>
      <c r="E1710" s="108">
        <v>2.625</v>
      </c>
      <c r="F1710" s="106"/>
      <c r="G1710" s="106"/>
      <c r="H1710" s="106"/>
      <c r="I1710" s="106"/>
      <c r="J1710" s="106"/>
      <c r="K1710" s="106"/>
      <c r="L1710" s="106"/>
      <c r="M1710" s="106"/>
      <c r="N1710" s="106"/>
      <c r="O1710" s="106"/>
      <c r="P1710" s="106"/>
      <c r="Q1710" s="106"/>
      <c r="R1710" s="106"/>
      <c r="S1710" s="106"/>
      <c r="T1710" s="106"/>
      <c r="U1710" s="106"/>
      <c r="V1710" s="106"/>
      <c r="W1710" s="106"/>
      <c r="X1710" s="106"/>
      <c r="Y1710" s="101"/>
      <c r="Z1710" s="101"/>
      <c r="AA1710" s="101"/>
      <c r="AB1710" s="101"/>
      <c r="AC1710" s="101"/>
      <c r="AD1710" s="101"/>
      <c r="AE1710" s="101"/>
      <c r="AF1710" s="101"/>
      <c r="AG1710" s="101" t="s">
        <v>365</v>
      </c>
      <c r="AH1710" s="101">
        <v>0</v>
      </c>
      <c r="AI1710" s="101"/>
      <c r="AJ1710" s="101"/>
      <c r="AK1710" s="101"/>
      <c r="AL1710" s="101"/>
      <c r="AM1710" s="101"/>
      <c r="AN1710" s="101"/>
      <c r="AO1710" s="101"/>
      <c r="AP1710" s="101"/>
      <c r="AQ1710" s="101"/>
      <c r="AR1710" s="101"/>
      <c r="AS1710" s="101"/>
      <c r="AT1710" s="101"/>
      <c r="AU1710" s="101"/>
      <c r="AV1710" s="101"/>
      <c r="AW1710" s="101"/>
      <c r="AX1710" s="101"/>
      <c r="AY1710" s="101"/>
      <c r="AZ1710" s="101"/>
      <c r="BA1710" s="101"/>
      <c r="BB1710" s="101"/>
      <c r="BC1710" s="101"/>
      <c r="BD1710" s="101"/>
      <c r="BE1710" s="101"/>
      <c r="BF1710" s="101"/>
      <c r="BG1710" s="101"/>
      <c r="BH1710" s="101"/>
    </row>
    <row r="1711" spans="1:60" outlineLevel="1">
      <c r="A1711" s="104"/>
      <c r="B1711" s="105"/>
      <c r="C1711" s="138" t="s">
        <v>1600</v>
      </c>
      <c r="D1711" s="107"/>
      <c r="E1711" s="108">
        <v>4.8</v>
      </c>
      <c r="F1711" s="106"/>
      <c r="G1711" s="106"/>
      <c r="H1711" s="106"/>
      <c r="I1711" s="106"/>
      <c r="J1711" s="106"/>
      <c r="K1711" s="106"/>
      <c r="L1711" s="106"/>
      <c r="M1711" s="106"/>
      <c r="N1711" s="106"/>
      <c r="O1711" s="106"/>
      <c r="P1711" s="106"/>
      <c r="Q1711" s="106"/>
      <c r="R1711" s="106"/>
      <c r="S1711" s="106"/>
      <c r="T1711" s="106"/>
      <c r="U1711" s="106"/>
      <c r="V1711" s="106"/>
      <c r="W1711" s="106"/>
      <c r="X1711" s="106"/>
      <c r="Y1711" s="101"/>
      <c r="Z1711" s="101"/>
      <c r="AA1711" s="101"/>
      <c r="AB1711" s="101"/>
      <c r="AC1711" s="101"/>
      <c r="AD1711" s="101"/>
      <c r="AE1711" s="101"/>
      <c r="AF1711" s="101"/>
      <c r="AG1711" s="101" t="s">
        <v>365</v>
      </c>
      <c r="AH1711" s="101">
        <v>0</v>
      </c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</row>
    <row r="1712" spans="1:60" outlineLevel="1">
      <c r="A1712" s="104"/>
      <c r="B1712" s="105"/>
      <c r="C1712" s="138" t="s">
        <v>1601</v>
      </c>
      <c r="D1712" s="107"/>
      <c r="E1712" s="108">
        <v>6.375</v>
      </c>
      <c r="F1712" s="106"/>
      <c r="G1712" s="106"/>
      <c r="H1712" s="106"/>
      <c r="I1712" s="106"/>
      <c r="J1712" s="106"/>
      <c r="K1712" s="106"/>
      <c r="L1712" s="106"/>
      <c r="M1712" s="106"/>
      <c r="N1712" s="106"/>
      <c r="O1712" s="106"/>
      <c r="P1712" s="106"/>
      <c r="Q1712" s="106"/>
      <c r="R1712" s="106"/>
      <c r="S1712" s="106"/>
      <c r="T1712" s="106"/>
      <c r="U1712" s="106"/>
      <c r="V1712" s="106"/>
      <c r="W1712" s="106"/>
      <c r="X1712" s="106"/>
      <c r="Y1712" s="101"/>
      <c r="Z1712" s="101"/>
      <c r="AA1712" s="101"/>
      <c r="AB1712" s="101"/>
      <c r="AC1712" s="101"/>
      <c r="AD1712" s="101"/>
      <c r="AE1712" s="101"/>
      <c r="AF1712" s="101"/>
      <c r="AG1712" s="101" t="s">
        <v>365</v>
      </c>
      <c r="AH1712" s="101">
        <v>0</v>
      </c>
      <c r="AI1712" s="101"/>
      <c r="AJ1712" s="101"/>
      <c r="AK1712" s="101"/>
      <c r="AL1712" s="101"/>
      <c r="AM1712" s="101"/>
      <c r="AN1712" s="101"/>
      <c r="AO1712" s="101"/>
      <c r="AP1712" s="101"/>
      <c r="AQ1712" s="101"/>
      <c r="AR1712" s="101"/>
      <c r="AS1712" s="101"/>
      <c r="AT1712" s="101"/>
      <c r="AU1712" s="101"/>
      <c r="AV1712" s="101"/>
      <c r="AW1712" s="101"/>
      <c r="AX1712" s="101"/>
      <c r="AY1712" s="101"/>
      <c r="AZ1712" s="101"/>
      <c r="BA1712" s="101"/>
      <c r="BB1712" s="101"/>
      <c r="BC1712" s="101"/>
      <c r="BD1712" s="101"/>
      <c r="BE1712" s="101"/>
      <c r="BF1712" s="101"/>
      <c r="BG1712" s="101"/>
      <c r="BH1712" s="101"/>
    </row>
    <row r="1713" spans="1:60" outlineLevel="1">
      <c r="A1713" s="104"/>
      <c r="B1713" s="105"/>
      <c r="C1713" s="138" t="s">
        <v>1602</v>
      </c>
      <c r="D1713" s="107"/>
      <c r="E1713" s="108">
        <v>1.5</v>
      </c>
      <c r="F1713" s="106"/>
      <c r="G1713" s="106"/>
      <c r="H1713" s="106"/>
      <c r="I1713" s="106"/>
      <c r="J1713" s="106"/>
      <c r="K1713" s="106"/>
      <c r="L1713" s="106"/>
      <c r="M1713" s="106"/>
      <c r="N1713" s="106"/>
      <c r="O1713" s="106"/>
      <c r="P1713" s="106"/>
      <c r="Q1713" s="106"/>
      <c r="R1713" s="106"/>
      <c r="S1713" s="106"/>
      <c r="T1713" s="106"/>
      <c r="U1713" s="106"/>
      <c r="V1713" s="106"/>
      <c r="W1713" s="106"/>
      <c r="X1713" s="106"/>
      <c r="Y1713" s="101"/>
      <c r="Z1713" s="101"/>
      <c r="AA1713" s="101"/>
      <c r="AB1713" s="101"/>
      <c r="AC1713" s="101"/>
      <c r="AD1713" s="101"/>
      <c r="AE1713" s="101"/>
      <c r="AF1713" s="101"/>
      <c r="AG1713" s="101" t="s">
        <v>365</v>
      </c>
      <c r="AH1713" s="101">
        <v>0</v>
      </c>
      <c r="AI1713" s="101"/>
      <c r="AJ1713" s="101"/>
      <c r="AK1713" s="101"/>
      <c r="AL1713" s="101"/>
      <c r="AM1713" s="101"/>
      <c r="AN1713" s="101"/>
      <c r="AO1713" s="101"/>
      <c r="AP1713" s="101"/>
      <c r="AQ1713" s="101"/>
      <c r="AR1713" s="101"/>
      <c r="AS1713" s="101"/>
      <c r="AT1713" s="101"/>
      <c r="AU1713" s="101"/>
      <c r="AV1713" s="101"/>
      <c r="AW1713" s="101"/>
      <c r="AX1713" s="101"/>
      <c r="AY1713" s="101"/>
      <c r="AZ1713" s="101"/>
      <c r="BA1713" s="101"/>
      <c r="BB1713" s="101"/>
      <c r="BC1713" s="101"/>
      <c r="BD1713" s="101"/>
      <c r="BE1713" s="101"/>
      <c r="BF1713" s="101"/>
      <c r="BG1713" s="101"/>
      <c r="BH1713" s="101"/>
    </row>
    <row r="1714" spans="1:60" outlineLevel="1">
      <c r="A1714" s="104"/>
      <c r="B1714" s="105"/>
      <c r="C1714" s="139" t="s">
        <v>454</v>
      </c>
      <c r="D1714" s="109"/>
      <c r="E1714" s="110">
        <v>30.524999999999999</v>
      </c>
      <c r="F1714" s="106"/>
      <c r="G1714" s="106"/>
      <c r="H1714" s="106"/>
      <c r="I1714" s="106"/>
      <c r="J1714" s="106"/>
      <c r="K1714" s="106"/>
      <c r="L1714" s="106"/>
      <c r="M1714" s="106"/>
      <c r="N1714" s="106"/>
      <c r="O1714" s="106"/>
      <c r="P1714" s="106"/>
      <c r="Q1714" s="106"/>
      <c r="R1714" s="106"/>
      <c r="S1714" s="106"/>
      <c r="T1714" s="106"/>
      <c r="U1714" s="106"/>
      <c r="V1714" s="106"/>
      <c r="W1714" s="106"/>
      <c r="X1714" s="106"/>
      <c r="Y1714" s="101"/>
      <c r="Z1714" s="101"/>
      <c r="AA1714" s="101"/>
      <c r="AB1714" s="101"/>
      <c r="AC1714" s="101"/>
      <c r="AD1714" s="101"/>
      <c r="AE1714" s="101"/>
      <c r="AF1714" s="101"/>
      <c r="AG1714" s="101" t="s">
        <v>365</v>
      </c>
      <c r="AH1714" s="101">
        <v>1</v>
      </c>
      <c r="AI1714" s="101"/>
      <c r="AJ1714" s="101"/>
      <c r="AK1714" s="101"/>
      <c r="AL1714" s="101"/>
      <c r="AM1714" s="101"/>
      <c r="AN1714" s="101"/>
      <c r="AO1714" s="101"/>
      <c r="AP1714" s="101"/>
      <c r="AQ1714" s="101"/>
      <c r="AR1714" s="101"/>
      <c r="AS1714" s="101"/>
      <c r="AT1714" s="101"/>
      <c r="AU1714" s="101"/>
      <c r="AV1714" s="101"/>
      <c r="AW1714" s="101"/>
      <c r="AX1714" s="101"/>
      <c r="AY1714" s="101"/>
      <c r="AZ1714" s="101"/>
      <c r="BA1714" s="101"/>
      <c r="BB1714" s="101"/>
      <c r="BC1714" s="101"/>
      <c r="BD1714" s="101"/>
      <c r="BE1714" s="101"/>
      <c r="BF1714" s="101"/>
      <c r="BG1714" s="101"/>
      <c r="BH1714" s="101"/>
    </row>
    <row r="1715" spans="1:60" outlineLevel="1">
      <c r="A1715" s="122">
        <v>221</v>
      </c>
      <c r="B1715" s="123" t="s">
        <v>1607</v>
      </c>
      <c r="C1715" s="137" t="s">
        <v>1608</v>
      </c>
      <c r="D1715" s="124" t="s">
        <v>359</v>
      </c>
      <c r="E1715" s="125">
        <v>520.32771000000002</v>
      </c>
      <c r="F1715" s="126"/>
      <c r="G1715" s="127">
        <f>ROUND(E1715*F1715,2)</f>
        <v>0</v>
      </c>
      <c r="H1715" s="126"/>
      <c r="I1715" s="127">
        <f>ROUND(E1715*H1715,2)</f>
        <v>0</v>
      </c>
      <c r="J1715" s="126"/>
      <c r="K1715" s="127">
        <f>ROUND(E1715*J1715,2)</f>
        <v>0</v>
      </c>
      <c r="L1715" s="127">
        <v>21</v>
      </c>
      <c r="M1715" s="127">
        <f>G1715*(1+L1715/100)</f>
        <v>0</v>
      </c>
      <c r="N1715" s="127">
        <v>1.8200000000000001E-2</v>
      </c>
      <c r="O1715" s="127">
        <f>ROUND(E1715*N1715,2)</f>
        <v>9.4700000000000006</v>
      </c>
      <c r="P1715" s="127">
        <v>0</v>
      </c>
      <c r="Q1715" s="127">
        <f>ROUND(E1715*P1715,2)</f>
        <v>0</v>
      </c>
      <c r="R1715" s="127"/>
      <c r="S1715" s="127" t="s">
        <v>392</v>
      </c>
      <c r="T1715" s="128" t="s">
        <v>361</v>
      </c>
      <c r="U1715" s="106">
        <v>0</v>
      </c>
      <c r="V1715" s="106">
        <f>ROUND(E1715*U1715,2)</f>
        <v>0</v>
      </c>
      <c r="W1715" s="106"/>
      <c r="X1715" s="106" t="s">
        <v>1066</v>
      </c>
      <c r="Y1715" s="101"/>
      <c r="Z1715" s="101"/>
      <c r="AA1715" s="101"/>
      <c r="AB1715" s="101"/>
      <c r="AC1715" s="101"/>
      <c r="AD1715" s="101"/>
      <c r="AE1715" s="101"/>
      <c r="AF1715" s="101"/>
      <c r="AG1715" s="101" t="s">
        <v>1067</v>
      </c>
      <c r="AH1715" s="101"/>
      <c r="AI1715" s="101"/>
      <c r="AJ1715" s="101"/>
      <c r="AK1715" s="101"/>
      <c r="AL1715" s="101"/>
      <c r="AM1715" s="101"/>
      <c r="AN1715" s="101"/>
      <c r="AO1715" s="101"/>
      <c r="AP1715" s="101"/>
      <c r="AQ1715" s="101"/>
      <c r="AR1715" s="101"/>
      <c r="AS1715" s="101"/>
      <c r="AT1715" s="101"/>
      <c r="AU1715" s="101"/>
      <c r="AV1715" s="101"/>
      <c r="AW1715" s="101"/>
      <c r="AX1715" s="101"/>
      <c r="AY1715" s="101"/>
      <c r="AZ1715" s="101"/>
      <c r="BA1715" s="101"/>
      <c r="BB1715" s="101"/>
      <c r="BC1715" s="101"/>
      <c r="BD1715" s="101"/>
      <c r="BE1715" s="101"/>
      <c r="BF1715" s="101"/>
      <c r="BG1715" s="101"/>
      <c r="BH1715" s="101"/>
    </row>
    <row r="1716" spans="1:60" outlineLevel="1">
      <c r="A1716" s="104"/>
      <c r="B1716" s="105"/>
      <c r="C1716" s="141" t="s">
        <v>1068</v>
      </c>
      <c r="D1716" s="111"/>
      <c r="E1716" s="112"/>
      <c r="F1716" s="106"/>
      <c r="G1716" s="106"/>
      <c r="H1716" s="106"/>
      <c r="I1716" s="106"/>
      <c r="J1716" s="106"/>
      <c r="K1716" s="106"/>
      <c r="L1716" s="106"/>
      <c r="M1716" s="106"/>
      <c r="N1716" s="106"/>
      <c r="O1716" s="106"/>
      <c r="P1716" s="106"/>
      <c r="Q1716" s="106"/>
      <c r="R1716" s="106"/>
      <c r="S1716" s="106"/>
      <c r="T1716" s="106"/>
      <c r="U1716" s="106"/>
      <c r="V1716" s="106"/>
      <c r="W1716" s="106"/>
      <c r="X1716" s="106"/>
      <c r="Y1716" s="101"/>
      <c r="Z1716" s="101"/>
      <c r="AA1716" s="101"/>
      <c r="AB1716" s="101"/>
      <c r="AC1716" s="101"/>
      <c r="AD1716" s="101"/>
      <c r="AE1716" s="101"/>
      <c r="AF1716" s="101"/>
      <c r="AG1716" s="101" t="s">
        <v>365</v>
      </c>
      <c r="AH1716" s="101"/>
      <c r="AI1716" s="101"/>
      <c r="AJ1716" s="101"/>
      <c r="AK1716" s="101"/>
      <c r="AL1716" s="101"/>
      <c r="AM1716" s="101"/>
      <c r="AN1716" s="101"/>
      <c r="AO1716" s="101"/>
      <c r="AP1716" s="101"/>
      <c r="AQ1716" s="101"/>
      <c r="AR1716" s="101"/>
      <c r="AS1716" s="101"/>
      <c r="AT1716" s="101"/>
      <c r="AU1716" s="101"/>
      <c r="AV1716" s="101"/>
      <c r="AW1716" s="101"/>
      <c r="AX1716" s="101"/>
      <c r="AY1716" s="101"/>
      <c r="AZ1716" s="101"/>
      <c r="BA1716" s="101"/>
      <c r="BB1716" s="101"/>
      <c r="BC1716" s="101"/>
      <c r="BD1716" s="101"/>
      <c r="BE1716" s="101"/>
      <c r="BF1716" s="101"/>
      <c r="BG1716" s="101"/>
      <c r="BH1716" s="101"/>
    </row>
    <row r="1717" spans="1:60" outlineLevel="1">
      <c r="A1717" s="104"/>
      <c r="B1717" s="105"/>
      <c r="C1717" s="142" t="s">
        <v>1609</v>
      </c>
      <c r="D1717" s="111"/>
      <c r="E1717" s="112"/>
      <c r="F1717" s="106"/>
      <c r="G1717" s="106"/>
      <c r="H1717" s="106"/>
      <c r="I1717" s="106"/>
      <c r="J1717" s="106"/>
      <c r="K1717" s="106"/>
      <c r="L1717" s="106"/>
      <c r="M1717" s="106"/>
      <c r="N1717" s="106"/>
      <c r="O1717" s="106"/>
      <c r="P1717" s="106"/>
      <c r="Q1717" s="106"/>
      <c r="R1717" s="106"/>
      <c r="S1717" s="106"/>
      <c r="T1717" s="106"/>
      <c r="U1717" s="106"/>
      <c r="V1717" s="106"/>
      <c r="W1717" s="106"/>
      <c r="X1717" s="106"/>
      <c r="Y1717" s="101"/>
      <c r="Z1717" s="101"/>
      <c r="AA1717" s="101"/>
      <c r="AB1717" s="101"/>
      <c r="AC1717" s="101"/>
      <c r="AD1717" s="101"/>
      <c r="AE1717" s="101"/>
      <c r="AF1717" s="101"/>
      <c r="AG1717" s="101" t="s">
        <v>365</v>
      </c>
      <c r="AH1717" s="101">
        <v>2</v>
      </c>
      <c r="AI1717" s="101"/>
      <c r="AJ1717" s="101"/>
      <c r="AK1717" s="101"/>
      <c r="AL1717" s="101"/>
      <c r="AM1717" s="101"/>
      <c r="AN1717" s="101"/>
      <c r="AO1717" s="101"/>
      <c r="AP1717" s="101"/>
      <c r="AQ1717" s="101"/>
      <c r="AR1717" s="101"/>
      <c r="AS1717" s="101"/>
      <c r="AT1717" s="101"/>
      <c r="AU1717" s="101"/>
      <c r="AV1717" s="101"/>
      <c r="AW1717" s="101"/>
      <c r="AX1717" s="101"/>
      <c r="AY1717" s="101"/>
      <c r="AZ1717" s="101"/>
      <c r="BA1717" s="101"/>
      <c r="BB1717" s="101"/>
      <c r="BC1717" s="101"/>
      <c r="BD1717" s="101"/>
      <c r="BE1717" s="101"/>
      <c r="BF1717" s="101"/>
      <c r="BG1717" s="101"/>
      <c r="BH1717" s="101"/>
    </row>
    <row r="1718" spans="1:60" outlineLevel="1">
      <c r="A1718" s="104"/>
      <c r="B1718" s="105"/>
      <c r="C1718" s="142" t="s">
        <v>1610</v>
      </c>
      <c r="D1718" s="111"/>
      <c r="E1718" s="112">
        <v>12.72</v>
      </c>
      <c r="F1718" s="106"/>
      <c r="G1718" s="106"/>
      <c r="H1718" s="106"/>
      <c r="I1718" s="106"/>
      <c r="J1718" s="106"/>
      <c r="K1718" s="106"/>
      <c r="L1718" s="106"/>
      <c r="M1718" s="106"/>
      <c r="N1718" s="106"/>
      <c r="O1718" s="106"/>
      <c r="P1718" s="106"/>
      <c r="Q1718" s="106"/>
      <c r="R1718" s="106"/>
      <c r="S1718" s="106"/>
      <c r="T1718" s="106"/>
      <c r="U1718" s="106"/>
      <c r="V1718" s="106"/>
      <c r="W1718" s="106"/>
      <c r="X1718" s="106"/>
      <c r="Y1718" s="101"/>
      <c r="Z1718" s="101"/>
      <c r="AA1718" s="101"/>
      <c r="AB1718" s="101"/>
      <c r="AC1718" s="101"/>
      <c r="AD1718" s="101"/>
      <c r="AE1718" s="101"/>
      <c r="AF1718" s="101"/>
      <c r="AG1718" s="101" t="s">
        <v>365</v>
      </c>
      <c r="AH1718" s="101">
        <v>2</v>
      </c>
      <c r="AI1718" s="101"/>
      <c r="AJ1718" s="101"/>
      <c r="AK1718" s="101"/>
      <c r="AL1718" s="101"/>
      <c r="AM1718" s="101"/>
      <c r="AN1718" s="101"/>
      <c r="AO1718" s="101"/>
      <c r="AP1718" s="101"/>
      <c r="AQ1718" s="101"/>
      <c r="AR1718" s="101"/>
      <c r="AS1718" s="101"/>
      <c r="AT1718" s="101"/>
      <c r="AU1718" s="101"/>
      <c r="AV1718" s="101"/>
      <c r="AW1718" s="101"/>
      <c r="AX1718" s="101"/>
      <c r="AY1718" s="101"/>
      <c r="AZ1718" s="101"/>
      <c r="BA1718" s="101"/>
      <c r="BB1718" s="101"/>
      <c r="BC1718" s="101"/>
      <c r="BD1718" s="101"/>
      <c r="BE1718" s="101"/>
      <c r="BF1718" s="101"/>
      <c r="BG1718" s="101"/>
      <c r="BH1718" s="101"/>
    </row>
    <row r="1719" spans="1:60" outlineLevel="1">
      <c r="A1719" s="104"/>
      <c r="B1719" s="105"/>
      <c r="C1719" s="142" t="s">
        <v>1611</v>
      </c>
      <c r="D1719" s="111"/>
      <c r="E1719" s="112">
        <v>-3</v>
      </c>
      <c r="F1719" s="106"/>
      <c r="G1719" s="106"/>
      <c r="H1719" s="106"/>
      <c r="I1719" s="106"/>
      <c r="J1719" s="106"/>
      <c r="K1719" s="106"/>
      <c r="L1719" s="106"/>
      <c r="M1719" s="106"/>
      <c r="N1719" s="106"/>
      <c r="O1719" s="106"/>
      <c r="P1719" s="106"/>
      <c r="Q1719" s="106"/>
      <c r="R1719" s="106"/>
      <c r="S1719" s="106"/>
      <c r="T1719" s="106"/>
      <c r="U1719" s="106"/>
      <c r="V1719" s="106"/>
      <c r="W1719" s="106"/>
      <c r="X1719" s="106"/>
      <c r="Y1719" s="101"/>
      <c r="Z1719" s="101"/>
      <c r="AA1719" s="101"/>
      <c r="AB1719" s="101"/>
      <c r="AC1719" s="101"/>
      <c r="AD1719" s="101"/>
      <c r="AE1719" s="101"/>
      <c r="AF1719" s="101"/>
      <c r="AG1719" s="101" t="s">
        <v>365</v>
      </c>
      <c r="AH1719" s="101">
        <v>2</v>
      </c>
      <c r="AI1719" s="101"/>
      <c r="AJ1719" s="101"/>
      <c r="AK1719" s="101"/>
      <c r="AL1719" s="101"/>
      <c r="AM1719" s="101"/>
      <c r="AN1719" s="101"/>
      <c r="AO1719" s="101"/>
      <c r="AP1719" s="101"/>
      <c r="AQ1719" s="101"/>
      <c r="AR1719" s="101"/>
      <c r="AS1719" s="101"/>
      <c r="AT1719" s="101"/>
      <c r="AU1719" s="101"/>
      <c r="AV1719" s="101"/>
      <c r="AW1719" s="101"/>
      <c r="AX1719" s="101"/>
      <c r="AY1719" s="101"/>
      <c r="AZ1719" s="101"/>
      <c r="BA1719" s="101"/>
      <c r="BB1719" s="101"/>
      <c r="BC1719" s="101"/>
      <c r="BD1719" s="101"/>
      <c r="BE1719" s="101"/>
      <c r="BF1719" s="101"/>
      <c r="BG1719" s="101"/>
      <c r="BH1719" s="101"/>
    </row>
    <row r="1720" spans="1:60" outlineLevel="1">
      <c r="A1720" s="104"/>
      <c r="B1720" s="105"/>
      <c r="C1720" s="142" t="s">
        <v>1612</v>
      </c>
      <c r="D1720" s="111"/>
      <c r="E1720" s="112">
        <v>12.24</v>
      </c>
      <c r="F1720" s="106"/>
      <c r="G1720" s="106"/>
      <c r="H1720" s="106"/>
      <c r="I1720" s="106"/>
      <c r="J1720" s="106"/>
      <c r="K1720" s="106"/>
      <c r="L1720" s="106"/>
      <c r="M1720" s="106"/>
      <c r="N1720" s="106"/>
      <c r="O1720" s="106"/>
      <c r="P1720" s="106"/>
      <c r="Q1720" s="106"/>
      <c r="R1720" s="106"/>
      <c r="S1720" s="106"/>
      <c r="T1720" s="106"/>
      <c r="U1720" s="106"/>
      <c r="V1720" s="106"/>
      <c r="W1720" s="106"/>
      <c r="X1720" s="106"/>
      <c r="Y1720" s="101"/>
      <c r="Z1720" s="101"/>
      <c r="AA1720" s="101"/>
      <c r="AB1720" s="101"/>
      <c r="AC1720" s="101"/>
      <c r="AD1720" s="101"/>
      <c r="AE1720" s="101"/>
      <c r="AF1720" s="101"/>
      <c r="AG1720" s="101" t="s">
        <v>365</v>
      </c>
      <c r="AH1720" s="101">
        <v>2</v>
      </c>
      <c r="AI1720" s="101"/>
      <c r="AJ1720" s="101"/>
      <c r="AK1720" s="101"/>
      <c r="AL1720" s="101"/>
      <c r="AM1720" s="101"/>
      <c r="AN1720" s="101"/>
      <c r="AO1720" s="101"/>
      <c r="AP1720" s="101"/>
      <c r="AQ1720" s="101"/>
      <c r="AR1720" s="101"/>
      <c r="AS1720" s="101"/>
      <c r="AT1720" s="101"/>
      <c r="AU1720" s="101"/>
      <c r="AV1720" s="101"/>
      <c r="AW1720" s="101"/>
      <c r="AX1720" s="101"/>
      <c r="AY1720" s="101"/>
      <c r="AZ1720" s="101"/>
      <c r="BA1720" s="101"/>
      <c r="BB1720" s="101"/>
      <c r="BC1720" s="101"/>
      <c r="BD1720" s="101"/>
      <c r="BE1720" s="101"/>
      <c r="BF1720" s="101"/>
      <c r="BG1720" s="101"/>
      <c r="BH1720" s="101"/>
    </row>
    <row r="1721" spans="1:60" outlineLevel="1">
      <c r="A1721" s="104"/>
      <c r="B1721" s="105"/>
      <c r="C1721" s="142" t="s">
        <v>1613</v>
      </c>
      <c r="D1721" s="111"/>
      <c r="E1721" s="112">
        <v>-1.4</v>
      </c>
      <c r="F1721" s="106"/>
      <c r="G1721" s="106"/>
      <c r="H1721" s="106"/>
      <c r="I1721" s="106"/>
      <c r="J1721" s="106"/>
      <c r="K1721" s="106"/>
      <c r="L1721" s="106"/>
      <c r="M1721" s="106"/>
      <c r="N1721" s="106"/>
      <c r="O1721" s="106"/>
      <c r="P1721" s="106"/>
      <c r="Q1721" s="106"/>
      <c r="R1721" s="106"/>
      <c r="S1721" s="106"/>
      <c r="T1721" s="106"/>
      <c r="U1721" s="106"/>
      <c r="V1721" s="106"/>
      <c r="W1721" s="106"/>
      <c r="X1721" s="106"/>
      <c r="Y1721" s="101"/>
      <c r="Z1721" s="101"/>
      <c r="AA1721" s="101"/>
      <c r="AB1721" s="101"/>
      <c r="AC1721" s="101"/>
      <c r="AD1721" s="101"/>
      <c r="AE1721" s="101"/>
      <c r="AF1721" s="101"/>
      <c r="AG1721" s="101" t="s">
        <v>365</v>
      </c>
      <c r="AH1721" s="101">
        <v>2</v>
      </c>
      <c r="AI1721" s="101"/>
      <c r="AJ1721" s="101"/>
      <c r="AK1721" s="101"/>
      <c r="AL1721" s="101"/>
      <c r="AM1721" s="101"/>
      <c r="AN1721" s="101"/>
      <c r="AO1721" s="101"/>
      <c r="AP1721" s="101"/>
      <c r="AQ1721" s="101"/>
      <c r="AR1721" s="101"/>
      <c r="AS1721" s="101"/>
      <c r="AT1721" s="101"/>
      <c r="AU1721" s="101"/>
      <c r="AV1721" s="101"/>
      <c r="AW1721" s="101"/>
      <c r="AX1721" s="101"/>
      <c r="AY1721" s="101"/>
      <c r="AZ1721" s="101"/>
      <c r="BA1721" s="101"/>
      <c r="BB1721" s="101"/>
      <c r="BC1721" s="101"/>
      <c r="BD1721" s="101"/>
      <c r="BE1721" s="101"/>
      <c r="BF1721" s="101"/>
      <c r="BG1721" s="101"/>
      <c r="BH1721" s="101"/>
    </row>
    <row r="1722" spans="1:60" outlineLevel="1">
      <c r="A1722" s="104"/>
      <c r="B1722" s="105"/>
      <c r="C1722" s="142" t="s">
        <v>1614</v>
      </c>
      <c r="D1722" s="111"/>
      <c r="E1722" s="112">
        <v>18</v>
      </c>
      <c r="F1722" s="106"/>
      <c r="G1722" s="106"/>
      <c r="H1722" s="106"/>
      <c r="I1722" s="106"/>
      <c r="J1722" s="106"/>
      <c r="K1722" s="106"/>
      <c r="L1722" s="106"/>
      <c r="M1722" s="106"/>
      <c r="N1722" s="106"/>
      <c r="O1722" s="106"/>
      <c r="P1722" s="106"/>
      <c r="Q1722" s="106"/>
      <c r="R1722" s="106"/>
      <c r="S1722" s="106"/>
      <c r="T1722" s="106"/>
      <c r="U1722" s="106"/>
      <c r="V1722" s="106"/>
      <c r="W1722" s="106"/>
      <c r="X1722" s="106"/>
      <c r="Y1722" s="101"/>
      <c r="Z1722" s="101"/>
      <c r="AA1722" s="101"/>
      <c r="AB1722" s="101"/>
      <c r="AC1722" s="101"/>
      <c r="AD1722" s="101"/>
      <c r="AE1722" s="101"/>
      <c r="AF1722" s="101"/>
      <c r="AG1722" s="101" t="s">
        <v>365</v>
      </c>
      <c r="AH1722" s="101">
        <v>2</v>
      </c>
      <c r="AI1722" s="101"/>
      <c r="AJ1722" s="101"/>
      <c r="AK1722" s="101"/>
      <c r="AL1722" s="101"/>
      <c r="AM1722" s="101"/>
      <c r="AN1722" s="101"/>
      <c r="AO1722" s="101"/>
      <c r="AP1722" s="101"/>
      <c r="AQ1722" s="101"/>
      <c r="AR1722" s="101"/>
      <c r="AS1722" s="101"/>
      <c r="AT1722" s="101"/>
      <c r="AU1722" s="101"/>
      <c r="AV1722" s="101"/>
      <c r="AW1722" s="101"/>
      <c r="AX1722" s="101"/>
      <c r="AY1722" s="101"/>
      <c r="AZ1722" s="101"/>
      <c r="BA1722" s="101"/>
      <c r="BB1722" s="101"/>
      <c r="BC1722" s="101"/>
      <c r="BD1722" s="101"/>
      <c r="BE1722" s="101"/>
      <c r="BF1722" s="101"/>
      <c r="BG1722" s="101"/>
      <c r="BH1722" s="101"/>
    </row>
    <row r="1723" spans="1:60" outlineLevel="1">
      <c r="A1723" s="104"/>
      <c r="B1723" s="105"/>
      <c r="C1723" s="142" t="s">
        <v>1615</v>
      </c>
      <c r="D1723" s="111"/>
      <c r="E1723" s="112">
        <v>-1.6160000000000001</v>
      </c>
      <c r="F1723" s="106"/>
      <c r="G1723" s="106"/>
      <c r="H1723" s="106"/>
      <c r="I1723" s="106"/>
      <c r="J1723" s="106"/>
      <c r="K1723" s="106"/>
      <c r="L1723" s="106"/>
      <c r="M1723" s="106"/>
      <c r="N1723" s="106"/>
      <c r="O1723" s="106"/>
      <c r="P1723" s="106"/>
      <c r="Q1723" s="106"/>
      <c r="R1723" s="106"/>
      <c r="S1723" s="106"/>
      <c r="T1723" s="106"/>
      <c r="U1723" s="106"/>
      <c r="V1723" s="106"/>
      <c r="W1723" s="106"/>
      <c r="X1723" s="106"/>
      <c r="Y1723" s="101"/>
      <c r="Z1723" s="101"/>
      <c r="AA1723" s="101"/>
      <c r="AB1723" s="101"/>
      <c r="AC1723" s="101"/>
      <c r="AD1723" s="101"/>
      <c r="AE1723" s="101"/>
      <c r="AF1723" s="101"/>
      <c r="AG1723" s="101" t="s">
        <v>365</v>
      </c>
      <c r="AH1723" s="101">
        <v>2</v>
      </c>
      <c r="AI1723" s="101"/>
      <c r="AJ1723" s="101"/>
      <c r="AK1723" s="101"/>
      <c r="AL1723" s="101"/>
      <c r="AM1723" s="101"/>
      <c r="AN1723" s="101"/>
      <c r="AO1723" s="101"/>
      <c r="AP1723" s="101"/>
      <c r="AQ1723" s="101"/>
      <c r="AR1723" s="101"/>
      <c r="AS1723" s="101"/>
      <c r="AT1723" s="101"/>
      <c r="AU1723" s="101"/>
      <c r="AV1723" s="101"/>
      <c r="AW1723" s="101"/>
      <c r="AX1723" s="101"/>
      <c r="AY1723" s="101"/>
      <c r="AZ1723" s="101"/>
      <c r="BA1723" s="101"/>
      <c r="BB1723" s="101"/>
      <c r="BC1723" s="101"/>
      <c r="BD1723" s="101"/>
      <c r="BE1723" s="101"/>
      <c r="BF1723" s="101"/>
      <c r="BG1723" s="101"/>
      <c r="BH1723" s="101"/>
    </row>
    <row r="1724" spans="1:60" outlineLevel="1">
      <c r="A1724" s="104"/>
      <c r="B1724" s="105"/>
      <c r="C1724" s="142" t="s">
        <v>1616</v>
      </c>
      <c r="D1724" s="111"/>
      <c r="E1724" s="112">
        <v>17.52</v>
      </c>
      <c r="F1724" s="106"/>
      <c r="G1724" s="106"/>
      <c r="H1724" s="106"/>
      <c r="I1724" s="106"/>
      <c r="J1724" s="106"/>
      <c r="K1724" s="106"/>
      <c r="L1724" s="106"/>
      <c r="M1724" s="106"/>
      <c r="N1724" s="106"/>
      <c r="O1724" s="106"/>
      <c r="P1724" s="106"/>
      <c r="Q1724" s="106"/>
      <c r="R1724" s="106"/>
      <c r="S1724" s="106"/>
      <c r="T1724" s="106"/>
      <c r="U1724" s="106"/>
      <c r="V1724" s="106"/>
      <c r="W1724" s="106"/>
      <c r="X1724" s="106"/>
      <c r="Y1724" s="101"/>
      <c r="Z1724" s="101"/>
      <c r="AA1724" s="101"/>
      <c r="AB1724" s="101"/>
      <c r="AC1724" s="101"/>
      <c r="AD1724" s="101"/>
      <c r="AE1724" s="101"/>
      <c r="AF1724" s="101"/>
      <c r="AG1724" s="101" t="s">
        <v>365</v>
      </c>
      <c r="AH1724" s="101">
        <v>2</v>
      </c>
      <c r="AI1724" s="101"/>
      <c r="AJ1724" s="101"/>
      <c r="AK1724" s="101"/>
      <c r="AL1724" s="101"/>
      <c r="AM1724" s="101"/>
      <c r="AN1724" s="101"/>
      <c r="AO1724" s="101"/>
      <c r="AP1724" s="101"/>
      <c r="AQ1724" s="101"/>
      <c r="AR1724" s="101"/>
      <c r="AS1724" s="101"/>
      <c r="AT1724" s="101"/>
      <c r="AU1724" s="101"/>
      <c r="AV1724" s="101"/>
      <c r="AW1724" s="101"/>
      <c r="AX1724" s="101"/>
      <c r="AY1724" s="101"/>
      <c r="AZ1724" s="101"/>
      <c r="BA1724" s="101"/>
      <c r="BB1724" s="101"/>
      <c r="BC1724" s="101"/>
      <c r="BD1724" s="101"/>
      <c r="BE1724" s="101"/>
      <c r="BF1724" s="101"/>
      <c r="BG1724" s="101"/>
      <c r="BH1724" s="101"/>
    </row>
    <row r="1725" spans="1:60" outlineLevel="1">
      <c r="A1725" s="104"/>
      <c r="B1725" s="105"/>
      <c r="C1725" s="142" t="s">
        <v>1615</v>
      </c>
      <c r="D1725" s="111"/>
      <c r="E1725" s="112">
        <v>-1.6160000000000001</v>
      </c>
      <c r="F1725" s="106"/>
      <c r="G1725" s="106"/>
      <c r="H1725" s="106"/>
      <c r="I1725" s="106"/>
      <c r="J1725" s="106"/>
      <c r="K1725" s="106"/>
      <c r="L1725" s="106"/>
      <c r="M1725" s="106"/>
      <c r="N1725" s="106"/>
      <c r="O1725" s="106"/>
      <c r="P1725" s="106"/>
      <c r="Q1725" s="106"/>
      <c r="R1725" s="106"/>
      <c r="S1725" s="106"/>
      <c r="T1725" s="106"/>
      <c r="U1725" s="106"/>
      <c r="V1725" s="106"/>
      <c r="W1725" s="106"/>
      <c r="X1725" s="106"/>
      <c r="Y1725" s="101"/>
      <c r="Z1725" s="101"/>
      <c r="AA1725" s="101"/>
      <c r="AB1725" s="101"/>
      <c r="AC1725" s="101"/>
      <c r="AD1725" s="101"/>
      <c r="AE1725" s="101"/>
      <c r="AF1725" s="101"/>
      <c r="AG1725" s="101" t="s">
        <v>365</v>
      </c>
      <c r="AH1725" s="101">
        <v>2</v>
      </c>
      <c r="AI1725" s="101"/>
      <c r="AJ1725" s="101"/>
      <c r="AK1725" s="101"/>
      <c r="AL1725" s="101"/>
      <c r="AM1725" s="101"/>
      <c r="AN1725" s="101"/>
      <c r="AO1725" s="101"/>
      <c r="AP1725" s="101"/>
      <c r="AQ1725" s="101"/>
      <c r="AR1725" s="101"/>
      <c r="AS1725" s="101"/>
      <c r="AT1725" s="101"/>
      <c r="AU1725" s="101"/>
      <c r="AV1725" s="101"/>
      <c r="AW1725" s="101"/>
      <c r="AX1725" s="101"/>
      <c r="AY1725" s="101"/>
      <c r="AZ1725" s="101"/>
      <c r="BA1725" s="101"/>
      <c r="BB1725" s="101"/>
      <c r="BC1725" s="101"/>
      <c r="BD1725" s="101"/>
      <c r="BE1725" s="101"/>
      <c r="BF1725" s="101"/>
      <c r="BG1725" s="101"/>
      <c r="BH1725" s="101"/>
    </row>
    <row r="1726" spans="1:60" outlineLevel="1">
      <c r="A1726" s="104"/>
      <c r="B1726" s="105"/>
      <c r="C1726" s="142" t="s">
        <v>1617</v>
      </c>
      <c r="D1726" s="111"/>
      <c r="E1726" s="112">
        <v>17.52</v>
      </c>
      <c r="F1726" s="106"/>
      <c r="G1726" s="106"/>
      <c r="H1726" s="106"/>
      <c r="I1726" s="106"/>
      <c r="J1726" s="106"/>
      <c r="K1726" s="106"/>
      <c r="L1726" s="106"/>
      <c r="M1726" s="106"/>
      <c r="N1726" s="106"/>
      <c r="O1726" s="106"/>
      <c r="P1726" s="106"/>
      <c r="Q1726" s="106"/>
      <c r="R1726" s="106"/>
      <c r="S1726" s="106"/>
      <c r="T1726" s="106"/>
      <c r="U1726" s="106"/>
      <c r="V1726" s="106"/>
      <c r="W1726" s="106"/>
      <c r="X1726" s="106"/>
      <c r="Y1726" s="101"/>
      <c r="Z1726" s="101"/>
      <c r="AA1726" s="101"/>
      <c r="AB1726" s="101"/>
      <c r="AC1726" s="101"/>
      <c r="AD1726" s="101"/>
      <c r="AE1726" s="101"/>
      <c r="AF1726" s="101"/>
      <c r="AG1726" s="101" t="s">
        <v>365</v>
      </c>
      <c r="AH1726" s="101">
        <v>2</v>
      </c>
      <c r="AI1726" s="101"/>
      <c r="AJ1726" s="101"/>
      <c r="AK1726" s="101"/>
      <c r="AL1726" s="101"/>
      <c r="AM1726" s="101"/>
      <c r="AN1726" s="101"/>
      <c r="AO1726" s="101"/>
      <c r="AP1726" s="101"/>
      <c r="AQ1726" s="101"/>
      <c r="AR1726" s="101"/>
      <c r="AS1726" s="101"/>
      <c r="AT1726" s="101"/>
      <c r="AU1726" s="101"/>
      <c r="AV1726" s="101"/>
      <c r="AW1726" s="101"/>
      <c r="AX1726" s="101"/>
      <c r="AY1726" s="101"/>
      <c r="AZ1726" s="101"/>
      <c r="BA1726" s="101"/>
      <c r="BB1726" s="101"/>
      <c r="BC1726" s="101"/>
      <c r="BD1726" s="101"/>
      <c r="BE1726" s="101"/>
      <c r="BF1726" s="101"/>
      <c r="BG1726" s="101"/>
      <c r="BH1726" s="101"/>
    </row>
    <row r="1727" spans="1:60" outlineLevel="1">
      <c r="A1727" s="104"/>
      <c r="B1727" s="105"/>
      <c r="C1727" s="142" t="s">
        <v>1615</v>
      </c>
      <c r="D1727" s="111"/>
      <c r="E1727" s="112">
        <v>-1.6160000000000001</v>
      </c>
      <c r="F1727" s="106"/>
      <c r="G1727" s="106"/>
      <c r="H1727" s="106"/>
      <c r="I1727" s="106"/>
      <c r="J1727" s="106"/>
      <c r="K1727" s="106"/>
      <c r="L1727" s="106"/>
      <c r="M1727" s="106"/>
      <c r="N1727" s="106"/>
      <c r="O1727" s="106"/>
      <c r="P1727" s="106"/>
      <c r="Q1727" s="106"/>
      <c r="R1727" s="106"/>
      <c r="S1727" s="106"/>
      <c r="T1727" s="106"/>
      <c r="U1727" s="106"/>
      <c r="V1727" s="106"/>
      <c r="W1727" s="106"/>
      <c r="X1727" s="106"/>
      <c r="Y1727" s="101"/>
      <c r="Z1727" s="101"/>
      <c r="AA1727" s="101"/>
      <c r="AB1727" s="101"/>
      <c r="AC1727" s="101"/>
      <c r="AD1727" s="101"/>
      <c r="AE1727" s="101"/>
      <c r="AF1727" s="101"/>
      <c r="AG1727" s="101" t="s">
        <v>365</v>
      </c>
      <c r="AH1727" s="101">
        <v>2</v>
      </c>
      <c r="AI1727" s="101"/>
      <c r="AJ1727" s="101"/>
      <c r="AK1727" s="101"/>
      <c r="AL1727" s="101"/>
      <c r="AM1727" s="101"/>
      <c r="AN1727" s="101"/>
      <c r="AO1727" s="101"/>
      <c r="AP1727" s="101"/>
      <c r="AQ1727" s="101"/>
      <c r="AR1727" s="101"/>
      <c r="AS1727" s="101"/>
      <c r="AT1727" s="101"/>
      <c r="AU1727" s="101"/>
      <c r="AV1727" s="101"/>
      <c r="AW1727" s="101"/>
      <c r="AX1727" s="101"/>
      <c r="AY1727" s="101"/>
      <c r="AZ1727" s="101"/>
      <c r="BA1727" s="101"/>
      <c r="BB1727" s="101"/>
      <c r="BC1727" s="101"/>
      <c r="BD1727" s="101"/>
      <c r="BE1727" s="101"/>
      <c r="BF1727" s="101"/>
      <c r="BG1727" s="101"/>
      <c r="BH1727" s="101"/>
    </row>
    <row r="1728" spans="1:60" outlineLevel="1">
      <c r="A1728" s="104"/>
      <c r="B1728" s="105"/>
      <c r="C1728" s="142" t="s">
        <v>1618</v>
      </c>
      <c r="D1728" s="111"/>
      <c r="E1728" s="112">
        <v>17.52</v>
      </c>
      <c r="F1728" s="106"/>
      <c r="G1728" s="106"/>
      <c r="H1728" s="106"/>
      <c r="I1728" s="106"/>
      <c r="J1728" s="106"/>
      <c r="K1728" s="106"/>
      <c r="L1728" s="106"/>
      <c r="M1728" s="106"/>
      <c r="N1728" s="106"/>
      <c r="O1728" s="106"/>
      <c r="P1728" s="106"/>
      <c r="Q1728" s="106"/>
      <c r="R1728" s="106"/>
      <c r="S1728" s="106"/>
      <c r="T1728" s="106"/>
      <c r="U1728" s="106"/>
      <c r="V1728" s="106"/>
      <c r="W1728" s="106"/>
      <c r="X1728" s="106"/>
      <c r="Y1728" s="101"/>
      <c r="Z1728" s="101"/>
      <c r="AA1728" s="101"/>
      <c r="AB1728" s="101"/>
      <c r="AC1728" s="101"/>
      <c r="AD1728" s="101"/>
      <c r="AE1728" s="101"/>
      <c r="AF1728" s="101"/>
      <c r="AG1728" s="101" t="s">
        <v>365</v>
      </c>
      <c r="AH1728" s="101">
        <v>2</v>
      </c>
      <c r="AI1728" s="101"/>
      <c r="AJ1728" s="101"/>
      <c r="AK1728" s="101"/>
      <c r="AL1728" s="101"/>
      <c r="AM1728" s="101"/>
      <c r="AN1728" s="101"/>
      <c r="AO1728" s="101"/>
      <c r="AP1728" s="101"/>
      <c r="AQ1728" s="101"/>
      <c r="AR1728" s="101"/>
      <c r="AS1728" s="101"/>
      <c r="AT1728" s="101"/>
      <c r="AU1728" s="101"/>
      <c r="AV1728" s="101"/>
      <c r="AW1728" s="101"/>
      <c r="AX1728" s="101"/>
      <c r="AY1728" s="101"/>
      <c r="AZ1728" s="101"/>
      <c r="BA1728" s="101"/>
      <c r="BB1728" s="101"/>
      <c r="BC1728" s="101"/>
      <c r="BD1728" s="101"/>
      <c r="BE1728" s="101"/>
      <c r="BF1728" s="101"/>
      <c r="BG1728" s="101"/>
      <c r="BH1728" s="101"/>
    </row>
    <row r="1729" spans="1:60" outlineLevel="1">
      <c r="A1729" s="104"/>
      <c r="B1729" s="105"/>
      <c r="C1729" s="142" t="s">
        <v>1615</v>
      </c>
      <c r="D1729" s="111"/>
      <c r="E1729" s="112">
        <v>-1.6160000000000001</v>
      </c>
      <c r="F1729" s="106"/>
      <c r="G1729" s="106"/>
      <c r="H1729" s="106"/>
      <c r="I1729" s="106"/>
      <c r="J1729" s="106"/>
      <c r="K1729" s="106"/>
      <c r="L1729" s="106"/>
      <c r="M1729" s="106"/>
      <c r="N1729" s="106"/>
      <c r="O1729" s="106"/>
      <c r="P1729" s="106"/>
      <c r="Q1729" s="106"/>
      <c r="R1729" s="106"/>
      <c r="S1729" s="106"/>
      <c r="T1729" s="106"/>
      <c r="U1729" s="106"/>
      <c r="V1729" s="106"/>
      <c r="W1729" s="106"/>
      <c r="X1729" s="106"/>
      <c r="Y1729" s="101"/>
      <c r="Z1729" s="101"/>
      <c r="AA1729" s="101"/>
      <c r="AB1729" s="101"/>
      <c r="AC1729" s="101"/>
      <c r="AD1729" s="101"/>
      <c r="AE1729" s="101"/>
      <c r="AF1729" s="101"/>
      <c r="AG1729" s="101" t="s">
        <v>365</v>
      </c>
      <c r="AH1729" s="101">
        <v>2</v>
      </c>
      <c r="AI1729" s="101"/>
      <c r="AJ1729" s="101"/>
      <c r="AK1729" s="101"/>
      <c r="AL1729" s="101"/>
      <c r="AM1729" s="101"/>
      <c r="AN1729" s="101"/>
      <c r="AO1729" s="101"/>
      <c r="AP1729" s="101"/>
      <c r="AQ1729" s="101"/>
      <c r="AR1729" s="101"/>
      <c r="AS1729" s="101"/>
      <c r="AT1729" s="101"/>
      <c r="AU1729" s="101"/>
      <c r="AV1729" s="101"/>
      <c r="AW1729" s="101"/>
      <c r="AX1729" s="101"/>
      <c r="AY1729" s="101"/>
      <c r="AZ1729" s="101"/>
      <c r="BA1729" s="101"/>
      <c r="BB1729" s="101"/>
      <c r="BC1729" s="101"/>
      <c r="BD1729" s="101"/>
      <c r="BE1729" s="101"/>
      <c r="BF1729" s="101"/>
      <c r="BG1729" s="101"/>
      <c r="BH1729" s="101"/>
    </row>
    <row r="1730" spans="1:60" outlineLevel="1">
      <c r="A1730" s="104"/>
      <c r="B1730" s="105"/>
      <c r="C1730" s="142" t="s">
        <v>1619</v>
      </c>
      <c r="D1730" s="111"/>
      <c r="E1730" s="112">
        <v>17.52</v>
      </c>
      <c r="F1730" s="106"/>
      <c r="G1730" s="106"/>
      <c r="H1730" s="106"/>
      <c r="I1730" s="106"/>
      <c r="J1730" s="106"/>
      <c r="K1730" s="106"/>
      <c r="L1730" s="106"/>
      <c r="M1730" s="106"/>
      <c r="N1730" s="106"/>
      <c r="O1730" s="106"/>
      <c r="P1730" s="106"/>
      <c r="Q1730" s="106"/>
      <c r="R1730" s="106"/>
      <c r="S1730" s="106"/>
      <c r="T1730" s="106"/>
      <c r="U1730" s="106"/>
      <c r="V1730" s="106"/>
      <c r="W1730" s="106"/>
      <c r="X1730" s="106"/>
      <c r="Y1730" s="101"/>
      <c r="Z1730" s="101"/>
      <c r="AA1730" s="101"/>
      <c r="AB1730" s="101"/>
      <c r="AC1730" s="101"/>
      <c r="AD1730" s="101"/>
      <c r="AE1730" s="101"/>
      <c r="AF1730" s="101"/>
      <c r="AG1730" s="101" t="s">
        <v>365</v>
      </c>
      <c r="AH1730" s="101">
        <v>2</v>
      </c>
      <c r="AI1730" s="101"/>
      <c r="AJ1730" s="101"/>
      <c r="AK1730" s="101"/>
      <c r="AL1730" s="101"/>
      <c r="AM1730" s="101"/>
      <c r="AN1730" s="101"/>
      <c r="AO1730" s="101"/>
      <c r="AP1730" s="101"/>
      <c r="AQ1730" s="101"/>
      <c r="AR1730" s="101"/>
      <c r="AS1730" s="101"/>
      <c r="AT1730" s="101"/>
      <c r="AU1730" s="101"/>
      <c r="AV1730" s="101"/>
      <c r="AW1730" s="101"/>
      <c r="AX1730" s="101"/>
      <c r="AY1730" s="101"/>
      <c r="AZ1730" s="101"/>
      <c r="BA1730" s="101"/>
      <c r="BB1730" s="101"/>
      <c r="BC1730" s="101"/>
      <c r="BD1730" s="101"/>
      <c r="BE1730" s="101"/>
      <c r="BF1730" s="101"/>
      <c r="BG1730" s="101"/>
      <c r="BH1730" s="101"/>
    </row>
    <row r="1731" spans="1:60" outlineLevel="1">
      <c r="A1731" s="104"/>
      <c r="B1731" s="105"/>
      <c r="C1731" s="142" t="s">
        <v>1615</v>
      </c>
      <c r="D1731" s="111"/>
      <c r="E1731" s="112">
        <v>-1.6160000000000001</v>
      </c>
      <c r="F1731" s="106"/>
      <c r="G1731" s="106"/>
      <c r="H1731" s="106"/>
      <c r="I1731" s="106"/>
      <c r="J1731" s="106"/>
      <c r="K1731" s="106"/>
      <c r="L1731" s="106"/>
      <c r="M1731" s="106"/>
      <c r="N1731" s="106"/>
      <c r="O1731" s="106"/>
      <c r="P1731" s="106"/>
      <c r="Q1731" s="106"/>
      <c r="R1731" s="106"/>
      <c r="S1731" s="106"/>
      <c r="T1731" s="106"/>
      <c r="U1731" s="106"/>
      <c r="V1731" s="106"/>
      <c r="W1731" s="106"/>
      <c r="X1731" s="106"/>
      <c r="Y1731" s="101"/>
      <c r="Z1731" s="101"/>
      <c r="AA1731" s="101"/>
      <c r="AB1731" s="101"/>
      <c r="AC1731" s="101"/>
      <c r="AD1731" s="101"/>
      <c r="AE1731" s="101"/>
      <c r="AF1731" s="101"/>
      <c r="AG1731" s="101" t="s">
        <v>365</v>
      </c>
      <c r="AH1731" s="101">
        <v>2</v>
      </c>
      <c r="AI1731" s="101"/>
      <c r="AJ1731" s="101"/>
      <c r="AK1731" s="101"/>
      <c r="AL1731" s="101"/>
      <c r="AM1731" s="101"/>
      <c r="AN1731" s="101"/>
      <c r="AO1731" s="101"/>
      <c r="AP1731" s="101"/>
      <c r="AQ1731" s="101"/>
      <c r="AR1731" s="101"/>
      <c r="AS1731" s="101"/>
      <c r="AT1731" s="101"/>
      <c r="AU1731" s="101"/>
      <c r="AV1731" s="101"/>
      <c r="AW1731" s="101"/>
      <c r="AX1731" s="101"/>
      <c r="AY1731" s="101"/>
      <c r="AZ1731" s="101"/>
      <c r="BA1731" s="101"/>
      <c r="BB1731" s="101"/>
      <c r="BC1731" s="101"/>
      <c r="BD1731" s="101"/>
      <c r="BE1731" s="101"/>
      <c r="BF1731" s="101"/>
      <c r="BG1731" s="101"/>
      <c r="BH1731" s="101"/>
    </row>
    <row r="1732" spans="1:60" outlineLevel="1">
      <c r="A1732" s="104"/>
      <c r="B1732" s="105"/>
      <c r="C1732" s="142" t="s">
        <v>1620</v>
      </c>
      <c r="D1732" s="111"/>
      <c r="E1732" s="112">
        <v>17.52</v>
      </c>
      <c r="F1732" s="106"/>
      <c r="G1732" s="106"/>
      <c r="H1732" s="106"/>
      <c r="I1732" s="106"/>
      <c r="J1732" s="106"/>
      <c r="K1732" s="106"/>
      <c r="L1732" s="106"/>
      <c r="M1732" s="106"/>
      <c r="N1732" s="106"/>
      <c r="O1732" s="106"/>
      <c r="P1732" s="106"/>
      <c r="Q1732" s="106"/>
      <c r="R1732" s="106"/>
      <c r="S1732" s="106"/>
      <c r="T1732" s="106"/>
      <c r="U1732" s="106"/>
      <c r="V1732" s="106"/>
      <c r="W1732" s="106"/>
      <c r="X1732" s="106"/>
      <c r="Y1732" s="101"/>
      <c r="Z1732" s="101"/>
      <c r="AA1732" s="101"/>
      <c r="AB1732" s="101"/>
      <c r="AC1732" s="101"/>
      <c r="AD1732" s="101"/>
      <c r="AE1732" s="101"/>
      <c r="AF1732" s="101"/>
      <c r="AG1732" s="101" t="s">
        <v>365</v>
      </c>
      <c r="AH1732" s="101">
        <v>2</v>
      </c>
      <c r="AI1732" s="101"/>
      <c r="AJ1732" s="101"/>
      <c r="AK1732" s="101"/>
      <c r="AL1732" s="101"/>
      <c r="AM1732" s="101"/>
      <c r="AN1732" s="101"/>
      <c r="AO1732" s="101"/>
      <c r="AP1732" s="101"/>
      <c r="AQ1732" s="101"/>
      <c r="AR1732" s="101"/>
      <c r="AS1732" s="101"/>
      <c r="AT1732" s="101"/>
      <c r="AU1732" s="101"/>
      <c r="AV1732" s="101"/>
      <c r="AW1732" s="101"/>
      <c r="AX1732" s="101"/>
      <c r="AY1732" s="101"/>
      <c r="AZ1732" s="101"/>
      <c r="BA1732" s="101"/>
      <c r="BB1732" s="101"/>
      <c r="BC1732" s="101"/>
      <c r="BD1732" s="101"/>
      <c r="BE1732" s="101"/>
      <c r="BF1732" s="101"/>
      <c r="BG1732" s="101"/>
      <c r="BH1732" s="101"/>
    </row>
    <row r="1733" spans="1:60" outlineLevel="1">
      <c r="A1733" s="104"/>
      <c r="B1733" s="105"/>
      <c r="C1733" s="142" t="s">
        <v>1615</v>
      </c>
      <c r="D1733" s="111"/>
      <c r="E1733" s="112">
        <v>-1.6160000000000001</v>
      </c>
      <c r="F1733" s="106"/>
      <c r="G1733" s="106"/>
      <c r="H1733" s="106"/>
      <c r="I1733" s="106"/>
      <c r="J1733" s="106"/>
      <c r="K1733" s="106"/>
      <c r="L1733" s="106"/>
      <c r="M1733" s="106"/>
      <c r="N1733" s="106"/>
      <c r="O1733" s="106"/>
      <c r="P1733" s="106"/>
      <c r="Q1733" s="106"/>
      <c r="R1733" s="106"/>
      <c r="S1733" s="106"/>
      <c r="T1733" s="106"/>
      <c r="U1733" s="106"/>
      <c r="V1733" s="106"/>
      <c r="W1733" s="106"/>
      <c r="X1733" s="106"/>
      <c r="Y1733" s="101"/>
      <c r="Z1733" s="101"/>
      <c r="AA1733" s="101"/>
      <c r="AB1733" s="101"/>
      <c r="AC1733" s="101"/>
      <c r="AD1733" s="101"/>
      <c r="AE1733" s="101"/>
      <c r="AF1733" s="101"/>
      <c r="AG1733" s="101" t="s">
        <v>365</v>
      </c>
      <c r="AH1733" s="101">
        <v>2</v>
      </c>
      <c r="AI1733" s="101"/>
      <c r="AJ1733" s="101"/>
      <c r="AK1733" s="101"/>
      <c r="AL1733" s="101"/>
      <c r="AM1733" s="101"/>
      <c r="AN1733" s="101"/>
      <c r="AO1733" s="101"/>
      <c r="AP1733" s="101"/>
      <c r="AQ1733" s="101"/>
      <c r="AR1733" s="101"/>
      <c r="AS1733" s="101"/>
      <c r="AT1733" s="101"/>
      <c r="AU1733" s="101"/>
      <c r="AV1733" s="101"/>
      <c r="AW1733" s="101"/>
      <c r="AX1733" s="101"/>
      <c r="AY1733" s="101"/>
      <c r="AZ1733" s="101"/>
      <c r="BA1733" s="101"/>
      <c r="BB1733" s="101"/>
      <c r="BC1733" s="101"/>
      <c r="BD1733" s="101"/>
      <c r="BE1733" s="101"/>
      <c r="BF1733" s="101"/>
      <c r="BG1733" s="101"/>
      <c r="BH1733" s="101"/>
    </row>
    <row r="1734" spans="1:60" outlineLevel="1">
      <c r="A1734" s="104"/>
      <c r="B1734" s="105"/>
      <c r="C1734" s="142" t="s">
        <v>1621</v>
      </c>
      <c r="D1734" s="111"/>
      <c r="E1734" s="112">
        <v>17.52</v>
      </c>
      <c r="F1734" s="106"/>
      <c r="G1734" s="106"/>
      <c r="H1734" s="106"/>
      <c r="I1734" s="106"/>
      <c r="J1734" s="106"/>
      <c r="K1734" s="106"/>
      <c r="L1734" s="106"/>
      <c r="M1734" s="106"/>
      <c r="N1734" s="106"/>
      <c r="O1734" s="106"/>
      <c r="P1734" s="106"/>
      <c r="Q1734" s="106"/>
      <c r="R1734" s="106"/>
      <c r="S1734" s="106"/>
      <c r="T1734" s="106"/>
      <c r="U1734" s="106"/>
      <c r="V1734" s="106"/>
      <c r="W1734" s="106"/>
      <c r="X1734" s="106"/>
      <c r="Y1734" s="101"/>
      <c r="Z1734" s="101"/>
      <c r="AA1734" s="101"/>
      <c r="AB1734" s="101"/>
      <c r="AC1734" s="101"/>
      <c r="AD1734" s="101"/>
      <c r="AE1734" s="101"/>
      <c r="AF1734" s="101"/>
      <c r="AG1734" s="101" t="s">
        <v>365</v>
      </c>
      <c r="AH1734" s="101">
        <v>2</v>
      </c>
      <c r="AI1734" s="101"/>
      <c r="AJ1734" s="101"/>
      <c r="AK1734" s="101"/>
      <c r="AL1734" s="101"/>
      <c r="AM1734" s="101"/>
      <c r="AN1734" s="101"/>
      <c r="AO1734" s="101"/>
      <c r="AP1734" s="101"/>
      <c r="AQ1734" s="101"/>
      <c r="AR1734" s="101"/>
      <c r="AS1734" s="101"/>
      <c r="AT1734" s="101"/>
      <c r="AU1734" s="101"/>
      <c r="AV1734" s="101"/>
      <c r="AW1734" s="101"/>
      <c r="AX1734" s="101"/>
      <c r="AY1734" s="101"/>
      <c r="AZ1734" s="101"/>
      <c r="BA1734" s="101"/>
      <c r="BB1734" s="101"/>
      <c r="BC1734" s="101"/>
      <c r="BD1734" s="101"/>
      <c r="BE1734" s="101"/>
      <c r="BF1734" s="101"/>
      <c r="BG1734" s="101"/>
      <c r="BH1734" s="101"/>
    </row>
    <row r="1735" spans="1:60" outlineLevel="1">
      <c r="A1735" s="104"/>
      <c r="B1735" s="105"/>
      <c r="C1735" s="142" t="s">
        <v>1615</v>
      </c>
      <c r="D1735" s="111"/>
      <c r="E1735" s="112">
        <v>-1.6160000000000001</v>
      </c>
      <c r="F1735" s="106"/>
      <c r="G1735" s="106"/>
      <c r="H1735" s="106"/>
      <c r="I1735" s="106"/>
      <c r="J1735" s="106"/>
      <c r="K1735" s="106"/>
      <c r="L1735" s="106"/>
      <c r="M1735" s="106"/>
      <c r="N1735" s="106"/>
      <c r="O1735" s="106"/>
      <c r="P1735" s="106"/>
      <c r="Q1735" s="106"/>
      <c r="R1735" s="106"/>
      <c r="S1735" s="106"/>
      <c r="T1735" s="106"/>
      <c r="U1735" s="106"/>
      <c r="V1735" s="106"/>
      <c r="W1735" s="106"/>
      <c r="X1735" s="106"/>
      <c r="Y1735" s="101"/>
      <c r="Z1735" s="101"/>
      <c r="AA1735" s="101"/>
      <c r="AB1735" s="101"/>
      <c r="AC1735" s="101"/>
      <c r="AD1735" s="101"/>
      <c r="AE1735" s="101"/>
      <c r="AF1735" s="101"/>
      <c r="AG1735" s="101" t="s">
        <v>365</v>
      </c>
      <c r="AH1735" s="101">
        <v>2</v>
      </c>
      <c r="AI1735" s="101"/>
      <c r="AJ1735" s="101"/>
      <c r="AK1735" s="101"/>
      <c r="AL1735" s="101"/>
      <c r="AM1735" s="101"/>
      <c r="AN1735" s="101"/>
      <c r="AO1735" s="101"/>
      <c r="AP1735" s="101"/>
      <c r="AQ1735" s="101"/>
      <c r="AR1735" s="101"/>
      <c r="AS1735" s="101"/>
      <c r="AT1735" s="101"/>
      <c r="AU1735" s="101"/>
      <c r="AV1735" s="101"/>
      <c r="AW1735" s="101"/>
      <c r="AX1735" s="101"/>
      <c r="AY1735" s="101"/>
      <c r="AZ1735" s="101"/>
      <c r="BA1735" s="101"/>
      <c r="BB1735" s="101"/>
      <c r="BC1735" s="101"/>
      <c r="BD1735" s="101"/>
      <c r="BE1735" s="101"/>
      <c r="BF1735" s="101"/>
      <c r="BG1735" s="101"/>
      <c r="BH1735" s="101"/>
    </row>
    <row r="1736" spans="1:60" outlineLevel="1">
      <c r="A1736" s="104"/>
      <c r="B1736" s="105"/>
      <c r="C1736" s="142" t="s">
        <v>1622</v>
      </c>
      <c r="D1736" s="111"/>
      <c r="E1736" s="112">
        <v>17.52</v>
      </c>
      <c r="F1736" s="106"/>
      <c r="G1736" s="106"/>
      <c r="H1736" s="106"/>
      <c r="I1736" s="106"/>
      <c r="J1736" s="106"/>
      <c r="K1736" s="106"/>
      <c r="L1736" s="106"/>
      <c r="M1736" s="106"/>
      <c r="N1736" s="106"/>
      <c r="O1736" s="106"/>
      <c r="P1736" s="106"/>
      <c r="Q1736" s="106"/>
      <c r="R1736" s="106"/>
      <c r="S1736" s="106"/>
      <c r="T1736" s="106"/>
      <c r="U1736" s="106"/>
      <c r="V1736" s="106"/>
      <c r="W1736" s="106"/>
      <c r="X1736" s="106"/>
      <c r="Y1736" s="101"/>
      <c r="Z1736" s="101"/>
      <c r="AA1736" s="101"/>
      <c r="AB1736" s="101"/>
      <c r="AC1736" s="101"/>
      <c r="AD1736" s="101"/>
      <c r="AE1736" s="101"/>
      <c r="AF1736" s="101"/>
      <c r="AG1736" s="101" t="s">
        <v>365</v>
      </c>
      <c r="AH1736" s="101">
        <v>2</v>
      </c>
      <c r="AI1736" s="101"/>
      <c r="AJ1736" s="101"/>
      <c r="AK1736" s="101"/>
      <c r="AL1736" s="101"/>
      <c r="AM1736" s="101"/>
      <c r="AN1736" s="101"/>
      <c r="AO1736" s="101"/>
      <c r="AP1736" s="101"/>
      <c r="AQ1736" s="101"/>
      <c r="AR1736" s="101"/>
      <c r="AS1736" s="101"/>
      <c r="AT1736" s="101"/>
      <c r="AU1736" s="101"/>
      <c r="AV1736" s="101"/>
      <c r="AW1736" s="101"/>
      <c r="AX1736" s="101"/>
      <c r="AY1736" s="101"/>
      <c r="AZ1736" s="101"/>
      <c r="BA1736" s="101"/>
      <c r="BB1736" s="101"/>
      <c r="BC1736" s="101"/>
      <c r="BD1736" s="101"/>
      <c r="BE1736" s="101"/>
      <c r="BF1736" s="101"/>
      <c r="BG1736" s="101"/>
      <c r="BH1736" s="101"/>
    </row>
    <row r="1737" spans="1:60" outlineLevel="1">
      <c r="A1737" s="104"/>
      <c r="B1737" s="105"/>
      <c r="C1737" s="142" t="s">
        <v>1615</v>
      </c>
      <c r="D1737" s="111"/>
      <c r="E1737" s="112">
        <v>-1.6160000000000001</v>
      </c>
      <c r="F1737" s="106"/>
      <c r="G1737" s="106"/>
      <c r="H1737" s="106"/>
      <c r="I1737" s="106"/>
      <c r="J1737" s="106"/>
      <c r="K1737" s="106"/>
      <c r="L1737" s="106"/>
      <c r="M1737" s="106"/>
      <c r="N1737" s="106"/>
      <c r="O1737" s="106"/>
      <c r="P1737" s="106"/>
      <c r="Q1737" s="106"/>
      <c r="R1737" s="106"/>
      <c r="S1737" s="106"/>
      <c r="T1737" s="106"/>
      <c r="U1737" s="106"/>
      <c r="V1737" s="106"/>
      <c r="W1737" s="106"/>
      <c r="X1737" s="106"/>
      <c r="Y1737" s="101"/>
      <c r="Z1737" s="101"/>
      <c r="AA1737" s="101"/>
      <c r="AB1737" s="101"/>
      <c r="AC1737" s="101"/>
      <c r="AD1737" s="101"/>
      <c r="AE1737" s="101"/>
      <c r="AF1737" s="101"/>
      <c r="AG1737" s="101" t="s">
        <v>365</v>
      </c>
      <c r="AH1737" s="101">
        <v>2</v>
      </c>
      <c r="AI1737" s="101"/>
      <c r="AJ1737" s="101"/>
      <c r="AK1737" s="101"/>
      <c r="AL1737" s="101"/>
      <c r="AM1737" s="101"/>
      <c r="AN1737" s="101"/>
      <c r="AO1737" s="101"/>
      <c r="AP1737" s="101"/>
      <c r="AQ1737" s="101"/>
      <c r="AR1737" s="101"/>
      <c r="AS1737" s="101"/>
      <c r="AT1737" s="101"/>
      <c r="AU1737" s="101"/>
      <c r="AV1737" s="101"/>
      <c r="AW1737" s="101"/>
      <c r="AX1737" s="101"/>
      <c r="AY1737" s="101"/>
      <c r="AZ1737" s="101"/>
      <c r="BA1737" s="101"/>
      <c r="BB1737" s="101"/>
      <c r="BC1737" s="101"/>
      <c r="BD1737" s="101"/>
      <c r="BE1737" s="101"/>
      <c r="BF1737" s="101"/>
      <c r="BG1737" s="101"/>
      <c r="BH1737" s="101"/>
    </row>
    <row r="1738" spans="1:60" outlineLevel="1">
      <c r="A1738" s="104"/>
      <c r="B1738" s="105"/>
      <c r="C1738" s="142" t="s">
        <v>1623</v>
      </c>
      <c r="D1738" s="111"/>
      <c r="E1738" s="112">
        <v>19.2</v>
      </c>
      <c r="F1738" s="106"/>
      <c r="G1738" s="106"/>
      <c r="H1738" s="106"/>
      <c r="I1738" s="106"/>
      <c r="J1738" s="106"/>
      <c r="K1738" s="106"/>
      <c r="L1738" s="106"/>
      <c r="M1738" s="106"/>
      <c r="N1738" s="106"/>
      <c r="O1738" s="106"/>
      <c r="P1738" s="106"/>
      <c r="Q1738" s="106"/>
      <c r="R1738" s="106"/>
      <c r="S1738" s="106"/>
      <c r="T1738" s="106"/>
      <c r="U1738" s="106"/>
      <c r="V1738" s="106"/>
      <c r="W1738" s="106"/>
      <c r="X1738" s="106"/>
      <c r="Y1738" s="101"/>
      <c r="Z1738" s="101"/>
      <c r="AA1738" s="101"/>
      <c r="AB1738" s="101"/>
      <c r="AC1738" s="101"/>
      <c r="AD1738" s="101"/>
      <c r="AE1738" s="101"/>
      <c r="AF1738" s="101"/>
      <c r="AG1738" s="101" t="s">
        <v>365</v>
      </c>
      <c r="AH1738" s="101">
        <v>2</v>
      </c>
      <c r="AI1738" s="101"/>
      <c r="AJ1738" s="101"/>
      <c r="AK1738" s="101"/>
      <c r="AL1738" s="101"/>
      <c r="AM1738" s="101"/>
      <c r="AN1738" s="101"/>
      <c r="AO1738" s="101"/>
      <c r="AP1738" s="101"/>
      <c r="AQ1738" s="101"/>
      <c r="AR1738" s="101"/>
      <c r="AS1738" s="101"/>
      <c r="AT1738" s="101"/>
      <c r="AU1738" s="101"/>
      <c r="AV1738" s="101"/>
      <c r="AW1738" s="101"/>
      <c r="AX1738" s="101"/>
      <c r="AY1738" s="101"/>
      <c r="AZ1738" s="101"/>
      <c r="BA1738" s="101"/>
      <c r="BB1738" s="101"/>
      <c r="BC1738" s="101"/>
      <c r="BD1738" s="101"/>
      <c r="BE1738" s="101"/>
      <c r="BF1738" s="101"/>
      <c r="BG1738" s="101"/>
      <c r="BH1738" s="101"/>
    </row>
    <row r="1739" spans="1:60" outlineLevel="1">
      <c r="A1739" s="104"/>
      <c r="B1739" s="105"/>
      <c r="C1739" s="142" t="s">
        <v>1615</v>
      </c>
      <c r="D1739" s="111"/>
      <c r="E1739" s="112">
        <v>-1.6160000000000001</v>
      </c>
      <c r="F1739" s="106"/>
      <c r="G1739" s="106"/>
      <c r="H1739" s="106"/>
      <c r="I1739" s="106"/>
      <c r="J1739" s="106"/>
      <c r="K1739" s="106"/>
      <c r="L1739" s="106"/>
      <c r="M1739" s="106"/>
      <c r="N1739" s="106"/>
      <c r="O1739" s="106"/>
      <c r="P1739" s="106"/>
      <c r="Q1739" s="106"/>
      <c r="R1739" s="106"/>
      <c r="S1739" s="106"/>
      <c r="T1739" s="106"/>
      <c r="U1739" s="106"/>
      <c r="V1739" s="106"/>
      <c r="W1739" s="106"/>
      <c r="X1739" s="106"/>
      <c r="Y1739" s="101"/>
      <c r="Z1739" s="101"/>
      <c r="AA1739" s="101"/>
      <c r="AB1739" s="101"/>
      <c r="AC1739" s="101"/>
      <c r="AD1739" s="101"/>
      <c r="AE1739" s="101"/>
      <c r="AF1739" s="101"/>
      <c r="AG1739" s="101" t="s">
        <v>365</v>
      </c>
      <c r="AH1739" s="101">
        <v>2</v>
      </c>
      <c r="AI1739" s="101"/>
      <c r="AJ1739" s="101"/>
      <c r="AK1739" s="101"/>
      <c r="AL1739" s="101"/>
      <c r="AM1739" s="101"/>
      <c r="AN1739" s="101"/>
      <c r="AO1739" s="101"/>
      <c r="AP1739" s="101"/>
      <c r="AQ1739" s="101"/>
      <c r="AR1739" s="101"/>
      <c r="AS1739" s="101"/>
      <c r="AT1739" s="101"/>
      <c r="AU1739" s="101"/>
      <c r="AV1739" s="101"/>
      <c r="AW1739" s="101"/>
      <c r="AX1739" s="101"/>
      <c r="AY1739" s="101"/>
      <c r="AZ1739" s="101"/>
      <c r="BA1739" s="101"/>
      <c r="BB1739" s="101"/>
      <c r="BC1739" s="101"/>
      <c r="BD1739" s="101"/>
      <c r="BE1739" s="101"/>
      <c r="BF1739" s="101"/>
      <c r="BG1739" s="101"/>
      <c r="BH1739" s="101"/>
    </row>
    <row r="1740" spans="1:60" outlineLevel="1">
      <c r="A1740" s="104"/>
      <c r="B1740" s="105"/>
      <c r="C1740" s="142" t="s">
        <v>1624</v>
      </c>
      <c r="D1740" s="111"/>
      <c r="E1740" s="112">
        <v>56.231000000000002</v>
      </c>
      <c r="F1740" s="106"/>
      <c r="G1740" s="106"/>
      <c r="H1740" s="106"/>
      <c r="I1740" s="106"/>
      <c r="J1740" s="106"/>
      <c r="K1740" s="106"/>
      <c r="L1740" s="106"/>
      <c r="M1740" s="106"/>
      <c r="N1740" s="106"/>
      <c r="O1740" s="106"/>
      <c r="P1740" s="106"/>
      <c r="Q1740" s="106"/>
      <c r="R1740" s="106"/>
      <c r="S1740" s="106"/>
      <c r="T1740" s="106"/>
      <c r="U1740" s="106"/>
      <c r="V1740" s="106"/>
      <c r="W1740" s="106"/>
      <c r="X1740" s="106"/>
      <c r="Y1740" s="101"/>
      <c r="Z1740" s="101"/>
      <c r="AA1740" s="101"/>
      <c r="AB1740" s="101"/>
      <c r="AC1740" s="101"/>
      <c r="AD1740" s="101"/>
      <c r="AE1740" s="101"/>
      <c r="AF1740" s="101"/>
      <c r="AG1740" s="101" t="s">
        <v>365</v>
      </c>
      <c r="AH1740" s="101">
        <v>2</v>
      </c>
      <c r="AI1740" s="101"/>
      <c r="AJ1740" s="101"/>
      <c r="AK1740" s="101"/>
      <c r="AL1740" s="101"/>
      <c r="AM1740" s="101"/>
      <c r="AN1740" s="101"/>
      <c r="AO1740" s="101"/>
      <c r="AP1740" s="101"/>
      <c r="AQ1740" s="101"/>
      <c r="AR1740" s="101"/>
      <c r="AS1740" s="101"/>
      <c r="AT1740" s="101"/>
      <c r="AU1740" s="101"/>
      <c r="AV1740" s="101"/>
      <c r="AW1740" s="101"/>
      <c r="AX1740" s="101"/>
      <c r="AY1740" s="101"/>
      <c r="AZ1740" s="101"/>
      <c r="BA1740" s="101"/>
      <c r="BB1740" s="101"/>
      <c r="BC1740" s="101"/>
      <c r="BD1740" s="101"/>
      <c r="BE1740" s="101"/>
      <c r="BF1740" s="101"/>
      <c r="BG1740" s="101"/>
      <c r="BH1740" s="101"/>
    </row>
    <row r="1741" spans="1:60" outlineLevel="1">
      <c r="A1741" s="104"/>
      <c r="B1741" s="105"/>
      <c r="C1741" s="142" t="s">
        <v>1625</v>
      </c>
      <c r="D1741" s="111"/>
      <c r="E1741" s="112">
        <v>-2.4239999999999999</v>
      </c>
      <c r="F1741" s="106"/>
      <c r="G1741" s="106"/>
      <c r="H1741" s="106"/>
      <c r="I1741" s="106"/>
      <c r="J1741" s="106"/>
      <c r="K1741" s="106"/>
      <c r="L1741" s="106"/>
      <c r="M1741" s="106"/>
      <c r="N1741" s="106"/>
      <c r="O1741" s="106"/>
      <c r="P1741" s="106"/>
      <c r="Q1741" s="106"/>
      <c r="R1741" s="106"/>
      <c r="S1741" s="106"/>
      <c r="T1741" s="106"/>
      <c r="U1741" s="106"/>
      <c r="V1741" s="106"/>
      <c r="W1741" s="106"/>
      <c r="X1741" s="106"/>
      <c r="Y1741" s="101"/>
      <c r="Z1741" s="101"/>
      <c r="AA1741" s="101"/>
      <c r="AB1741" s="101"/>
      <c r="AC1741" s="101"/>
      <c r="AD1741" s="101"/>
      <c r="AE1741" s="101"/>
      <c r="AF1741" s="101"/>
      <c r="AG1741" s="101" t="s">
        <v>365</v>
      </c>
      <c r="AH1741" s="101">
        <v>2</v>
      </c>
      <c r="AI1741" s="101"/>
      <c r="AJ1741" s="101"/>
      <c r="AK1741" s="101"/>
      <c r="AL1741" s="101"/>
      <c r="AM1741" s="101"/>
      <c r="AN1741" s="101"/>
      <c r="AO1741" s="101"/>
      <c r="AP1741" s="101"/>
      <c r="AQ1741" s="101"/>
      <c r="AR1741" s="101"/>
      <c r="AS1741" s="101"/>
      <c r="AT1741" s="101"/>
      <c r="AU1741" s="101"/>
      <c r="AV1741" s="101"/>
      <c r="AW1741" s="101"/>
      <c r="AX1741" s="101"/>
      <c r="AY1741" s="101"/>
      <c r="AZ1741" s="101"/>
      <c r="BA1741" s="101"/>
      <c r="BB1741" s="101"/>
      <c r="BC1741" s="101"/>
      <c r="BD1741" s="101"/>
      <c r="BE1741" s="101"/>
      <c r="BF1741" s="101"/>
      <c r="BG1741" s="101"/>
      <c r="BH1741" s="101"/>
    </row>
    <row r="1742" spans="1:60" outlineLevel="1">
      <c r="A1742" s="104"/>
      <c r="B1742" s="105"/>
      <c r="C1742" s="142" t="s">
        <v>1626</v>
      </c>
      <c r="D1742" s="111"/>
      <c r="E1742" s="112">
        <v>17.04</v>
      </c>
      <c r="F1742" s="106"/>
      <c r="G1742" s="106"/>
      <c r="H1742" s="106"/>
      <c r="I1742" s="106"/>
      <c r="J1742" s="106"/>
      <c r="K1742" s="106"/>
      <c r="L1742" s="106"/>
      <c r="M1742" s="106"/>
      <c r="N1742" s="106"/>
      <c r="O1742" s="106"/>
      <c r="P1742" s="106"/>
      <c r="Q1742" s="106"/>
      <c r="R1742" s="106"/>
      <c r="S1742" s="106"/>
      <c r="T1742" s="106"/>
      <c r="U1742" s="106"/>
      <c r="V1742" s="106"/>
      <c r="W1742" s="106"/>
      <c r="X1742" s="106"/>
      <c r="Y1742" s="101"/>
      <c r="Z1742" s="101"/>
      <c r="AA1742" s="101"/>
      <c r="AB1742" s="101"/>
      <c r="AC1742" s="101"/>
      <c r="AD1742" s="101"/>
      <c r="AE1742" s="101"/>
      <c r="AF1742" s="101"/>
      <c r="AG1742" s="101" t="s">
        <v>365</v>
      </c>
      <c r="AH1742" s="101">
        <v>2</v>
      </c>
      <c r="AI1742" s="101"/>
      <c r="AJ1742" s="101"/>
      <c r="AK1742" s="101"/>
      <c r="AL1742" s="101"/>
      <c r="AM1742" s="101"/>
      <c r="AN1742" s="101"/>
      <c r="AO1742" s="101"/>
      <c r="AP1742" s="101"/>
      <c r="AQ1742" s="101"/>
      <c r="AR1742" s="101"/>
      <c r="AS1742" s="101"/>
      <c r="AT1742" s="101"/>
      <c r="AU1742" s="101"/>
      <c r="AV1742" s="101"/>
      <c r="AW1742" s="101"/>
      <c r="AX1742" s="101"/>
      <c r="AY1742" s="101"/>
      <c r="AZ1742" s="101"/>
      <c r="BA1742" s="101"/>
      <c r="BB1742" s="101"/>
      <c r="BC1742" s="101"/>
      <c r="BD1742" s="101"/>
      <c r="BE1742" s="101"/>
      <c r="BF1742" s="101"/>
      <c r="BG1742" s="101"/>
      <c r="BH1742" s="101"/>
    </row>
    <row r="1743" spans="1:60" outlineLevel="1">
      <c r="A1743" s="104"/>
      <c r="B1743" s="105"/>
      <c r="C1743" s="142" t="s">
        <v>1627</v>
      </c>
      <c r="D1743" s="111"/>
      <c r="E1743" s="112">
        <v>-3.2</v>
      </c>
      <c r="F1743" s="106"/>
      <c r="G1743" s="106"/>
      <c r="H1743" s="106"/>
      <c r="I1743" s="106"/>
      <c r="J1743" s="106"/>
      <c r="K1743" s="106"/>
      <c r="L1743" s="106"/>
      <c r="M1743" s="106"/>
      <c r="N1743" s="106"/>
      <c r="O1743" s="106"/>
      <c r="P1743" s="106"/>
      <c r="Q1743" s="106"/>
      <c r="R1743" s="106"/>
      <c r="S1743" s="106"/>
      <c r="T1743" s="106"/>
      <c r="U1743" s="106"/>
      <c r="V1743" s="106"/>
      <c r="W1743" s="106"/>
      <c r="X1743" s="106"/>
      <c r="Y1743" s="101"/>
      <c r="Z1743" s="101"/>
      <c r="AA1743" s="101"/>
      <c r="AB1743" s="101"/>
      <c r="AC1743" s="101"/>
      <c r="AD1743" s="101"/>
      <c r="AE1743" s="101"/>
      <c r="AF1743" s="101"/>
      <c r="AG1743" s="101" t="s">
        <v>365</v>
      </c>
      <c r="AH1743" s="101">
        <v>2</v>
      </c>
      <c r="AI1743" s="101"/>
      <c r="AJ1743" s="101"/>
      <c r="AK1743" s="101"/>
      <c r="AL1743" s="101"/>
      <c r="AM1743" s="101"/>
      <c r="AN1743" s="101"/>
      <c r="AO1743" s="101"/>
      <c r="AP1743" s="101"/>
      <c r="AQ1743" s="101"/>
      <c r="AR1743" s="101"/>
      <c r="AS1743" s="101"/>
      <c r="AT1743" s="101"/>
      <c r="AU1743" s="101"/>
      <c r="AV1743" s="101"/>
      <c r="AW1743" s="101"/>
      <c r="AX1743" s="101"/>
      <c r="AY1743" s="101"/>
      <c r="AZ1743" s="101"/>
      <c r="BA1743" s="101"/>
      <c r="BB1743" s="101"/>
      <c r="BC1743" s="101"/>
      <c r="BD1743" s="101"/>
      <c r="BE1743" s="101"/>
      <c r="BF1743" s="101"/>
      <c r="BG1743" s="101"/>
      <c r="BH1743" s="101"/>
    </row>
    <row r="1744" spans="1:60" outlineLevel="1">
      <c r="A1744" s="104"/>
      <c r="B1744" s="105"/>
      <c r="C1744" s="142" t="s">
        <v>1628</v>
      </c>
      <c r="D1744" s="111"/>
      <c r="E1744" s="112">
        <v>13.608000000000001</v>
      </c>
      <c r="F1744" s="106"/>
      <c r="G1744" s="106"/>
      <c r="H1744" s="106"/>
      <c r="I1744" s="106"/>
      <c r="J1744" s="106"/>
      <c r="K1744" s="106"/>
      <c r="L1744" s="106"/>
      <c r="M1744" s="106"/>
      <c r="N1744" s="106"/>
      <c r="O1744" s="106"/>
      <c r="P1744" s="106"/>
      <c r="Q1744" s="106"/>
      <c r="R1744" s="106"/>
      <c r="S1744" s="106"/>
      <c r="T1744" s="106"/>
      <c r="U1744" s="106"/>
      <c r="V1744" s="106"/>
      <c r="W1744" s="106"/>
      <c r="X1744" s="106"/>
      <c r="Y1744" s="101"/>
      <c r="Z1744" s="101"/>
      <c r="AA1744" s="101"/>
      <c r="AB1744" s="101"/>
      <c r="AC1744" s="101"/>
      <c r="AD1744" s="101"/>
      <c r="AE1744" s="101"/>
      <c r="AF1744" s="101"/>
      <c r="AG1744" s="101" t="s">
        <v>365</v>
      </c>
      <c r="AH1744" s="101">
        <v>2</v>
      </c>
      <c r="AI1744" s="101"/>
      <c r="AJ1744" s="101"/>
      <c r="AK1744" s="101"/>
      <c r="AL1744" s="101"/>
      <c r="AM1744" s="101"/>
      <c r="AN1744" s="101"/>
      <c r="AO1744" s="101"/>
      <c r="AP1744" s="101"/>
      <c r="AQ1744" s="101"/>
      <c r="AR1744" s="101"/>
      <c r="AS1744" s="101"/>
      <c r="AT1744" s="101"/>
      <c r="AU1744" s="101"/>
      <c r="AV1744" s="101"/>
      <c r="AW1744" s="101"/>
      <c r="AX1744" s="101"/>
      <c r="AY1744" s="101"/>
      <c r="AZ1744" s="101"/>
      <c r="BA1744" s="101"/>
      <c r="BB1744" s="101"/>
      <c r="BC1744" s="101"/>
      <c r="BD1744" s="101"/>
      <c r="BE1744" s="101"/>
      <c r="BF1744" s="101"/>
      <c r="BG1744" s="101"/>
      <c r="BH1744" s="101"/>
    </row>
    <row r="1745" spans="1:60" outlineLevel="1">
      <c r="A1745" s="104"/>
      <c r="B1745" s="105"/>
      <c r="C1745" s="142" t="s">
        <v>1615</v>
      </c>
      <c r="D1745" s="111"/>
      <c r="E1745" s="112">
        <v>-1.6160000000000001</v>
      </c>
      <c r="F1745" s="106"/>
      <c r="G1745" s="106"/>
      <c r="H1745" s="106"/>
      <c r="I1745" s="106"/>
      <c r="J1745" s="106"/>
      <c r="K1745" s="106"/>
      <c r="L1745" s="106"/>
      <c r="M1745" s="106"/>
      <c r="N1745" s="106"/>
      <c r="O1745" s="106"/>
      <c r="P1745" s="106"/>
      <c r="Q1745" s="106"/>
      <c r="R1745" s="106"/>
      <c r="S1745" s="106"/>
      <c r="T1745" s="106"/>
      <c r="U1745" s="106"/>
      <c r="V1745" s="106"/>
      <c r="W1745" s="106"/>
      <c r="X1745" s="106"/>
      <c r="Y1745" s="101"/>
      <c r="Z1745" s="101"/>
      <c r="AA1745" s="101"/>
      <c r="AB1745" s="101"/>
      <c r="AC1745" s="101"/>
      <c r="AD1745" s="101"/>
      <c r="AE1745" s="101"/>
      <c r="AF1745" s="101"/>
      <c r="AG1745" s="101" t="s">
        <v>365</v>
      </c>
      <c r="AH1745" s="101">
        <v>2</v>
      </c>
      <c r="AI1745" s="101"/>
      <c r="AJ1745" s="101"/>
      <c r="AK1745" s="101"/>
      <c r="AL1745" s="101"/>
      <c r="AM1745" s="101"/>
      <c r="AN1745" s="101"/>
      <c r="AO1745" s="101"/>
      <c r="AP1745" s="101"/>
      <c r="AQ1745" s="101"/>
      <c r="AR1745" s="101"/>
      <c r="AS1745" s="101"/>
      <c r="AT1745" s="101"/>
      <c r="AU1745" s="101"/>
      <c r="AV1745" s="101"/>
      <c r="AW1745" s="101"/>
      <c r="AX1745" s="101"/>
      <c r="AY1745" s="101"/>
      <c r="AZ1745" s="101"/>
      <c r="BA1745" s="101"/>
      <c r="BB1745" s="101"/>
      <c r="BC1745" s="101"/>
      <c r="BD1745" s="101"/>
      <c r="BE1745" s="101"/>
      <c r="BF1745" s="101"/>
      <c r="BG1745" s="101"/>
      <c r="BH1745" s="101"/>
    </row>
    <row r="1746" spans="1:60" outlineLevel="1">
      <c r="A1746" s="104"/>
      <c r="B1746" s="105"/>
      <c r="C1746" s="142" t="s">
        <v>1629</v>
      </c>
      <c r="D1746" s="111"/>
      <c r="E1746" s="112">
        <v>38.64</v>
      </c>
      <c r="F1746" s="106"/>
      <c r="G1746" s="106"/>
      <c r="H1746" s="106"/>
      <c r="I1746" s="106"/>
      <c r="J1746" s="106"/>
      <c r="K1746" s="106"/>
      <c r="L1746" s="106"/>
      <c r="M1746" s="106"/>
      <c r="N1746" s="106"/>
      <c r="O1746" s="106"/>
      <c r="P1746" s="106"/>
      <c r="Q1746" s="106"/>
      <c r="R1746" s="106"/>
      <c r="S1746" s="106"/>
      <c r="T1746" s="106"/>
      <c r="U1746" s="106"/>
      <c r="V1746" s="106"/>
      <c r="W1746" s="106"/>
      <c r="X1746" s="106"/>
      <c r="Y1746" s="101"/>
      <c r="Z1746" s="101"/>
      <c r="AA1746" s="101"/>
      <c r="AB1746" s="101"/>
      <c r="AC1746" s="101"/>
      <c r="AD1746" s="101"/>
      <c r="AE1746" s="101"/>
      <c r="AF1746" s="101"/>
      <c r="AG1746" s="101" t="s">
        <v>365</v>
      </c>
      <c r="AH1746" s="101">
        <v>2</v>
      </c>
      <c r="AI1746" s="101"/>
      <c r="AJ1746" s="101"/>
      <c r="AK1746" s="101"/>
      <c r="AL1746" s="101"/>
      <c r="AM1746" s="101"/>
      <c r="AN1746" s="101"/>
      <c r="AO1746" s="101"/>
      <c r="AP1746" s="101"/>
      <c r="AQ1746" s="101"/>
      <c r="AR1746" s="101"/>
      <c r="AS1746" s="101"/>
      <c r="AT1746" s="101"/>
      <c r="AU1746" s="101"/>
      <c r="AV1746" s="101"/>
      <c r="AW1746" s="101"/>
      <c r="AX1746" s="101"/>
      <c r="AY1746" s="101"/>
      <c r="AZ1746" s="101"/>
      <c r="BA1746" s="101"/>
      <c r="BB1746" s="101"/>
      <c r="BC1746" s="101"/>
      <c r="BD1746" s="101"/>
      <c r="BE1746" s="101"/>
      <c r="BF1746" s="101"/>
      <c r="BG1746" s="101"/>
      <c r="BH1746" s="101"/>
    </row>
    <row r="1747" spans="1:60" outlineLevel="1">
      <c r="A1747" s="104"/>
      <c r="B1747" s="105"/>
      <c r="C1747" s="142" t="s">
        <v>1630</v>
      </c>
      <c r="D1747" s="111"/>
      <c r="E1747" s="112">
        <v>-2.222</v>
      </c>
      <c r="F1747" s="106"/>
      <c r="G1747" s="106"/>
      <c r="H1747" s="106"/>
      <c r="I1747" s="106"/>
      <c r="J1747" s="106"/>
      <c r="K1747" s="106"/>
      <c r="L1747" s="106"/>
      <c r="M1747" s="106"/>
      <c r="N1747" s="106"/>
      <c r="O1747" s="106"/>
      <c r="P1747" s="106"/>
      <c r="Q1747" s="106"/>
      <c r="R1747" s="106"/>
      <c r="S1747" s="106"/>
      <c r="T1747" s="106"/>
      <c r="U1747" s="106"/>
      <c r="V1747" s="106"/>
      <c r="W1747" s="106"/>
      <c r="X1747" s="106"/>
      <c r="Y1747" s="101"/>
      <c r="Z1747" s="101"/>
      <c r="AA1747" s="101"/>
      <c r="AB1747" s="101"/>
      <c r="AC1747" s="101"/>
      <c r="AD1747" s="101"/>
      <c r="AE1747" s="101"/>
      <c r="AF1747" s="101"/>
      <c r="AG1747" s="101" t="s">
        <v>365</v>
      </c>
      <c r="AH1747" s="101">
        <v>2</v>
      </c>
      <c r="AI1747" s="101"/>
      <c r="AJ1747" s="101"/>
      <c r="AK1747" s="101"/>
      <c r="AL1747" s="101"/>
      <c r="AM1747" s="101"/>
      <c r="AN1747" s="101"/>
      <c r="AO1747" s="101"/>
      <c r="AP1747" s="101"/>
      <c r="AQ1747" s="101"/>
      <c r="AR1747" s="101"/>
      <c r="AS1747" s="101"/>
      <c r="AT1747" s="101"/>
      <c r="AU1747" s="101"/>
      <c r="AV1747" s="101"/>
      <c r="AW1747" s="101"/>
      <c r="AX1747" s="101"/>
      <c r="AY1747" s="101"/>
      <c r="AZ1747" s="101"/>
      <c r="BA1747" s="101"/>
      <c r="BB1747" s="101"/>
      <c r="BC1747" s="101"/>
      <c r="BD1747" s="101"/>
      <c r="BE1747" s="101"/>
      <c r="BF1747" s="101"/>
      <c r="BG1747" s="101"/>
      <c r="BH1747" s="101"/>
    </row>
    <row r="1748" spans="1:60" outlineLevel="1">
      <c r="A1748" s="104"/>
      <c r="B1748" s="105"/>
      <c r="C1748" s="142" t="s">
        <v>1631</v>
      </c>
      <c r="D1748" s="111"/>
      <c r="E1748" s="112">
        <v>25.751999999999999</v>
      </c>
      <c r="F1748" s="106"/>
      <c r="G1748" s="106"/>
      <c r="H1748" s="106"/>
      <c r="I1748" s="106"/>
      <c r="J1748" s="106"/>
      <c r="K1748" s="106"/>
      <c r="L1748" s="106"/>
      <c r="M1748" s="106"/>
      <c r="N1748" s="106"/>
      <c r="O1748" s="106"/>
      <c r="P1748" s="106"/>
      <c r="Q1748" s="106"/>
      <c r="R1748" s="106"/>
      <c r="S1748" s="106"/>
      <c r="T1748" s="106"/>
      <c r="U1748" s="106"/>
      <c r="V1748" s="106"/>
      <c r="W1748" s="106"/>
      <c r="X1748" s="106"/>
      <c r="Y1748" s="101"/>
      <c r="Z1748" s="101"/>
      <c r="AA1748" s="101"/>
      <c r="AB1748" s="101"/>
      <c r="AC1748" s="101"/>
      <c r="AD1748" s="101"/>
      <c r="AE1748" s="101"/>
      <c r="AF1748" s="101"/>
      <c r="AG1748" s="101" t="s">
        <v>365</v>
      </c>
      <c r="AH1748" s="101">
        <v>2</v>
      </c>
      <c r="AI1748" s="101"/>
      <c r="AJ1748" s="101"/>
      <c r="AK1748" s="101"/>
      <c r="AL1748" s="101"/>
      <c r="AM1748" s="101"/>
      <c r="AN1748" s="101"/>
      <c r="AO1748" s="101"/>
      <c r="AP1748" s="101"/>
      <c r="AQ1748" s="101"/>
      <c r="AR1748" s="101"/>
      <c r="AS1748" s="101"/>
      <c r="AT1748" s="101"/>
      <c r="AU1748" s="101"/>
      <c r="AV1748" s="101"/>
      <c r="AW1748" s="101"/>
      <c r="AX1748" s="101"/>
      <c r="AY1748" s="101"/>
      <c r="AZ1748" s="101"/>
      <c r="BA1748" s="101"/>
      <c r="BB1748" s="101"/>
      <c r="BC1748" s="101"/>
      <c r="BD1748" s="101"/>
      <c r="BE1748" s="101"/>
      <c r="BF1748" s="101"/>
      <c r="BG1748" s="101"/>
      <c r="BH1748" s="101"/>
    </row>
    <row r="1749" spans="1:60" outlineLevel="1">
      <c r="A1749" s="104"/>
      <c r="B1749" s="105"/>
      <c r="C1749" s="142" t="s">
        <v>1632</v>
      </c>
      <c r="D1749" s="111"/>
      <c r="E1749" s="112">
        <v>21.12</v>
      </c>
      <c r="F1749" s="106"/>
      <c r="G1749" s="106"/>
      <c r="H1749" s="106"/>
      <c r="I1749" s="106"/>
      <c r="J1749" s="106"/>
      <c r="K1749" s="106"/>
      <c r="L1749" s="106"/>
      <c r="M1749" s="106"/>
      <c r="N1749" s="106"/>
      <c r="O1749" s="106"/>
      <c r="P1749" s="106"/>
      <c r="Q1749" s="106"/>
      <c r="R1749" s="106"/>
      <c r="S1749" s="106"/>
      <c r="T1749" s="106"/>
      <c r="U1749" s="106"/>
      <c r="V1749" s="106"/>
      <c r="W1749" s="106"/>
      <c r="X1749" s="106"/>
      <c r="Y1749" s="101"/>
      <c r="Z1749" s="101"/>
      <c r="AA1749" s="101"/>
      <c r="AB1749" s="101"/>
      <c r="AC1749" s="101"/>
      <c r="AD1749" s="101"/>
      <c r="AE1749" s="101"/>
      <c r="AF1749" s="101"/>
      <c r="AG1749" s="101" t="s">
        <v>365</v>
      </c>
      <c r="AH1749" s="101">
        <v>2</v>
      </c>
      <c r="AI1749" s="101"/>
      <c r="AJ1749" s="101"/>
      <c r="AK1749" s="101"/>
      <c r="AL1749" s="101"/>
      <c r="AM1749" s="101"/>
      <c r="AN1749" s="101"/>
      <c r="AO1749" s="101"/>
      <c r="AP1749" s="101"/>
      <c r="AQ1749" s="101"/>
      <c r="AR1749" s="101"/>
      <c r="AS1749" s="101"/>
      <c r="AT1749" s="101"/>
      <c r="AU1749" s="101"/>
      <c r="AV1749" s="101"/>
      <c r="AW1749" s="101"/>
      <c r="AX1749" s="101"/>
      <c r="AY1749" s="101"/>
      <c r="AZ1749" s="101"/>
      <c r="BA1749" s="101"/>
      <c r="BB1749" s="101"/>
      <c r="BC1749" s="101"/>
      <c r="BD1749" s="101"/>
      <c r="BE1749" s="101"/>
      <c r="BF1749" s="101"/>
      <c r="BG1749" s="101"/>
      <c r="BH1749" s="101"/>
    </row>
    <row r="1750" spans="1:60" outlineLevel="1">
      <c r="A1750" s="104"/>
      <c r="B1750" s="105"/>
      <c r="C1750" s="142" t="s">
        <v>1633</v>
      </c>
      <c r="D1750" s="111"/>
      <c r="E1750" s="112">
        <v>-1.212</v>
      </c>
      <c r="F1750" s="106"/>
      <c r="G1750" s="106"/>
      <c r="H1750" s="106"/>
      <c r="I1750" s="106"/>
      <c r="J1750" s="106"/>
      <c r="K1750" s="106"/>
      <c r="L1750" s="106"/>
      <c r="M1750" s="106"/>
      <c r="N1750" s="106"/>
      <c r="O1750" s="106"/>
      <c r="P1750" s="106"/>
      <c r="Q1750" s="106"/>
      <c r="R1750" s="106"/>
      <c r="S1750" s="106"/>
      <c r="T1750" s="106"/>
      <c r="U1750" s="106"/>
      <c r="V1750" s="106"/>
      <c r="W1750" s="106"/>
      <c r="X1750" s="106"/>
      <c r="Y1750" s="101"/>
      <c r="Z1750" s="101"/>
      <c r="AA1750" s="101"/>
      <c r="AB1750" s="101"/>
      <c r="AC1750" s="101"/>
      <c r="AD1750" s="101"/>
      <c r="AE1750" s="101"/>
      <c r="AF1750" s="101"/>
      <c r="AG1750" s="101" t="s">
        <v>365</v>
      </c>
      <c r="AH1750" s="101">
        <v>2</v>
      </c>
      <c r="AI1750" s="101"/>
      <c r="AJ1750" s="101"/>
      <c r="AK1750" s="101"/>
      <c r="AL1750" s="101"/>
      <c r="AM1750" s="101"/>
      <c r="AN1750" s="101"/>
      <c r="AO1750" s="101"/>
      <c r="AP1750" s="101"/>
      <c r="AQ1750" s="101"/>
      <c r="AR1750" s="101"/>
      <c r="AS1750" s="101"/>
      <c r="AT1750" s="101"/>
      <c r="AU1750" s="101"/>
      <c r="AV1750" s="101"/>
      <c r="AW1750" s="101"/>
      <c r="AX1750" s="101"/>
      <c r="AY1750" s="101"/>
      <c r="AZ1750" s="101"/>
      <c r="BA1750" s="101"/>
      <c r="BB1750" s="101"/>
      <c r="BC1750" s="101"/>
      <c r="BD1750" s="101"/>
      <c r="BE1750" s="101"/>
      <c r="BF1750" s="101"/>
      <c r="BG1750" s="101"/>
      <c r="BH1750" s="101"/>
    </row>
    <row r="1751" spans="1:60" outlineLevel="1">
      <c r="A1751" s="104"/>
      <c r="B1751" s="105"/>
      <c r="C1751" s="142" t="s">
        <v>1634</v>
      </c>
      <c r="D1751" s="111"/>
      <c r="E1751" s="112">
        <v>29.207999999999998</v>
      </c>
      <c r="F1751" s="106"/>
      <c r="G1751" s="106"/>
      <c r="H1751" s="106"/>
      <c r="I1751" s="106"/>
      <c r="J1751" s="106"/>
      <c r="K1751" s="106"/>
      <c r="L1751" s="106"/>
      <c r="M1751" s="106"/>
      <c r="N1751" s="106"/>
      <c r="O1751" s="106"/>
      <c r="P1751" s="106"/>
      <c r="Q1751" s="106"/>
      <c r="R1751" s="106"/>
      <c r="S1751" s="106"/>
      <c r="T1751" s="106"/>
      <c r="U1751" s="106"/>
      <c r="V1751" s="106"/>
      <c r="W1751" s="106"/>
      <c r="X1751" s="106"/>
      <c r="Y1751" s="101"/>
      <c r="Z1751" s="101"/>
      <c r="AA1751" s="101"/>
      <c r="AB1751" s="101"/>
      <c r="AC1751" s="101"/>
      <c r="AD1751" s="101"/>
      <c r="AE1751" s="101"/>
      <c r="AF1751" s="101"/>
      <c r="AG1751" s="101" t="s">
        <v>365</v>
      </c>
      <c r="AH1751" s="101">
        <v>2</v>
      </c>
      <c r="AI1751" s="101"/>
      <c r="AJ1751" s="101"/>
      <c r="AK1751" s="101"/>
      <c r="AL1751" s="101"/>
      <c r="AM1751" s="101"/>
      <c r="AN1751" s="101"/>
      <c r="AO1751" s="101"/>
      <c r="AP1751" s="101"/>
      <c r="AQ1751" s="101"/>
      <c r="AR1751" s="101"/>
      <c r="AS1751" s="101"/>
      <c r="AT1751" s="101"/>
      <c r="AU1751" s="101"/>
      <c r="AV1751" s="101"/>
      <c r="AW1751" s="101"/>
      <c r="AX1751" s="101"/>
      <c r="AY1751" s="101"/>
      <c r="AZ1751" s="101"/>
      <c r="BA1751" s="101"/>
      <c r="BB1751" s="101"/>
      <c r="BC1751" s="101"/>
      <c r="BD1751" s="101"/>
      <c r="BE1751" s="101"/>
      <c r="BF1751" s="101"/>
      <c r="BG1751" s="101"/>
      <c r="BH1751" s="101"/>
    </row>
    <row r="1752" spans="1:60" outlineLevel="1">
      <c r="A1752" s="104"/>
      <c r="B1752" s="105"/>
      <c r="C1752" s="142" t="s">
        <v>1625</v>
      </c>
      <c r="D1752" s="111"/>
      <c r="E1752" s="112">
        <v>-2.4239999999999999</v>
      </c>
      <c r="F1752" s="106"/>
      <c r="G1752" s="106"/>
      <c r="H1752" s="106"/>
      <c r="I1752" s="106"/>
      <c r="J1752" s="106"/>
      <c r="K1752" s="106"/>
      <c r="L1752" s="106"/>
      <c r="M1752" s="106"/>
      <c r="N1752" s="106"/>
      <c r="O1752" s="106"/>
      <c r="P1752" s="106"/>
      <c r="Q1752" s="106"/>
      <c r="R1752" s="106"/>
      <c r="S1752" s="106"/>
      <c r="T1752" s="106"/>
      <c r="U1752" s="106"/>
      <c r="V1752" s="106"/>
      <c r="W1752" s="106"/>
      <c r="X1752" s="106"/>
      <c r="Y1752" s="101"/>
      <c r="Z1752" s="101"/>
      <c r="AA1752" s="101"/>
      <c r="AB1752" s="101"/>
      <c r="AC1752" s="101"/>
      <c r="AD1752" s="101"/>
      <c r="AE1752" s="101"/>
      <c r="AF1752" s="101"/>
      <c r="AG1752" s="101" t="s">
        <v>365</v>
      </c>
      <c r="AH1752" s="101">
        <v>2</v>
      </c>
      <c r="AI1752" s="101"/>
      <c r="AJ1752" s="101"/>
      <c r="AK1752" s="101"/>
      <c r="AL1752" s="101"/>
      <c r="AM1752" s="101"/>
      <c r="AN1752" s="101"/>
      <c r="AO1752" s="101"/>
      <c r="AP1752" s="101"/>
      <c r="AQ1752" s="101"/>
      <c r="AR1752" s="101"/>
      <c r="AS1752" s="101"/>
      <c r="AT1752" s="101"/>
      <c r="AU1752" s="101"/>
      <c r="AV1752" s="101"/>
      <c r="AW1752" s="101"/>
      <c r="AX1752" s="101"/>
      <c r="AY1752" s="101"/>
      <c r="AZ1752" s="101"/>
      <c r="BA1752" s="101"/>
      <c r="BB1752" s="101"/>
      <c r="BC1752" s="101"/>
      <c r="BD1752" s="101"/>
      <c r="BE1752" s="101"/>
      <c r="BF1752" s="101"/>
      <c r="BG1752" s="101"/>
      <c r="BH1752" s="101"/>
    </row>
    <row r="1753" spans="1:60" outlineLevel="1">
      <c r="A1753" s="104"/>
      <c r="B1753" s="105"/>
      <c r="C1753" s="142" t="s">
        <v>1635</v>
      </c>
      <c r="D1753" s="111"/>
      <c r="E1753" s="112">
        <v>44.16</v>
      </c>
      <c r="F1753" s="106"/>
      <c r="G1753" s="106"/>
      <c r="H1753" s="106"/>
      <c r="I1753" s="106"/>
      <c r="J1753" s="106"/>
      <c r="K1753" s="106"/>
      <c r="L1753" s="106"/>
      <c r="M1753" s="106"/>
      <c r="N1753" s="106"/>
      <c r="O1753" s="106"/>
      <c r="P1753" s="106"/>
      <c r="Q1753" s="106"/>
      <c r="R1753" s="106"/>
      <c r="S1753" s="106"/>
      <c r="T1753" s="106"/>
      <c r="U1753" s="106"/>
      <c r="V1753" s="106"/>
      <c r="W1753" s="106"/>
      <c r="X1753" s="106"/>
      <c r="Y1753" s="101"/>
      <c r="Z1753" s="101"/>
      <c r="AA1753" s="101"/>
      <c r="AB1753" s="101"/>
      <c r="AC1753" s="101"/>
      <c r="AD1753" s="101"/>
      <c r="AE1753" s="101"/>
      <c r="AF1753" s="101"/>
      <c r="AG1753" s="101" t="s">
        <v>365</v>
      </c>
      <c r="AH1753" s="101">
        <v>2</v>
      </c>
      <c r="AI1753" s="101"/>
      <c r="AJ1753" s="101"/>
      <c r="AK1753" s="101"/>
      <c r="AL1753" s="101"/>
      <c r="AM1753" s="101"/>
      <c r="AN1753" s="101"/>
      <c r="AO1753" s="101"/>
      <c r="AP1753" s="101"/>
      <c r="AQ1753" s="101"/>
      <c r="AR1753" s="101"/>
      <c r="AS1753" s="101"/>
      <c r="AT1753" s="101"/>
      <c r="AU1753" s="101"/>
      <c r="AV1753" s="101"/>
      <c r="AW1753" s="101"/>
      <c r="AX1753" s="101"/>
      <c r="AY1753" s="101"/>
      <c r="AZ1753" s="101"/>
      <c r="BA1753" s="101"/>
      <c r="BB1753" s="101"/>
      <c r="BC1753" s="101"/>
      <c r="BD1753" s="101"/>
      <c r="BE1753" s="101"/>
      <c r="BF1753" s="101"/>
      <c r="BG1753" s="101"/>
      <c r="BH1753" s="101"/>
    </row>
    <row r="1754" spans="1:60" outlineLevel="1">
      <c r="A1754" s="104"/>
      <c r="B1754" s="105"/>
      <c r="C1754" s="142" t="s">
        <v>1636</v>
      </c>
      <c r="D1754" s="111"/>
      <c r="E1754" s="112">
        <v>-1.8180000000000001</v>
      </c>
      <c r="F1754" s="106"/>
      <c r="G1754" s="106"/>
      <c r="H1754" s="106"/>
      <c r="I1754" s="106"/>
      <c r="J1754" s="106"/>
      <c r="K1754" s="106"/>
      <c r="L1754" s="106"/>
      <c r="M1754" s="106"/>
      <c r="N1754" s="106"/>
      <c r="O1754" s="106"/>
      <c r="P1754" s="106"/>
      <c r="Q1754" s="106"/>
      <c r="R1754" s="106"/>
      <c r="S1754" s="106"/>
      <c r="T1754" s="106"/>
      <c r="U1754" s="106"/>
      <c r="V1754" s="106"/>
      <c r="W1754" s="106"/>
      <c r="X1754" s="106"/>
      <c r="Y1754" s="101"/>
      <c r="Z1754" s="101"/>
      <c r="AA1754" s="101"/>
      <c r="AB1754" s="101"/>
      <c r="AC1754" s="101"/>
      <c r="AD1754" s="101"/>
      <c r="AE1754" s="101"/>
      <c r="AF1754" s="101"/>
      <c r="AG1754" s="101" t="s">
        <v>365</v>
      </c>
      <c r="AH1754" s="101">
        <v>2</v>
      </c>
      <c r="AI1754" s="101"/>
      <c r="AJ1754" s="101"/>
      <c r="AK1754" s="101"/>
      <c r="AL1754" s="101"/>
      <c r="AM1754" s="101"/>
      <c r="AN1754" s="101"/>
      <c r="AO1754" s="101"/>
      <c r="AP1754" s="101"/>
      <c r="AQ1754" s="101"/>
      <c r="AR1754" s="101"/>
      <c r="AS1754" s="101"/>
      <c r="AT1754" s="101"/>
      <c r="AU1754" s="101"/>
      <c r="AV1754" s="101"/>
      <c r="AW1754" s="101"/>
      <c r="AX1754" s="101"/>
      <c r="AY1754" s="101"/>
      <c r="AZ1754" s="101"/>
      <c r="BA1754" s="101"/>
      <c r="BB1754" s="101"/>
      <c r="BC1754" s="101"/>
      <c r="BD1754" s="101"/>
      <c r="BE1754" s="101"/>
      <c r="BF1754" s="101"/>
      <c r="BG1754" s="101"/>
      <c r="BH1754" s="101"/>
    </row>
    <row r="1755" spans="1:60" outlineLevel="1">
      <c r="A1755" s="104"/>
      <c r="B1755" s="105"/>
      <c r="C1755" s="142" t="s">
        <v>1637</v>
      </c>
      <c r="D1755" s="111"/>
      <c r="E1755" s="112">
        <v>20.712</v>
      </c>
      <c r="F1755" s="106"/>
      <c r="G1755" s="106"/>
      <c r="H1755" s="106"/>
      <c r="I1755" s="106"/>
      <c r="J1755" s="106"/>
      <c r="K1755" s="106"/>
      <c r="L1755" s="106"/>
      <c r="M1755" s="106"/>
      <c r="N1755" s="106"/>
      <c r="O1755" s="106"/>
      <c r="P1755" s="106"/>
      <c r="Q1755" s="106"/>
      <c r="R1755" s="106"/>
      <c r="S1755" s="106"/>
      <c r="T1755" s="106"/>
      <c r="U1755" s="106"/>
      <c r="V1755" s="106"/>
      <c r="W1755" s="106"/>
      <c r="X1755" s="106"/>
      <c r="Y1755" s="101"/>
      <c r="Z1755" s="101"/>
      <c r="AA1755" s="101"/>
      <c r="AB1755" s="101"/>
      <c r="AC1755" s="101"/>
      <c r="AD1755" s="101"/>
      <c r="AE1755" s="101"/>
      <c r="AF1755" s="101"/>
      <c r="AG1755" s="101" t="s">
        <v>365</v>
      </c>
      <c r="AH1755" s="101">
        <v>2</v>
      </c>
      <c r="AI1755" s="101"/>
      <c r="AJ1755" s="101"/>
      <c r="AK1755" s="101"/>
      <c r="AL1755" s="101"/>
      <c r="AM1755" s="101"/>
      <c r="AN1755" s="101"/>
      <c r="AO1755" s="101"/>
      <c r="AP1755" s="101"/>
      <c r="AQ1755" s="101"/>
      <c r="AR1755" s="101"/>
      <c r="AS1755" s="101"/>
      <c r="AT1755" s="101"/>
      <c r="AU1755" s="101"/>
      <c r="AV1755" s="101"/>
      <c r="AW1755" s="101"/>
      <c r="AX1755" s="101"/>
      <c r="AY1755" s="101"/>
      <c r="AZ1755" s="101"/>
      <c r="BA1755" s="101"/>
      <c r="BB1755" s="101"/>
      <c r="BC1755" s="101"/>
      <c r="BD1755" s="101"/>
      <c r="BE1755" s="101"/>
      <c r="BF1755" s="101"/>
      <c r="BG1755" s="101"/>
      <c r="BH1755" s="101"/>
    </row>
    <row r="1756" spans="1:60" outlineLevel="1">
      <c r="A1756" s="104"/>
      <c r="B1756" s="105"/>
      <c r="C1756" s="142" t="s">
        <v>1636</v>
      </c>
      <c r="D1756" s="111"/>
      <c r="E1756" s="112">
        <v>-1.8180000000000001</v>
      </c>
      <c r="F1756" s="106"/>
      <c r="G1756" s="106"/>
      <c r="H1756" s="106"/>
      <c r="I1756" s="106"/>
      <c r="J1756" s="106"/>
      <c r="K1756" s="106"/>
      <c r="L1756" s="106"/>
      <c r="M1756" s="106"/>
      <c r="N1756" s="106"/>
      <c r="O1756" s="106"/>
      <c r="P1756" s="106"/>
      <c r="Q1756" s="106"/>
      <c r="R1756" s="106"/>
      <c r="S1756" s="106"/>
      <c r="T1756" s="106"/>
      <c r="U1756" s="106"/>
      <c r="V1756" s="106"/>
      <c r="W1756" s="106"/>
      <c r="X1756" s="106"/>
      <c r="Y1756" s="101"/>
      <c r="Z1756" s="101"/>
      <c r="AA1756" s="101"/>
      <c r="AB1756" s="101"/>
      <c r="AC1756" s="101"/>
      <c r="AD1756" s="101"/>
      <c r="AE1756" s="101"/>
      <c r="AF1756" s="101"/>
      <c r="AG1756" s="101" t="s">
        <v>365</v>
      </c>
      <c r="AH1756" s="101">
        <v>2</v>
      </c>
      <c r="AI1756" s="101"/>
      <c r="AJ1756" s="101"/>
      <c r="AK1756" s="101"/>
      <c r="AL1756" s="101"/>
      <c r="AM1756" s="101"/>
      <c r="AN1756" s="101"/>
      <c r="AO1756" s="101"/>
      <c r="AP1756" s="101"/>
      <c r="AQ1756" s="101"/>
      <c r="AR1756" s="101"/>
      <c r="AS1756" s="101"/>
      <c r="AT1756" s="101"/>
      <c r="AU1756" s="101"/>
      <c r="AV1756" s="101"/>
      <c r="AW1756" s="101"/>
      <c r="AX1756" s="101"/>
      <c r="AY1756" s="101"/>
      <c r="AZ1756" s="101"/>
      <c r="BA1756" s="101"/>
      <c r="BB1756" s="101"/>
      <c r="BC1756" s="101"/>
      <c r="BD1756" s="101"/>
      <c r="BE1756" s="101"/>
      <c r="BF1756" s="101"/>
      <c r="BG1756" s="101"/>
      <c r="BH1756" s="101"/>
    </row>
    <row r="1757" spans="1:60" outlineLevel="1">
      <c r="A1757" s="104"/>
      <c r="B1757" s="105"/>
      <c r="C1757" s="142" t="s">
        <v>1638</v>
      </c>
      <c r="D1757" s="111"/>
      <c r="E1757" s="112">
        <v>19.079999999999998</v>
      </c>
      <c r="F1757" s="106"/>
      <c r="G1757" s="106"/>
      <c r="H1757" s="106"/>
      <c r="I1757" s="106"/>
      <c r="J1757" s="106"/>
      <c r="K1757" s="106"/>
      <c r="L1757" s="106"/>
      <c r="M1757" s="106"/>
      <c r="N1757" s="106"/>
      <c r="O1757" s="106"/>
      <c r="P1757" s="106"/>
      <c r="Q1757" s="106"/>
      <c r="R1757" s="106"/>
      <c r="S1757" s="106"/>
      <c r="T1757" s="106"/>
      <c r="U1757" s="106"/>
      <c r="V1757" s="106"/>
      <c r="W1757" s="106"/>
      <c r="X1757" s="106"/>
      <c r="Y1757" s="101"/>
      <c r="Z1757" s="101"/>
      <c r="AA1757" s="101"/>
      <c r="AB1757" s="101"/>
      <c r="AC1757" s="101"/>
      <c r="AD1757" s="101"/>
      <c r="AE1757" s="101"/>
      <c r="AF1757" s="101"/>
      <c r="AG1757" s="101" t="s">
        <v>365</v>
      </c>
      <c r="AH1757" s="101">
        <v>2</v>
      </c>
      <c r="AI1757" s="101"/>
      <c r="AJ1757" s="101"/>
      <c r="AK1757" s="101"/>
      <c r="AL1757" s="101"/>
      <c r="AM1757" s="101"/>
      <c r="AN1757" s="101"/>
      <c r="AO1757" s="101"/>
      <c r="AP1757" s="101"/>
      <c r="AQ1757" s="101"/>
      <c r="AR1757" s="101"/>
      <c r="AS1757" s="101"/>
      <c r="AT1757" s="101"/>
      <c r="AU1757" s="101"/>
      <c r="AV1757" s="101"/>
      <c r="AW1757" s="101"/>
      <c r="AX1757" s="101"/>
      <c r="AY1757" s="101"/>
      <c r="AZ1757" s="101"/>
      <c r="BA1757" s="101"/>
      <c r="BB1757" s="101"/>
      <c r="BC1757" s="101"/>
      <c r="BD1757" s="101"/>
      <c r="BE1757" s="101"/>
      <c r="BF1757" s="101"/>
      <c r="BG1757" s="101"/>
      <c r="BH1757" s="101"/>
    </row>
    <row r="1758" spans="1:60" outlineLevel="1">
      <c r="A1758" s="104"/>
      <c r="B1758" s="105"/>
      <c r="C1758" s="142" t="s">
        <v>1639</v>
      </c>
      <c r="D1758" s="111"/>
      <c r="E1758" s="112">
        <v>-2.8279999999999998</v>
      </c>
      <c r="F1758" s="106"/>
      <c r="G1758" s="106"/>
      <c r="H1758" s="106"/>
      <c r="I1758" s="106"/>
      <c r="J1758" s="106"/>
      <c r="K1758" s="106"/>
      <c r="L1758" s="106"/>
      <c r="M1758" s="106"/>
      <c r="N1758" s="106"/>
      <c r="O1758" s="106"/>
      <c r="P1758" s="106"/>
      <c r="Q1758" s="106"/>
      <c r="R1758" s="106"/>
      <c r="S1758" s="106"/>
      <c r="T1758" s="106"/>
      <c r="U1758" s="106"/>
      <c r="V1758" s="106"/>
      <c r="W1758" s="106"/>
      <c r="X1758" s="106"/>
      <c r="Y1758" s="101"/>
      <c r="Z1758" s="101"/>
      <c r="AA1758" s="101"/>
      <c r="AB1758" s="101"/>
      <c r="AC1758" s="101"/>
      <c r="AD1758" s="101"/>
      <c r="AE1758" s="101"/>
      <c r="AF1758" s="101"/>
      <c r="AG1758" s="101" t="s">
        <v>365</v>
      </c>
      <c r="AH1758" s="101">
        <v>2</v>
      </c>
      <c r="AI1758" s="101"/>
      <c r="AJ1758" s="101"/>
      <c r="AK1758" s="101"/>
      <c r="AL1758" s="101"/>
      <c r="AM1758" s="101"/>
      <c r="AN1758" s="101"/>
      <c r="AO1758" s="101"/>
      <c r="AP1758" s="101"/>
      <c r="AQ1758" s="101"/>
      <c r="AR1758" s="101"/>
      <c r="AS1758" s="101"/>
      <c r="AT1758" s="101"/>
      <c r="AU1758" s="101"/>
      <c r="AV1758" s="101"/>
      <c r="AW1758" s="101"/>
      <c r="AX1758" s="101"/>
      <c r="AY1758" s="101"/>
      <c r="AZ1758" s="101"/>
      <c r="BA1758" s="101"/>
      <c r="BB1758" s="101"/>
      <c r="BC1758" s="101"/>
      <c r="BD1758" s="101"/>
      <c r="BE1758" s="101"/>
      <c r="BF1758" s="101"/>
      <c r="BG1758" s="101"/>
      <c r="BH1758" s="101"/>
    </row>
    <row r="1759" spans="1:60" outlineLevel="1">
      <c r="A1759" s="104"/>
      <c r="B1759" s="105"/>
      <c r="C1759" s="142" t="s">
        <v>1640</v>
      </c>
      <c r="D1759" s="111"/>
      <c r="E1759" s="112">
        <v>11.52</v>
      </c>
      <c r="F1759" s="106"/>
      <c r="G1759" s="106"/>
      <c r="H1759" s="106"/>
      <c r="I1759" s="106"/>
      <c r="J1759" s="106"/>
      <c r="K1759" s="106"/>
      <c r="L1759" s="106"/>
      <c r="M1759" s="106"/>
      <c r="N1759" s="106"/>
      <c r="O1759" s="106"/>
      <c r="P1759" s="106"/>
      <c r="Q1759" s="106"/>
      <c r="R1759" s="106"/>
      <c r="S1759" s="106"/>
      <c r="T1759" s="106"/>
      <c r="U1759" s="106"/>
      <c r="V1759" s="106"/>
      <c r="W1759" s="106"/>
      <c r="X1759" s="106"/>
      <c r="Y1759" s="101"/>
      <c r="Z1759" s="101"/>
      <c r="AA1759" s="101"/>
      <c r="AB1759" s="101"/>
      <c r="AC1759" s="101"/>
      <c r="AD1759" s="101"/>
      <c r="AE1759" s="101"/>
      <c r="AF1759" s="101"/>
      <c r="AG1759" s="101" t="s">
        <v>365</v>
      </c>
      <c r="AH1759" s="101">
        <v>2</v>
      </c>
      <c r="AI1759" s="101"/>
      <c r="AJ1759" s="101"/>
      <c r="AK1759" s="101"/>
      <c r="AL1759" s="101"/>
      <c r="AM1759" s="101"/>
      <c r="AN1759" s="101"/>
      <c r="AO1759" s="101"/>
      <c r="AP1759" s="101"/>
      <c r="AQ1759" s="101"/>
      <c r="AR1759" s="101"/>
      <c r="AS1759" s="101"/>
      <c r="AT1759" s="101"/>
      <c r="AU1759" s="101"/>
      <c r="AV1759" s="101"/>
      <c r="AW1759" s="101"/>
      <c r="AX1759" s="101"/>
      <c r="AY1759" s="101"/>
      <c r="AZ1759" s="101"/>
      <c r="BA1759" s="101"/>
      <c r="BB1759" s="101"/>
      <c r="BC1759" s="101"/>
      <c r="BD1759" s="101"/>
      <c r="BE1759" s="101"/>
      <c r="BF1759" s="101"/>
      <c r="BG1759" s="101"/>
      <c r="BH1759" s="101"/>
    </row>
    <row r="1760" spans="1:60" outlineLevel="1">
      <c r="A1760" s="104"/>
      <c r="B1760" s="105"/>
      <c r="C1760" s="142" t="s">
        <v>1641</v>
      </c>
      <c r="D1760" s="111"/>
      <c r="E1760" s="112">
        <v>-1.4139999999999999</v>
      </c>
      <c r="F1760" s="106"/>
      <c r="G1760" s="106"/>
      <c r="H1760" s="106"/>
      <c r="I1760" s="106"/>
      <c r="J1760" s="106"/>
      <c r="K1760" s="106"/>
      <c r="L1760" s="106"/>
      <c r="M1760" s="106"/>
      <c r="N1760" s="106"/>
      <c r="O1760" s="106"/>
      <c r="P1760" s="106"/>
      <c r="Q1760" s="106"/>
      <c r="R1760" s="106"/>
      <c r="S1760" s="106"/>
      <c r="T1760" s="106"/>
      <c r="U1760" s="106"/>
      <c r="V1760" s="106"/>
      <c r="W1760" s="106"/>
      <c r="X1760" s="106"/>
      <c r="Y1760" s="101"/>
      <c r="Z1760" s="101"/>
      <c r="AA1760" s="101"/>
      <c r="AB1760" s="101"/>
      <c r="AC1760" s="101"/>
      <c r="AD1760" s="101"/>
      <c r="AE1760" s="101"/>
      <c r="AF1760" s="101"/>
      <c r="AG1760" s="101" t="s">
        <v>365</v>
      </c>
      <c r="AH1760" s="101">
        <v>2</v>
      </c>
      <c r="AI1760" s="101"/>
      <c r="AJ1760" s="101"/>
      <c r="AK1760" s="101"/>
      <c r="AL1760" s="101"/>
      <c r="AM1760" s="101"/>
      <c r="AN1760" s="101"/>
      <c r="AO1760" s="101"/>
      <c r="AP1760" s="101"/>
      <c r="AQ1760" s="101"/>
      <c r="AR1760" s="101"/>
      <c r="AS1760" s="101"/>
      <c r="AT1760" s="101"/>
      <c r="AU1760" s="101"/>
      <c r="AV1760" s="101"/>
      <c r="AW1760" s="101"/>
      <c r="AX1760" s="101"/>
      <c r="AY1760" s="101"/>
      <c r="AZ1760" s="101"/>
      <c r="BA1760" s="101"/>
      <c r="BB1760" s="101"/>
      <c r="BC1760" s="101"/>
      <c r="BD1760" s="101"/>
      <c r="BE1760" s="101"/>
      <c r="BF1760" s="101"/>
      <c r="BG1760" s="101"/>
      <c r="BH1760" s="101"/>
    </row>
    <row r="1761" spans="1:60" outlineLevel="1">
      <c r="A1761" s="104"/>
      <c r="B1761" s="105"/>
      <c r="C1761" s="142" t="s">
        <v>1642</v>
      </c>
      <c r="D1761" s="111"/>
      <c r="E1761" s="112">
        <v>11.843999999999999</v>
      </c>
      <c r="F1761" s="106"/>
      <c r="G1761" s="106"/>
      <c r="H1761" s="106"/>
      <c r="I1761" s="106"/>
      <c r="J1761" s="106"/>
      <c r="K1761" s="106"/>
      <c r="L1761" s="106"/>
      <c r="M1761" s="106"/>
      <c r="N1761" s="106"/>
      <c r="O1761" s="106"/>
      <c r="P1761" s="106"/>
      <c r="Q1761" s="106"/>
      <c r="R1761" s="106"/>
      <c r="S1761" s="106"/>
      <c r="T1761" s="106"/>
      <c r="U1761" s="106"/>
      <c r="V1761" s="106"/>
      <c r="W1761" s="106"/>
      <c r="X1761" s="106"/>
      <c r="Y1761" s="101"/>
      <c r="Z1761" s="101"/>
      <c r="AA1761" s="101"/>
      <c r="AB1761" s="101"/>
      <c r="AC1761" s="101"/>
      <c r="AD1761" s="101"/>
      <c r="AE1761" s="101"/>
      <c r="AF1761" s="101"/>
      <c r="AG1761" s="101" t="s">
        <v>365</v>
      </c>
      <c r="AH1761" s="101">
        <v>2</v>
      </c>
      <c r="AI1761" s="101"/>
      <c r="AJ1761" s="101"/>
      <c r="AK1761" s="101"/>
      <c r="AL1761" s="101"/>
      <c r="AM1761" s="101"/>
      <c r="AN1761" s="101"/>
      <c r="AO1761" s="101"/>
      <c r="AP1761" s="101"/>
      <c r="AQ1761" s="101"/>
      <c r="AR1761" s="101"/>
      <c r="AS1761" s="101"/>
      <c r="AT1761" s="101"/>
      <c r="AU1761" s="101"/>
      <c r="AV1761" s="101"/>
      <c r="AW1761" s="101"/>
      <c r="AX1761" s="101"/>
      <c r="AY1761" s="101"/>
      <c r="AZ1761" s="101"/>
      <c r="BA1761" s="101"/>
      <c r="BB1761" s="101"/>
      <c r="BC1761" s="101"/>
      <c r="BD1761" s="101"/>
      <c r="BE1761" s="101"/>
      <c r="BF1761" s="101"/>
      <c r="BG1761" s="101"/>
      <c r="BH1761" s="101"/>
    </row>
    <row r="1762" spans="1:60" outlineLevel="1">
      <c r="A1762" s="104"/>
      <c r="B1762" s="105"/>
      <c r="C1762" s="142" t="s">
        <v>1643</v>
      </c>
      <c r="D1762" s="111"/>
      <c r="E1762" s="112">
        <v>-3.2320000000000002</v>
      </c>
      <c r="F1762" s="106"/>
      <c r="G1762" s="106"/>
      <c r="H1762" s="106"/>
      <c r="I1762" s="106"/>
      <c r="J1762" s="106"/>
      <c r="K1762" s="106"/>
      <c r="L1762" s="106"/>
      <c r="M1762" s="106"/>
      <c r="N1762" s="106"/>
      <c r="O1762" s="106"/>
      <c r="P1762" s="106"/>
      <c r="Q1762" s="106"/>
      <c r="R1762" s="106"/>
      <c r="S1762" s="106"/>
      <c r="T1762" s="106"/>
      <c r="U1762" s="106"/>
      <c r="V1762" s="106"/>
      <c r="W1762" s="106"/>
      <c r="X1762" s="106"/>
      <c r="Y1762" s="101"/>
      <c r="Z1762" s="101"/>
      <c r="AA1762" s="101"/>
      <c r="AB1762" s="101"/>
      <c r="AC1762" s="101"/>
      <c r="AD1762" s="101"/>
      <c r="AE1762" s="101"/>
      <c r="AF1762" s="101"/>
      <c r="AG1762" s="101" t="s">
        <v>365</v>
      </c>
      <c r="AH1762" s="101">
        <v>2</v>
      </c>
      <c r="AI1762" s="101"/>
      <c r="AJ1762" s="101"/>
      <c r="AK1762" s="101"/>
      <c r="AL1762" s="101"/>
      <c r="AM1762" s="101"/>
      <c r="AN1762" s="101"/>
      <c r="AO1762" s="101"/>
      <c r="AP1762" s="101"/>
      <c r="AQ1762" s="101"/>
      <c r="AR1762" s="101"/>
      <c r="AS1762" s="101"/>
      <c r="AT1762" s="101"/>
      <c r="AU1762" s="101"/>
      <c r="AV1762" s="101"/>
      <c r="AW1762" s="101"/>
      <c r="AX1762" s="101"/>
      <c r="AY1762" s="101"/>
      <c r="AZ1762" s="101"/>
      <c r="BA1762" s="101"/>
      <c r="BB1762" s="101"/>
      <c r="BC1762" s="101"/>
      <c r="BD1762" s="101"/>
      <c r="BE1762" s="101"/>
      <c r="BF1762" s="101"/>
      <c r="BG1762" s="101"/>
      <c r="BH1762" s="101"/>
    </row>
    <row r="1763" spans="1:60" outlineLevel="1">
      <c r="A1763" s="104"/>
      <c r="B1763" s="105"/>
      <c r="C1763" s="142" t="s">
        <v>1644</v>
      </c>
      <c r="D1763" s="111"/>
      <c r="E1763" s="112">
        <v>11.52</v>
      </c>
      <c r="F1763" s="106"/>
      <c r="G1763" s="106"/>
      <c r="H1763" s="106"/>
      <c r="I1763" s="106"/>
      <c r="J1763" s="106"/>
      <c r="K1763" s="106"/>
      <c r="L1763" s="106"/>
      <c r="M1763" s="106"/>
      <c r="N1763" s="106"/>
      <c r="O1763" s="106"/>
      <c r="P1763" s="106"/>
      <c r="Q1763" s="106"/>
      <c r="R1763" s="106"/>
      <c r="S1763" s="106"/>
      <c r="T1763" s="106"/>
      <c r="U1763" s="106"/>
      <c r="V1763" s="106"/>
      <c r="W1763" s="106"/>
      <c r="X1763" s="106"/>
      <c r="Y1763" s="101"/>
      <c r="Z1763" s="101"/>
      <c r="AA1763" s="101"/>
      <c r="AB1763" s="101"/>
      <c r="AC1763" s="101"/>
      <c r="AD1763" s="101"/>
      <c r="AE1763" s="101"/>
      <c r="AF1763" s="101"/>
      <c r="AG1763" s="101" t="s">
        <v>365</v>
      </c>
      <c r="AH1763" s="101">
        <v>2</v>
      </c>
      <c r="AI1763" s="101"/>
      <c r="AJ1763" s="101"/>
      <c r="AK1763" s="101"/>
      <c r="AL1763" s="101"/>
      <c r="AM1763" s="101"/>
      <c r="AN1763" s="101"/>
      <c r="AO1763" s="101"/>
      <c r="AP1763" s="101"/>
      <c r="AQ1763" s="101"/>
      <c r="AR1763" s="101"/>
      <c r="AS1763" s="101"/>
      <c r="AT1763" s="101"/>
      <c r="AU1763" s="101"/>
      <c r="AV1763" s="101"/>
      <c r="AW1763" s="101"/>
      <c r="AX1763" s="101"/>
      <c r="AY1763" s="101"/>
      <c r="AZ1763" s="101"/>
      <c r="BA1763" s="101"/>
      <c r="BB1763" s="101"/>
      <c r="BC1763" s="101"/>
      <c r="BD1763" s="101"/>
      <c r="BE1763" s="101"/>
      <c r="BF1763" s="101"/>
      <c r="BG1763" s="101"/>
      <c r="BH1763" s="101"/>
    </row>
    <row r="1764" spans="1:60" outlineLevel="1">
      <c r="A1764" s="104"/>
      <c r="B1764" s="105"/>
      <c r="C1764" s="142" t="s">
        <v>1615</v>
      </c>
      <c r="D1764" s="111"/>
      <c r="E1764" s="112">
        <v>-1.6160000000000001</v>
      </c>
      <c r="F1764" s="106"/>
      <c r="G1764" s="106"/>
      <c r="H1764" s="106"/>
      <c r="I1764" s="106"/>
      <c r="J1764" s="106"/>
      <c r="K1764" s="106"/>
      <c r="L1764" s="106"/>
      <c r="M1764" s="106"/>
      <c r="N1764" s="106"/>
      <c r="O1764" s="106"/>
      <c r="P1764" s="106"/>
      <c r="Q1764" s="106"/>
      <c r="R1764" s="106"/>
      <c r="S1764" s="106"/>
      <c r="T1764" s="106"/>
      <c r="U1764" s="106"/>
      <c r="V1764" s="106"/>
      <c r="W1764" s="106"/>
      <c r="X1764" s="106"/>
      <c r="Y1764" s="101"/>
      <c r="Z1764" s="101"/>
      <c r="AA1764" s="101"/>
      <c r="AB1764" s="101"/>
      <c r="AC1764" s="101"/>
      <c r="AD1764" s="101"/>
      <c r="AE1764" s="101"/>
      <c r="AF1764" s="101"/>
      <c r="AG1764" s="101" t="s">
        <v>365</v>
      </c>
      <c r="AH1764" s="101">
        <v>2</v>
      </c>
      <c r="AI1764" s="101"/>
      <c r="AJ1764" s="101"/>
      <c r="AK1764" s="101"/>
      <c r="AL1764" s="101"/>
      <c r="AM1764" s="101"/>
      <c r="AN1764" s="101"/>
      <c r="AO1764" s="101"/>
      <c r="AP1764" s="101"/>
      <c r="AQ1764" s="101"/>
      <c r="AR1764" s="101"/>
      <c r="AS1764" s="101"/>
      <c r="AT1764" s="101"/>
      <c r="AU1764" s="101"/>
      <c r="AV1764" s="101"/>
      <c r="AW1764" s="101"/>
      <c r="AX1764" s="101"/>
      <c r="AY1764" s="101"/>
      <c r="AZ1764" s="101"/>
      <c r="BA1764" s="101"/>
      <c r="BB1764" s="101"/>
      <c r="BC1764" s="101"/>
      <c r="BD1764" s="101"/>
      <c r="BE1764" s="101"/>
      <c r="BF1764" s="101"/>
      <c r="BG1764" s="101"/>
      <c r="BH1764" s="101"/>
    </row>
    <row r="1765" spans="1:60" outlineLevel="1">
      <c r="A1765" s="104"/>
      <c r="B1765" s="105"/>
      <c r="C1765" s="143" t="s">
        <v>1093</v>
      </c>
      <c r="D1765" s="113"/>
      <c r="E1765" s="114">
        <v>460.46699999999998</v>
      </c>
      <c r="F1765" s="106"/>
      <c r="G1765" s="106"/>
      <c r="H1765" s="106"/>
      <c r="I1765" s="106"/>
      <c r="J1765" s="106"/>
      <c r="K1765" s="106"/>
      <c r="L1765" s="106"/>
      <c r="M1765" s="106"/>
      <c r="N1765" s="106"/>
      <c r="O1765" s="106"/>
      <c r="P1765" s="106"/>
      <c r="Q1765" s="106"/>
      <c r="R1765" s="106"/>
      <c r="S1765" s="106"/>
      <c r="T1765" s="106"/>
      <c r="U1765" s="106"/>
      <c r="V1765" s="106"/>
      <c r="W1765" s="106"/>
      <c r="X1765" s="106"/>
      <c r="Y1765" s="101"/>
      <c r="Z1765" s="101"/>
      <c r="AA1765" s="101"/>
      <c r="AB1765" s="101"/>
      <c r="AC1765" s="101"/>
      <c r="AD1765" s="101"/>
      <c r="AE1765" s="101"/>
      <c r="AF1765" s="101"/>
      <c r="AG1765" s="101" t="s">
        <v>365</v>
      </c>
      <c r="AH1765" s="101">
        <v>3</v>
      </c>
      <c r="AI1765" s="101"/>
      <c r="AJ1765" s="101"/>
      <c r="AK1765" s="101"/>
      <c r="AL1765" s="101"/>
      <c r="AM1765" s="101"/>
      <c r="AN1765" s="101"/>
      <c r="AO1765" s="101"/>
      <c r="AP1765" s="101"/>
      <c r="AQ1765" s="101"/>
      <c r="AR1765" s="101"/>
      <c r="AS1765" s="101"/>
      <c r="AT1765" s="101"/>
      <c r="AU1765" s="101"/>
      <c r="AV1765" s="101"/>
      <c r="AW1765" s="101"/>
      <c r="AX1765" s="101"/>
      <c r="AY1765" s="101"/>
      <c r="AZ1765" s="101"/>
      <c r="BA1765" s="101"/>
      <c r="BB1765" s="101"/>
      <c r="BC1765" s="101"/>
      <c r="BD1765" s="101"/>
      <c r="BE1765" s="101"/>
      <c r="BF1765" s="101"/>
      <c r="BG1765" s="101"/>
      <c r="BH1765" s="101"/>
    </row>
    <row r="1766" spans="1:60" outlineLevel="1">
      <c r="A1766" s="104"/>
      <c r="B1766" s="105"/>
      <c r="C1766" s="141" t="s">
        <v>1094</v>
      </c>
      <c r="D1766" s="111"/>
      <c r="E1766" s="112"/>
      <c r="F1766" s="106"/>
      <c r="G1766" s="106"/>
      <c r="H1766" s="106"/>
      <c r="I1766" s="106"/>
      <c r="J1766" s="106"/>
      <c r="K1766" s="106"/>
      <c r="L1766" s="106"/>
      <c r="M1766" s="106"/>
      <c r="N1766" s="106"/>
      <c r="O1766" s="106"/>
      <c r="P1766" s="106"/>
      <c r="Q1766" s="106"/>
      <c r="R1766" s="106"/>
      <c r="S1766" s="106"/>
      <c r="T1766" s="106"/>
      <c r="U1766" s="106"/>
      <c r="V1766" s="106"/>
      <c r="W1766" s="106"/>
      <c r="X1766" s="106"/>
      <c r="Y1766" s="101"/>
      <c r="Z1766" s="101"/>
      <c r="AA1766" s="101"/>
      <c r="AB1766" s="101"/>
      <c r="AC1766" s="101"/>
      <c r="AD1766" s="101"/>
      <c r="AE1766" s="101"/>
      <c r="AF1766" s="101"/>
      <c r="AG1766" s="101" t="s">
        <v>365</v>
      </c>
      <c r="AH1766" s="101"/>
      <c r="AI1766" s="101"/>
      <c r="AJ1766" s="101"/>
      <c r="AK1766" s="101"/>
      <c r="AL1766" s="101"/>
      <c r="AM1766" s="101"/>
      <c r="AN1766" s="101"/>
      <c r="AO1766" s="101"/>
      <c r="AP1766" s="101"/>
      <c r="AQ1766" s="101"/>
      <c r="AR1766" s="101"/>
      <c r="AS1766" s="101"/>
      <c r="AT1766" s="101"/>
      <c r="AU1766" s="101"/>
      <c r="AV1766" s="101"/>
      <c r="AW1766" s="101"/>
      <c r="AX1766" s="101"/>
      <c r="AY1766" s="101"/>
      <c r="AZ1766" s="101"/>
      <c r="BA1766" s="101"/>
      <c r="BB1766" s="101"/>
      <c r="BC1766" s="101"/>
      <c r="BD1766" s="101"/>
      <c r="BE1766" s="101"/>
      <c r="BF1766" s="101"/>
      <c r="BG1766" s="101"/>
      <c r="BH1766" s="101"/>
    </row>
    <row r="1767" spans="1:60" outlineLevel="1">
      <c r="A1767" s="104"/>
      <c r="B1767" s="105"/>
      <c r="C1767" s="138" t="s">
        <v>1645</v>
      </c>
      <c r="D1767" s="107"/>
      <c r="E1767" s="108">
        <v>520.32771000000002</v>
      </c>
      <c r="F1767" s="106"/>
      <c r="G1767" s="106"/>
      <c r="H1767" s="106"/>
      <c r="I1767" s="106"/>
      <c r="J1767" s="106"/>
      <c r="K1767" s="106"/>
      <c r="L1767" s="106"/>
      <c r="M1767" s="106"/>
      <c r="N1767" s="106"/>
      <c r="O1767" s="106"/>
      <c r="P1767" s="106"/>
      <c r="Q1767" s="106"/>
      <c r="R1767" s="106"/>
      <c r="S1767" s="106"/>
      <c r="T1767" s="106"/>
      <c r="U1767" s="106"/>
      <c r="V1767" s="106"/>
      <c r="W1767" s="106"/>
      <c r="X1767" s="106"/>
      <c r="Y1767" s="101"/>
      <c r="Z1767" s="101"/>
      <c r="AA1767" s="101"/>
      <c r="AB1767" s="101"/>
      <c r="AC1767" s="101"/>
      <c r="AD1767" s="101"/>
      <c r="AE1767" s="101"/>
      <c r="AF1767" s="101"/>
      <c r="AG1767" s="101" t="s">
        <v>365</v>
      </c>
      <c r="AH1767" s="101">
        <v>0</v>
      </c>
      <c r="AI1767" s="101"/>
      <c r="AJ1767" s="101"/>
      <c r="AK1767" s="101"/>
      <c r="AL1767" s="101"/>
      <c r="AM1767" s="101"/>
      <c r="AN1767" s="101"/>
      <c r="AO1767" s="101"/>
      <c r="AP1767" s="101"/>
      <c r="AQ1767" s="101"/>
      <c r="AR1767" s="101"/>
      <c r="AS1767" s="101"/>
      <c r="AT1767" s="101"/>
      <c r="AU1767" s="101"/>
      <c r="AV1767" s="101"/>
      <c r="AW1767" s="101"/>
      <c r="AX1767" s="101"/>
      <c r="AY1767" s="101"/>
      <c r="AZ1767" s="101"/>
      <c r="BA1767" s="101"/>
      <c r="BB1767" s="101"/>
      <c r="BC1767" s="101"/>
      <c r="BD1767" s="101"/>
      <c r="BE1767" s="101"/>
      <c r="BF1767" s="101"/>
      <c r="BG1767" s="101"/>
      <c r="BH1767" s="101"/>
    </row>
    <row r="1768" spans="1:60" ht="22.5" outlineLevel="1">
      <c r="A1768" s="122">
        <v>222</v>
      </c>
      <c r="B1768" s="123" t="s">
        <v>1646</v>
      </c>
      <c r="C1768" s="137" t="s">
        <v>1647</v>
      </c>
      <c r="D1768" s="124" t="s">
        <v>359</v>
      </c>
      <c r="E1768" s="125">
        <v>34.493250000000003</v>
      </c>
      <c r="F1768" s="126"/>
      <c r="G1768" s="127">
        <f>ROUND(E1768*F1768,2)</f>
        <v>0</v>
      </c>
      <c r="H1768" s="126"/>
      <c r="I1768" s="127">
        <f>ROUND(E1768*H1768,2)</f>
        <v>0</v>
      </c>
      <c r="J1768" s="126"/>
      <c r="K1768" s="127">
        <f>ROUND(E1768*J1768,2)</f>
        <v>0</v>
      </c>
      <c r="L1768" s="127">
        <v>21</v>
      </c>
      <c r="M1768" s="127">
        <f>G1768*(1+L1768/100)</f>
        <v>0</v>
      </c>
      <c r="N1768" s="127">
        <v>1.8200000000000001E-2</v>
      </c>
      <c r="O1768" s="127">
        <f>ROUND(E1768*N1768,2)</f>
        <v>0.63</v>
      </c>
      <c r="P1768" s="127">
        <v>0</v>
      </c>
      <c r="Q1768" s="127">
        <f>ROUND(E1768*P1768,2)</f>
        <v>0</v>
      </c>
      <c r="R1768" s="127"/>
      <c r="S1768" s="127" t="s">
        <v>392</v>
      </c>
      <c r="T1768" s="128" t="s">
        <v>361</v>
      </c>
      <c r="U1768" s="106">
        <v>0</v>
      </c>
      <c r="V1768" s="106">
        <f>ROUND(E1768*U1768,2)</f>
        <v>0</v>
      </c>
      <c r="W1768" s="106"/>
      <c r="X1768" s="106" t="s">
        <v>1066</v>
      </c>
      <c r="Y1768" s="101"/>
      <c r="Z1768" s="101"/>
      <c r="AA1768" s="101"/>
      <c r="AB1768" s="101"/>
      <c r="AC1768" s="101"/>
      <c r="AD1768" s="101"/>
      <c r="AE1768" s="101"/>
      <c r="AF1768" s="101"/>
      <c r="AG1768" s="101" t="s">
        <v>1067</v>
      </c>
      <c r="AH1768" s="101"/>
      <c r="AI1768" s="101"/>
      <c r="AJ1768" s="101"/>
      <c r="AK1768" s="101"/>
      <c r="AL1768" s="101"/>
      <c r="AM1768" s="101"/>
      <c r="AN1768" s="101"/>
      <c r="AO1768" s="101"/>
      <c r="AP1768" s="101"/>
      <c r="AQ1768" s="101"/>
      <c r="AR1768" s="101"/>
      <c r="AS1768" s="101"/>
      <c r="AT1768" s="101"/>
      <c r="AU1768" s="101"/>
      <c r="AV1768" s="101"/>
      <c r="AW1768" s="101"/>
      <c r="AX1768" s="101"/>
      <c r="AY1768" s="101"/>
      <c r="AZ1768" s="101"/>
      <c r="BA1768" s="101"/>
      <c r="BB1768" s="101"/>
      <c r="BC1768" s="101"/>
      <c r="BD1768" s="101"/>
      <c r="BE1768" s="101"/>
      <c r="BF1768" s="101"/>
      <c r="BG1768" s="101"/>
      <c r="BH1768" s="101"/>
    </row>
    <row r="1769" spans="1:60" outlineLevel="1">
      <c r="A1769" s="104"/>
      <c r="B1769" s="105"/>
      <c r="C1769" s="141" t="s">
        <v>1068</v>
      </c>
      <c r="D1769" s="111"/>
      <c r="E1769" s="112"/>
      <c r="F1769" s="106"/>
      <c r="G1769" s="106"/>
      <c r="H1769" s="106"/>
      <c r="I1769" s="106"/>
      <c r="J1769" s="106"/>
      <c r="K1769" s="106"/>
      <c r="L1769" s="106"/>
      <c r="M1769" s="106"/>
      <c r="N1769" s="106"/>
      <c r="O1769" s="106"/>
      <c r="P1769" s="106"/>
      <c r="Q1769" s="106"/>
      <c r="R1769" s="106"/>
      <c r="S1769" s="106"/>
      <c r="T1769" s="106"/>
      <c r="U1769" s="106"/>
      <c r="V1769" s="106"/>
      <c r="W1769" s="106"/>
      <c r="X1769" s="106"/>
      <c r="Y1769" s="101"/>
      <c r="Z1769" s="101"/>
      <c r="AA1769" s="101"/>
      <c r="AB1769" s="101"/>
      <c r="AC1769" s="101"/>
      <c r="AD1769" s="101"/>
      <c r="AE1769" s="101"/>
      <c r="AF1769" s="101"/>
      <c r="AG1769" s="101" t="s">
        <v>365</v>
      </c>
      <c r="AH1769" s="101"/>
      <c r="AI1769" s="101"/>
      <c r="AJ1769" s="101"/>
      <c r="AK1769" s="101"/>
      <c r="AL1769" s="101"/>
      <c r="AM1769" s="101"/>
      <c r="AN1769" s="101"/>
      <c r="AO1769" s="101"/>
      <c r="AP1769" s="101"/>
      <c r="AQ1769" s="101"/>
      <c r="AR1769" s="101"/>
      <c r="AS1769" s="101"/>
      <c r="AT1769" s="101"/>
      <c r="AU1769" s="101"/>
      <c r="AV1769" s="101"/>
      <c r="AW1769" s="101"/>
      <c r="AX1769" s="101"/>
      <c r="AY1769" s="101"/>
      <c r="AZ1769" s="101"/>
      <c r="BA1769" s="101"/>
      <c r="BB1769" s="101"/>
      <c r="BC1769" s="101"/>
      <c r="BD1769" s="101"/>
      <c r="BE1769" s="101"/>
      <c r="BF1769" s="101"/>
      <c r="BG1769" s="101"/>
      <c r="BH1769" s="101"/>
    </row>
    <row r="1770" spans="1:60" outlineLevel="1">
      <c r="A1770" s="104"/>
      <c r="B1770" s="105"/>
      <c r="C1770" s="142" t="s">
        <v>1609</v>
      </c>
      <c r="D1770" s="111"/>
      <c r="E1770" s="112"/>
      <c r="F1770" s="106"/>
      <c r="G1770" s="106"/>
      <c r="H1770" s="106"/>
      <c r="I1770" s="106"/>
      <c r="J1770" s="106"/>
      <c r="K1770" s="106"/>
      <c r="L1770" s="106"/>
      <c r="M1770" s="106"/>
      <c r="N1770" s="106"/>
      <c r="O1770" s="106"/>
      <c r="P1770" s="106"/>
      <c r="Q1770" s="106"/>
      <c r="R1770" s="106"/>
      <c r="S1770" s="106"/>
      <c r="T1770" s="106"/>
      <c r="U1770" s="106"/>
      <c r="V1770" s="106"/>
      <c r="W1770" s="106"/>
      <c r="X1770" s="106"/>
      <c r="Y1770" s="101"/>
      <c r="Z1770" s="101"/>
      <c r="AA1770" s="101"/>
      <c r="AB1770" s="101"/>
      <c r="AC1770" s="101"/>
      <c r="AD1770" s="101"/>
      <c r="AE1770" s="101"/>
      <c r="AF1770" s="101"/>
      <c r="AG1770" s="101" t="s">
        <v>365</v>
      </c>
      <c r="AH1770" s="101">
        <v>2</v>
      </c>
      <c r="AI1770" s="101"/>
      <c r="AJ1770" s="101"/>
      <c r="AK1770" s="101"/>
      <c r="AL1770" s="101"/>
      <c r="AM1770" s="101"/>
      <c r="AN1770" s="101"/>
      <c r="AO1770" s="101"/>
      <c r="AP1770" s="101"/>
      <c r="AQ1770" s="101"/>
      <c r="AR1770" s="101"/>
      <c r="AS1770" s="101"/>
      <c r="AT1770" s="101"/>
      <c r="AU1770" s="101"/>
      <c r="AV1770" s="101"/>
      <c r="AW1770" s="101"/>
      <c r="AX1770" s="101"/>
      <c r="AY1770" s="101"/>
      <c r="AZ1770" s="101"/>
      <c r="BA1770" s="101"/>
      <c r="BB1770" s="101"/>
      <c r="BC1770" s="101"/>
      <c r="BD1770" s="101"/>
      <c r="BE1770" s="101"/>
      <c r="BF1770" s="101"/>
      <c r="BG1770" s="101"/>
      <c r="BH1770" s="101"/>
    </row>
    <row r="1771" spans="1:60" outlineLevel="1">
      <c r="A1771" s="104"/>
      <c r="B1771" s="105"/>
      <c r="C1771" s="142" t="s">
        <v>1648</v>
      </c>
      <c r="D1771" s="111"/>
      <c r="E1771" s="112"/>
      <c r="F1771" s="106"/>
      <c r="G1771" s="106"/>
      <c r="H1771" s="106"/>
      <c r="I1771" s="106"/>
      <c r="J1771" s="106"/>
      <c r="K1771" s="106"/>
      <c r="L1771" s="106"/>
      <c r="M1771" s="106"/>
      <c r="N1771" s="106"/>
      <c r="O1771" s="106"/>
      <c r="P1771" s="106"/>
      <c r="Q1771" s="106"/>
      <c r="R1771" s="106"/>
      <c r="S1771" s="106"/>
      <c r="T1771" s="106"/>
      <c r="U1771" s="106"/>
      <c r="V1771" s="106"/>
      <c r="W1771" s="106"/>
      <c r="X1771" s="106"/>
      <c r="Y1771" s="101"/>
      <c r="Z1771" s="101"/>
      <c r="AA1771" s="101"/>
      <c r="AB1771" s="101"/>
      <c r="AC1771" s="101"/>
      <c r="AD1771" s="101"/>
      <c r="AE1771" s="101"/>
      <c r="AF1771" s="101"/>
      <c r="AG1771" s="101" t="s">
        <v>365</v>
      </c>
      <c r="AH1771" s="101">
        <v>2</v>
      </c>
      <c r="AI1771" s="101"/>
      <c r="AJ1771" s="101"/>
      <c r="AK1771" s="101"/>
      <c r="AL1771" s="101"/>
      <c r="AM1771" s="101"/>
      <c r="AN1771" s="101"/>
      <c r="AO1771" s="101"/>
      <c r="AP1771" s="101"/>
      <c r="AQ1771" s="101"/>
      <c r="AR1771" s="101"/>
      <c r="AS1771" s="101"/>
      <c r="AT1771" s="101"/>
      <c r="AU1771" s="101"/>
      <c r="AV1771" s="101"/>
      <c r="AW1771" s="101"/>
      <c r="AX1771" s="101"/>
      <c r="AY1771" s="101"/>
      <c r="AZ1771" s="101"/>
      <c r="BA1771" s="101"/>
      <c r="BB1771" s="101"/>
      <c r="BC1771" s="101"/>
      <c r="BD1771" s="101"/>
      <c r="BE1771" s="101"/>
      <c r="BF1771" s="101"/>
      <c r="BG1771" s="101"/>
      <c r="BH1771" s="101"/>
    </row>
    <row r="1772" spans="1:60" outlineLevel="1">
      <c r="A1772" s="104"/>
      <c r="B1772" s="105"/>
      <c r="C1772" s="142" t="s">
        <v>1649</v>
      </c>
      <c r="D1772" s="111"/>
      <c r="E1772" s="112">
        <v>2.1</v>
      </c>
      <c r="F1772" s="106"/>
      <c r="G1772" s="106"/>
      <c r="H1772" s="106"/>
      <c r="I1772" s="106"/>
      <c r="J1772" s="106"/>
      <c r="K1772" s="106"/>
      <c r="L1772" s="106"/>
      <c r="M1772" s="106"/>
      <c r="N1772" s="106"/>
      <c r="O1772" s="106"/>
      <c r="P1772" s="106"/>
      <c r="Q1772" s="106"/>
      <c r="R1772" s="106"/>
      <c r="S1772" s="106"/>
      <c r="T1772" s="106"/>
      <c r="U1772" s="106"/>
      <c r="V1772" s="106"/>
      <c r="W1772" s="106"/>
      <c r="X1772" s="106"/>
      <c r="Y1772" s="101"/>
      <c r="Z1772" s="101"/>
      <c r="AA1772" s="101"/>
      <c r="AB1772" s="101"/>
      <c r="AC1772" s="101"/>
      <c r="AD1772" s="101"/>
      <c r="AE1772" s="101"/>
      <c r="AF1772" s="101"/>
      <c r="AG1772" s="101" t="s">
        <v>365</v>
      </c>
      <c r="AH1772" s="101">
        <v>2</v>
      </c>
      <c r="AI1772" s="101"/>
      <c r="AJ1772" s="101"/>
      <c r="AK1772" s="101"/>
      <c r="AL1772" s="101"/>
      <c r="AM1772" s="101"/>
      <c r="AN1772" s="101"/>
      <c r="AO1772" s="101"/>
      <c r="AP1772" s="101"/>
      <c r="AQ1772" s="101"/>
      <c r="AR1772" s="101"/>
      <c r="AS1772" s="101"/>
      <c r="AT1772" s="101"/>
      <c r="AU1772" s="101"/>
      <c r="AV1772" s="101"/>
      <c r="AW1772" s="101"/>
      <c r="AX1772" s="101"/>
      <c r="AY1772" s="101"/>
      <c r="AZ1772" s="101"/>
      <c r="BA1772" s="101"/>
      <c r="BB1772" s="101"/>
      <c r="BC1772" s="101"/>
      <c r="BD1772" s="101"/>
      <c r="BE1772" s="101"/>
      <c r="BF1772" s="101"/>
      <c r="BG1772" s="101"/>
      <c r="BH1772" s="101"/>
    </row>
    <row r="1773" spans="1:60" outlineLevel="1">
      <c r="A1773" s="104"/>
      <c r="B1773" s="105"/>
      <c r="C1773" s="142" t="s">
        <v>1650</v>
      </c>
      <c r="D1773" s="111"/>
      <c r="E1773" s="112">
        <v>2.1</v>
      </c>
      <c r="F1773" s="106"/>
      <c r="G1773" s="106"/>
      <c r="H1773" s="106"/>
      <c r="I1773" s="106"/>
      <c r="J1773" s="106"/>
      <c r="K1773" s="106"/>
      <c r="L1773" s="106"/>
      <c r="M1773" s="106"/>
      <c r="N1773" s="106"/>
      <c r="O1773" s="106"/>
      <c r="P1773" s="106"/>
      <c r="Q1773" s="106"/>
      <c r="R1773" s="106"/>
      <c r="S1773" s="106"/>
      <c r="T1773" s="106"/>
      <c r="U1773" s="106"/>
      <c r="V1773" s="106"/>
      <c r="W1773" s="106"/>
      <c r="X1773" s="106"/>
      <c r="Y1773" s="101"/>
      <c r="Z1773" s="101"/>
      <c r="AA1773" s="101"/>
      <c r="AB1773" s="101"/>
      <c r="AC1773" s="101"/>
      <c r="AD1773" s="101"/>
      <c r="AE1773" s="101"/>
      <c r="AF1773" s="101"/>
      <c r="AG1773" s="101" t="s">
        <v>365</v>
      </c>
      <c r="AH1773" s="101">
        <v>2</v>
      </c>
      <c r="AI1773" s="101"/>
      <c r="AJ1773" s="101"/>
      <c r="AK1773" s="101"/>
      <c r="AL1773" s="101"/>
      <c r="AM1773" s="101"/>
      <c r="AN1773" s="101"/>
      <c r="AO1773" s="101"/>
      <c r="AP1773" s="101"/>
      <c r="AQ1773" s="101"/>
      <c r="AR1773" s="101"/>
      <c r="AS1773" s="101"/>
      <c r="AT1773" s="101"/>
      <c r="AU1773" s="101"/>
      <c r="AV1773" s="101"/>
      <c r="AW1773" s="101"/>
      <c r="AX1773" s="101"/>
      <c r="AY1773" s="101"/>
      <c r="AZ1773" s="101"/>
      <c r="BA1773" s="101"/>
      <c r="BB1773" s="101"/>
      <c r="BC1773" s="101"/>
      <c r="BD1773" s="101"/>
      <c r="BE1773" s="101"/>
      <c r="BF1773" s="101"/>
      <c r="BG1773" s="101"/>
      <c r="BH1773" s="101"/>
    </row>
    <row r="1774" spans="1:60" outlineLevel="1">
      <c r="A1774" s="104"/>
      <c r="B1774" s="105"/>
      <c r="C1774" s="142" t="s">
        <v>1651</v>
      </c>
      <c r="D1774" s="111"/>
      <c r="E1774" s="112">
        <v>2.1</v>
      </c>
      <c r="F1774" s="106"/>
      <c r="G1774" s="106"/>
      <c r="H1774" s="106"/>
      <c r="I1774" s="106"/>
      <c r="J1774" s="106"/>
      <c r="K1774" s="106"/>
      <c r="L1774" s="106"/>
      <c r="M1774" s="106"/>
      <c r="N1774" s="106"/>
      <c r="O1774" s="106"/>
      <c r="P1774" s="106"/>
      <c r="Q1774" s="106"/>
      <c r="R1774" s="106"/>
      <c r="S1774" s="106"/>
      <c r="T1774" s="106"/>
      <c r="U1774" s="106"/>
      <c r="V1774" s="106"/>
      <c r="W1774" s="106"/>
      <c r="X1774" s="106"/>
      <c r="Y1774" s="101"/>
      <c r="Z1774" s="101"/>
      <c r="AA1774" s="101"/>
      <c r="AB1774" s="101"/>
      <c r="AC1774" s="101"/>
      <c r="AD1774" s="101"/>
      <c r="AE1774" s="101"/>
      <c r="AF1774" s="101"/>
      <c r="AG1774" s="101" t="s">
        <v>365</v>
      </c>
      <c r="AH1774" s="101">
        <v>2</v>
      </c>
      <c r="AI1774" s="101"/>
      <c r="AJ1774" s="101"/>
      <c r="AK1774" s="101"/>
      <c r="AL1774" s="101"/>
      <c r="AM1774" s="101"/>
      <c r="AN1774" s="101"/>
      <c r="AO1774" s="101"/>
      <c r="AP1774" s="101"/>
      <c r="AQ1774" s="101"/>
      <c r="AR1774" s="101"/>
      <c r="AS1774" s="101"/>
      <c r="AT1774" s="101"/>
      <c r="AU1774" s="101"/>
      <c r="AV1774" s="101"/>
      <c r="AW1774" s="101"/>
      <c r="AX1774" s="101"/>
      <c r="AY1774" s="101"/>
      <c r="AZ1774" s="101"/>
      <c r="BA1774" s="101"/>
      <c r="BB1774" s="101"/>
      <c r="BC1774" s="101"/>
      <c r="BD1774" s="101"/>
      <c r="BE1774" s="101"/>
      <c r="BF1774" s="101"/>
      <c r="BG1774" s="101"/>
      <c r="BH1774" s="101"/>
    </row>
    <row r="1775" spans="1:60" outlineLevel="1">
      <c r="A1775" s="104"/>
      <c r="B1775" s="105"/>
      <c r="C1775" s="142" t="s">
        <v>1652</v>
      </c>
      <c r="D1775" s="111"/>
      <c r="E1775" s="112">
        <v>2.1</v>
      </c>
      <c r="F1775" s="106"/>
      <c r="G1775" s="106"/>
      <c r="H1775" s="106"/>
      <c r="I1775" s="106"/>
      <c r="J1775" s="106"/>
      <c r="K1775" s="106"/>
      <c r="L1775" s="106"/>
      <c r="M1775" s="106"/>
      <c r="N1775" s="106"/>
      <c r="O1775" s="106"/>
      <c r="P1775" s="106"/>
      <c r="Q1775" s="106"/>
      <c r="R1775" s="106"/>
      <c r="S1775" s="106"/>
      <c r="T1775" s="106"/>
      <c r="U1775" s="106"/>
      <c r="V1775" s="106"/>
      <c r="W1775" s="106"/>
      <c r="X1775" s="106"/>
      <c r="Y1775" s="101"/>
      <c r="Z1775" s="101"/>
      <c r="AA1775" s="101"/>
      <c r="AB1775" s="101"/>
      <c r="AC1775" s="101"/>
      <c r="AD1775" s="101"/>
      <c r="AE1775" s="101"/>
      <c r="AF1775" s="101"/>
      <c r="AG1775" s="101" t="s">
        <v>365</v>
      </c>
      <c r="AH1775" s="101">
        <v>2</v>
      </c>
      <c r="AI1775" s="101"/>
      <c r="AJ1775" s="101"/>
      <c r="AK1775" s="101"/>
      <c r="AL1775" s="101"/>
      <c r="AM1775" s="101"/>
      <c r="AN1775" s="101"/>
      <c r="AO1775" s="101"/>
      <c r="AP1775" s="101"/>
      <c r="AQ1775" s="101"/>
      <c r="AR1775" s="101"/>
      <c r="AS1775" s="101"/>
      <c r="AT1775" s="101"/>
      <c r="AU1775" s="101"/>
      <c r="AV1775" s="101"/>
      <c r="AW1775" s="101"/>
      <c r="AX1775" s="101"/>
      <c r="AY1775" s="101"/>
      <c r="AZ1775" s="101"/>
      <c r="BA1775" s="101"/>
      <c r="BB1775" s="101"/>
      <c r="BC1775" s="101"/>
      <c r="BD1775" s="101"/>
      <c r="BE1775" s="101"/>
      <c r="BF1775" s="101"/>
      <c r="BG1775" s="101"/>
      <c r="BH1775" s="101"/>
    </row>
    <row r="1776" spans="1:60" outlineLevel="1">
      <c r="A1776" s="104"/>
      <c r="B1776" s="105"/>
      <c r="C1776" s="142" t="s">
        <v>1653</v>
      </c>
      <c r="D1776" s="111"/>
      <c r="E1776" s="112">
        <v>2.1</v>
      </c>
      <c r="F1776" s="106"/>
      <c r="G1776" s="106"/>
      <c r="H1776" s="106"/>
      <c r="I1776" s="106"/>
      <c r="J1776" s="106"/>
      <c r="K1776" s="106"/>
      <c r="L1776" s="106"/>
      <c r="M1776" s="106"/>
      <c r="N1776" s="106"/>
      <c r="O1776" s="106"/>
      <c r="P1776" s="106"/>
      <c r="Q1776" s="106"/>
      <c r="R1776" s="106"/>
      <c r="S1776" s="106"/>
      <c r="T1776" s="106"/>
      <c r="U1776" s="106"/>
      <c r="V1776" s="106"/>
      <c r="W1776" s="106"/>
      <c r="X1776" s="106"/>
      <c r="Y1776" s="101"/>
      <c r="Z1776" s="101"/>
      <c r="AA1776" s="101"/>
      <c r="AB1776" s="101"/>
      <c r="AC1776" s="101"/>
      <c r="AD1776" s="101"/>
      <c r="AE1776" s="101"/>
      <c r="AF1776" s="101"/>
      <c r="AG1776" s="101" t="s">
        <v>365</v>
      </c>
      <c r="AH1776" s="101">
        <v>2</v>
      </c>
      <c r="AI1776" s="101"/>
      <c r="AJ1776" s="101"/>
      <c r="AK1776" s="101"/>
      <c r="AL1776" s="101"/>
      <c r="AM1776" s="101"/>
      <c r="AN1776" s="101"/>
      <c r="AO1776" s="101"/>
      <c r="AP1776" s="101"/>
      <c r="AQ1776" s="101"/>
      <c r="AR1776" s="101"/>
      <c r="AS1776" s="101"/>
      <c r="AT1776" s="101"/>
      <c r="AU1776" s="101"/>
      <c r="AV1776" s="101"/>
      <c r="AW1776" s="101"/>
      <c r="AX1776" s="101"/>
      <c r="AY1776" s="101"/>
      <c r="AZ1776" s="101"/>
      <c r="BA1776" s="101"/>
      <c r="BB1776" s="101"/>
      <c r="BC1776" s="101"/>
      <c r="BD1776" s="101"/>
      <c r="BE1776" s="101"/>
      <c r="BF1776" s="101"/>
      <c r="BG1776" s="101"/>
      <c r="BH1776" s="101"/>
    </row>
    <row r="1777" spans="1:60" outlineLevel="1">
      <c r="A1777" s="104"/>
      <c r="B1777" s="105"/>
      <c r="C1777" s="142" t="s">
        <v>1654</v>
      </c>
      <c r="D1777" s="111"/>
      <c r="E1777" s="112">
        <v>2.1</v>
      </c>
      <c r="F1777" s="106"/>
      <c r="G1777" s="106"/>
      <c r="H1777" s="106"/>
      <c r="I1777" s="106"/>
      <c r="J1777" s="106"/>
      <c r="K1777" s="106"/>
      <c r="L1777" s="106"/>
      <c r="M1777" s="106"/>
      <c r="N1777" s="106"/>
      <c r="O1777" s="106"/>
      <c r="P1777" s="106"/>
      <c r="Q1777" s="106"/>
      <c r="R1777" s="106"/>
      <c r="S1777" s="106"/>
      <c r="T1777" s="106"/>
      <c r="U1777" s="106"/>
      <c r="V1777" s="106"/>
      <c r="W1777" s="106"/>
      <c r="X1777" s="106"/>
      <c r="Y1777" s="101"/>
      <c r="Z1777" s="101"/>
      <c r="AA1777" s="101"/>
      <c r="AB1777" s="101"/>
      <c r="AC1777" s="101"/>
      <c r="AD1777" s="101"/>
      <c r="AE1777" s="101"/>
      <c r="AF1777" s="101"/>
      <c r="AG1777" s="101" t="s">
        <v>365</v>
      </c>
      <c r="AH1777" s="101">
        <v>2</v>
      </c>
      <c r="AI1777" s="101"/>
      <c r="AJ1777" s="101"/>
      <c r="AK1777" s="101"/>
      <c r="AL1777" s="101"/>
      <c r="AM1777" s="101"/>
      <c r="AN1777" s="101"/>
      <c r="AO1777" s="101"/>
      <c r="AP1777" s="101"/>
      <c r="AQ1777" s="101"/>
      <c r="AR1777" s="101"/>
      <c r="AS1777" s="101"/>
      <c r="AT1777" s="101"/>
      <c r="AU1777" s="101"/>
      <c r="AV1777" s="101"/>
      <c r="AW1777" s="101"/>
      <c r="AX1777" s="101"/>
      <c r="AY1777" s="101"/>
      <c r="AZ1777" s="101"/>
      <c r="BA1777" s="101"/>
      <c r="BB1777" s="101"/>
      <c r="BC1777" s="101"/>
      <c r="BD1777" s="101"/>
      <c r="BE1777" s="101"/>
      <c r="BF1777" s="101"/>
      <c r="BG1777" s="101"/>
      <c r="BH1777" s="101"/>
    </row>
    <row r="1778" spans="1:60" outlineLevel="1">
      <c r="A1778" s="104"/>
      <c r="B1778" s="105"/>
      <c r="C1778" s="142" t="s">
        <v>1655</v>
      </c>
      <c r="D1778" s="111"/>
      <c r="E1778" s="112">
        <v>2.625</v>
      </c>
      <c r="F1778" s="106"/>
      <c r="G1778" s="106"/>
      <c r="H1778" s="106"/>
      <c r="I1778" s="106"/>
      <c r="J1778" s="106"/>
      <c r="K1778" s="106"/>
      <c r="L1778" s="106"/>
      <c r="M1778" s="106"/>
      <c r="N1778" s="106"/>
      <c r="O1778" s="106"/>
      <c r="P1778" s="106"/>
      <c r="Q1778" s="106"/>
      <c r="R1778" s="106"/>
      <c r="S1778" s="106"/>
      <c r="T1778" s="106"/>
      <c r="U1778" s="106"/>
      <c r="V1778" s="106"/>
      <c r="W1778" s="106"/>
      <c r="X1778" s="106"/>
      <c r="Y1778" s="101"/>
      <c r="Z1778" s="101"/>
      <c r="AA1778" s="101"/>
      <c r="AB1778" s="101"/>
      <c r="AC1778" s="101"/>
      <c r="AD1778" s="101"/>
      <c r="AE1778" s="101"/>
      <c r="AF1778" s="101"/>
      <c r="AG1778" s="101" t="s">
        <v>365</v>
      </c>
      <c r="AH1778" s="101">
        <v>2</v>
      </c>
      <c r="AI1778" s="101"/>
      <c r="AJ1778" s="101"/>
      <c r="AK1778" s="101"/>
      <c r="AL1778" s="101"/>
      <c r="AM1778" s="101"/>
      <c r="AN1778" s="101"/>
      <c r="AO1778" s="101"/>
      <c r="AP1778" s="101"/>
      <c r="AQ1778" s="101"/>
      <c r="AR1778" s="101"/>
      <c r="AS1778" s="101"/>
      <c r="AT1778" s="101"/>
      <c r="AU1778" s="101"/>
      <c r="AV1778" s="101"/>
      <c r="AW1778" s="101"/>
      <c r="AX1778" s="101"/>
      <c r="AY1778" s="101"/>
      <c r="AZ1778" s="101"/>
      <c r="BA1778" s="101"/>
      <c r="BB1778" s="101"/>
      <c r="BC1778" s="101"/>
      <c r="BD1778" s="101"/>
      <c r="BE1778" s="101"/>
      <c r="BF1778" s="101"/>
      <c r="BG1778" s="101"/>
      <c r="BH1778" s="101"/>
    </row>
    <row r="1779" spans="1:60" outlineLevel="1">
      <c r="A1779" s="104"/>
      <c r="B1779" s="105"/>
      <c r="C1779" s="142" t="s">
        <v>1656</v>
      </c>
      <c r="D1779" s="111"/>
      <c r="E1779" s="112">
        <v>2.625</v>
      </c>
      <c r="F1779" s="106"/>
      <c r="G1779" s="106"/>
      <c r="H1779" s="106"/>
      <c r="I1779" s="106"/>
      <c r="J1779" s="106"/>
      <c r="K1779" s="106"/>
      <c r="L1779" s="106"/>
      <c r="M1779" s="106"/>
      <c r="N1779" s="106"/>
      <c r="O1779" s="106"/>
      <c r="P1779" s="106"/>
      <c r="Q1779" s="106"/>
      <c r="R1779" s="106"/>
      <c r="S1779" s="106"/>
      <c r="T1779" s="106"/>
      <c r="U1779" s="106"/>
      <c r="V1779" s="106"/>
      <c r="W1779" s="106"/>
      <c r="X1779" s="106"/>
      <c r="Y1779" s="101"/>
      <c r="Z1779" s="101"/>
      <c r="AA1779" s="101"/>
      <c r="AB1779" s="101"/>
      <c r="AC1779" s="101"/>
      <c r="AD1779" s="101"/>
      <c r="AE1779" s="101"/>
      <c r="AF1779" s="101"/>
      <c r="AG1779" s="101" t="s">
        <v>365</v>
      </c>
      <c r="AH1779" s="101">
        <v>2</v>
      </c>
      <c r="AI1779" s="101"/>
      <c r="AJ1779" s="101"/>
      <c r="AK1779" s="101"/>
      <c r="AL1779" s="101"/>
      <c r="AM1779" s="101"/>
      <c r="AN1779" s="101"/>
      <c r="AO1779" s="101"/>
      <c r="AP1779" s="101"/>
      <c r="AQ1779" s="101"/>
      <c r="AR1779" s="101"/>
      <c r="AS1779" s="101"/>
      <c r="AT1779" s="101"/>
      <c r="AU1779" s="101"/>
      <c r="AV1779" s="101"/>
      <c r="AW1779" s="101"/>
      <c r="AX1779" s="101"/>
      <c r="AY1779" s="101"/>
      <c r="AZ1779" s="101"/>
      <c r="BA1779" s="101"/>
      <c r="BB1779" s="101"/>
      <c r="BC1779" s="101"/>
      <c r="BD1779" s="101"/>
      <c r="BE1779" s="101"/>
      <c r="BF1779" s="101"/>
      <c r="BG1779" s="101"/>
      <c r="BH1779" s="101"/>
    </row>
    <row r="1780" spans="1:60" outlineLevel="1">
      <c r="A1780" s="104"/>
      <c r="B1780" s="105"/>
      <c r="C1780" s="142" t="s">
        <v>1657</v>
      </c>
      <c r="D1780" s="111"/>
      <c r="E1780" s="112">
        <v>4.8</v>
      </c>
      <c r="F1780" s="106"/>
      <c r="G1780" s="106"/>
      <c r="H1780" s="106"/>
      <c r="I1780" s="106"/>
      <c r="J1780" s="106"/>
      <c r="K1780" s="106"/>
      <c r="L1780" s="106"/>
      <c r="M1780" s="106"/>
      <c r="N1780" s="106"/>
      <c r="O1780" s="106"/>
      <c r="P1780" s="106"/>
      <c r="Q1780" s="106"/>
      <c r="R1780" s="106"/>
      <c r="S1780" s="106"/>
      <c r="T1780" s="106"/>
      <c r="U1780" s="106"/>
      <c r="V1780" s="106"/>
      <c r="W1780" s="106"/>
      <c r="X1780" s="106"/>
      <c r="Y1780" s="101"/>
      <c r="Z1780" s="101"/>
      <c r="AA1780" s="101"/>
      <c r="AB1780" s="101"/>
      <c r="AC1780" s="101"/>
      <c r="AD1780" s="101"/>
      <c r="AE1780" s="101"/>
      <c r="AF1780" s="101"/>
      <c r="AG1780" s="101" t="s">
        <v>365</v>
      </c>
      <c r="AH1780" s="101">
        <v>2</v>
      </c>
      <c r="AI1780" s="101"/>
      <c r="AJ1780" s="101"/>
      <c r="AK1780" s="101"/>
      <c r="AL1780" s="101"/>
      <c r="AM1780" s="101"/>
      <c r="AN1780" s="101"/>
      <c r="AO1780" s="101"/>
      <c r="AP1780" s="101"/>
      <c r="AQ1780" s="101"/>
      <c r="AR1780" s="101"/>
      <c r="AS1780" s="101"/>
      <c r="AT1780" s="101"/>
      <c r="AU1780" s="101"/>
      <c r="AV1780" s="101"/>
      <c r="AW1780" s="101"/>
      <c r="AX1780" s="101"/>
      <c r="AY1780" s="101"/>
      <c r="AZ1780" s="101"/>
      <c r="BA1780" s="101"/>
      <c r="BB1780" s="101"/>
      <c r="BC1780" s="101"/>
      <c r="BD1780" s="101"/>
      <c r="BE1780" s="101"/>
      <c r="BF1780" s="101"/>
      <c r="BG1780" s="101"/>
      <c r="BH1780" s="101"/>
    </row>
    <row r="1781" spans="1:60" outlineLevel="1">
      <c r="A1781" s="104"/>
      <c r="B1781" s="105"/>
      <c r="C1781" s="142" t="s">
        <v>1658</v>
      </c>
      <c r="D1781" s="111"/>
      <c r="E1781" s="112">
        <v>6.375</v>
      </c>
      <c r="F1781" s="106"/>
      <c r="G1781" s="106"/>
      <c r="H1781" s="106"/>
      <c r="I1781" s="106"/>
      <c r="J1781" s="106"/>
      <c r="K1781" s="106"/>
      <c r="L1781" s="106"/>
      <c r="M1781" s="106"/>
      <c r="N1781" s="106"/>
      <c r="O1781" s="106"/>
      <c r="P1781" s="106"/>
      <c r="Q1781" s="106"/>
      <c r="R1781" s="106"/>
      <c r="S1781" s="106"/>
      <c r="T1781" s="106"/>
      <c r="U1781" s="106"/>
      <c r="V1781" s="106"/>
      <c r="W1781" s="106"/>
      <c r="X1781" s="106"/>
      <c r="Y1781" s="101"/>
      <c r="Z1781" s="101"/>
      <c r="AA1781" s="101"/>
      <c r="AB1781" s="101"/>
      <c r="AC1781" s="101"/>
      <c r="AD1781" s="101"/>
      <c r="AE1781" s="101"/>
      <c r="AF1781" s="101"/>
      <c r="AG1781" s="101" t="s">
        <v>365</v>
      </c>
      <c r="AH1781" s="101">
        <v>2</v>
      </c>
      <c r="AI1781" s="101"/>
      <c r="AJ1781" s="101"/>
      <c r="AK1781" s="101"/>
      <c r="AL1781" s="101"/>
      <c r="AM1781" s="101"/>
      <c r="AN1781" s="101"/>
      <c r="AO1781" s="101"/>
      <c r="AP1781" s="101"/>
      <c r="AQ1781" s="101"/>
      <c r="AR1781" s="101"/>
      <c r="AS1781" s="101"/>
      <c r="AT1781" s="101"/>
      <c r="AU1781" s="101"/>
      <c r="AV1781" s="101"/>
      <c r="AW1781" s="101"/>
      <c r="AX1781" s="101"/>
      <c r="AY1781" s="101"/>
      <c r="AZ1781" s="101"/>
      <c r="BA1781" s="101"/>
      <c r="BB1781" s="101"/>
      <c r="BC1781" s="101"/>
      <c r="BD1781" s="101"/>
      <c r="BE1781" s="101"/>
      <c r="BF1781" s="101"/>
      <c r="BG1781" s="101"/>
      <c r="BH1781" s="101"/>
    </row>
    <row r="1782" spans="1:60" outlineLevel="1">
      <c r="A1782" s="104"/>
      <c r="B1782" s="105"/>
      <c r="C1782" s="142" t="s">
        <v>1659</v>
      </c>
      <c r="D1782" s="111"/>
      <c r="E1782" s="112">
        <v>1.5</v>
      </c>
      <c r="F1782" s="106"/>
      <c r="G1782" s="106"/>
      <c r="H1782" s="106"/>
      <c r="I1782" s="106"/>
      <c r="J1782" s="106"/>
      <c r="K1782" s="106"/>
      <c r="L1782" s="106"/>
      <c r="M1782" s="106"/>
      <c r="N1782" s="106"/>
      <c r="O1782" s="106"/>
      <c r="P1782" s="106"/>
      <c r="Q1782" s="106"/>
      <c r="R1782" s="106"/>
      <c r="S1782" s="106"/>
      <c r="T1782" s="106"/>
      <c r="U1782" s="106"/>
      <c r="V1782" s="106"/>
      <c r="W1782" s="106"/>
      <c r="X1782" s="106"/>
      <c r="Y1782" s="101"/>
      <c r="Z1782" s="101"/>
      <c r="AA1782" s="101"/>
      <c r="AB1782" s="101"/>
      <c r="AC1782" s="101"/>
      <c r="AD1782" s="101"/>
      <c r="AE1782" s="101"/>
      <c r="AF1782" s="101"/>
      <c r="AG1782" s="101" t="s">
        <v>365</v>
      </c>
      <c r="AH1782" s="101">
        <v>2</v>
      </c>
      <c r="AI1782" s="101"/>
      <c r="AJ1782" s="101"/>
      <c r="AK1782" s="101"/>
      <c r="AL1782" s="101"/>
      <c r="AM1782" s="101"/>
      <c r="AN1782" s="101"/>
      <c r="AO1782" s="101"/>
      <c r="AP1782" s="101"/>
      <c r="AQ1782" s="101"/>
      <c r="AR1782" s="101"/>
      <c r="AS1782" s="101"/>
      <c r="AT1782" s="101"/>
      <c r="AU1782" s="101"/>
      <c r="AV1782" s="101"/>
      <c r="AW1782" s="101"/>
      <c r="AX1782" s="101"/>
      <c r="AY1782" s="101"/>
      <c r="AZ1782" s="101"/>
      <c r="BA1782" s="101"/>
      <c r="BB1782" s="101"/>
      <c r="BC1782" s="101"/>
      <c r="BD1782" s="101"/>
      <c r="BE1782" s="101"/>
      <c r="BF1782" s="101"/>
      <c r="BG1782" s="101"/>
      <c r="BH1782" s="101"/>
    </row>
    <row r="1783" spans="1:60" outlineLevel="1">
      <c r="A1783" s="104"/>
      <c r="B1783" s="105"/>
      <c r="C1783" s="143" t="s">
        <v>1093</v>
      </c>
      <c r="D1783" s="113"/>
      <c r="E1783" s="114">
        <v>30.524999999999999</v>
      </c>
      <c r="F1783" s="106"/>
      <c r="G1783" s="106"/>
      <c r="H1783" s="106"/>
      <c r="I1783" s="106"/>
      <c r="J1783" s="106"/>
      <c r="K1783" s="106"/>
      <c r="L1783" s="106"/>
      <c r="M1783" s="106"/>
      <c r="N1783" s="106"/>
      <c r="O1783" s="106"/>
      <c r="P1783" s="106"/>
      <c r="Q1783" s="106"/>
      <c r="R1783" s="106"/>
      <c r="S1783" s="106"/>
      <c r="T1783" s="106"/>
      <c r="U1783" s="106"/>
      <c r="V1783" s="106"/>
      <c r="W1783" s="106"/>
      <c r="X1783" s="106"/>
      <c r="Y1783" s="101"/>
      <c r="Z1783" s="101"/>
      <c r="AA1783" s="101"/>
      <c r="AB1783" s="101"/>
      <c r="AC1783" s="101"/>
      <c r="AD1783" s="101"/>
      <c r="AE1783" s="101"/>
      <c r="AF1783" s="101"/>
      <c r="AG1783" s="101" t="s">
        <v>365</v>
      </c>
      <c r="AH1783" s="101">
        <v>3</v>
      </c>
      <c r="AI1783" s="101"/>
      <c r="AJ1783" s="101"/>
      <c r="AK1783" s="101"/>
      <c r="AL1783" s="101"/>
      <c r="AM1783" s="101"/>
      <c r="AN1783" s="101"/>
      <c r="AO1783" s="101"/>
      <c r="AP1783" s="101"/>
      <c r="AQ1783" s="101"/>
      <c r="AR1783" s="101"/>
      <c r="AS1783" s="101"/>
      <c r="AT1783" s="101"/>
      <c r="AU1783" s="101"/>
      <c r="AV1783" s="101"/>
      <c r="AW1783" s="101"/>
      <c r="AX1783" s="101"/>
      <c r="AY1783" s="101"/>
      <c r="AZ1783" s="101"/>
      <c r="BA1783" s="101"/>
      <c r="BB1783" s="101"/>
      <c r="BC1783" s="101"/>
      <c r="BD1783" s="101"/>
      <c r="BE1783" s="101"/>
      <c r="BF1783" s="101"/>
      <c r="BG1783" s="101"/>
      <c r="BH1783" s="101"/>
    </row>
    <row r="1784" spans="1:60" outlineLevel="1">
      <c r="A1784" s="104"/>
      <c r="B1784" s="105"/>
      <c r="C1784" s="141" t="s">
        <v>1094</v>
      </c>
      <c r="D1784" s="111"/>
      <c r="E1784" s="112"/>
      <c r="F1784" s="106"/>
      <c r="G1784" s="106"/>
      <c r="H1784" s="106"/>
      <c r="I1784" s="106"/>
      <c r="J1784" s="106"/>
      <c r="K1784" s="106"/>
      <c r="L1784" s="106"/>
      <c r="M1784" s="106"/>
      <c r="N1784" s="106"/>
      <c r="O1784" s="106"/>
      <c r="P1784" s="106"/>
      <c r="Q1784" s="106"/>
      <c r="R1784" s="106"/>
      <c r="S1784" s="106"/>
      <c r="T1784" s="106"/>
      <c r="U1784" s="106"/>
      <c r="V1784" s="106"/>
      <c r="W1784" s="106"/>
      <c r="X1784" s="106"/>
      <c r="Y1784" s="101"/>
      <c r="Z1784" s="101"/>
      <c r="AA1784" s="101"/>
      <c r="AB1784" s="101"/>
      <c r="AC1784" s="101"/>
      <c r="AD1784" s="101"/>
      <c r="AE1784" s="101"/>
      <c r="AF1784" s="101"/>
      <c r="AG1784" s="101" t="s">
        <v>365</v>
      </c>
      <c r="AH1784" s="101"/>
      <c r="AI1784" s="101"/>
      <c r="AJ1784" s="101"/>
      <c r="AK1784" s="101"/>
      <c r="AL1784" s="101"/>
      <c r="AM1784" s="101"/>
      <c r="AN1784" s="101"/>
      <c r="AO1784" s="101"/>
      <c r="AP1784" s="101"/>
      <c r="AQ1784" s="101"/>
      <c r="AR1784" s="101"/>
      <c r="AS1784" s="101"/>
      <c r="AT1784" s="101"/>
      <c r="AU1784" s="101"/>
      <c r="AV1784" s="101"/>
      <c r="AW1784" s="101"/>
      <c r="AX1784" s="101"/>
      <c r="AY1784" s="101"/>
      <c r="AZ1784" s="101"/>
      <c r="BA1784" s="101"/>
      <c r="BB1784" s="101"/>
      <c r="BC1784" s="101"/>
      <c r="BD1784" s="101"/>
      <c r="BE1784" s="101"/>
      <c r="BF1784" s="101"/>
      <c r="BG1784" s="101"/>
      <c r="BH1784" s="101"/>
    </row>
    <row r="1785" spans="1:60" outlineLevel="1">
      <c r="A1785" s="104"/>
      <c r="B1785" s="105"/>
      <c r="C1785" s="138" t="s">
        <v>1660</v>
      </c>
      <c r="D1785" s="107"/>
      <c r="E1785" s="108">
        <v>34.493250000000003</v>
      </c>
      <c r="F1785" s="106"/>
      <c r="G1785" s="106"/>
      <c r="H1785" s="106"/>
      <c r="I1785" s="106"/>
      <c r="J1785" s="106"/>
      <c r="K1785" s="106"/>
      <c r="L1785" s="106"/>
      <c r="M1785" s="106"/>
      <c r="N1785" s="106"/>
      <c r="O1785" s="106"/>
      <c r="P1785" s="106"/>
      <c r="Q1785" s="106"/>
      <c r="R1785" s="106"/>
      <c r="S1785" s="106"/>
      <c r="T1785" s="106"/>
      <c r="U1785" s="106"/>
      <c r="V1785" s="106"/>
      <c r="W1785" s="106"/>
      <c r="X1785" s="106"/>
      <c r="Y1785" s="101"/>
      <c r="Z1785" s="101"/>
      <c r="AA1785" s="101"/>
      <c r="AB1785" s="101"/>
      <c r="AC1785" s="101"/>
      <c r="AD1785" s="101"/>
      <c r="AE1785" s="101"/>
      <c r="AF1785" s="101"/>
      <c r="AG1785" s="101" t="s">
        <v>365</v>
      </c>
      <c r="AH1785" s="101">
        <v>0</v>
      </c>
      <c r="AI1785" s="101"/>
      <c r="AJ1785" s="101"/>
      <c r="AK1785" s="101"/>
      <c r="AL1785" s="101"/>
      <c r="AM1785" s="101"/>
      <c r="AN1785" s="101"/>
      <c r="AO1785" s="101"/>
      <c r="AP1785" s="101"/>
      <c r="AQ1785" s="101"/>
      <c r="AR1785" s="101"/>
      <c r="AS1785" s="101"/>
      <c r="AT1785" s="101"/>
      <c r="AU1785" s="101"/>
      <c r="AV1785" s="101"/>
      <c r="AW1785" s="101"/>
      <c r="AX1785" s="101"/>
      <c r="AY1785" s="101"/>
      <c r="AZ1785" s="101"/>
      <c r="BA1785" s="101"/>
      <c r="BB1785" s="101"/>
      <c r="BC1785" s="101"/>
      <c r="BD1785" s="101"/>
      <c r="BE1785" s="101"/>
      <c r="BF1785" s="101"/>
      <c r="BG1785" s="101"/>
      <c r="BH1785" s="101"/>
    </row>
    <row r="1786" spans="1:60" outlineLevel="1">
      <c r="A1786" s="122">
        <v>223</v>
      </c>
      <c r="B1786" s="123" t="s">
        <v>1661</v>
      </c>
      <c r="C1786" s="137" t="s">
        <v>1662</v>
      </c>
      <c r="D1786" s="124" t="s">
        <v>525</v>
      </c>
      <c r="E1786" s="125">
        <v>245.8</v>
      </c>
      <c r="F1786" s="126"/>
      <c r="G1786" s="127">
        <f>ROUND(E1786*F1786,2)</f>
        <v>0</v>
      </c>
      <c r="H1786" s="126"/>
      <c r="I1786" s="127">
        <f>ROUND(E1786*H1786,2)</f>
        <v>0</v>
      </c>
      <c r="J1786" s="126"/>
      <c r="K1786" s="127">
        <f>ROUND(E1786*J1786,2)</f>
        <v>0</v>
      </c>
      <c r="L1786" s="127">
        <v>21</v>
      </c>
      <c r="M1786" s="127">
        <f>G1786*(1+L1786/100)</f>
        <v>0</v>
      </c>
      <c r="N1786" s="127">
        <v>4.0000000000000003E-5</v>
      </c>
      <c r="O1786" s="127">
        <f>ROUND(E1786*N1786,2)</f>
        <v>0.01</v>
      </c>
      <c r="P1786" s="127">
        <v>0</v>
      </c>
      <c r="Q1786" s="127">
        <f>ROUND(E1786*P1786,2)</f>
        <v>0</v>
      </c>
      <c r="R1786" s="127"/>
      <c r="S1786" s="127" t="s">
        <v>392</v>
      </c>
      <c r="T1786" s="128" t="s">
        <v>361</v>
      </c>
      <c r="U1786" s="106">
        <v>7.0000000000000007E-2</v>
      </c>
      <c r="V1786" s="106">
        <f>ROUND(E1786*U1786,2)</f>
        <v>17.21</v>
      </c>
      <c r="W1786" s="106"/>
      <c r="X1786" s="106" t="s">
        <v>362</v>
      </c>
      <c r="Y1786" s="101"/>
      <c r="Z1786" s="101"/>
      <c r="AA1786" s="101"/>
      <c r="AB1786" s="101"/>
      <c r="AC1786" s="101"/>
      <c r="AD1786" s="101"/>
      <c r="AE1786" s="101"/>
      <c r="AF1786" s="101"/>
      <c r="AG1786" s="101" t="s">
        <v>363</v>
      </c>
      <c r="AH1786" s="101"/>
      <c r="AI1786" s="101"/>
      <c r="AJ1786" s="101"/>
      <c r="AK1786" s="101"/>
      <c r="AL1786" s="101"/>
      <c r="AM1786" s="101"/>
      <c r="AN1786" s="101"/>
      <c r="AO1786" s="101"/>
      <c r="AP1786" s="101"/>
      <c r="AQ1786" s="101"/>
      <c r="AR1786" s="101"/>
      <c r="AS1786" s="101"/>
      <c r="AT1786" s="101"/>
      <c r="AU1786" s="101"/>
      <c r="AV1786" s="101"/>
      <c r="AW1786" s="101"/>
      <c r="AX1786" s="101"/>
      <c r="AY1786" s="101"/>
      <c r="AZ1786" s="101"/>
      <c r="BA1786" s="101"/>
      <c r="BB1786" s="101"/>
      <c r="BC1786" s="101"/>
      <c r="BD1786" s="101"/>
      <c r="BE1786" s="101"/>
      <c r="BF1786" s="101"/>
      <c r="BG1786" s="101"/>
      <c r="BH1786" s="101"/>
    </row>
    <row r="1787" spans="1:60" outlineLevel="1">
      <c r="A1787" s="104"/>
      <c r="B1787" s="105"/>
      <c r="C1787" s="138" t="s">
        <v>551</v>
      </c>
      <c r="D1787" s="107"/>
      <c r="E1787" s="108"/>
      <c r="F1787" s="106"/>
      <c r="G1787" s="106"/>
      <c r="H1787" s="106"/>
      <c r="I1787" s="106"/>
      <c r="J1787" s="106"/>
      <c r="K1787" s="106"/>
      <c r="L1787" s="106"/>
      <c r="M1787" s="106"/>
      <c r="N1787" s="106"/>
      <c r="O1787" s="106"/>
      <c r="P1787" s="106"/>
      <c r="Q1787" s="106"/>
      <c r="R1787" s="106"/>
      <c r="S1787" s="106"/>
      <c r="T1787" s="106"/>
      <c r="U1787" s="106"/>
      <c r="V1787" s="106"/>
      <c r="W1787" s="106"/>
      <c r="X1787" s="106"/>
      <c r="Y1787" s="101"/>
      <c r="Z1787" s="101"/>
      <c r="AA1787" s="101"/>
      <c r="AB1787" s="101"/>
      <c r="AC1787" s="101"/>
      <c r="AD1787" s="101"/>
      <c r="AE1787" s="101"/>
      <c r="AF1787" s="101"/>
      <c r="AG1787" s="101" t="s">
        <v>365</v>
      </c>
      <c r="AH1787" s="101">
        <v>0</v>
      </c>
      <c r="AI1787" s="101"/>
      <c r="AJ1787" s="101"/>
      <c r="AK1787" s="101"/>
      <c r="AL1787" s="101"/>
      <c r="AM1787" s="101"/>
      <c r="AN1787" s="101"/>
      <c r="AO1787" s="101"/>
      <c r="AP1787" s="101"/>
      <c r="AQ1787" s="101"/>
      <c r="AR1787" s="101"/>
      <c r="AS1787" s="101"/>
      <c r="AT1787" s="101"/>
      <c r="AU1787" s="101"/>
      <c r="AV1787" s="101"/>
      <c r="AW1787" s="101"/>
      <c r="AX1787" s="101"/>
      <c r="AY1787" s="101"/>
      <c r="AZ1787" s="101"/>
      <c r="BA1787" s="101"/>
      <c r="BB1787" s="101"/>
      <c r="BC1787" s="101"/>
      <c r="BD1787" s="101"/>
      <c r="BE1787" s="101"/>
      <c r="BF1787" s="101"/>
      <c r="BG1787" s="101"/>
      <c r="BH1787" s="101"/>
    </row>
    <row r="1788" spans="1:60" outlineLevel="1">
      <c r="A1788" s="104"/>
      <c r="B1788" s="105"/>
      <c r="C1788" s="138" t="s">
        <v>1663</v>
      </c>
      <c r="D1788" s="107"/>
      <c r="E1788" s="108">
        <v>9.6</v>
      </c>
      <c r="F1788" s="106"/>
      <c r="G1788" s="106"/>
      <c r="H1788" s="106"/>
      <c r="I1788" s="106"/>
      <c r="J1788" s="106"/>
      <c r="K1788" s="106"/>
      <c r="L1788" s="106"/>
      <c r="M1788" s="106"/>
      <c r="N1788" s="106"/>
      <c r="O1788" s="106"/>
      <c r="P1788" s="106"/>
      <c r="Q1788" s="106"/>
      <c r="R1788" s="106"/>
      <c r="S1788" s="106"/>
      <c r="T1788" s="106"/>
      <c r="U1788" s="106"/>
      <c r="V1788" s="106"/>
      <c r="W1788" s="106"/>
      <c r="X1788" s="106"/>
      <c r="Y1788" s="101"/>
      <c r="Z1788" s="101"/>
      <c r="AA1788" s="101"/>
      <c r="AB1788" s="101"/>
      <c r="AC1788" s="101"/>
      <c r="AD1788" s="101"/>
      <c r="AE1788" s="101"/>
      <c r="AF1788" s="101"/>
      <c r="AG1788" s="101" t="s">
        <v>365</v>
      </c>
      <c r="AH1788" s="101">
        <v>0</v>
      </c>
      <c r="AI1788" s="101"/>
      <c r="AJ1788" s="101"/>
      <c r="AK1788" s="101"/>
      <c r="AL1788" s="101"/>
      <c r="AM1788" s="101"/>
      <c r="AN1788" s="101"/>
      <c r="AO1788" s="101"/>
      <c r="AP1788" s="101"/>
      <c r="AQ1788" s="101"/>
      <c r="AR1788" s="101"/>
      <c r="AS1788" s="101"/>
      <c r="AT1788" s="101"/>
      <c r="AU1788" s="101"/>
      <c r="AV1788" s="101"/>
      <c r="AW1788" s="101"/>
      <c r="AX1788" s="101"/>
      <c r="AY1788" s="101"/>
      <c r="AZ1788" s="101"/>
      <c r="BA1788" s="101"/>
      <c r="BB1788" s="101"/>
      <c r="BC1788" s="101"/>
      <c r="BD1788" s="101"/>
      <c r="BE1788" s="101"/>
      <c r="BF1788" s="101"/>
      <c r="BG1788" s="101"/>
      <c r="BH1788" s="101"/>
    </row>
    <row r="1789" spans="1:60" outlineLevel="1">
      <c r="A1789" s="104"/>
      <c r="B1789" s="105"/>
      <c r="C1789" s="138" t="s">
        <v>1664</v>
      </c>
      <c r="D1789" s="107"/>
      <c r="E1789" s="108">
        <v>9.6</v>
      </c>
      <c r="F1789" s="106"/>
      <c r="G1789" s="106"/>
      <c r="H1789" s="106"/>
      <c r="I1789" s="106"/>
      <c r="J1789" s="106"/>
      <c r="K1789" s="106"/>
      <c r="L1789" s="106"/>
      <c r="M1789" s="106"/>
      <c r="N1789" s="106"/>
      <c r="O1789" s="106"/>
      <c r="P1789" s="106"/>
      <c r="Q1789" s="106"/>
      <c r="R1789" s="106"/>
      <c r="S1789" s="106"/>
      <c r="T1789" s="106"/>
      <c r="U1789" s="106"/>
      <c r="V1789" s="106"/>
      <c r="W1789" s="106"/>
      <c r="X1789" s="106"/>
      <c r="Y1789" s="101"/>
      <c r="Z1789" s="101"/>
      <c r="AA1789" s="101"/>
      <c r="AB1789" s="101"/>
      <c r="AC1789" s="101"/>
      <c r="AD1789" s="101"/>
      <c r="AE1789" s="101"/>
      <c r="AF1789" s="101"/>
      <c r="AG1789" s="101" t="s">
        <v>365</v>
      </c>
      <c r="AH1789" s="101">
        <v>0</v>
      </c>
      <c r="AI1789" s="101"/>
      <c r="AJ1789" s="101"/>
      <c r="AK1789" s="101"/>
      <c r="AL1789" s="101"/>
      <c r="AM1789" s="101"/>
      <c r="AN1789" s="101"/>
      <c r="AO1789" s="101"/>
      <c r="AP1789" s="101"/>
      <c r="AQ1789" s="101"/>
      <c r="AR1789" s="101"/>
      <c r="AS1789" s="101"/>
      <c r="AT1789" s="101"/>
      <c r="AU1789" s="101"/>
      <c r="AV1789" s="101"/>
      <c r="AW1789" s="101"/>
      <c r="AX1789" s="101"/>
      <c r="AY1789" s="101"/>
      <c r="AZ1789" s="101"/>
      <c r="BA1789" s="101"/>
      <c r="BB1789" s="101"/>
      <c r="BC1789" s="101"/>
      <c r="BD1789" s="101"/>
      <c r="BE1789" s="101"/>
      <c r="BF1789" s="101"/>
      <c r="BG1789" s="101"/>
      <c r="BH1789" s="101"/>
    </row>
    <row r="1790" spans="1:60" outlineLevel="1">
      <c r="A1790" s="104"/>
      <c r="B1790" s="105"/>
      <c r="C1790" s="138" t="s">
        <v>1665</v>
      </c>
      <c r="D1790" s="107"/>
      <c r="E1790" s="108">
        <v>9.6</v>
      </c>
      <c r="F1790" s="106"/>
      <c r="G1790" s="106"/>
      <c r="H1790" s="106"/>
      <c r="I1790" s="106"/>
      <c r="J1790" s="106"/>
      <c r="K1790" s="106"/>
      <c r="L1790" s="106"/>
      <c r="M1790" s="106"/>
      <c r="N1790" s="106"/>
      <c r="O1790" s="106"/>
      <c r="P1790" s="106"/>
      <c r="Q1790" s="106"/>
      <c r="R1790" s="106"/>
      <c r="S1790" s="106"/>
      <c r="T1790" s="106"/>
      <c r="U1790" s="106"/>
      <c r="V1790" s="106"/>
      <c r="W1790" s="106"/>
      <c r="X1790" s="106"/>
      <c r="Y1790" s="101"/>
      <c r="Z1790" s="101"/>
      <c r="AA1790" s="101"/>
      <c r="AB1790" s="101"/>
      <c r="AC1790" s="101"/>
      <c r="AD1790" s="101"/>
      <c r="AE1790" s="101"/>
      <c r="AF1790" s="101"/>
      <c r="AG1790" s="101" t="s">
        <v>365</v>
      </c>
      <c r="AH1790" s="101">
        <v>0</v>
      </c>
      <c r="AI1790" s="101"/>
      <c r="AJ1790" s="101"/>
      <c r="AK1790" s="101"/>
      <c r="AL1790" s="101"/>
      <c r="AM1790" s="101"/>
      <c r="AN1790" s="101"/>
      <c r="AO1790" s="101"/>
      <c r="AP1790" s="101"/>
      <c r="AQ1790" s="101"/>
      <c r="AR1790" s="101"/>
      <c r="AS1790" s="101"/>
      <c r="AT1790" s="101"/>
      <c r="AU1790" s="101"/>
      <c r="AV1790" s="101"/>
      <c r="AW1790" s="101"/>
      <c r="AX1790" s="101"/>
      <c r="AY1790" s="101"/>
      <c r="AZ1790" s="101"/>
      <c r="BA1790" s="101"/>
      <c r="BB1790" s="101"/>
      <c r="BC1790" s="101"/>
      <c r="BD1790" s="101"/>
      <c r="BE1790" s="101"/>
      <c r="BF1790" s="101"/>
      <c r="BG1790" s="101"/>
      <c r="BH1790" s="101"/>
    </row>
    <row r="1791" spans="1:60" outlineLevel="1">
      <c r="A1791" s="104"/>
      <c r="B1791" s="105"/>
      <c r="C1791" s="138" t="s">
        <v>1044</v>
      </c>
      <c r="D1791" s="107"/>
      <c r="E1791" s="108">
        <v>9.6</v>
      </c>
      <c r="F1791" s="106"/>
      <c r="G1791" s="106"/>
      <c r="H1791" s="106"/>
      <c r="I1791" s="106"/>
      <c r="J1791" s="106"/>
      <c r="K1791" s="106"/>
      <c r="L1791" s="106"/>
      <c r="M1791" s="106"/>
      <c r="N1791" s="106"/>
      <c r="O1791" s="106"/>
      <c r="P1791" s="106"/>
      <c r="Q1791" s="106"/>
      <c r="R1791" s="106"/>
      <c r="S1791" s="106"/>
      <c r="T1791" s="106"/>
      <c r="U1791" s="106"/>
      <c r="V1791" s="106"/>
      <c r="W1791" s="106"/>
      <c r="X1791" s="106"/>
      <c r="Y1791" s="101"/>
      <c r="Z1791" s="101"/>
      <c r="AA1791" s="101"/>
      <c r="AB1791" s="101"/>
      <c r="AC1791" s="101"/>
      <c r="AD1791" s="101"/>
      <c r="AE1791" s="101"/>
      <c r="AF1791" s="101"/>
      <c r="AG1791" s="101" t="s">
        <v>365</v>
      </c>
      <c r="AH1791" s="101">
        <v>0</v>
      </c>
      <c r="AI1791" s="101"/>
      <c r="AJ1791" s="101"/>
      <c r="AK1791" s="101"/>
      <c r="AL1791" s="101"/>
      <c r="AM1791" s="101"/>
      <c r="AN1791" s="101"/>
      <c r="AO1791" s="101"/>
      <c r="AP1791" s="101"/>
      <c r="AQ1791" s="101"/>
      <c r="AR1791" s="101"/>
      <c r="AS1791" s="101"/>
      <c r="AT1791" s="101"/>
      <c r="AU1791" s="101"/>
      <c r="AV1791" s="101"/>
      <c r="AW1791" s="101"/>
      <c r="AX1791" s="101"/>
      <c r="AY1791" s="101"/>
      <c r="AZ1791" s="101"/>
      <c r="BA1791" s="101"/>
      <c r="BB1791" s="101"/>
      <c r="BC1791" s="101"/>
      <c r="BD1791" s="101"/>
      <c r="BE1791" s="101"/>
      <c r="BF1791" s="101"/>
      <c r="BG1791" s="101"/>
      <c r="BH1791" s="101"/>
    </row>
    <row r="1792" spans="1:60" outlineLevel="1">
      <c r="A1792" s="104"/>
      <c r="B1792" s="105"/>
      <c r="C1792" s="138" t="s">
        <v>1045</v>
      </c>
      <c r="D1792" s="107"/>
      <c r="E1792" s="108">
        <v>9.6</v>
      </c>
      <c r="F1792" s="106"/>
      <c r="G1792" s="106"/>
      <c r="H1792" s="106"/>
      <c r="I1792" s="106"/>
      <c r="J1792" s="106"/>
      <c r="K1792" s="106"/>
      <c r="L1792" s="106"/>
      <c r="M1792" s="106"/>
      <c r="N1792" s="106"/>
      <c r="O1792" s="106"/>
      <c r="P1792" s="106"/>
      <c r="Q1792" s="106"/>
      <c r="R1792" s="106"/>
      <c r="S1792" s="106"/>
      <c r="T1792" s="106"/>
      <c r="U1792" s="106"/>
      <c r="V1792" s="106"/>
      <c r="W1792" s="106"/>
      <c r="X1792" s="106"/>
      <c r="Y1792" s="101"/>
      <c r="Z1792" s="101"/>
      <c r="AA1792" s="101"/>
      <c r="AB1792" s="101"/>
      <c r="AC1792" s="101"/>
      <c r="AD1792" s="101"/>
      <c r="AE1792" s="101"/>
      <c r="AF1792" s="101"/>
      <c r="AG1792" s="101" t="s">
        <v>365</v>
      </c>
      <c r="AH1792" s="101">
        <v>0</v>
      </c>
      <c r="AI1792" s="101"/>
      <c r="AJ1792" s="101"/>
      <c r="AK1792" s="101"/>
      <c r="AL1792" s="101"/>
      <c r="AM1792" s="101"/>
      <c r="AN1792" s="101"/>
      <c r="AO1792" s="101"/>
      <c r="AP1792" s="101"/>
      <c r="AQ1792" s="101"/>
      <c r="AR1792" s="101"/>
      <c r="AS1792" s="101"/>
      <c r="AT1792" s="101"/>
      <c r="AU1792" s="101"/>
      <c r="AV1792" s="101"/>
      <c r="AW1792" s="101"/>
      <c r="AX1792" s="101"/>
      <c r="AY1792" s="101"/>
      <c r="AZ1792" s="101"/>
      <c r="BA1792" s="101"/>
      <c r="BB1792" s="101"/>
      <c r="BC1792" s="101"/>
      <c r="BD1792" s="101"/>
      <c r="BE1792" s="101"/>
      <c r="BF1792" s="101"/>
      <c r="BG1792" s="101"/>
      <c r="BH1792" s="101"/>
    </row>
    <row r="1793" spans="1:60" outlineLevel="1">
      <c r="A1793" s="104"/>
      <c r="B1793" s="105"/>
      <c r="C1793" s="138" t="s">
        <v>1046</v>
      </c>
      <c r="D1793" s="107"/>
      <c r="E1793" s="108">
        <v>9.6</v>
      </c>
      <c r="F1793" s="106"/>
      <c r="G1793" s="106"/>
      <c r="H1793" s="106"/>
      <c r="I1793" s="106"/>
      <c r="J1793" s="106"/>
      <c r="K1793" s="106"/>
      <c r="L1793" s="106"/>
      <c r="M1793" s="106"/>
      <c r="N1793" s="106"/>
      <c r="O1793" s="106"/>
      <c r="P1793" s="106"/>
      <c r="Q1793" s="106"/>
      <c r="R1793" s="106"/>
      <c r="S1793" s="106"/>
      <c r="T1793" s="106"/>
      <c r="U1793" s="106"/>
      <c r="V1793" s="106"/>
      <c r="W1793" s="106"/>
      <c r="X1793" s="106"/>
      <c r="Y1793" s="101"/>
      <c r="Z1793" s="101"/>
      <c r="AA1793" s="101"/>
      <c r="AB1793" s="101"/>
      <c r="AC1793" s="101"/>
      <c r="AD1793" s="101"/>
      <c r="AE1793" s="101"/>
      <c r="AF1793" s="101"/>
      <c r="AG1793" s="101" t="s">
        <v>365</v>
      </c>
      <c r="AH1793" s="101">
        <v>0</v>
      </c>
      <c r="AI1793" s="101"/>
      <c r="AJ1793" s="101"/>
      <c r="AK1793" s="101"/>
      <c r="AL1793" s="101"/>
      <c r="AM1793" s="101"/>
      <c r="AN1793" s="101"/>
      <c r="AO1793" s="101"/>
      <c r="AP1793" s="101"/>
      <c r="AQ1793" s="101"/>
      <c r="AR1793" s="101"/>
      <c r="AS1793" s="101"/>
      <c r="AT1793" s="101"/>
      <c r="AU1793" s="101"/>
      <c r="AV1793" s="101"/>
      <c r="AW1793" s="101"/>
      <c r="AX1793" s="101"/>
      <c r="AY1793" s="101"/>
      <c r="AZ1793" s="101"/>
      <c r="BA1793" s="101"/>
      <c r="BB1793" s="101"/>
      <c r="BC1793" s="101"/>
      <c r="BD1793" s="101"/>
      <c r="BE1793" s="101"/>
      <c r="BF1793" s="101"/>
      <c r="BG1793" s="101"/>
      <c r="BH1793" s="101"/>
    </row>
    <row r="1794" spans="1:60" outlineLevel="1">
      <c r="A1794" s="104"/>
      <c r="B1794" s="105"/>
      <c r="C1794" s="138" t="s">
        <v>1047</v>
      </c>
      <c r="D1794" s="107"/>
      <c r="E1794" s="108">
        <v>9.6</v>
      </c>
      <c r="F1794" s="106"/>
      <c r="G1794" s="106"/>
      <c r="H1794" s="106"/>
      <c r="I1794" s="106"/>
      <c r="J1794" s="106"/>
      <c r="K1794" s="106"/>
      <c r="L1794" s="106"/>
      <c r="M1794" s="106"/>
      <c r="N1794" s="106"/>
      <c r="O1794" s="106"/>
      <c r="P1794" s="106"/>
      <c r="Q1794" s="106"/>
      <c r="R1794" s="106"/>
      <c r="S1794" s="106"/>
      <c r="T1794" s="106"/>
      <c r="U1794" s="106"/>
      <c r="V1794" s="106"/>
      <c r="W1794" s="106"/>
      <c r="X1794" s="106"/>
      <c r="Y1794" s="101"/>
      <c r="Z1794" s="101"/>
      <c r="AA1794" s="101"/>
      <c r="AB1794" s="101"/>
      <c r="AC1794" s="101"/>
      <c r="AD1794" s="101"/>
      <c r="AE1794" s="101"/>
      <c r="AF1794" s="101"/>
      <c r="AG1794" s="101" t="s">
        <v>365</v>
      </c>
      <c r="AH1794" s="101">
        <v>0</v>
      </c>
      <c r="AI1794" s="101"/>
      <c r="AJ1794" s="101"/>
      <c r="AK1794" s="101"/>
      <c r="AL1794" s="101"/>
      <c r="AM1794" s="101"/>
      <c r="AN1794" s="101"/>
      <c r="AO1794" s="101"/>
      <c r="AP1794" s="101"/>
      <c r="AQ1794" s="101"/>
      <c r="AR1794" s="101"/>
      <c r="AS1794" s="101"/>
      <c r="AT1794" s="101"/>
      <c r="AU1794" s="101"/>
      <c r="AV1794" s="101"/>
      <c r="AW1794" s="101"/>
      <c r="AX1794" s="101"/>
      <c r="AY1794" s="101"/>
      <c r="AZ1794" s="101"/>
      <c r="BA1794" s="101"/>
      <c r="BB1794" s="101"/>
      <c r="BC1794" s="101"/>
      <c r="BD1794" s="101"/>
      <c r="BE1794" s="101"/>
      <c r="BF1794" s="101"/>
      <c r="BG1794" s="101"/>
      <c r="BH1794" s="101"/>
    </row>
    <row r="1795" spans="1:60" outlineLevel="1">
      <c r="A1795" s="104"/>
      <c r="B1795" s="105"/>
      <c r="C1795" s="138" t="s">
        <v>1048</v>
      </c>
      <c r="D1795" s="107"/>
      <c r="E1795" s="108">
        <v>9.6</v>
      </c>
      <c r="F1795" s="106"/>
      <c r="G1795" s="106"/>
      <c r="H1795" s="106"/>
      <c r="I1795" s="106"/>
      <c r="J1795" s="106"/>
      <c r="K1795" s="106"/>
      <c r="L1795" s="106"/>
      <c r="M1795" s="106"/>
      <c r="N1795" s="106"/>
      <c r="O1795" s="106"/>
      <c r="P1795" s="106"/>
      <c r="Q1795" s="106"/>
      <c r="R1795" s="106"/>
      <c r="S1795" s="106"/>
      <c r="T1795" s="106"/>
      <c r="U1795" s="106"/>
      <c r="V1795" s="106"/>
      <c r="W1795" s="106"/>
      <c r="X1795" s="106"/>
      <c r="Y1795" s="101"/>
      <c r="Z1795" s="101"/>
      <c r="AA1795" s="101"/>
      <c r="AB1795" s="101"/>
      <c r="AC1795" s="101"/>
      <c r="AD1795" s="101"/>
      <c r="AE1795" s="101"/>
      <c r="AF1795" s="101"/>
      <c r="AG1795" s="101" t="s">
        <v>365</v>
      </c>
      <c r="AH1795" s="101">
        <v>0</v>
      </c>
      <c r="AI1795" s="101"/>
      <c r="AJ1795" s="101"/>
      <c r="AK1795" s="101"/>
      <c r="AL1795" s="101"/>
      <c r="AM1795" s="101"/>
      <c r="AN1795" s="101"/>
      <c r="AO1795" s="101"/>
      <c r="AP1795" s="101"/>
      <c r="AQ1795" s="101"/>
      <c r="AR1795" s="101"/>
      <c r="AS1795" s="101"/>
      <c r="AT1795" s="101"/>
      <c r="AU1795" s="101"/>
      <c r="AV1795" s="101"/>
      <c r="AW1795" s="101"/>
      <c r="AX1795" s="101"/>
      <c r="AY1795" s="101"/>
      <c r="AZ1795" s="101"/>
      <c r="BA1795" s="101"/>
      <c r="BB1795" s="101"/>
      <c r="BC1795" s="101"/>
      <c r="BD1795" s="101"/>
      <c r="BE1795" s="101"/>
      <c r="BF1795" s="101"/>
      <c r="BG1795" s="101"/>
      <c r="BH1795" s="101"/>
    </row>
    <row r="1796" spans="1:60" outlineLevel="1">
      <c r="A1796" s="104"/>
      <c r="B1796" s="105"/>
      <c r="C1796" s="138" t="s">
        <v>1049</v>
      </c>
      <c r="D1796" s="107"/>
      <c r="E1796" s="108">
        <v>9.6</v>
      </c>
      <c r="F1796" s="106"/>
      <c r="G1796" s="106"/>
      <c r="H1796" s="106"/>
      <c r="I1796" s="106"/>
      <c r="J1796" s="106"/>
      <c r="K1796" s="106"/>
      <c r="L1796" s="106"/>
      <c r="M1796" s="106"/>
      <c r="N1796" s="106"/>
      <c r="O1796" s="106"/>
      <c r="P1796" s="106"/>
      <c r="Q1796" s="106"/>
      <c r="R1796" s="106"/>
      <c r="S1796" s="106"/>
      <c r="T1796" s="106"/>
      <c r="U1796" s="106"/>
      <c r="V1796" s="106"/>
      <c r="W1796" s="106"/>
      <c r="X1796" s="106"/>
      <c r="Y1796" s="101"/>
      <c r="Z1796" s="101"/>
      <c r="AA1796" s="101"/>
      <c r="AB1796" s="101"/>
      <c r="AC1796" s="101"/>
      <c r="AD1796" s="101"/>
      <c r="AE1796" s="101"/>
      <c r="AF1796" s="101"/>
      <c r="AG1796" s="101" t="s">
        <v>365</v>
      </c>
      <c r="AH1796" s="101">
        <v>0</v>
      </c>
      <c r="AI1796" s="101"/>
      <c r="AJ1796" s="101"/>
      <c r="AK1796" s="101"/>
      <c r="AL1796" s="101"/>
      <c r="AM1796" s="101"/>
      <c r="AN1796" s="101"/>
      <c r="AO1796" s="101"/>
      <c r="AP1796" s="101"/>
      <c r="AQ1796" s="101"/>
      <c r="AR1796" s="101"/>
      <c r="AS1796" s="101"/>
      <c r="AT1796" s="101"/>
      <c r="AU1796" s="101"/>
      <c r="AV1796" s="101"/>
      <c r="AW1796" s="101"/>
      <c r="AX1796" s="101"/>
      <c r="AY1796" s="101"/>
      <c r="AZ1796" s="101"/>
      <c r="BA1796" s="101"/>
      <c r="BB1796" s="101"/>
      <c r="BC1796" s="101"/>
      <c r="BD1796" s="101"/>
      <c r="BE1796" s="101"/>
      <c r="BF1796" s="101"/>
      <c r="BG1796" s="101"/>
      <c r="BH1796" s="101"/>
    </row>
    <row r="1797" spans="1:60" outlineLevel="1">
      <c r="A1797" s="104"/>
      <c r="B1797" s="105"/>
      <c r="C1797" s="138" t="s">
        <v>1050</v>
      </c>
      <c r="D1797" s="107"/>
      <c r="E1797" s="108">
        <v>9.6</v>
      </c>
      <c r="F1797" s="106"/>
      <c r="G1797" s="106"/>
      <c r="H1797" s="106"/>
      <c r="I1797" s="106"/>
      <c r="J1797" s="106"/>
      <c r="K1797" s="106"/>
      <c r="L1797" s="106"/>
      <c r="M1797" s="106"/>
      <c r="N1797" s="106"/>
      <c r="O1797" s="106"/>
      <c r="P1797" s="106"/>
      <c r="Q1797" s="106"/>
      <c r="R1797" s="106"/>
      <c r="S1797" s="106"/>
      <c r="T1797" s="106"/>
      <c r="U1797" s="106"/>
      <c r="V1797" s="106"/>
      <c r="W1797" s="106"/>
      <c r="X1797" s="106"/>
      <c r="Y1797" s="101"/>
      <c r="Z1797" s="101"/>
      <c r="AA1797" s="101"/>
      <c r="AB1797" s="101"/>
      <c r="AC1797" s="101"/>
      <c r="AD1797" s="101"/>
      <c r="AE1797" s="101"/>
      <c r="AF1797" s="101"/>
      <c r="AG1797" s="101" t="s">
        <v>365</v>
      </c>
      <c r="AH1797" s="101">
        <v>0</v>
      </c>
      <c r="AI1797" s="101"/>
      <c r="AJ1797" s="101"/>
      <c r="AK1797" s="101"/>
      <c r="AL1797" s="101"/>
      <c r="AM1797" s="101"/>
      <c r="AN1797" s="101"/>
      <c r="AO1797" s="101"/>
      <c r="AP1797" s="101"/>
      <c r="AQ1797" s="101"/>
      <c r="AR1797" s="101"/>
      <c r="AS1797" s="101"/>
      <c r="AT1797" s="101"/>
      <c r="AU1797" s="101"/>
      <c r="AV1797" s="101"/>
      <c r="AW1797" s="101"/>
      <c r="AX1797" s="101"/>
      <c r="AY1797" s="101"/>
      <c r="AZ1797" s="101"/>
      <c r="BA1797" s="101"/>
      <c r="BB1797" s="101"/>
      <c r="BC1797" s="101"/>
      <c r="BD1797" s="101"/>
      <c r="BE1797" s="101"/>
      <c r="BF1797" s="101"/>
      <c r="BG1797" s="101"/>
      <c r="BH1797" s="101"/>
    </row>
    <row r="1798" spans="1:60" outlineLevel="1">
      <c r="A1798" s="104"/>
      <c r="B1798" s="105"/>
      <c r="C1798" s="138" t="s">
        <v>1051</v>
      </c>
      <c r="D1798" s="107"/>
      <c r="E1798" s="108">
        <v>12</v>
      </c>
      <c r="F1798" s="106"/>
      <c r="G1798" s="106"/>
      <c r="H1798" s="106"/>
      <c r="I1798" s="106"/>
      <c r="J1798" s="106"/>
      <c r="K1798" s="106"/>
      <c r="L1798" s="106"/>
      <c r="M1798" s="106"/>
      <c r="N1798" s="106"/>
      <c r="O1798" s="106"/>
      <c r="P1798" s="106"/>
      <c r="Q1798" s="106"/>
      <c r="R1798" s="106"/>
      <c r="S1798" s="106"/>
      <c r="T1798" s="106"/>
      <c r="U1798" s="106"/>
      <c r="V1798" s="106"/>
      <c r="W1798" s="106"/>
      <c r="X1798" s="106"/>
      <c r="Y1798" s="101"/>
      <c r="Z1798" s="101"/>
      <c r="AA1798" s="101"/>
      <c r="AB1798" s="101"/>
      <c r="AC1798" s="101"/>
      <c r="AD1798" s="101"/>
      <c r="AE1798" s="101"/>
      <c r="AF1798" s="101"/>
      <c r="AG1798" s="101" t="s">
        <v>365</v>
      </c>
      <c r="AH1798" s="101">
        <v>0</v>
      </c>
      <c r="AI1798" s="101"/>
      <c r="AJ1798" s="101"/>
      <c r="AK1798" s="101"/>
      <c r="AL1798" s="101"/>
      <c r="AM1798" s="101"/>
      <c r="AN1798" s="101"/>
      <c r="AO1798" s="101"/>
      <c r="AP1798" s="101"/>
      <c r="AQ1798" s="101"/>
      <c r="AR1798" s="101"/>
      <c r="AS1798" s="101"/>
      <c r="AT1798" s="101"/>
      <c r="AU1798" s="101"/>
      <c r="AV1798" s="101"/>
      <c r="AW1798" s="101"/>
      <c r="AX1798" s="101"/>
      <c r="AY1798" s="101"/>
      <c r="AZ1798" s="101"/>
      <c r="BA1798" s="101"/>
      <c r="BB1798" s="101"/>
      <c r="BC1798" s="101"/>
      <c r="BD1798" s="101"/>
      <c r="BE1798" s="101"/>
      <c r="BF1798" s="101"/>
      <c r="BG1798" s="101"/>
      <c r="BH1798" s="101"/>
    </row>
    <row r="1799" spans="1:60" outlineLevel="1">
      <c r="A1799" s="104"/>
      <c r="B1799" s="105"/>
      <c r="C1799" s="138" t="s">
        <v>1666</v>
      </c>
      <c r="D1799" s="107"/>
      <c r="E1799" s="108">
        <v>5.8</v>
      </c>
      <c r="F1799" s="106"/>
      <c r="G1799" s="106"/>
      <c r="H1799" s="106"/>
      <c r="I1799" s="106"/>
      <c r="J1799" s="106"/>
      <c r="K1799" s="106"/>
      <c r="L1799" s="106"/>
      <c r="M1799" s="106"/>
      <c r="N1799" s="106"/>
      <c r="O1799" s="106"/>
      <c r="P1799" s="106"/>
      <c r="Q1799" s="106"/>
      <c r="R1799" s="106"/>
      <c r="S1799" s="106"/>
      <c r="T1799" s="106"/>
      <c r="U1799" s="106"/>
      <c r="V1799" s="106"/>
      <c r="W1799" s="106"/>
      <c r="X1799" s="106"/>
      <c r="Y1799" s="101"/>
      <c r="Z1799" s="101"/>
      <c r="AA1799" s="101"/>
      <c r="AB1799" s="101"/>
      <c r="AC1799" s="101"/>
      <c r="AD1799" s="101"/>
      <c r="AE1799" s="101"/>
      <c r="AF1799" s="101"/>
      <c r="AG1799" s="101" t="s">
        <v>365</v>
      </c>
      <c r="AH1799" s="101">
        <v>0</v>
      </c>
      <c r="AI1799" s="101"/>
      <c r="AJ1799" s="101"/>
      <c r="AK1799" s="101"/>
      <c r="AL1799" s="101"/>
      <c r="AM1799" s="101"/>
      <c r="AN1799" s="101"/>
      <c r="AO1799" s="101"/>
      <c r="AP1799" s="101"/>
      <c r="AQ1799" s="101"/>
      <c r="AR1799" s="101"/>
      <c r="AS1799" s="101"/>
      <c r="AT1799" s="101"/>
      <c r="AU1799" s="101"/>
      <c r="AV1799" s="101"/>
      <c r="AW1799" s="101"/>
      <c r="AX1799" s="101"/>
      <c r="AY1799" s="101"/>
      <c r="AZ1799" s="101"/>
      <c r="BA1799" s="101"/>
      <c r="BB1799" s="101"/>
      <c r="BC1799" s="101"/>
      <c r="BD1799" s="101"/>
      <c r="BE1799" s="101"/>
      <c r="BF1799" s="101"/>
      <c r="BG1799" s="101"/>
      <c r="BH1799" s="101"/>
    </row>
    <row r="1800" spans="1:60" outlineLevel="1">
      <c r="A1800" s="104"/>
      <c r="B1800" s="105"/>
      <c r="C1800" s="138" t="s">
        <v>1667</v>
      </c>
      <c r="D1800" s="107"/>
      <c r="E1800" s="108">
        <v>9.6</v>
      </c>
      <c r="F1800" s="106"/>
      <c r="G1800" s="106"/>
      <c r="H1800" s="106"/>
      <c r="I1800" s="106"/>
      <c r="J1800" s="106"/>
      <c r="K1800" s="106"/>
      <c r="L1800" s="106"/>
      <c r="M1800" s="106"/>
      <c r="N1800" s="106"/>
      <c r="O1800" s="106"/>
      <c r="P1800" s="106"/>
      <c r="Q1800" s="106"/>
      <c r="R1800" s="106"/>
      <c r="S1800" s="106"/>
      <c r="T1800" s="106"/>
      <c r="U1800" s="106"/>
      <c r="V1800" s="106"/>
      <c r="W1800" s="106"/>
      <c r="X1800" s="106"/>
      <c r="Y1800" s="101"/>
      <c r="Z1800" s="101"/>
      <c r="AA1800" s="101"/>
      <c r="AB1800" s="101"/>
      <c r="AC1800" s="101"/>
      <c r="AD1800" s="101"/>
      <c r="AE1800" s="101"/>
      <c r="AF1800" s="101"/>
      <c r="AG1800" s="101" t="s">
        <v>365</v>
      </c>
      <c r="AH1800" s="101">
        <v>0</v>
      </c>
      <c r="AI1800" s="101"/>
      <c r="AJ1800" s="101"/>
      <c r="AK1800" s="101"/>
      <c r="AL1800" s="101"/>
      <c r="AM1800" s="101"/>
      <c r="AN1800" s="101"/>
      <c r="AO1800" s="101"/>
      <c r="AP1800" s="101"/>
      <c r="AQ1800" s="101"/>
      <c r="AR1800" s="101"/>
      <c r="AS1800" s="101"/>
      <c r="AT1800" s="101"/>
      <c r="AU1800" s="101"/>
      <c r="AV1800" s="101"/>
      <c r="AW1800" s="101"/>
      <c r="AX1800" s="101"/>
      <c r="AY1800" s="101"/>
      <c r="AZ1800" s="101"/>
      <c r="BA1800" s="101"/>
      <c r="BB1800" s="101"/>
      <c r="BC1800" s="101"/>
      <c r="BD1800" s="101"/>
      <c r="BE1800" s="101"/>
      <c r="BF1800" s="101"/>
      <c r="BG1800" s="101"/>
      <c r="BH1800" s="101"/>
    </row>
    <row r="1801" spans="1:60" outlineLevel="1">
      <c r="A1801" s="104"/>
      <c r="B1801" s="105"/>
      <c r="C1801" s="138" t="s">
        <v>1668</v>
      </c>
      <c r="D1801" s="107"/>
      <c r="E1801" s="108">
        <v>9.6</v>
      </c>
      <c r="F1801" s="106"/>
      <c r="G1801" s="106"/>
      <c r="H1801" s="106"/>
      <c r="I1801" s="106"/>
      <c r="J1801" s="106"/>
      <c r="K1801" s="106"/>
      <c r="L1801" s="106"/>
      <c r="M1801" s="106"/>
      <c r="N1801" s="106"/>
      <c r="O1801" s="106"/>
      <c r="P1801" s="106"/>
      <c r="Q1801" s="106"/>
      <c r="R1801" s="106"/>
      <c r="S1801" s="106"/>
      <c r="T1801" s="106"/>
      <c r="U1801" s="106"/>
      <c r="V1801" s="106"/>
      <c r="W1801" s="106"/>
      <c r="X1801" s="106"/>
      <c r="Y1801" s="101"/>
      <c r="Z1801" s="101"/>
      <c r="AA1801" s="101"/>
      <c r="AB1801" s="101"/>
      <c r="AC1801" s="101"/>
      <c r="AD1801" s="101"/>
      <c r="AE1801" s="101"/>
      <c r="AF1801" s="101"/>
      <c r="AG1801" s="101" t="s">
        <v>365</v>
      </c>
      <c r="AH1801" s="101">
        <v>0</v>
      </c>
      <c r="AI1801" s="101"/>
      <c r="AJ1801" s="101"/>
      <c r="AK1801" s="101"/>
      <c r="AL1801" s="101"/>
      <c r="AM1801" s="101"/>
      <c r="AN1801" s="101"/>
      <c r="AO1801" s="101"/>
      <c r="AP1801" s="101"/>
      <c r="AQ1801" s="101"/>
      <c r="AR1801" s="101"/>
      <c r="AS1801" s="101"/>
      <c r="AT1801" s="101"/>
      <c r="AU1801" s="101"/>
      <c r="AV1801" s="101"/>
      <c r="AW1801" s="101"/>
      <c r="AX1801" s="101"/>
      <c r="AY1801" s="101"/>
      <c r="AZ1801" s="101"/>
      <c r="BA1801" s="101"/>
      <c r="BB1801" s="101"/>
      <c r="BC1801" s="101"/>
      <c r="BD1801" s="101"/>
      <c r="BE1801" s="101"/>
      <c r="BF1801" s="101"/>
      <c r="BG1801" s="101"/>
      <c r="BH1801" s="101"/>
    </row>
    <row r="1802" spans="1:60" outlineLevel="1">
      <c r="A1802" s="104"/>
      <c r="B1802" s="105"/>
      <c r="C1802" s="138" t="s">
        <v>1669</v>
      </c>
      <c r="D1802" s="107"/>
      <c r="E1802" s="108">
        <v>16.8</v>
      </c>
      <c r="F1802" s="106"/>
      <c r="G1802" s="106"/>
      <c r="H1802" s="106"/>
      <c r="I1802" s="106"/>
      <c r="J1802" s="106"/>
      <c r="K1802" s="106"/>
      <c r="L1802" s="106"/>
      <c r="M1802" s="106"/>
      <c r="N1802" s="106"/>
      <c r="O1802" s="106"/>
      <c r="P1802" s="106"/>
      <c r="Q1802" s="106"/>
      <c r="R1802" s="106"/>
      <c r="S1802" s="106"/>
      <c r="T1802" s="106"/>
      <c r="U1802" s="106"/>
      <c r="V1802" s="106"/>
      <c r="W1802" s="106"/>
      <c r="X1802" s="106"/>
      <c r="Y1802" s="101"/>
      <c r="Z1802" s="101"/>
      <c r="AA1802" s="101"/>
      <c r="AB1802" s="101"/>
      <c r="AC1802" s="101"/>
      <c r="AD1802" s="101"/>
      <c r="AE1802" s="101"/>
      <c r="AF1802" s="101"/>
      <c r="AG1802" s="101" t="s">
        <v>365</v>
      </c>
      <c r="AH1802" s="101">
        <v>0</v>
      </c>
      <c r="AI1802" s="101"/>
      <c r="AJ1802" s="101"/>
      <c r="AK1802" s="101"/>
      <c r="AL1802" s="101"/>
      <c r="AM1802" s="101"/>
      <c r="AN1802" s="101"/>
      <c r="AO1802" s="101"/>
      <c r="AP1802" s="101"/>
      <c r="AQ1802" s="101"/>
      <c r="AR1802" s="101"/>
      <c r="AS1802" s="101"/>
      <c r="AT1802" s="101"/>
      <c r="AU1802" s="101"/>
      <c r="AV1802" s="101"/>
      <c r="AW1802" s="101"/>
      <c r="AX1802" s="101"/>
      <c r="AY1802" s="101"/>
      <c r="AZ1802" s="101"/>
      <c r="BA1802" s="101"/>
      <c r="BB1802" s="101"/>
      <c r="BC1802" s="101"/>
      <c r="BD1802" s="101"/>
      <c r="BE1802" s="101"/>
      <c r="BF1802" s="101"/>
      <c r="BG1802" s="101"/>
      <c r="BH1802" s="101"/>
    </row>
    <row r="1803" spans="1:60" outlineLevel="1">
      <c r="A1803" s="104"/>
      <c r="B1803" s="105"/>
      <c r="C1803" s="138" t="s">
        <v>1670</v>
      </c>
      <c r="D1803" s="107"/>
      <c r="E1803" s="108">
        <v>9.6</v>
      </c>
      <c r="F1803" s="106"/>
      <c r="G1803" s="106"/>
      <c r="H1803" s="106"/>
      <c r="I1803" s="106"/>
      <c r="J1803" s="106"/>
      <c r="K1803" s="106"/>
      <c r="L1803" s="106"/>
      <c r="M1803" s="106"/>
      <c r="N1803" s="106"/>
      <c r="O1803" s="106"/>
      <c r="P1803" s="106"/>
      <c r="Q1803" s="106"/>
      <c r="R1803" s="106"/>
      <c r="S1803" s="106"/>
      <c r="T1803" s="106"/>
      <c r="U1803" s="106"/>
      <c r="V1803" s="106"/>
      <c r="W1803" s="106"/>
      <c r="X1803" s="106"/>
      <c r="Y1803" s="101"/>
      <c r="Z1803" s="101"/>
      <c r="AA1803" s="101"/>
      <c r="AB1803" s="101"/>
      <c r="AC1803" s="101"/>
      <c r="AD1803" s="101"/>
      <c r="AE1803" s="101"/>
      <c r="AF1803" s="101"/>
      <c r="AG1803" s="101" t="s">
        <v>365</v>
      </c>
      <c r="AH1803" s="101">
        <v>0</v>
      </c>
      <c r="AI1803" s="101"/>
      <c r="AJ1803" s="101"/>
      <c r="AK1803" s="101"/>
      <c r="AL1803" s="101"/>
      <c r="AM1803" s="101"/>
      <c r="AN1803" s="101"/>
      <c r="AO1803" s="101"/>
      <c r="AP1803" s="101"/>
      <c r="AQ1803" s="101"/>
      <c r="AR1803" s="101"/>
      <c r="AS1803" s="101"/>
      <c r="AT1803" s="101"/>
      <c r="AU1803" s="101"/>
      <c r="AV1803" s="101"/>
      <c r="AW1803" s="101"/>
      <c r="AX1803" s="101"/>
      <c r="AY1803" s="101"/>
      <c r="AZ1803" s="101"/>
      <c r="BA1803" s="101"/>
      <c r="BB1803" s="101"/>
      <c r="BC1803" s="101"/>
      <c r="BD1803" s="101"/>
      <c r="BE1803" s="101"/>
      <c r="BF1803" s="101"/>
      <c r="BG1803" s="101"/>
      <c r="BH1803" s="101"/>
    </row>
    <row r="1804" spans="1:60" outlineLevel="1">
      <c r="A1804" s="104"/>
      <c r="B1804" s="105"/>
      <c r="C1804" s="138" t="s">
        <v>1671</v>
      </c>
      <c r="D1804" s="107"/>
      <c r="E1804" s="108">
        <v>12</v>
      </c>
      <c r="F1804" s="106"/>
      <c r="G1804" s="106"/>
      <c r="H1804" s="106"/>
      <c r="I1804" s="106"/>
      <c r="J1804" s="106"/>
      <c r="K1804" s="106"/>
      <c r="L1804" s="106"/>
      <c r="M1804" s="106"/>
      <c r="N1804" s="106"/>
      <c r="O1804" s="106"/>
      <c r="P1804" s="106"/>
      <c r="Q1804" s="106"/>
      <c r="R1804" s="106"/>
      <c r="S1804" s="106"/>
      <c r="T1804" s="106"/>
      <c r="U1804" s="106"/>
      <c r="V1804" s="106"/>
      <c r="W1804" s="106"/>
      <c r="X1804" s="106"/>
      <c r="Y1804" s="101"/>
      <c r="Z1804" s="101"/>
      <c r="AA1804" s="101"/>
      <c r="AB1804" s="101"/>
      <c r="AC1804" s="101"/>
      <c r="AD1804" s="101"/>
      <c r="AE1804" s="101"/>
      <c r="AF1804" s="101"/>
      <c r="AG1804" s="101" t="s">
        <v>365</v>
      </c>
      <c r="AH1804" s="101">
        <v>0</v>
      </c>
      <c r="AI1804" s="101"/>
      <c r="AJ1804" s="101"/>
      <c r="AK1804" s="101"/>
      <c r="AL1804" s="101"/>
      <c r="AM1804" s="101"/>
      <c r="AN1804" s="101"/>
      <c r="AO1804" s="101"/>
      <c r="AP1804" s="101"/>
      <c r="AQ1804" s="101"/>
      <c r="AR1804" s="101"/>
      <c r="AS1804" s="101"/>
      <c r="AT1804" s="101"/>
      <c r="AU1804" s="101"/>
      <c r="AV1804" s="101"/>
      <c r="AW1804" s="101"/>
      <c r="AX1804" s="101"/>
      <c r="AY1804" s="101"/>
      <c r="AZ1804" s="101"/>
      <c r="BA1804" s="101"/>
      <c r="BB1804" s="101"/>
      <c r="BC1804" s="101"/>
      <c r="BD1804" s="101"/>
      <c r="BE1804" s="101"/>
      <c r="BF1804" s="101"/>
      <c r="BG1804" s="101"/>
      <c r="BH1804" s="101"/>
    </row>
    <row r="1805" spans="1:60" outlineLevel="1">
      <c r="A1805" s="104"/>
      <c r="B1805" s="105"/>
      <c r="C1805" s="138" t="s">
        <v>1053</v>
      </c>
      <c r="D1805" s="107"/>
      <c r="E1805" s="108">
        <v>9.6</v>
      </c>
      <c r="F1805" s="106"/>
      <c r="G1805" s="106"/>
      <c r="H1805" s="106"/>
      <c r="I1805" s="106"/>
      <c r="J1805" s="106"/>
      <c r="K1805" s="106"/>
      <c r="L1805" s="106"/>
      <c r="M1805" s="106"/>
      <c r="N1805" s="106"/>
      <c r="O1805" s="106"/>
      <c r="P1805" s="106"/>
      <c r="Q1805" s="106"/>
      <c r="R1805" s="106"/>
      <c r="S1805" s="106"/>
      <c r="T1805" s="106"/>
      <c r="U1805" s="106"/>
      <c r="V1805" s="106"/>
      <c r="W1805" s="106"/>
      <c r="X1805" s="106"/>
      <c r="Y1805" s="101"/>
      <c r="Z1805" s="101"/>
      <c r="AA1805" s="101"/>
      <c r="AB1805" s="101"/>
      <c r="AC1805" s="101"/>
      <c r="AD1805" s="101"/>
      <c r="AE1805" s="101"/>
      <c r="AF1805" s="101"/>
      <c r="AG1805" s="101" t="s">
        <v>365</v>
      </c>
      <c r="AH1805" s="101">
        <v>0</v>
      </c>
      <c r="AI1805" s="101"/>
      <c r="AJ1805" s="101"/>
      <c r="AK1805" s="101"/>
      <c r="AL1805" s="101"/>
      <c r="AM1805" s="101"/>
      <c r="AN1805" s="101"/>
      <c r="AO1805" s="101"/>
      <c r="AP1805" s="101"/>
      <c r="AQ1805" s="101"/>
      <c r="AR1805" s="101"/>
      <c r="AS1805" s="101"/>
      <c r="AT1805" s="101"/>
      <c r="AU1805" s="101"/>
      <c r="AV1805" s="101"/>
      <c r="AW1805" s="101"/>
      <c r="AX1805" s="101"/>
      <c r="AY1805" s="101"/>
      <c r="AZ1805" s="101"/>
      <c r="BA1805" s="101"/>
      <c r="BB1805" s="101"/>
      <c r="BC1805" s="101"/>
      <c r="BD1805" s="101"/>
      <c r="BE1805" s="101"/>
      <c r="BF1805" s="101"/>
      <c r="BG1805" s="101"/>
      <c r="BH1805" s="101"/>
    </row>
    <row r="1806" spans="1:60" outlineLevel="1">
      <c r="A1806" s="104"/>
      <c r="B1806" s="105"/>
      <c r="C1806" s="138" t="s">
        <v>1054</v>
      </c>
      <c r="D1806" s="107"/>
      <c r="E1806" s="108">
        <v>14.4</v>
      </c>
      <c r="F1806" s="106"/>
      <c r="G1806" s="106"/>
      <c r="H1806" s="106"/>
      <c r="I1806" s="106"/>
      <c r="J1806" s="106"/>
      <c r="K1806" s="106"/>
      <c r="L1806" s="106"/>
      <c r="M1806" s="106"/>
      <c r="N1806" s="106"/>
      <c r="O1806" s="106"/>
      <c r="P1806" s="106"/>
      <c r="Q1806" s="106"/>
      <c r="R1806" s="106"/>
      <c r="S1806" s="106"/>
      <c r="T1806" s="106"/>
      <c r="U1806" s="106"/>
      <c r="V1806" s="106"/>
      <c r="W1806" s="106"/>
      <c r="X1806" s="106"/>
      <c r="Y1806" s="101"/>
      <c r="Z1806" s="101"/>
      <c r="AA1806" s="101"/>
      <c r="AB1806" s="101"/>
      <c r="AC1806" s="101"/>
      <c r="AD1806" s="101"/>
      <c r="AE1806" s="101"/>
      <c r="AF1806" s="101"/>
      <c r="AG1806" s="101" t="s">
        <v>365</v>
      </c>
      <c r="AH1806" s="101">
        <v>0</v>
      </c>
      <c r="AI1806" s="101"/>
      <c r="AJ1806" s="101"/>
      <c r="AK1806" s="101"/>
      <c r="AL1806" s="101"/>
      <c r="AM1806" s="101"/>
      <c r="AN1806" s="101"/>
      <c r="AO1806" s="101"/>
      <c r="AP1806" s="101"/>
      <c r="AQ1806" s="101"/>
      <c r="AR1806" s="101"/>
      <c r="AS1806" s="101"/>
      <c r="AT1806" s="101"/>
      <c r="AU1806" s="101"/>
      <c r="AV1806" s="101"/>
      <c r="AW1806" s="101"/>
      <c r="AX1806" s="101"/>
      <c r="AY1806" s="101"/>
      <c r="AZ1806" s="101"/>
      <c r="BA1806" s="101"/>
      <c r="BB1806" s="101"/>
      <c r="BC1806" s="101"/>
      <c r="BD1806" s="101"/>
      <c r="BE1806" s="101"/>
      <c r="BF1806" s="101"/>
      <c r="BG1806" s="101"/>
      <c r="BH1806" s="101"/>
    </row>
    <row r="1807" spans="1:60" outlineLevel="1">
      <c r="A1807" s="104"/>
      <c r="B1807" s="105"/>
      <c r="C1807" s="138" t="s">
        <v>1055</v>
      </c>
      <c r="D1807" s="107"/>
      <c r="E1807" s="108">
        <v>9.6</v>
      </c>
      <c r="F1807" s="106"/>
      <c r="G1807" s="106"/>
      <c r="H1807" s="106"/>
      <c r="I1807" s="106"/>
      <c r="J1807" s="106"/>
      <c r="K1807" s="106"/>
      <c r="L1807" s="106"/>
      <c r="M1807" s="106"/>
      <c r="N1807" s="106"/>
      <c r="O1807" s="106"/>
      <c r="P1807" s="106"/>
      <c r="Q1807" s="106"/>
      <c r="R1807" s="106"/>
      <c r="S1807" s="106"/>
      <c r="T1807" s="106"/>
      <c r="U1807" s="106"/>
      <c r="V1807" s="106"/>
      <c r="W1807" s="106"/>
      <c r="X1807" s="106"/>
      <c r="Y1807" s="101"/>
      <c r="Z1807" s="101"/>
      <c r="AA1807" s="101"/>
      <c r="AB1807" s="101"/>
      <c r="AC1807" s="101"/>
      <c r="AD1807" s="101"/>
      <c r="AE1807" s="101"/>
      <c r="AF1807" s="101"/>
      <c r="AG1807" s="101" t="s">
        <v>365</v>
      </c>
      <c r="AH1807" s="101">
        <v>0</v>
      </c>
      <c r="AI1807" s="101"/>
      <c r="AJ1807" s="101"/>
      <c r="AK1807" s="101"/>
      <c r="AL1807" s="101"/>
      <c r="AM1807" s="101"/>
      <c r="AN1807" s="101"/>
      <c r="AO1807" s="101"/>
      <c r="AP1807" s="101"/>
      <c r="AQ1807" s="101"/>
      <c r="AR1807" s="101"/>
      <c r="AS1807" s="101"/>
      <c r="AT1807" s="101"/>
      <c r="AU1807" s="101"/>
      <c r="AV1807" s="101"/>
      <c r="AW1807" s="101"/>
      <c r="AX1807" s="101"/>
      <c r="AY1807" s="101"/>
      <c r="AZ1807" s="101"/>
      <c r="BA1807" s="101"/>
      <c r="BB1807" s="101"/>
      <c r="BC1807" s="101"/>
      <c r="BD1807" s="101"/>
      <c r="BE1807" s="101"/>
      <c r="BF1807" s="101"/>
      <c r="BG1807" s="101"/>
      <c r="BH1807" s="101"/>
    </row>
    <row r="1808" spans="1:60" outlineLevel="1">
      <c r="A1808" s="104"/>
      <c r="B1808" s="105"/>
      <c r="C1808" s="138" t="s">
        <v>1056</v>
      </c>
      <c r="D1808" s="107"/>
      <c r="E1808" s="108">
        <v>12</v>
      </c>
      <c r="F1808" s="106"/>
      <c r="G1808" s="106"/>
      <c r="H1808" s="106"/>
      <c r="I1808" s="106"/>
      <c r="J1808" s="106"/>
      <c r="K1808" s="106"/>
      <c r="L1808" s="106"/>
      <c r="M1808" s="106"/>
      <c r="N1808" s="106"/>
      <c r="O1808" s="106"/>
      <c r="P1808" s="106"/>
      <c r="Q1808" s="106"/>
      <c r="R1808" s="106"/>
      <c r="S1808" s="106"/>
      <c r="T1808" s="106"/>
      <c r="U1808" s="106"/>
      <c r="V1808" s="106"/>
      <c r="W1808" s="106"/>
      <c r="X1808" s="106"/>
      <c r="Y1808" s="101"/>
      <c r="Z1808" s="101"/>
      <c r="AA1808" s="101"/>
      <c r="AB1808" s="101"/>
      <c r="AC1808" s="101"/>
      <c r="AD1808" s="101"/>
      <c r="AE1808" s="101"/>
      <c r="AF1808" s="101"/>
      <c r="AG1808" s="101" t="s">
        <v>365</v>
      </c>
      <c r="AH1808" s="101">
        <v>0</v>
      </c>
      <c r="AI1808" s="101"/>
      <c r="AJ1808" s="101"/>
      <c r="AK1808" s="101"/>
      <c r="AL1808" s="101"/>
      <c r="AM1808" s="101"/>
      <c r="AN1808" s="101"/>
      <c r="AO1808" s="101"/>
      <c r="AP1808" s="101"/>
      <c r="AQ1808" s="101"/>
      <c r="AR1808" s="101"/>
      <c r="AS1808" s="101"/>
      <c r="AT1808" s="101"/>
      <c r="AU1808" s="101"/>
      <c r="AV1808" s="101"/>
      <c r="AW1808" s="101"/>
      <c r="AX1808" s="101"/>
      <c r="AY1808" s="101"/>
      <c r="AZ1808" s="101"/>
      <c r="BA1808" s="101"/>
      <c r="BB1808" s="101"/>
      <c r="BC1808" s="101"/>
      <c r="BD1808" s="101"/>
      <c r="BE1808" s="101"/>
      <c r="BF1808" s="101"/>
      <c r="BG1808" s="101"/>
      <c r="BH1808" s="101"/>
    </row>
    <row r="1809" spans="1:60" outlineLevel="1">
      <c r="A1809" s="104"/>
      <c r="B1809" s="105"/>
      <c r="C1809" s="138" t="s">
        <v>1672</v>
      </c>
      <c r="D1809" s="107"/>
      <c r="E1809" s="108">
        <v>9.6</v>
      </c>
      <c r="F1809" s="106"/>
      <c r="G1809" s="106"/>
      <c r="H1809" s="106"/>
      <c r="I1809" s="106"/>
      <c r="J1809" s="106"/>
      <c r="K1809" s="106"/>
      <c r="L1809" s="106"/>
      <c r="M1809" s="106"/>
      <c r="N1809" s="106"/>
      <c r="O1809" s="106"/>
      <c r="P1809" s="106"/>
      <c r="Q1809" s="106"/>
      <c r="R1809" s="106"/>
      <c r="S1809" s="106"/>
      <c r="T1809" s="106"/>
      <c r="U1809" s="106"/>
      <c r="V1809" s="106"/>
      <c r="W1809" s="106"/>
      <c r="X1809" s="106"/>
      <c r="Y1809" s="101"/>
      <c r="Z1809" s="101"/>
      <c r="AA1809" s="101"/>
      <c r="AB1809" s="101"/>
      <c r="AC1809" s="101"/>
      <c r="AD1809" s="101"/>
      <c r="AE1809" s="101"/>
      <c r="AF1809" s="101"/>
      <c r="AG1809" s="101" t="s">
        <v>365</v>
      </c>
      <c r="AH1809" s="101">
        <v>0</v>
      </c>
      <c r="AI1809" s="101"/>
      <c r="AJ1809" s="101"/>
      <c r="AK1809" s="101"/>
      <c r="AL1809" s="101"/>
      <c r="AM1809" s="101"/>
      <c r="AN1809" s="101"/>
      <c r="AO1809" s="101"/>
      <c r="AP1809" s="101"/>
      <c r="AQ1809" s="101"/>
      <c r="AR1809" s="101"/>
      <c r="AS1809" s="101"/>
      <c r="AT1809" s="101"/>
      <c r="AU1809" s="101"/>
      <c r="AV1809" s="101"/>
      <c r="AW1809" s="101"/>
      <c r="AX1809" s="101"/>
      <c r="AY1809" s="101"/>
      <c r="AZ1809" s="101"/>
      <c r="BA1809" s="101"/>
      <c r="BB1809" s="101"/>
      <c r="BC1809" s="101"/>
      <c r="BD1809" s="101"/>
      <c r="BE1809" s="101"/>
      <c r="BF1809" s="101"/>
      <c r="BG1809" s="101"/>
      <c r="BH1809" s="101"/>
    </row>
    <row r="1810" spans="1:60" outlineLevel="1">
      <c r="A1810" s="104"/>
      <c r="B1810" s="105"/>
      <c r="C1810" s="138" t="s">
        <v>1673</v>
      </c>
      <c r="D1810" s="107"/>
      <c r="E1810" s="108">
        <v>9.6</v>
      </c>
      <c r="F1810" s="106"/>
      <c r="G1810" s="106"/>
      <c r="H1810" s="106"/>
      <c r="I1810" s="106"/>
      <c r="J1810" s="106"/>
      <c r="K1810" s="106"/>
      <c r="L1810" s="106"/>
      <c r="M1810" s="106"/>
      <c r="N1810" s="106"/>
      <c r="O1810" s="106"/>
      <c r="P1810" s="106"/>
      <c r="Q1810" s="106"/>
      <c r="R1810" s="106"/>
      <c r="S1810" s="106"/>
      <c r="T1810" s="106"/>
      <c r="U1810" s="106"/>
      <c r="V1810" s="106"/>
      <c r="W1810" s="106"/>
      <c r="X1810" s="106"/>
      <c r="Y1810" s="101"/>
      <c r="Z1810" s="101"/>
      <c r="AA1810" s="101"/>
      <c r="AB1810" s="101"/>
      <c r="AC1810" s="101"/>
      <c r="AD1810" s="101"/>
      <c r="AE1810" s="101"/>
      <c r="AF1810" s="101"/>
      <c r="AG1810" s="101" t="s">
        <v>365</v>
      </c>
      <c r="AH1810" s="101">
        <v>0</v>
      </c>
      <c r="AI1810" s="101"/>
      <c r="AJ1810" s="101"/>
      <c r="AK1810" s="101"/>
      <c r="AL1810" s="101"/>
      <c r="AM1810" s="101"/>
      <c r="AN1810" s="101"/>
      <c r="AO1810" s="101"/>
      <c r="AP1810" s="101"/>
      <c r="AQ1810" s="101"/>
      <c r="AR1810" s="101"/>
      <c r="AS1810" s="101"/>
      <c r="AT1810" s="101"/>
      <c r="AU1810" s="101"/>
      <c r="AV1810" s="101"/>
      <c r="AW1810" s="101"/>
      <c r="AX1810" s="101"/>
      <c r="AY1810" s="101"/>
      <c r="AZ1810" s="101"/>
      <c r="BA1810" s="101"/>
      <c r="BB1810" s="101"/>
      <c r="BC1810" s="101"/>
      <c r="BD1810" s="101"/>
      <c r="BE1810" s="101"/>
      <c r="BF1810" s="101"/>
      <c r="BG1810" s="101"/>
      <c r="BH1810" s="101"/>
    </row>
    <row r="1811" spans="1:60" outlineLevel="1">
      <c r="A1811" s="104"/>
      <c r="B1811" s="105"/>
      <c r="C1811" s="138" t="s">
        <v>1674</v>
      </c>
      <c r="D1811" s="107"/>
      <c r="E1811" s="108">
        <v>9.6</v>
      </c>
      <c r="F1811" s="106"/>
      <c r="G1811" s="106"/>
      <c r="H1811" s="106"/>
      <c r="I1811" s="106"/>
      <c r="J1811" s="106"/>
      <c r="K1811" s="106"/>
      <c r="L1811" s="106"/>
      <c r="M1811" s="106"/>
      <c r="N1811" s="106"/>
      <c r="O1811" s="106"/>
      <c r="P1811" s="106"/>
      <c r="Q1811" s="106"/>
      <c r="R1811" s="106"/>
      <c r="S1811" s="106"/>
      <c r="T1811" s="106"/>
      <c r="U1811" s="106"/>
      <c r="V1811" s="106"/>
      <c r="W1811" s="106"/>
      <c r="X1811" s="106"/>
      <c r="Y1811" s="101"/>
      <c r="Z1811" s="101"/>
      <c r="AA1811" s="101"/>
      <c r="AB1811" s="101"/>
      <c r="AC1811" s="101"/>
      <c r="AD1811" s="101"/>
      <c r="AE1811" s="101"/>
      <c r="AF1811" s="101"/>
      <c r="AG1811" s="101" t="s">
        <v>365</v>
      </c>
      <c r="AH1811" s="101">
        <v>0</v>
      </c>
      <c r="AI1811" s="101"/>
      <c r="AJ1811" s="101"/>
      <c r="AK1811" s="101"/>
      <c r="AL1811" s="101"/>
      <c r="AM1811" s="101"/>
      <c r="AN1811" s="101"/>
      <c r="AO1811" s="101"/>
      <c r="AP1811" s="101"/>
      <c r="AQ1811" s="101"/>
      <c r="AR1811" s="101"/>
      <c r="AS1811" s="101"/>
      <c r="AT1811" s="101"/>
      <c r="AU1811" s="101"/>
      <c r="AV1811" s="101"/>
      <c r="AW1811" s="101"/>
      <c r="AX1811" s="101"/>
      <c r="AY1811" s="101"/>
      <c r="AZ1811" s="101"/>
      <c r="BA1811" s="101"/>
      <c r="BB1811" s="101"/>
      <c r="BC1811" s="101"/>
      <c r="BD1811" s="101"/>
      <c r="BE1811" s="101"/>
      <c r="BF1811" s="101"/>
      <c r="BG1811" s="101"/>
      <c r="BH1811" s="101"/>
    </row>
    <row r="1812" spans="1:60" outlineLevel="1">
      <c r="A1812" s="122">
        <v>224</v>
      </c>
      <c r="B1812" s="123" t="s">
        <v>1675</v>
      </c>
      <c r="C1812" s="137" t="s">
        <v>1676</v>
      </c>
      <c r="D1812" s="124" t="s">
        <v>525</v>
      </c>
      <c r="E1812" s="125">
        <v>25</v>
      </c>
      <c r="F1812" s="126"/>
      <c r="G1812" s="127">
        <f>ROUND(E1812*F1812,2)</f>
        <v>0</v>
      </c>
      <c r="H1812" s="126"/>
      <c r="I1812" s="127">
        <f>ROUND(E1812*H1812,2)</f>
        <v>0</v>
      </c>
      <c r="J1812" s="126"/>
      <c r="K1812" s="127">
        <f>ROUND(E1812*J1812,2)</f>
        <v>0</v>
      </c>
      <c r="L1812" s="127">
        <v>21</v>
      </c>
      <c r="M1812" s="127">
        <f>G1812*(1+L1812/100)</f>
        <v>0</v>
      </c>
      <c r="N1812" s="127">
        <v>4.2000000000000002E-4</v>
      </c>
      <c r="O1812" s="127">
        <f>ROUND(E1812*N1812,2)</f>
        <v>0.01</v>
      </c>
      <c r="P1812" s="127">
        <v>0</v>
      </c>
      <c r="Q1812" s="127">
        <f>ROUND(E1812*P1812,2)</f>
        <v>0</v>
      </c>
      <c r="R1812" s="127"/>
      <c r="S1812" s="127" t="s">
        <v>360</v>
      </c>
      <c r="T1812" s="128" t="s">
        <v>361</v>
      </c>
      <c r="U1812" s="106">
        <v>0.12</v>
      </c>
      <c r="V1812" s="106">
        <f>ROUND(E1812*U1812,2)</f>
        <v>3</v>
      </c>
      <c r="W1812" s="106"/>
      <c r="X1812" s="106" t="s">
        <v>362</v>
      </c>
      <c r="Y1812" s="101"/>
      <c r="Z1812" s="101"/>
      <c r="AA1812" s="101"/>
      <c r="AB1812" s="101"/>
      <c r="AC1812" s="101"/>
      <c r="AD1812" s="101"/>
      <c r="AE1812" s="101"/>
      <c r="AF1812" s="101"/>
      <c r="AG1812" s="101" t="s">
        <v>363</v>
      </c>
      <c r="AH1812" s="101"/>
      <c r="AI1812" s="101"/>
      <c r="AJ1812" s="101"/>
      <c r="AK1812" s="101"/>
      <c r="AL1812" s="101"/>
      <c r="AM1812" s="101"/>
      <c r="AN1812" s="101"/>
      <c r="AO1812" s="101"/>
      <c r="AP1812" s="101"/>
      <c r="AQ1812" s="101"/>
      <c r="AR1812" s="101"/>
      <c r="AS1812" s="101"/>
      <c r="AT1812" s="101"/>
      <c r="AU1812" s="101"/>
      <c r="AV1812" s="101"/>
      <c r="AW1812" s="101"/>
      <c r="AX1812" s="101"/>
      <c r="AY1812" s="101"/>
      <c r="AZ1812" s="101"/>
      <c r="BA1812" s="101"/>
      <c r="BB1812" s="101"/>
      <c r="BC1812" s="101"/>
      <c r="BD1812" s="101"/>
      <c r="BE1812" s="101"/>
      <c r="BF1812" s="101"/>
      <c r="BG1812" s="101"/>
      <c r="BH1812" s="101"/>
    </row>
    <row r="1813" spans="1:60" outlineLevel="1">
      <c r="A1813" s="104"/>
      <c r="B1813" s="105"/>
      <c r="C1813" s="138" t="s">
        <v>551</v>
      </c>
      <c r="D1813" s="107"/>
      <c r="E1813" s="108"/>
      <c r="F1813" s="106"/>
      <c r="G1813" s="106"/>
      <c r="H1813" s="106"/>
      <c r="I1813" s="106"/>
      <c r="J1813" s="106"/>
      <c r="K1813" s="106"/>
      <c r="L1813" s="106"/>
      <c r="M1813" s="106"/>
      <c r="N1813" s="106"/>
      <c r="O1813" s="106"/>
      <c r="P1813" s="106"/>
      <c r="Q1813" s="106"/>
      <c r="R1813" s="106"/>
      <c r="S1813" s="106"/>
      <c r="T1813" s="106"/>
      <c r="U1813" s="106"/>
      <c r="V1813" s="106"/>
      <c r="W1813" s="106"/>
      <c r="X1813" s="106"/>
      <c r="Y1813" s="101"/>
      <c r="Z1813" s="101"/>
      <c r="AA1813" s="101"/>
      <c r="AB1813" s="101"/>
      <c r="AC1813" s="101"/>
      <c r="AD1813" s="101"/>
      <c r="AE1813" s="101"/>
      <c r="AF1813" s="101"/>
      <c r="AG1813" s="101" t="s">
        <v>365</v>
      </c>
      <c r="AH1813" s="101">
        <v>0</v>
      </c>
      <c r="AI1813" s="101"/>
      <c r="AJ1813" s="101"/>
      <c r="AK1813" s="101"/>
      <c r="AL1813" s="101"/>
      <c r="AM1813" s="101"/>
      <c r="AN1813" s="101"/>
      <c r="AO1813" s="101"/>
      <c r="AP1813" s="101"/>
      <c r="AQ1813" s="101"/>
      <c r="AR1813" s="101"/>
      <c r="AS1813" s="101"/>
      <c r="AT1813" s="101"/>
      <c r="AU1813" s="101"/>
      <c r="AV1813" s="101"/>
      <c r="AW1813" s="101"/>
      <c r="AX1813" s="101"/>
      <c r="AY1813" s="101"/>
      <c r="AZ1813" s="101"/>
      <c r="BA1813" s="101"/>
      <c r="BB1813" s="101"/>
      <c r="BC1813" s="101"/>
      <c r="BD1813" s="101"/>
      <c r="BE1813" s="101"/>
      <c r="BF1813" s="101"/>
      <c r="BG1813" s="101"/>
      <c r="BH1813" s="101"/>
    </row>
    <row r="1814" spans="1:60" outlineLevel="1">
      <c r="A1814" s="104"/>
      <c r="B1814" s="105"/>
      <c r="C1814" s="138" t="s">
        <v>1677</v>
      </c>
      <c r="D1814" s="107"/>
      <c r="E1814" s="108">
        <v>2.4</v>
      </c>
      <c r="F1814" s="106"/>
      <c r="G1814" s="106"/>
      <c r="H1814" s="106"/>
      <c r="I1814" s="106"/>
      <c r="J1814" s="106"/>
      <c r="K1814" s="106"/>
      <c r="L1814" s="106"/>
      <c r="M1814" s="106"/>
      <c r="N1814" s="106"/>
      <c r="O1814" s="106"/>
      <c r="P1814" s="106"/>
      <c r="Q1814" s="106"/>
      <c r="R1814" s="106"/>
      <c r="S1814" s="106"/>
      <c r="T1814" s="106"/>
      <c r="U1814" s="106"/>
      <c r="V1814" s="106"/>
      <c r="W1814" s="106"/>
      <c r="X1814" s="106"/>
      <c r="Y1814" s="101"/>
      <c r="Z1814" s="101"/>
      <c r="AA1814" s="101"/>
      <c r="AB1814" s="101"/>
      <c r="AC1814" s="101"/>
      <c r="AD1814" s="101"/>
      <c r="AE1814" s="101"/>
      <c r="AF1814" s="101"/>
      <c r="AG1814" s="101" t="s">
        <v>365</v>
      </c>
      <c r="AH1814" s="101">
        <v>0</v>
      </c>
      <c r="AI1814" s="101"/>
      <c r="AJ1814" s="101"/>
      <c r="AK1814" s="101"/>
      <c r="AL1814" s="101"/>
      <c r="AM1814" s="101"/>
      <c r="AN1814" s="101"/>
      <c r="AO1814" s="101"/>
      <c r="AP1814" s="101"/>
      <c r="AQ1814" s="101"/>
      <c r="AR1814" s="101"/>
      <c r="AS1814" s="101"/>
      <c r="AT1814" s="101"/>
      <c r="AU1814" s="101"/>
      <c r="AV1814" s="101"/>
      <c r="AW1814" s="101"/>
      <c r="AX1814" s="101"/>
      <c r="AY1814" s="101"/>
      <c r="AZ1814" s="101"/>
      <c r="BA1814" s="101"/>
      <c r="BB1814" s="101"/>
      <c r="BC1814" s="101"/>
      <c r="BD1814" s="101"/>
      <c r="BE1814" s="101"/>
      <c r="BF1814" s="101"/>
      <c r="BG1814" s="101"/>
      <c r="BH1814" s="101"/>
    </row>
    <row r="1815" spans="1:60" outlineLevel="1">
      <c r="A1815" s="104"/>
      <c r="B1815" s="105"/>
      <c r="C1815" s="138" t="s">
        <v>1666</v>
      </c>
      <c r="D1815" s="107"/>
      <c r="E1815" s="108">
        <v>5.8</v>
      </c>
      <c r="F1815" s="106"/>
      <c r="G1815" s="106"/>
      <c r="H1815" s="106"/>
      <c r="I1815" s="106"/>
      <c r="J1815" s="106"/>
      <c r="K1815" s="106"/>
      <c r="L1815" s="106"/>
      <c r="M1815" s="106"/>
      <c r="N1815" s="106"/>
      <c r="O1815" s="106"/>
      <c r="P1815" s="106"/>
      <c r="Q1815" s="106"/>
      <c r="R1815" s="106"/>
      <c r="S1815" s="106"/>
      <c r="T1815" s="106"/>
      <c r="U1815" s="106"/>
      <c r="V1815" s="106"/>
      <c r="W1815" s="106"/>
      <c r="X1815" s="106"/>
      <c r="Y1815" s="101"/>
      <c r="Z1815" s="101"/>
      <c r="AA1815" s="101"/>
      <c r="AB1815" s="101"/>
      <c r="AC1815" s="101"/>
      <c r="AD1815" s="101"/>
      <c r="AE1815" s="101"/>
      <c r="AF1815" s="101"/>
      <c r="AG1815" s="101" t="s">
        <v>365</v>
      </c>
      <c r="AH1815" s="101">
        <v>0</v>
      </c>
      <c r="AI1815" s="101"/>
      <c r="AJ1815" s="101"/>
      <c r="AK1815" s="101"/>
      <c r="AL1815" s="101"/>
      <c r="AM1815" s="101"/>
      <c r="AN1815" s="101"/>
      <c r="AO1815" s="101"/>
      <c r="AP1815" s="101"/>
      <c r="AQ1815" s="101"/>
      <c r="AR1815" s="101"/>
      <c r="AS1815" s="101"/>
      <c r="AT1815" s="101"/>
      <c r="AU1815" s="101"/>
      <c r="AV1815" s="101"/>
      <c r="AW1815" s="101"/>
      <c r="AX1815" s="101"/>
      <c r="AY1815" s="101"/>
      <c r="AZ1815" s="101"/>
      <c r="BA1815" s="101"/>
      <c r="BB1815" s="101"/>
      <c r="BC1815" s="101"/>
      <c r="BD1815" s="101"/>
      <c r="BE1815" s="101"/>
      <c r="BF1815" s="101"/>
      <c r="BG1815" s="101"/>
      <c r="BH1815" s="101"/>
    </row>
    <row r="1816" spans="1:60" outlineLevel="1">
      <c r="A1816" s="104"/>
      <c r="B1816" s="105"/>
      <c r="C1816" s="138" t="s">
        <v>1678</v>
      </c>
      <c r="D1816" s="107"/>
      <c r="E1816" s="108">
        <v>7.2</v>
      </c>
      <c r="F1816" s="106"/>
      <c r="G1816" s="106"/>
      <c r="H1816" s="106"/>
      <c r="I1816" s="106"/>
      <c r="J1816" s="106"/>
      <c r="K1816" s="106"/>
      <c r="L1816" s="106"/>
      <c r="M1816" s="106"/>
      <c r="N1816" s="106"/>
      <c r="O1816" s="106"/>
      <c r="P1816" s="106"/>
      <c r="Q1816" s="106"/>
      <c r="R1816" s="106"/>
      <c r="S1816" s="106"/>
      <c r="T1816" s="106"/>
      <c r="U1816" s="106"/>
      <c r="V1816" s="106"/>
      <c r="W1816" s="106"/>
      <c r="X1816" s="106"/>
      <c r="Y1816" s="101"/>
      <c r="Z1816" s="101"/>
      <c r="AA1816" s="101"/>
      <c r="AB1816" s="101"/>
      <c r="AC1816" s="101"/>
      <c r="AD1816" s="101"/>
      <c r="AE1816" s="101"/>
      <c r="AF1816" s="101"/>
      <c r="AG1816" s="101" t="s">
        <v>365</v>
      </c>
      <c r="AH1816" s="101">
        <v>0</v>
      </c>
      <c r="AI1816" s="101"/>
      <c r="AJ1816" s="101"/>
      <c r="AK1816" s="101"/>
      <c r="AL1816" s="101"/>
      <c r="AM1816" s="101"/>
      <c r="AN1816" s="101"/>
      <c r="AO1816" s="101"/>
      <c r="AP1816" s="101"/>
      <c r="AQ1816" s="101"/>
      <c r="AR1816" s="101"/>
      <c r="AS1816" s="101"/>
      <c r="AT1816" s="101"/>
      <c r="AU1816" s="101"/>
      <c r="AV1816" s="101"/>
      <c r="AW1816" s="101"/>
      <c r="AX1816" s="101"/>
      <c r="AY1816" s="101"/>
      <c r="AZ1816" s="101"/>
      <c r="BA1816" s="101"/>
      <c r="BB1816" s="101"/>
      <c r="BC1816" s="101"/>
      <c r="BD1816" s="101"/>
      <c r="BE1816" s="101"/>
      <c r="BF1816" s="101"/>
      <c r="BG1816" s="101"/>
      <c r="BH1816" s="101"/>
    </row>
    <row r="1817" spans="1:60" outlineLevel="1">
      <c r="A1817" s="104"/>
      <c r="B1817" s="105"/>
      <c r="C1817" s="138" t="s">
        <v>1679</v>
      </c>
      <c r="D1817" s="107"/>
      <c r="E1817" s="108">
        <v>2.4</v>
      </c>
      <c r="F1817" s="106"/>
      <c r="G1817" s="106"/>
      <c r="H1817" s="106"/>
      <c r="I1817" s="106"/>
      <c r="J1817" s="106"/>
      <c r="K1817" s="106"/>
      <c r="L1817" s="106"/>
      <c r="M1817" s="106"/>
      <c r="N1817" s="106"/>
      <c r="O1817" s="106"/>
      <c r="P1817" s="106"/>
      <c r="Q1817" s="106"/>
      <c r="R1817" s="106"/>
      <c r="S1817" s="106"/>
      <c r="T1817" s="106"/>
      <c r="U1817" s="106"/>
      <c r="V1817" s="106"/>
      <c r="W1817" s="106"/>
      <c r="X1817" s="106"/>
      <c r="Y1817" s="101"/>
      <c r="Z1817" s="101"/>
      <c r="AA1817" s="101"/>
      <c r="AB1817" s="101"/>
      <c r="AC1817" s="101"/>
      <c r="AD1817" s="101"/>
      <c r="AE1817" s="101"/>
      <c r="AF1817" s="101"/>
      <c r="AG1817" s="101" t="s">
        <v>365</v>
      </c>
      <c r="AH1817" s="101">
        <v>0</v>
      </c>
      <c r="AI1817" s="101"/>
      <c r="AJ1817" s="101"/>
      <c r="AK1817" s="101"/>
      <c r="AL1817" s="101"/>
      <c r="AM1817" s="101"/>
      <c r="AN1817" s="101"/>
      <c r="AO1817" s="101"/>
      <c r="AP1817" s="101"/>
      <c r="AQ1817" s="101"/>
      <c r="AR1817" s="101"/>
      <c r="AS1817" s="101"/>
      <c r="AT1817" s="101"/>
      <c r="AU1817" s="101"/>
      <c r="AV1817" s="101"/>
      <c r="AW1817" s="101"/>
      <c r="AX1817" s="101"/>
      <c r="AY1817" s="101"/>
      <c r="AZ1817" s="101"/>
      <c r="BA1817" s="101"/>
      <c r="BB1817" s="101"/>
      <c r="BC1817" s="101"/>
      <c r="BD1817" s="101"/>
      <c r="BE1817" s="101"/>
      <c r="BF1817" s="101"/>
      <c r="BG1817" s="101"/>
      <c r="BH1817" s="101"/>
    </row>
    <row r="1818" spans="1:60" outlineLevel="1">
      <c r="A1818" s="104"/>
      <c r="B1818" s="105"/>
      <c r="C1818" s="138" t="s">
        <v>1680</v>
      </c>
      <c r="D1818" s="107"/>
      <c r="E1818" s="108">
        <v>4.8</v>
      </c>
      <c r="F1818" s="106"/>
      <c r="G1818" s="106"/>
      <c r="H1818" s="106"/>
      <c r="I1818" s="106"/>
      <c r="J1818" s="106"/>
      <c r="K1818" s="106"/>
      <c r="L1818" s="106"/>
      <c r="M1818" s="106"/>
      <c r="N1818" s="106"/>
      <c r="O1818" s="106"/>
      <c r="P1818" s="106"/>
      <c r="Q1818" s="106"/>
      <c r="R1818" s="106"/>
      <c r="S1818" s="106"/>
      <c r="T1818" s="106"/>
      <c r="U1818" s="106"/>
      <c r="V1818" s="106"/>
      <c r="W1818" s="106"/>
      <c r="X1818" s="106"/>
      <c r="Y1818" s="101"/>
      <c r="Z1818" s="101"/>
      <c r="AA1818" s="101"/>
      <c r="AB1818" s="101"/>
      <c r="AC1818" s="101"/>
      <c r="AD1818" s="101"/>
      <c r="AE1818" s="101"/>
      <c r="AF1818" s="101"/>
      <c r="AG1818" s="101" t="s">
        <v>365</v>
      </c>
      <c r="AH1818" s="101">
        <v>0</v>
      </c>
      <c r="AI1818" s="101"/>
      <c r="AJ1818" s="101"/>
      <c r="AK1818" s="101"/>
      <c r="AL1818" s="101"/>
      <c r="AM1818" s="101"/>
      <c r="AN1818" s="101"/>
      <c r="AO1818" s="101"/>
      <c r="AP1818" s="101"/>
      <c r="AQ1818" s="101"/>
      <c r="AR1818" s="101"/>
      <c r="AS1818" s="101"/>
      <c r="AT1818" s="101"/>
      <c r="AU1818" s="101"/>
      <c r="AV1818" s="101"/>
      <c r="AW1818" s="101"/>
      <c r="AX1818" s="101"/>
      <c r="AY1818" s="101"/>
      <c r="AZ1818" s="101"/>
      <c r="BA1818" s="101"/>
      <c r="BB1818" s="101"/>
      <c r="BC1818" s="101"/>
      <c r="BD1818" s="101"/>
      <c r="BE1818" s="101"/>
      <c r="BF1818" s="101"/>
      <c r="BG1818" s="101"/>
      <c r="BH1818" s="101"/>
    </row>
    <row r="1819" spans="1:60" outlineLevel="1">
      <c r="A1819" s="104"/>
      <c r="B1819" s="105"/>
      <c r="C1819" s="138" t="s">
        <v>1681</v>
      </c>
      <c r="D1819" s="107"/>
      <c r="E1819" s="108">
        <v>2.4</v>
      </c>
      <c r="F1819" s="106"/>
      <c r="G1819" s="106"/>
      <c r="H1819" s="106"/>
      <c r="I1819" s="106"/>
      <c r="J1819" s="106"/>
      <c r="K1819" s="106"/>
      <c r="L1819" s="106"/>
      <c r="M1819" s="106"/>
      <c r="N1819" s="106"/>
      <c r="O1819" s="106"/>
      <c r="P1819" s="106"/>
      <c r="Q1819" s="106"/>
      <c r="R1819" s="106"/>
      <c r="S1819" s="106"/>
      <c r="T1819" s="106"/>
      <c r="U1819" s="106"/>
      <c r="V1819" s="106"/>
      <c r="W1819" s="106"/>
      <c r="X1819" s="106"/>
      <c r="Y1819" s="101"/>
      <c r="Z1819" s="101"/>
      <c r="AA1819" s="101"/>
      <c r="AB1819" s="101"/>
      <c r="AC1819" s="101"/>
      <c r="AD1819" s="101"/>
      <c r="AE1819" s="101"/>
      <c r="AF1819" s="101"/>
      <c r="AG1819" s="101" t="s">
        <v>365</v>
      </c>
      <c r="AH1819" s="101">
        <v>0</v>
      </c>
      <c r="AI1819" s="101"/>
      <c r="AJ1819" s="101"/>
      <c r="AK1819" s="101"/>
      <c r="AL1819" s="101"/>
      <c r="AM1819" s="101"/>
      <c r="AN1819" s="101"/>
      <c r="AO1819" s="101"/>
      <c r="AP1819" s="101"/>
      <c r="AQ1819" s="101"/>
      <c r="AR1819" s="101"/>
      <c r="AS1819" s="101"/>
      <c r="AT1819" s="101"/>
      <c r="AU1819" s="101"/>
      <c r="AV1819" s="101"/>
      <c r="AW1819" s="101"/>
      <c r="AX1819" s="101"/>
      <c r="AY1819" s="101"/>
      <c r="AZ1819" s="101"/>
      <c r="BA1819" s="101"/>
      <c r="BB1819" s="101"/>
      <c r="BC1819" s="101"/>
      <c r="BD1819" s="101"/>
      <c r="BE1819" s="101"/>
      <c r="BF1819" s="101"/>
      <c r="BG1819" s="101"/>
      <c r="BH1819" s="101"/>
    </row>
    <row r="1820" spans="1:60" ht="22.5" outlineLevel="1">
      <c r="A1820" s="122">
        <v>225</v>
      </c>
      <c r="B1820" s="123" t="s">
        <v>1682</v>
      </c>
      <c r="C1820" s="137" t="s">
        <v>1683</v>
      </c>
      <c r="D1820" s="124" t="s">
        <v>359</v>
      </c>
      <c r="E1820" s="125">
        <v>10.762499999999999</v>
      </c>
      <c r="F1820" s="126"/>
      <c r="G1820" s="127">
        <f>ROUND(E1820*F1820,2)</f>
        <v>0</v>
      </c>
      <c r="H1820" s="126"/>
      <c r="I1820" s="127">
        <f>ROUND(E1820*H1820,2)</f>
        <v>0</v>
      </c>
      <c r="J1820" s="126"/>
      <c r="K1820" s="127">
        <f>ROUND(E1820*J1820,2)</f>
        <v>0</v>
      </c>
      <c r="L1820" s="127">
        <v>21</v>
      </c>
      <c r="M1820" s="127">
        <f>G1820*(1+L1820/100)</f>
        <v>0</v>
      </c>
      <c r="N1820" s="127">
        <v>0</v>
      </c>
      <c r="O1820" s="127">
        <f>ROUND(E1820*N1820,2)</f>
        <v>0</v>
      </c>
      <c r="P1820" s="127">
        <v>0</v>
      </c>
      <c r="Q1820" s="127">
        <f>ROUND(E1820*P1820,2)</f>
        <v>0</v>
      </c>
      <c r="R1820" s="127"/>
      <c r="S1820" s="127" t="s">
        <v>392</v>
      </c>
      <c r="T1820" s="128" t="s">
        <v>393</v>
      </c>
      <c r="U1820" s="106">
        <v>0</v>
      </c>
      <c r="V1820" s="106">
        <f>ROUND(E1820*U1820,2)</f>
        <v>0</v>
      </c>
      <c r="W1820" s="106"/>
      <c r="X1820" s="106" t="s">
        <v>362</v>
      </c>
      <c r="Y1820" s="101"/>
      <c r="Z1820" s="101"/>
      <c r="AA1820" s="101"/>
      <c r="AB1820" s="101"/>
      <c r="AC1820" s="101"/>
      <c r="AD1820" s="101"/>
      <c r="AE1820" s="101"/>
      <c r="AF1820" s="101"/>
      <c r="AG1820" s="101" t="s">
        <v>363</v>
      </c>
      <c r="AH1820" s="101"/>
      <c r="AI1820" s="101"/>
      <c r="AJ1820" s="101"/>
      <c r="AK1820" s="101"/>
      <c r="AL1820" s="101"/>
      <c r="AM1820" s="101"/>
      <c r="AN1820" s="101"/>
      <c r="AO1820" s="101"/>
      <c r="AP1820" s="101"/>
      <c r="AQ1820" s="101"/>
      <c r="AR1820" s="101"/>
      <c r="AS1820" s="101"/>
      <c r="AT1820" s="101"/>
      <c r="AU1820" s="101"/>
      <c r="AV1820" s="101"/>
      <c r="AW1820" s="101"/>
      <c r="AX1820" s="101"/>
      <c r="AY1820" s="101"/>
      <c r="AZ1820" s="101"/>
      <c r="BA1820" s="101"/>
      <c r="BB1820" s="101"/>
      <c r="BC1820" s="101"/>
      <c r="BD1820" s="101"/>
      <c r="BE1820" s="101"/>
      <c r="BF1820" s="101"/>
      <c r="BG1820" s="101"/>
      <c r="BH1820" s="101"/>
    </row>
    <row r="1821" spans="1:60" outlineLevel="1">
      <c r="A1821" s="104"/>
      <c r="B1821" s="105"/>
      <c r="C1821" s="138" t="s">
        <v>551</v>
      </c>
      <c r="D1821" s="107"/>
      <c r="E1821" s="108"/>
      <c r="F1821" s="106"/>
      <c r="G1821" s="106"/>
      <c r="H1821" s="106"/>
      <c r="I1821" s="106"/>
      <c r="J1821" s="106"/>
      <c r="K1821" s="106"/>
      <c r="L1821" s="106"/>
      <c r="M1821" s="106"/>
      <c r="N1821" s="106"/>
      <c r="O1821" s="106"/>
      <c r="P1821" s="106"/>
      <c r="Q1821" s="106"/>
      <c r="R1821" s="106"/>
      <c r="S1821" s="106"/>
      <c r="T1821" s="106"/>
      <c r="U1821" s="106"/>
      <c r="V1821" s="106"/>
      <c r="W1821" s="106"/>
      <c r="X1821" s="106"/>
      <c r="Y1821" s="101"/>
      <c r="Z1821" s="101"/>
      <c r="AA1821" s="101"/>
      <c r="AB1821" s="101"/>
      <c r="AC1821" s="101"/>
      <c r="AD1821" s="101"/>
      <c r="AE1821" s="101"/>
      <c r="AF1821" s="101"/>
      <c r="AG1821" s="101" t="s">
        <v>365</v>
      </c>
      <c r="AH1821" s="101">
        <v>0</v>
      </c>
      <c r="AI1821" s="101"/>
      <c r="AJ1821" s="101"/>
      <c r="AK1821" s="101"/>
      <c r="AL1821" s="101"/>
      <c r="AM1821" s="101"/>
      <c r="AN1821" s="101"/>
      <c r="AO1821" s="101"/>
      <c r="AP1821" s="101"/>
      <c r="AQ1821" s="101"/>
      <c r="AR1821" s="101"/>
      <c r="AS1821" s="101"/>
      <c r="AT1821" s="101"/>
      <c r="AU1821" s="101"/>
      <c r="AV1821" s="101"/>
      <c r="AW1821" s="101"/>
      <c r="AX1821" s="101"/>
      <c r="AY1821" s="101"/>
      <c r="AZ1821" s="101"/>
      <c r="BA1821" s="101"/>
      <c r="BB1821" s="101"/>
      <c r="BC1821" s="101"/>
      <c r="BD1821" s="101"/>
      <c r="BE1821" s="101"/>
      <c r="BF1821" s="101"/>
      <c r="BG1821" s="101"/>
      <c r="BH1821" s="101"/>
    </row>
    <row r="1822" spans="1:60" outlineLevel="1">
      <c r="A1822" s="104"/>
      <c r="B1822" s="105"/>
      <c r="C1822" s="138" t="s">
        <v>1684</v>
      </c>
      <c r="D1822" s="107"/>
      <c r="E1822" s="108">
        <v>10.762499999999999</v>
      </c>
      <c r="F1822" s="106"/>
      <c r="G1822" s="106"/>
      <c r="H1822" s="106"/>
      <c r="I1822" s="106"/>
      <c r="J1822" s="106"/>
      <c r="K1822" s="106"/>
      <c r="L1822" s="106"/>
      <c r="M1822" s="106"/>
      <c r="N1822" s="106"/>
      <c r="O1822" s="106"/>
      <c r="P1822" s="106"/>
      <c r="Q1822" s="106"/>
      <c r="R1822" s="106"/>
      <c r="S1822" s="106"/>
      <c r="T1822" s="106"/>
      <c r="U1822" s="106"/>
      <c r="V1822" s="106"/>
      <c r="W1822" s="106"/>
      <c r="X1822" s="106"/>
      <c r="Y1822" s="101"/>
      <c r="Z1822" s="101"/>
      <c r="AA1822" s="101"/>
      <c r="AB1822" s="101"/>
      <c r="AC1822" s="101"/>
      <c r="AD1822" s="101"/>
      <c r="AE1822" s="101"/>
      <c r="AF1822" s="101"/>
      <c r="AG1822" s="101" t="s">
        <v>365</v>
      </c>
      <c r="AH1822" s="101">
        <v>0</v>
      </c>
      <c r="AI1822" s="101"/>
      <c r="AJ1822" s="101"/>
      <c r="AK1822" s="101"/>
      <c r="AL1822" s="101"/>
      <c r="AM1822" s="101"/>
      <c r="AN1822" s="101"/>
      <c r="AO1822" s="101"/>
      <c r="AP1822" s="101"/>
      <c r="AQ1822" s="101"/>
      <c r="AR1822" s="101"/>
      <c r="AS1822" s="101"/>
      <c r="AT1822" s="101"/>
      <c r="AU1822" s="101"/>
      <c r="AV1822" s="101"/>
      <c r="AW1822" s="101"/>
      <c r="AX1822" s="101"/>
      <c r="AY1822" s="101"/>
      <c r="AZ1822" s="101"/>
      <c r="BA1822" s="101"/>
      <c r="BB1822" s="101"/>
      <c r="BC1822" s="101"/>
      <c r="BD1822" s="101"/>
      <c r="BE1822" s="101"/>
      <c r="BF1822" s="101"/>
      <c r="BG1822" s="101"/>
      <c r="BH1822" s="101"/>
    </row>
    <row r="1823" spans="1:60" outlineLevel="1">
      <c r="A1823" s="129">
        <v>226</v>
      </c>
      <c r="B1823" s="130" t="s">
        <v>1685</v>
      </c>
      <c r="C1823" s="140" t="s">
        <v>1686</v>
      </c>
      <c r="D1823" s="131" t="s">
        <v>544</v>
      </c>
      <c r="E1823" s="132">
        <v>12.836080000000001</v>
      </c>
      <c r="F1823" s="133"/>
      <c r="G1823" s="134">
        <f>ROUND(E1823*F1823,2)</f>
        <v>0</v>
      </c>
      <c r="H1823" s="133"/>
      <c r="I1823" s="134">
        <f>ROUND(E1823*H1823,2)</f>
        <v>0</v>
      </c>
      <c r="J1823" s="133"/>
      <c r="K1823" s="134">
        <f>ROUND(E1823*J1823,2)</f>
        <v>0</v>
      </c>
      <c r="L1823" s="134">
        <v>21</v>
      </c>
      <c r="M1823" s="134">
        <f>G1823*(1+L1823/100)</f>
        <v>0</v>
      </c>
      <c r="N1823" s="134">
        <v>0</v>
      </c>
      <c r="O1823" s="134">
        <f>ROUND(E1823*N1823,2)</f>
        <v>0</v>
      </c>
      <c r="P1823" s="134">
        <v>0</v>
      </c>
      <c r="Q1823" s="134">
        <f>ROUND(E1823*P1823,2)</f>
        <v>0</v>
      </c>
      <c r="R1823" s="134"/>
      <c r="S1823" s="134" t="s">
        <v>360</v>
      </c>
      <c r="T1823" s="135" t="s">
        <v>361</v>
      </c>
      <c r="U1823" s="106">
        <v>1.5469999999999999</v>
      </c>
      <c r="V1823" s="106">
        <f>ROUND(E1823*U1823,2)</f>
        <v>19.86</v>
      </c>
      <c r="W1823" s="106"/>
      <c r="X1823" s="106" t="s">
        <v>1014</v>
      </c>
      <c r="Y1823" s="101"/>
      <c r="Z1823" s="101"/>
      <c r="AA1823" s="101"/>
      <c r="AB1823" s="101"/>
      <c r="AC1823" s="101"/>
      <c r="AD1823" s="101"/>
      <c r="AE1823" s="101"/>
      <c r="AF1823" s="101"/>
      <c r="AG1823" s="101" t="s">
        <v>1015</v>
      </c>
      <c r="AH1823" s="101"/>
      <c r="AI1823" s="101"/>
      <c r="AJ1823" s="101"/>
      <c r="AK1823" s="101"/>
      <c r="AL1823" s="101"/>
      <c r="AM1823" s="101"/>
      <c r="AN1823" s="101"/>
      <c r="AO1823" s="101"/>
      <c r="AP1823" s="101"/>
      <c r="AQ1823" s="101"/>
      <c r="AR1823" s="101"/>
      <c r="AS1823" s="101"/>
      <c r="AT1823" s="101"/>
      <c r="AU1823" s="101"/>
      <c r="AV1823" s="101"/>
      <c r="AW1823" s="101"/>
      <c r="AX1823" s="101"/>
      <c r="AY1823" s="101"/>
      <c r="AZ1823" s="101"/>
      <c r="BA1823" s="101"/>
      <c r="BB1823" s="101"/>
      <c r="BC1823" s="101"/>
      <c r="BD1823" s="101"/>
      <c r="BE1823" s="101"/>
      <c r="BF1823" s="101"/>
      <c r="BG1823" s="101"/>
      <c r="BH1823" s="101"/>
    </row>
    <row r="1824" spans="1:60">
      <c r="A1824" s="116" t="s">
        <v>355</v>
      </c>
      <c r="B1824" s="117" t="s">
        <v>190</v>
      </c>
      <c r="C1824" s="136" t="s">
        <v>191</v>
      </c>
      <c r="D1824" s="118"/>
      <c r="E1824" s="119"/>
      <c r="F1824" s="120"/>
      <c r="G1824" s="120">
        <f>SUMIF(AG1825:AG2013,"&lt;&gt;NOR",G1825:G2013)</f>
        <v>0</v>
      </c>
      <c r="H1824" s="120"/>
      <c r="I1824" s="120">
        <f>SUM(I1825:I2013)</f>
        <v>0</v>
      </c>
      <c r="J1824" s="120"/>
      <c r="K1824" s="120">
        <f>SUM(K1825:K2013)</f>
        <v>0</v>
      </c>
      <c r="L1824" s="120"/>
      <c r="M1824" s="120">
        <f>SUM(M1825:M2013)</f>
        <v>0</v>
      </c>
      <c r="N1824" s="120"/>
      <c r="O1824" s="120">
        <f>SUM(O1825:O2013)</f>
        <v>0.47000000000000003</v>
      </c>
      <c r="P1824" s="120"/>
      <c r="Q1824" s="120">
        <f>SUM(Q1825:Q2013)</f>
        <v>0</v>
      </c>
      <c r="R1824" s="120"/>
      <c r="S1824" s="120"/>
      <c r="T1824" s="121"/>
      <c r="U1824" s="115"/>
      <c r="V1824" s="115">
        <f>SUM(V1825:V2013)</f>
        <v>221.93</v>
      </c>
      <c r="W1824" s="115"/>
      <c r="X1824" s="115"/>
      <c r="AG1824" t="s">
        <v>356</v>
      </c>
    </row>
    <row r="1825" spans="1:60" outlineLevel="1">
      <c r="A1825" s="122">
        <v>227</v>
      </c>
      <c r="B1825" s="123" t="s">
        <v>1687</v>
      </c>
      <c r="C1825" s="137" t="s">
        <v>1688</v>
      </c>
      <c r="D1825" s="124" t="s">
        <v>359</v>
      </c>
      <c r="E1825" s="125">
        <v>651.60799999999995</v>
      </c>
      <c r="F1825" s="126"/>
      <c r="G1825" s="127">
        <f>ROUND(E1825*F1825,2)</f>
        <v>0</v>
      </c>
      <c r="H1825" s="126"/>
      <c r="I1825" s="127">
        <f>ROUND(E1825*H1825,2)</f>
        <v>0</v>
      </c>
      <c r="J1825" s="126"/>
      <c r="K1825" s="127">
        <f>ROUND(E1825*J1825,2)</f>
        <v>0</v>
      </c>
      <c r="L1825" s="127">
        <v>21</v>
      </c>
      <c r="M1825" s="127">
        <f>G1825*(1+L1825/100)</f>
        <v>0</v>
      </c>
      <c r="N1825" s="127">
        <v>0</v>
      </c>
      <c r="O1825" s="127">
        <f>ROUND(E1825*N1825,2)</f>
        <v>0</v>
      </c>
      <c r="P1825" s="127">
        <v>0</v>
      </c>
      <c r="Q1825" s="127">
        <f>ROUND(E1825*P1825,2)</f>
        <v>0</v>
      </c>
      <c r="R1825" s="127"/>
      <c r="S1825" s="127" t="s">
        <v>360</v>
      </c>
      <c r="T1825" s="128" t="s">
        <v>361</v>
      </c>
      <c r="U1825" s="106">
        <v>6.9709999999999994E-2</v>
      </c>
      <c r="V1825" s="106">
        <f>ROUND(E1825*U1825,2)</f>
        <v>45.42</v>
      </c>
      <c r="W1825" s="106"/>
      <c r="X1825" s="106" t="s">
        <v>362</v>
      </c>
      <c r="Y1825" s="101"/>
      <c r="Z1825" s="101"/>
      <c r="AA1825" s="101"/>
      <c r="AB1825" s="101"/>
      <c r="AC1825" s="101"/>
      <c r="AD1825" s="101"/>
      <c r="AE1825" s="101"/>
      <c r="AF1825" s="101"/>
      <c r="AG1825" s="101" t="s">
        <v>363</v>
      </c>
      <c r="AH1825" s="101"/>
      <c r="AI1825" s="101"/>
      <c r="AJ1825" s="101"/>
      <c r="AK1825" s="101"/>
      <c r="AL1825" s="101"/>
      <c r="AM1825" s="101"/>
      <c r="AN1825" s="101"/>
      <c r="AO1825" s="101"/>
      <c r="AP1825" s="101"/>
      <c r="AQ1825" s="101"/>
      <c r="AR1825" s="101"/>
      <c r="AS1825" s="101"/>
      <c r="AT1825" s="101"/>
      <c r="AU1825" s="101"/>
      <c r="AV1825" s="101"/>
      <c r="AW1825" s="101"/>
      <c r="AX1825" s="101"/>
      <c r="AY1825" s="101"/>
      <c r="AZ1825" s="101"/>
      <c r="BA1825" s="101"/>
      <c r="BB1825" s="101"/>
      <c r="BC1825" s="101"/>
      <c r="BD1825" s="101"/>
      <c r="BE1825" s="101"/>
      <c r="BF1825" s="101"/>
      <c r="BG1825" s="101"/>
      <c r="BH1825" s="101"/>
    </row>
    <row r="1826" spans="1:60" outlineLevel="1">
      <c r="A1826" s="104"/>
      <c r="B1826" s="105"/>
      <c r="C1826" s="138" t="s">
        <v>394</v>
      </c>
      <c r="D1826" s="107"/>
      <c r="E1826" s="108"/>
      <c r="F1826" s="106"/>
      <c r="G1826" s="106"/>
      <c r="H1826" s="106"/>
      <c r="I1826" s="106"/>
      <c r="J1826" s="106"/>
      <c r="K1826" s="106"/>
      <c r="L1826" s="106"/>
      <c r="M1826" s="106"/>
      <c r="N1826" s="106"/>
      <c r="O1826" s="106"/>
      <c r="P1826" s="106"/>
      <c r="Q1826" s="106"/>
      <c r="R1826" s="106"/>
      <c r="S1826" s="106"/>
      <c r="T1826" s="106"/>
      <c r="U1826" s="106"/>
      <c r="V1826" s="106"/>
      <c r="W1826" s="106"/>
      <c r="X1826" s="106"/>
      <c r="Y1826" s="101"/>
      <c r="Z1826" s="101"/>
      <c r="AA1826" s="101"/>
      <c r="AB1826" s="101"/>
      <c r="AC1826" s="101"/>
      <c r="AD1826" s="101"/>
      <c r="AE1826" s="101"/>
      <c r="AF1826" s="101"/>
      <c r="AG1826" s="101" t="s">
        <v>365</v>
      </c>
      <c r="AH1826" s="101">
        <v>0</v>
      </c>
      <c r="AI1826" s="101"/>
      <c r="AJ1826" s="101"/>
      <c r="AK1826" s="101"/>
      <c r="AL1826" s="101"/>
      <c r="AM1826" s="101"/>
      <c r="AN1826" s="101"/>
      <c r="AO1826" s="101"/>
      <c r="AP1826" s="101"/>
      <c r="AQ1826" s="101"/>
      <c r="AR1826" s="101"/>
      <c r="AS1826" s="101"/>
      <c r="AT1826" s="101"/>
      <c r="AU1826" s="101"/>
      <c r="AV1826" s="101"/>
      <c r="AW1826" s="101"/>
      <c r="AX1826" s="101"/>
      <c r="AY1826" s="101"/>
      <c r="AZ1826" s="101"/>
      <c r="BA1826" s="101"/>
      <c r="BB1826" s="101"/>
      <c r="BC1826" s="101"/>
      <c r="BD1826" s="101"/>
      <c r="BE1826" s="101"/>
      <c r="BF1826" s="101"/>
      <c r="BG1826" s="101"/>
      <c r="BH1826" s="101"/>
    </row>
    <row r="1827" spans="1:60" outlineLevel="1">
      <c r="A1827" s="104"/>
      <c r="B1827" s="105"/>
      <c r="C1827" s="138" t="s">
        <v>623</v>
      </c>
      <c r="D1827" s="107"/>
      <c r="E1827" s="108">
        <v>84.7</v>
      </c>
      <c r="F1827" s="106"/>
      <c r="G1827" s="106"/>
      <c r="H1827" s="106"/>
      <c r="I1827" s="106"/>
      <c r="J1827" s="106"/>
      <c r="K1827" s="106"/>
      <c r="L1827" s="106"/>
      <c r="M1827" s="106"/>
      <c r="N1827" s="106"/>
      <c r="O1827" s="106"/>
      <c r="P1827" s="106"/>
      <c r="Q1827" s="106"/>
      <c r="R1827" s="106"/>
      <c r="S1827" s="106"/>
      <c r="T1827" s="106"/>
      <c r="U1827" s="106"/>
      <c r="V1827" s="106"/>
      <c r="W1827" s="106"/>
      <c r="X1827" s="106"/>
      <c r="Y1827" s="101"/>
      <c r="Z1827" s="101"/>
      <c r="AA1827" s="101"/>
      <c r="AB1827" s="101"/>
      <c r="AC1827" s="101"/>
      <c r="AD1827" s="101"/>
      <c r="AE1827" s="101"/>
      <c r="AF1827" s="101"/>
      <c r="AG1827" s="101" t="s">
        <v>365</v>
      </c>
      <c r="AH1827" s="101">
        <v>0</v>
      </c>
      <c r="AI1827" s="101"/>
      <c r="AJ1827" s="101"/>
      <c r="AK1827" s="101"/>
      <c r="AL1827" s="101"/>
      <c r="AM1827" s="101"/>
      <c r="AN1827" s="101"/>
      <c r="AO1827" s="101"/>
      <c r="AP1827" s="101"/>
      <c r="AQ1827" s="101"/>
      <c r="AR1827" s="101"/>
      <c r="AS1827" s="101"/>
      <c r="AT1827" s="101"/>
      <c r="AU1827" s="101"/>
      <c r="AV1827" s="101"/>
      <c r="AW1827" s="101"/>
      <c r="AX1827" s="101"/>
      <c r="AY1827" s="101"/>
      <c r="AZ1827" s="101"/>
      <c r="BA1827" s="101"/>
      <c r="BB1827" s="101"/>
      <c r="BC1827" s="101"/>
      <c r="BD1827" s="101"/>
      <c r="BE1827" s="101"/>
      <c r="BF1827" s="101"/>
      <c r="BG1827" s="101"/>
      <c r="BH1827" s="101"/>
    </row>
    <row r="1828" spans="1:60" outlineLevel="1">
      <c r="A1828" s="104"/>
      <c r="B1828" s="105"/>
      <c r="C1828" s="138" t="s">
        <v>624</v>
      </c>
      <c r="D1828" s="107"/>
      <c r="E1828" s="108">
        <v>70.84</v>
      </c>
      <c r="F1828" s="106"/>
      <c r="G1828" s="106"/>
      <c r="H1828" s="106"/>
      <c r="I1828" s="106"/>
      <c r="J1828" s="106"/>
      <c r="K1828" s="106"/>
      <c r="L1828" s="106"/>
      <c r="M1828" s="106"/>
      <c r="N1828" s="106"/>
      <c r="O1828" s="106"/>
      <c r="P1828" s="106"/>
      <c r="Q1828" s="106"/>
      <c r="R1828" s="106"/>
      <c r="S1828" s="106"/>
      <c r="T1828" s="106"/>
      <c r="U1828" s="106"/>
      <c r="V1828" s="106"/>
      <c r="W1828" s="106"/>
      <c r="X1828" s="106"/>
      <c r="Y1828" s="101"/>
      <c r="Z1828" s="101"/>
      <c r="AA1828" s="101"/>
      <c r="AB1828" s="101"/>
      <c r="AC1828" s="101"/>
      <c r="AD1828" s="101"/>
      <c r="AE1828" s="101"/>
      <c r="AF1828" s="101"/>
      <c r="AG1828" s="101" t="s">
        <v>365</v>
      </c>
      <c r="AH1828" s="101">
        <v>0</v>
      </c>
      <c r="AI1828" s="101"/>
      <c r="AJ1828" s="101"/>
      <c r="AK1828" s="101"/>
      <c r="AL1828" s="101"/>
      <c r="AM1828" s="101"/>
      <c r="AN1828" s="101"/>
      <c r="AO1828" s="101"/>
      <c r="AP1828" s="101"/>
      <c r="AQ1828" s="101"/>
      <c r="AR1828" s="101"/>
      <c r="AS1828" s="101"/>
      <c r="AT1828" s="101"/>
      <c r="AU1828" s="101"/>
      <c r="AV1828" s="101"/>
      <c r="AW1828" s="101"/>
      <c r="AX1828" s="101"/>
      <c r="AY1828" s="101"/>
      <c r="AZ1828" s="101"/>
      <c r="BA1828" s="101"/>
      <c r="BB1828" s="101"/>
      <c r="BC1828" s="101"/>
      <c r="BD1828" s="101"/>
      <c r="BE1828" s="101"/>
      <c r="BF1828" s="101"/>
      <c r="BG1828" s="101"/>
      <c r="BH1828" s="101"/>
    </row>
    <row r="1829" spans="1:60" outlineLevel="1">
      <c r="A1829" s="104"/>
      <c r="B1829" s="105"/>
      <c r="C1829" s="138" t="s">
        <v>625</v>
      </c>
      <c r="D1829" s="107"/>
      <c r="E1829" s="108">
        <v>44.198</v>
      </c>
      <c r="F1829" s="106"/>
      <c r="G1829" s="106"/>
      <c r="H1829" s="106"/>
      <c r="I1829" s="106"/>
      <c r="J1829" s="106"/>
      <c r="K1829" s="106"/>
      <c r="L1829" s="106"/>
      <c r="M1829" s="106"/>
      <c r="N1829" s="106"/>
      <c r="O1829" s="106"/>
      <c r="P1829" s="106"/>
      <c r="Q1829" s="106"/>
      <c r="R1829" s="106"/>
      <c r="S1829" s="106"/>
      <c r="T1829" s="106"/>
      <c r="U1829" s="106"/>
      <c r="V1829" s="106"/>
      <c r="W1829" s="106"/>
      <c r="X1829" s="106"/>
      <c r="Y1829" s="101"/>
      <c r="Z1829" s="101"/>
      <c r="AA1829" s="101"/>
      <c r="AB1829" s="101"/>
      <c r="AC1829" s="101"/>
      <c r="AD1829" s="101"/>
      <c r="AE1829" s="101"/>
      <c r="AF1829" s="101"/>
      <c r="AG1829" s="101" t="s">
        <v>365</v>
      </c>
      <c r="AH1829" s="101">
        <v>0</v>
      </c>
      <c r="AI1829" s="101"/>
      <c r="AJ1829" s="101"/>
      <c r="AK1829" s="101"/>
      <c r="AL1829" s="101"/>
      <c r="AM1829" s="101"/>
      <c r="AN1829" s="101"/>
      <c r="AO1829" s="101"/>
      <c r="AP1829" s="101"/>
      <c r="AQ1829" s="101"/>
      <c r="AR1829" s="101"/>
      <c r="AS1829" s="101"/>
      <c r="AT1829" s="101"/>
      <c r="AU1829" s="101"/>
      <c r="AV1829" s="101"/>
      <c r="AW1829" s="101"/>
      <c r="AX1829" s="101"/>
      <c r="AY1829" s="101"/>
      <c r="AZ1829" s="101"/>
      <c r="BA1829" s="101"/>
      <c r="BB1829" s="101"/>
      <c r="BC1829" s="101"/>
      <c r="BD1829" s="101"/>
      <c r="BE1829" s="101"/>
      <c r="BF1829" s="101"/>
      <c r="BG1829" s="101"/>
      <c r="BH1829" s="101"/>
    </row>
    <row r="1830" spans="1:60" outlineLevel="1">
      <c r="A1830" s="104"/>
      <c r="B1830" s="105"/>
      <c r="C1830" s="138" t="s">
        <v>626</v>
      </c>
      <c r="D1830" s="107"/>
      <c r="E1830" s="108">
        <v>529.76</v>
      </c>
      <c r="F1830" s="106"/>
      <c r="G1830" s="106"/>
      <c r="H1830" s="106"/>
      <c r="I1830" s="106"/>
      <c r="J1830" s="106"/>
      <c r="K1830" s="106"/>
      <c r="L1830" s="106"/>
      <c r="M1830" s="106"/>
      <c r="N1830" s="106"/>
      <c r="O1830" s="106"/>
      <c r="P1830" s="106"/>
      <c r="Q1830" s="106"/>
      <c r="R1830" s="106"/>
      <c r="S1830" s="106"/>
      <c r="T1830" s="106"/>
      <c r="U1830" s="106"/>
      <c r="V1830" s="106"/>
      <c r="W1830" s="106"/>
      <c r="X1830" s="106"/>
      <c r="Y1830" s="101"/>
      <c r="Z1830" s="101"/>
      <c r="AA1830" s="101"/>
      <c r="AB1830" s="101"/>
      <c r="AC1830" s="101"/>
      <c r="AD1830" s="101"/>
      <c r="AE1830" s="101"/>
      <c r="AF1830" s="101"/>
      <c r="AG1830" s="101" t="s">
        <v>365</v>
      </c>
      <c r="AH1830" s="101">
        <v>0</v>
      </c>
      <c r="AI1830" s="101"/>
      <c r="AJ1830" s="101"/>
      <c r="AK1830" s="101"/>
      <c r="AL1830" s="101"/>
      <c r="AM1830" s="101"/>
      <c r="AN1830" s="101"/>
      <c r="AO1830" s="101"/>
      <c r="AP1830" s="101"/>
      <c r="AQ1830" s="101"/>
      <c r="AR1830" s="101"/>
      <c r="AS1830" s="101"/>
      <c r="AT1830" s="101"/>
      <c r="AU1830" s="101"/>
      <c r="AV1830" s="101"/>
      <c r="AW1830" s="101"/>
      <c r="AX1830" s="101"/>
      <c r="AY1830" s="101"/>
      <c r="AZ1830" s="101"/>
      <c r="BA1830" s="101"/>
      <c r="BB1830" s="101"/>
      <c r="BC1830" s="101"/>
      <c r="BD1830" s="101"/>
      <c r="BE1830" s="101"/>
      <c r="BF1830" s="101"/>
      <c r="BG1830" s="101"/>
      <c r="BH1830" s="101"/>
    </row>
    <row r="1831" spans="1:60" outlineLevel="1">
      <c r="A1831" s="104"/>
      <c r="B1831" s="105"/>
      <c r="C1831" s="138" t="s">
        <v>627</v>
      </c>
      <c r="D1831" s="107"/>
      <c r="E1831" s="108">
        <v>-77.89</v>
      </c>
      <c r="F1831" s="106"/>
      <c r="G1831" s="106"/>
      <c r="H1831" s="106"/>
      <c r="I1831" s="106"/>
      <c r="J1831" s="106"/>
      <c r="K1831" s="106"/>
      <c r="L1831" s="106"/>
      <c r="M1831" s="106"/>
      <c r="N1831" s="106"/>
      <c r="O1831" s="106"/>
      <c r="P1831" s="106"/>
      <c r="Q1831" s="106"/>
      <c r="R1831" s="106"/>
      <c r="S1831" s="106"/>
      <c r="T1831" s="106"/>
      <c r="U1831" s="106"/>
      <c r="V1831" s="106"/>
      <c r="W1831" s="106"/>
      <c r="X1831" s="106"/>
      <c r="Y1831" s="101"/>
      <c r="Z1831" s="101"/>
      <c r="AA1831" s="101"/>
      <c r="AB1831" s="101"/>
      <c r="AC1831" s="101"/>
      <c r="AD1831" s="101"/>
      <c r="AE1831" s="101"/>
      <c r="AF1831" s="101"/>
      <c r="AG1831" s="101" t="s">
        <v>365</v>
      </c>
      <c r="AH1831" s="101">
        <v>0</v>
      </c>
      <c r="AI1831" s="101"/>
      <c r="AJ1831" s="101"/>
      <c r="AK1831" s="101"/>
      <c r="AL1831" s="101"/>
      <c r="AM1831" s="101"/>
      <c r="AN1831" s="101"/>
      <c r="AO1831" s="101"/>
      <c r="AP1831" s="101"/>
      <c r="AQ1831" s="101"/>
      <c r="AR1831" s="101"/>
      <c r="AS1831" s="101"/>
      <c r="AT1831" s="101"/>
      <c r="AU1831" s="101"/>
      <c r="AV1831" s="101"/>
      <c r="AW1831" s="101"/>
      <c r="AX1831" s="101"/>
      <c r="AY1831" s="101"/>
      <c r="AZ1831" s="101"/>
      <c r="BA1831" s="101"/>
      <c r="BB1831" s="101"/>
      <c r="BC1831" s="101"/>
      <c r="BD1831" s="101"/>
      <c r="BE1831" s="101"/>
      <c r="BF1831" s="101"/>
      <c r="BG1831" s="101"/>
      <c r="BH1831" s="101"/>
    </row>
    <row r="1832" spans="1:60" outlineLevel="1">
      <c r="A1832" s="122">
        <v>228</v>
      </c>
      <c r="B1832" s="123" t="s">
        <v>1689</v>
      </c>
      <c r="C1832" s="137" t="s">
        <v>1690</v>
      </c>
      <c r="D1832" s="124" t="s">
        <v>359</v>
      </c>
      <c r="E1832" s="125">
        <v>1313.48525</v>
      </c>
      <c r="F1832" s="126"/>
      <c r="G1832" s="127">
        <f>ROUND(E1832*F1832,2)</f>
        <v>0</v>
      </c>
      <c r="H1832" s="126"/>
      <c r="I1832" s="127">
        <f>ROUND(E1832*H1832,2)</f>
        <v>0</v>
      </c>
      <c r="J1832" s="126"/>
      <c r="K1832" s="127">
        <f>ROUND(E1832*J1832,2)</f>
        <v>0</v>
      </c>
      <c r="L1832" s="127">
        <v>21</v>
      </c>
      <c r="M1832" s="127">
        <f>G1832*(1+L1832/100)</f>
        <v>0</v>
      </c>
      <c r="N1832" s="127">
        <v>6.9999999999999994E-5</v>
      </c>
      <c r="O1832" s="127">
        <f>ROUND(E1832*N1832,2)</f>
        <v>0.09</v>
      </c>
      <c r="P1832" s="127">
        <v>0</v>
      </c>
      <c r="Q1832" s="127">
        <f>ROUND(E1832*P1832,2)</f>
        <v>0</v>
      </c>
      <c r="R1832" s="127"/>
      <c r="S1832" s="127" t="s">
        <v>360</v>
      </c>
      <c r="T1832" s="128" t="s">
        <v>361</v>
      </c>
      <c r="U1832" s="106">
        <v>3.2480000000000002E-2</v>
      </c>
      <c r="V1832" s="106">
        <f>ROUND(E1832*U1832,2)</f>
        <v>42.66</v>
      </c>
      <c r="W1832" s="106"/>
      <c r="X1832" s="106" t="s">
        <v>362</v>
      </c>
      <c r="Y1832" s="101"/>
      <c r="Z1832" s="101"/>
      <c r="AA1832" s="101"/>
      <c r="AB1832" s="101"/>
      <c r="AC1832" s="101"/>
      <c r="AD1832" s="101"/>
      <c r="AE1832" s="101"/>
      <c r="AF1832" s="101"/>
      <c r="AG1832" s="101" t="s">
        <v>1691</v>
      </c>
      <c r="AH1832" s="101"/>
      <c r="AI1832" s="101"/>
      <c r="AJ1832" s="101"/>
      <c r="AK1832" s="101"/>
      <c r="AL1832" s="101"/>
      <c r="AM1832" s="101"/>
      <c r="AN1832" s="101"/>
      <c r="AO1832" s="101"/>
      <c r="AP1832" s="101"/>
      <c r="AQ1832" s="101"/>
      <c r="AR1832" s="101"/>
      <c r="AS1832" s="101"/>
      <c r="AT1832" s="101"/>
      <c r="AU1832" s="101"/>
      <c r="AV1832" s="101"/>
      <c r="AW1832" s="101"/>
      <c r="AX1832" s="101"/>
      <c r="AY1832" s="101"/>
      <c r="AZ1832" s="101"/>
      <c r="BA1832" s="101"/>
      <c r="BB1832" s="101"/>
      <c r="BC1832" s="101"/>
      <c r="BD1832" s="101"/>
      <c r="BE1832" s="101"/>
      <c r="BF1832" s="101"/>
      <c r="BG1832" s="101"/>
      <c r="BH1832" s="101"/>
    </row>
    <row r="1833" spans="1:60" outlineLevel="1">
      <c r="A1833" s="104"/>
      <c r="B1833" s="105"/>
      <c r="C1833" s="138" t="s">
        <v>1692</v>
      </c>
      <c r="D1833" s="107"/>
      <c r="E1833" s="108"/>
      <c r="F1833" s="106"/>
      <c r="G1833" s="106"/>
      <c r="H1833" s="106"/>
      <c r="I1833" s="106"/>
      <c r="J1833" s="106"/>
      <c r="K1833" s="106"/>
      <c r="L1833" s="106"/>
      <c r="M1833" s="106"/>
      <c r="N1833" s="106"/>
      <c r="O1833" s="106"/>
      <c r="P1833" s="106"/>
      <c r="Q1833" s="106"/>
      <c r="R1833" s="106"/>
      <c r="S1833" s="106"/>
      <c r="T1833" s="106"/>
      <c r="U1833" s="106"/>
      <c r="V1833" s="106"/>
      <c r="W1833" s="106"/>
      <c r="X1833" s="106"/>
      <c r="Y1833" s="101"/>
      <c r="Z1833" s="101"/>
      <c r="AA1833" s="101"/>
      <c r="AB1833" s="101"/>
      <c r="AC1833" s="101"/>
      <c r="AD1833" s="101"/>
      <c r="AE1833" s="101"/>
      <c r="AF1833" s="101"/>
      <c r="AG1833" s="101" t="s">
        <v>365</v>
      </c>
      <c r="AH1833" s="101">
        <v>0</v>
      </c>
      <c r="AI1833" s="101"/>
      <c r="AJ1833" s="101"/>
      <c r="AK1833" s="101"/>
      <c r="AL1833" s="101"/>
      <c r="AM1833" s="101"/>
      <c r="AN1833" s="101"/>
      <c r="AO1833" s="101"/>
      <c r="AP1833" s="101"/>
      <c r="AQ1833" s="101"/>
      <c r="AR1833" s="101"/>
      <c r="AS1833" s="101"/>
      <c r="AT1833" s="101"/>
      <c r="AU1833" s="101"/>
      <c r="AV1833" s="101"/>
      <c r="AW1833" s="101"/>
      <c r="AX1833" s="101"/>
      <c r="AY1833" s="101"/>
      <c r="AZ1833" s="101"/>
      <c r="BA1833" s="101"/>
      <c r="BB1833" s="101"/>
      <c r="BC1833" s="101"/>
      <c r="BD1833" s="101"/>
      <c r="BE1833" s="101"/>
      <c r="BF1833" s="101"/>
      <c r="BG1833" s="101"/>
      <c r="BH1833" s="101"/>
    </row>
    <row r="1834" spans="1:60" outlineLevel="1">
      <c r="A1834" s="104"/>
      <c r="B1834" s="105"/>
      <c r="C1834" s="138" t="s">
        <v>1693</v>
      </c>
      <c r="D1834" s="107"/>
      <c r="E1834" s="108">
        <v>46.661999999999999</v>
      </c>
      <c r="F1834" s="106"/>
      <c r="G1834" s="106"/>
      <c r="H1834" s="106"/>
      <c r="I1834" s="106"/>
      <c r="J1834" s="106"/>
      <c r="K1834" s="106"/>
      <c r="L1834" s="106"/>
      <c r="M1834" s="106"/>
      <c r="N1834" s="106"/>
      <c r="O1834" s="106"/>
      <c r="P1834" s="106"/>
      <c r="Q1834" s="106"/>
      <c r="R1834" s="106"/>
      <c r="S1834" s="106"/>
      <c r="T1834" s="106"/>
      <c r="U1834" s="106"/>
      <c r="V1834" s="106"/>
      <c r="W1834" s="106"/>
      <c r="X1834" s="106"/>
      <c r="Y1834" s="101"/>
      <c r="Z1834" s="101"/>
      <c r="AA1834" s="101"/>
      <c r="AB1834" s="101"/>
      <c r="AC1834" s="101"/>
      <c r="AD1834" s="101"/>
      <c r="AE1834" s="101"/>
      <c r="AF1834" s="101"/>
      <c r="AG1834" s="101" t="s">
        <v>365</v>
      </c>
      <c r="AH1834" s="101">
        <v>0</v>
      </c>
      <c r="AI1834" s="101"/>
      <c r="AJ1834" s="101"/>
      <c r="AK1834" s="101"/>
      <c r="AL1834" s="101"/>
      <c r="AM1834" s="101"/>
      <c r="AN1834" s="101"/>
      <c r="AO1834" s="101"/>
      <c r="AP1834" s="101"/>
      <c r="AQ1834" s="101"/>
      <c r="AR1834" s="101"/>
      <c r="AS1834" s="101"/>
      <c r="AT1834" s="101"/>
      <c r="AU1834" s="101"/>
      <c r="AV1834" s="101"/>
      <c r="AW1834" s="101"/>
      <c r="AX1834" s="101"/>
      <c r="AY1834" s="101"/>
      <c r="AZ1834" s="101"/>
      <c r="BA1834" s="101"/>
      <c r="BB1834" s="101"/>
      <c r="BC1834" s="101"/>
      <c r="BD1834" s="101"/>
      <c r="BE1834" s="101"/>
      <c r="BF1834" s="101"/>
      <c r="BG1834" s="101"/>
      <c r="BH1834" s="101"/>
    </row>
    <row r="1835" spans="1:60" outlineLevel="1">
      <c r="A1835" s="104"/>
      <c r="B1835" s="105"/>
      <c r="C1835" s="138" t="s">
        <v>1694</v>
      </c>
      <c r="D1835" s="107"/>
      <c r="E1835" s="108">
        <v>-10.372999999999999</v>
      </c>
      <c r="F1835" s="106"/>
      <c r="G1835" s="106"/>
      <c r="H1835" s="106"/>
      <c r="I1835" s="106"/>
      <c r="J1835" s="106"/>
      <c r="K1835" s="106"/>
      <c r="L1835" s="106"/>
      <c r="M1835" s="106"/>
      <c r="N1835" s="106"/>
      <c r="O1835" s="106"/>
      <c r="P1835" s="106"/>
      <c r="Q1835" s="106"/>
      <c r="R1835" s="106"/>
      <c r="S1835" s="106"/>
      <c r="T1835" s="106"/>
      <c r="U1835" s="106"/>
      <c r="V1835" s="106"/>
      <c r="W1835" s="106"/>
      <c r="X1835" s="106"/>
      <c r="Y1835" s="101"/>
      <c r="Z1835" s="101"/>
      <c r="AA1835" s="101"/>
      <c r="AB1835" s="101"/>
      <c r="AC1835" s="101"/>
      <c r="AD1835" s="101"/>
      <c r="AE1835" s="101"/>
      <c r="AF1835" s="101"/>
      <c r="AG1835" s="101" t="s">
        <v>365</v>
      </c>
      <c r="AH1835" s="101">
        <v>0</v>
      </c>
      <c r="AI1835" s="101"/>
      <c r="AJ1835" s="101"/>
      <c r="AK1835" s="101"/>
      <c r="AL1835" s="101"/>
      <c r="AM1835" s="101"/>
      <c r="AN1835" s="101"/>
      <c r="AO1835" s="101"/>
      <c r="AP1835" s="101"/>
      <c r="AQ1835" s="101"/>
      <c r="AR1835" s="101"/>
      <c r="AS1835" s="101"/>
      <c r="AT1835" s="101"/>
      <c r="AU1835" s="101"/>
      <c r="AV1835" s="101"/>
      <c r="AW1835" s="101"/>
      <c r="AX1835" s="101"/>
      <c r="AY1835" s="101"/>
      <c r="AZ1835" s="101"/>
      <c r="BA1835" s="101"/>
      <c r="BB1835" s="101"/>
      <c r="BC1835" s="101"/>
      <c r="BD1835" s="101"/>
      <c r="BE1835" s="101"/>
      <c r="BF1835" s="101"/>
      <c r="BG1835" s="101"/>
      <c r="BH1835" s="101"/>
    </row>
    <row r="1836" spans="1:60" outlineLevel="1">
      <c r="A1836" s="104"/>
      <c r="B1836" s="105"/>
      <c r="C1836" s="138" t="s">
        <v>1695</v>
      </c>
      <c r="D1836" s="107"/>
      <c r="E1836" s="108">
        <v>357.28</v>
      </c>
      <c r="F1836" s="106"/>
      <c r="G1836" s="106"/>
      <c r="H1836" s="106"/>
      <c r="I1836" s="106"/>
      <c r="J1836" s="106"/>
      <c r="K1836" s="106"/>
      <c r="L1836" s="106"/>
      <c r="M1836" s="106"/>
      <c r="N1836" s="106"/>
      <c r="O1836" s="106"/>
      <c r="P1836" s="106"/>
      <c r="Q1836" s="106"/>
      <c r="R1836" s="106"/>
      <c r="S1836" s="106"/>
      <c r="T1836" s="106"/>
      <c r="U1836" s="106"/>
      <c r="V1836" s="106"/>
      <c r="W1836" s="106"/>
      <c r="X1836" s="106"/>
      <c r="Y1836" s="101"/>
      <c r="Z1836" s="101"/>
      <c r="AA1836" s="101"/>
      <c r="AB1836" s="101"/>
      <c r="AC1836" s="101"/>
      <c r="AD1836" s="101"/>
      <c r="AE1836" s="101"/>
      <c r="AF1836" s="101"/>
      <c r="AG1836" s="101" t="s">
        <v>365</v>
      </c>
      <c r="AH1836" s="101">
        <v>0</v>
      </c>
      <c r="AI1836" s="101"/>
      <c r="AJ1836" s="101"/>
      <c r="AK1836" s="101"/>
      <c r="AL1836" s="101"/>
      <c r="AM1836" s="101"/>
      <c r="AN1836" s="101"/>
      <c r="AO1836" s="101"/>
      <c r="AP1836" s="101"/>
      <c r="AQ1836" s="101"/>
      <c r="AR1836" s="101"/>
      <c r="AS1836" s="101"/>
      <c r="AT1836" s="101"/>
      <c r="AU1836" s="101"/>
      <c r="AV1836" s="101"/>
      <c r="AW1836" s="101"/>
      <c r="AX1836" s="101"/>
      <c r="AY1836" s="101"/>
      <c r="AZ1836" s="101"/>
      <c r="BA1836" s="101"/>
      <c r="BB1836" s="101"/>
      <c r="BC1836" s="101"/>
      <c r="BD1836" s="101"/>
      <c r="BE1836" s="101"/>
      <c r="BF1836" s="101"/>
      <c r="BG1836" s="101"/>
      <c r="BH1836" s="101"/>
    </row>
    <row r="1837" spans="1:60" ht="33.75" outlineLevel="1">
      <c r="A1837" s="104"/>
      <c r="B1837" s="105"/>
      <c r="C1837" s="138" t="s">
        <v>1696</v>
      </c>
      <c r="D1837" s="107"/>
      <c r="E1837" s="108">
        <v>-61.439</v>
      </c>
      <c r="F1837" s="106"/>
      <c r="G1837" s="106"/>
      <c r="H1837" s="106"/>
      <c r="I1837" s="106"/>
      <c r="J1837" s="106"/>
      <c r="K1837" s="106"/>
      <c r="L1837" s="106"/>
      <c r="M1837" s="106"/>
      <c r="N1837" s="106"/>
      <c r="O1837" s="106"/>
      <c r="P1837" s="106"/>
      <c r="Q1837" s="106"/>
      <c r="R1837" s="106"/>
      <c r="S1837" s="106"/>
      <c r="T1837" s="106"/>
      <c r="U1837" s="106"/>
      <c r="V1837" s="106"/>
      <c r="W1837" s="106"/>
      <c r="X1837" s="106"/>
      <c r="Y1837" s="101"/>
      <c r="Z1837" s="101"/>
      <c r="AA1837" s="101"/>
      <c r="AB1837" s="101"/>
      <c r="AC1837" s="101"/>
      <c r="AD1837" s="101"/>
      <c r="AE1837" s="101"/>
      <c r="AF1837" s="101"/>
      <c r="AG1837" s="101" t="s">
        <v>365</v>
      </c>
      <c r="AH1837" s="101">
        <v>0</v>
      </c>
      <c r="AI1837" s="101"/>
      <c r="AJ1837" s="101"/>
      <c r="AK1837" s="101"/>
      <c r="AL1837" s="101"/>
      <c r="AM1837" s="101"/>
      <c r="AN1837" s="101"/>
      <c r="AO1837" s="101"/>
      <c r="AP1837" s="101"/>
      <c r="AQ1837" s="101"/>
      <c r="AR1837" s="101"/>
      <c r="AS1837" s="101"/>
      <c r="AT1837" s="101"/>
      <c r="AU1837" s="101"/>
      <c r="AV1837" s="101"/>
      <c r="AW1837" s="101"/>
      <c r="AX1837" s="101"/>
      <c r="AY1837" s="101"/>
      <c r="AZ1837" s="101"/>
      <c r="BA1837" s="101"/>
      <c r="BB1837" s="101"/>
      <c r="BC1837" s="101"/>
      <c r="BD1837" s="101"/>
      <c r="BE1837" s="101"/>
      <c r="BF1837" s="101"/>
      <c r="BG1837" s="101"/>
      <c r="BH1837" s="101"/>
    </row>
    <row r="1838" spans="1:60" outlineLevel="1">
      <c r="A1838" s="104"/>
      <c r="B1838" s="105"/>
      <c r="C1838" s="138" t="s">
        <v>1697</v>
      </c>
      <c r="D1838" s="107"/>
      <c r="E1838" s="108">
        <v>-5.4904000000000002</v>
      </c>
      <c r="F1838" s="106"/>
      <c r="G1838" s="106"/>
      <c r="H1838" s="106"/>
      <c r="I1838" s="106"/>
      <c r="J1838" s="106"/>
      <c r="K1838" s="106"/>
      <c r="L1838" s="106"/>
      <c r="M1838" s="106"/>
      <c r="N1838" s="106"/>
      <c r="O1838" s="106"/>
      <c r="P1838" s="106"/>
      <c r="Q1838" s="106"/>
      <c r="R1838" s="106"/>
      <c r="S1838" s="106"/>
      <c r="T1838" s="106"/>
      <c r="U1838" s="106"/>
      <c r="V1838" s="106"/>
      <c r="W1838" s="106"/>
      <c r="X1838" s="106"/>
      <c r="Y1838" s="101"/>
      <c r="Z1838" s="101"/>
      <c r="AA1838" s="101"/>
      <c r="AB1838" s="101"/>
      <c r="AC1838" s="101"/>
      <c r="AD1838" s="101"/>
      <c r="AE1838" s="101"/>
      <c r="AF1838" s="101"/>
      <c r="AG1838" s="101" t="s">
        <v>365</v>
      </c>
      <c r="AH1838" s="101">
        <v>0</v>
      </c>
      <c r="AI1838" s="101"/>
      <c r="AJ1838" s="101"/>
      <c r="AK1838" s="101"/>
      <c r="AL1838" s="101"/>
      <c r="AM1838" s="101"/>
      <c r="AN1838" s="101"/>
      <c r="AO1838" s="101"/>
      <c r="AP1838" s="101"/>
      <c r="AQ1838" s="101"/>
      <c r="AR1838" s="101"/>
      <c r="AS1838" s="101"/>
      <c r="AT1838" s="101"/>
      <c r="AU1838" s="101"/>
      <c r="AV1838" s="101"/>
      <c r="AW1838" s="101"/>
      <c r="AX1838" s="101"/>
      <c r="AY1838" s="101"/>
      <c r="AZ1838" s="101"/>
      <c r="BA1838" s="101"/>
      <c r="BB1838" s="101"/>
      <c r="BC1838" s="101"/>
      <c r="BD1838" s="101"/>
      <c r="BE1838" s="101"/>
      <c r="BF1838" s="101"/>
      <c r="BG1838" s="101"/>
      <c r="BH1838" s="101"/>
    </row>
    <row r="1839" spans="1:60" outlineLevel="1">
      <c r="A1839" s="104"/>
      <c r="B1839" s="105"/>
      <c r="C1839" s="138" t="s">
        <v>1698</v>
      </c>
      <c r="D1839" s="107"/>
      <c r="E1839" s="108">
        <v>67.298000000000002</v>
      </c>
      <c r="F1839" s="106"/>
      <c r="G1839" s="106"/>
      <c r="H1839" s="106"/>
      <c r="I1839" s="106"/>
      <c r="J1839" s="106"/>
      <c r="K1839" s="106"/>
      <c r="L1839" s="106"/>
      <c r="M1839" s="106"/>
      <c r="N1839" s="106"/>
      <c r="O1839" s="106"/>
      <c r="P1839" s="106"/>
      <c r="Q1839" s="106"/>
      <c r="R1839" s="106"/>
      <c r="S1839" s="106"/>
      <c r="T1839" s="106"/>
      <c r="U1839" s="106"/>
      <c r="V1839" s="106"/>
      <c r="W1839" s="106"/>
      <c r="X1839" s="106"/>
      <c r="Y1839" s="101"/>
      <c r="Z1839" s="101"/>
      <c r="AA1839" s="101"/>
      <c r="AB1839" s="101"/>
      <c r="AC1839" s="101"/>
      <c r="AD1839" s="101"/>
      <c r="AE1839" s="101"/>
      <c r="AF1839" s="101"/>
      <c r="AG1839" s="101" t="s">
        <v>365</v>
      </c>
      <c r="AH1839" s="101">
        <v>0</v>
      </c>
      <c r="AI1839" s="101"/>
      <c r="AJ1839" s="101"/>
      <c r="AK1839" s="101"/>
      <c r="AL1839" s="101"/>
      <c r="AM1839" s="101"/>
      <c r="AN1839" s="101"/>
      <c r="AO1839" s="101"/>
      <c r="AP1839" s="101"/>
      <c r="AQ1839" s="101"/>
      <c r="AR1839" s="101"/>
      <c r="AS1839" s="101"/>
      <c r="AT1839" s="101"/>
      <c r="AU1839" s="101"/>
      <c r="AV1839" s="101"/>
      <c r="AW1839" s="101"/>
      <c r="AX1839" s="101"/>
      <c r="AY1839" s="101"/>
      <c r="AZ1839" s="101"/>
      <c r="BA1839" s="101"/>
      <c r="BB1839" s="101"/>
      <c r="BC1839" s="101"/>
      <c r="BD1839" s="101"/>
      <c r="BE1839" s="101"/>
      <c r="BF1839" s="101"/>
      <c r="BG1839" s="101"/>
      <c r="BH1839" s="101"/>
    </row>
    <row r="1840" spans="1:60" outlineLevel="1">
      <c r="A1840" s="104"/>
      <c r="B1840" s="105"/>
      <c r="C1840" s="138" t="s">
        <v>1577</v>
      </c>
      <c r="D1840" s="107"/>
      <c r="E1840" s="108">
        <v>-2.222</v>
      </c>
      <c r="F1840" s="106"/>
      <c r="G1840" s="106"/>
      <c r="H1840" s="106"/>
      <c r="I1840" s="106"/>
      <c r="J1840" s="106"/>
      <c r="K1840" s="106"/>
      <c r="L1840" s="106"/>
      <c r="M1840" s="106"/>
      <c r="N1840" s="106"/>
      <c r="O1840" s="106"/>
      <c r="P1840" s="106"/>
      <c r="Q1840" s="106"/>
      <c r="R1840" s="106"/>
      <c r="S1840" s="106"/>
      <c r="T1840" s="106"/>
      <c r="U1840" s="106"/>
      <c r="V1840" s="106"/>
      <c r="W1840" s="106"/>
      <c r="X1840" s="106"/>
      <c r="Y1840" s="101"/>
      <c r="Z1840" s="101"/>
      <c r="AA1840" s="101"/>
      <c r="AB1840" s="101"/>
      <c r="AC1840" s="101"/>
      <c r="AD1840" s="101"/>
      <c r="AE1840" s="101"/>
      <c r="AF1840" s="101"/>
      <c r="AG1840" s="101" t="s">
        <v>365</v>
      </c>
      <c r="AH1840" s="101">
        <v>0</v>
      </c>
      <c r="AI1840" s="101"/>
      <c r="AJ1840" s="101"/>
      <c r="AK1840" s="101"/>
      <c r="AL1840" s="101"/>
      <c r="AM1840" s="101"/>
      <c r="AN1840" s="101"/>
      <c r="AO1840" s="101"/>
      <c r="AP1840" s="101"/>
      <c r="AQ1840" s="101"/>
      <c r="AR1840" s="101"/>
      <c r="AS1840" s="101"/>
      <c r="AT1840" s="101"/>
      <c r="AU1840" s="101"/>
      <c r="AV1840" s="101"/>
      <c r="AW1840" s="101"/>
      <c r="AX1840" s="101"/>
      <c r="AY1840" s="101"/>
      <c r="AZ1840" s="101"/>
      <c r="BA1840" s="101"/>
      <c r="BB1840" s="101"/>
      <c r="BC1840" s="101"/>
      <c r="BD1840" s="101"/>
      <c r="BE1840" s="101"/>
      <c r="BF1840" s="101"/>
      <c r="BG1840" s="101"/>
      <c r="BH1840" s="101"/>
    </row>
    <row r="1841" spans="1:60" outlineLevel="1">
      <c r="A1841" s="104"/>
      <c r="B1841" s="105"/>
      <c r="C1841" s="138" t="s">
        <v>1699</v>
      </c>
      <c r="D1841" s="107"/>
      <c r="E1841" s="108">
        <v>16.324000000000002</v>
      </c>
      <c r="F1841" s="106"/>
      <c r="G1841" s="106"/>
      <c r="H1841" s="106"/>
      <c r="I1841" s="106"/>
      <c r="J1841" s="106"/>
      <c r="K1841" s="106"/>
      <c r="L1841" s="106"/>
      <c r="M1841" s="106"/>
      <c r="N1841" s="106"/>
      <c r="O1841" s="106"/>
      <c r="P1841" s="106"/>
      <c r="Q1841" s="106"/>
      <c r="R1841" s="106"/>
      <c r="S1841" s="106"/>
      <c r="T1841" s="106"/>
      <c r="U1841" s="106"/>
      <c r="V1841" s="106"/>
      <c r="W1841" s="106"/>
      <c r="X1841" s="106"/>
      <c r="Y1841" s="101"/>
      <c r="Z1841" s="101"/>
      <c r="AA1841" s="101"/>
      <c r="AB1841" s="101"/>
      <c r="AC1841" s="101"/>
      <c r="AD1841" s="101"/>
      <c r="AE1841" s="101"/>
      <c r="AF1841" s="101"/>
      <c r="AG1841" s="101" t="s">
        <v>365</v>
      </c>
      <c r="AH1841" s="101">
        <v>0</v>
      </c>
      <c r="AI1841" s="101"/>
      <c r="AJ1841" s="101"/>
      <c r="AK1841" s="101"/>
      <c r="AL1841" s="101"/>
      <c r="AM1841" s="101"/>
      <c r="AN1841" s="101"/>
      <c r="AO1841" s="101"/>
      <c r="AP1841" s="101"/>
      <c r="AQ1841" s="101"/>
      <c r="AR1841" s="101"/>
      <c r="AS1841" s="101"/>
      <c r="AT1841" s="101"/>
      <c r="AU1841" s="101"/>
      <c r="AV1841" s="101"/>
      <c r="AW1841" s="101"/>
      <c r="AX1841" s="101"/>
      <c r="AY1841" s="101"/>
      <c r="AZ1841" s="101"/>
      <c r="BA1841" s="101"/>
      <c r="BB1841" s="101"/>
      <c r="BC1841" s="101"/>
      <c r="BD1841" s="101"/>
      <c r="BE1841" s="101"/>
      <c r="BF1841" s="101"/>
      <c r="BG1841" s="101"/>
      <c r="BH1841" s="101"/>
    </row>
    <row r="1842" spans="1:60" outlineLevel="1">
      <c r="A1842" s="104"/>
      <c r="B1842" s="105"/>
      <c r="C1842" s="138" t="s">
        <v>1561</v>
      </c>
      <c r="D1842" s="107"/>
      <c r="E1842" s="108">
        <v>-3</v>
      </c>
      <c r="F1842" s="106"/>
      <c r="G1842" s="106"/>
      <c r="H1842" s="106"/>
      <c r="I1842" s="106"/>
      <c r="J1842" s="106"/>
      <c r="K1842" s="106"/>
      <c r="L1842" s="106"/>
      <c r="M1842" s="106"/>
      <c r="N1842" s="106"/>
      <c r="O1842" s="106"/>
      <c r="P1842" s="106"/>
      <c r="Q1842" s="106"/>
      <c r="R1842" s="106"/>
      <c r="S1842" s="106"/>
      <c r="T1842" s="106"/>
      <c r="U1842" s="106"/>
      <c r="V1842" s="106"/>
      <c r="W1842" s="106"/>
      <c r="X1842" s="106"/>
      <c r="Y1842" s="101"/>
      <c r="Z1842" s="101"/>
      <c r="AA1842" s="101"/>
      <c r="AB1842" s="101"/>
      <c r="AC1842" s="101"/>
      <c r="AD1842" s="101"/>
      <c r="AE1842" s="101"/>
      <c r="AF1842" s="101"/>
      <c r="AG1842" s="101" t="s">
        <v>365</v>
      </c>
      <c r="AH1842" s="101">
        <v>0</v>
      </c>
      <c r="AI1842" s="101"/>
      <c r="AJ1842" s="101"/>
      <c r="AK1842" s="101"/>
      <c r="AL1842" s="101"/>
      <c r="AM1842" s="101"/>
      <c r="AN1842" s="101"/>
      <c r="AO1842" s="101"/>
      <c r="AP1842" s="101"/>
      <c r="AQ1842" s="101"/>
      <c r="AR1842" s="101"/>
      <c r="AS1842" s="101"/>
      <c r="AT1842" s="101"/>
      <c r="AU1842" s="101"/>
      <c r="AV1842" s="101"/>
      <c r="AW1842" s="101"/>
      <c r="AX1842" s="101"/>
      <c r="AY1842" s="101"/>
      <c r="AZ1842" s="101"/>
      <c r="BA1842" s="101"/>
      <c r="BB1842" s="101"/>
      <c r="BC1842" s="101"/>
      <c r="BD1842" s="101"/>
      <c r="BE1842" s="101"/>
      <c r="BF1842" s="101"/>
      <c r="BG1842" s="101"/>
      <c r="BH1842" s="101"/>
    </row>
    <row r="1843" spans="1:60" outlineLevel="1">
      <c r="A1843" s="104"/>
      <c r="B1843" s="105"/>
      <c r="C1843" s="138" t="s">
        <v>1700</v>
      </c>
      <c r="D1843" s="107"/>
      <c r="E1843" s="108">
        <v>15.708</v>
      </c>
      <c r="F1843" s="106"/>
      <c r="G1843" s="106"/>
      <c r="H1843" s="106"/>
      <c r="I1843" s="106"/>
      <c r="J1843" s="106"/>
      <c r="K1843" s="106"/>
      <c r="L1843" s="106"/>
      <c r="M1843" s="106"/>
      <c r="N1843" s="106"/>
      <c r="O1843" s="106"/>
      <c r="P1843" s="106"/>
      <c r="Q1843" s="106"/>
      <c r="R1843" s="106"/>
      <c r="S1843" s="106"/>
      <c r="T1843" s="106"/>
      <c r="U1843" s="106"/>
      <c r="V1843" s="106"/>
      <c r="W1843" s="106"/>
      <c r="X1843" s="106"/>
      <c r="Y1843" s="101"/>
      <c r="Z1843" s="101"/>
      <c r="AA1843" s="101"/>
      <c r="AB1843" s="101"/>
      <c r="AC1843" s="101"/>
      <c r="AD1843" s="101"/>
      <c r="AE1843" s="101"/>
      <c r="AF1843" s="101"/>
      <c r="AG1843" s="101" t="s">
        <v>365</v>
      </c>
      <c r="AH1843" s="101">
        <v>0</v>
      </c>
      <c r="AI1843" s="101"/>
      <c r="AJ1843" s="101"/>
      <c r="AK1843" s="101"/>
      <c r="AL1843" s="101"/>
      <c r="AM1843" s="101"/>
      <c r="AN1843" s="101"/>
      <c r="AO1843" s="101"/>
      <c r="AP1843" s="101"/>
      <c r="AQ1843" s="101"/>
      <c r="AR1843" s="101"/>
      <c r="AS1843" s="101"/>
      <c r="AT1843" s="101"/>
      <c r="AU1843" s="101"/>
      <c r="AV1843" s="101"/>
      <c r="AW1843" s="101"/>
      <c r="AX1843" s="101"/>
      <c r="AY1843" s="101"/>
      <c r="AZ1843" s="101"/>
      <c r="BA1843" s="101"/>
      <c r="BB1843" s="101"/>
      <c r="BC1843" s="101"/>
      <c r="BD1843" s="101"/>
      <c r="BE1843" s="101"/>
      <c r="BF1843" s="101"/>
      <c r="BG1843" s="101"/>
      <c r="BH1843" s="101"/>
    </row>
    <row r="1844" spans="1:60" outlineLevel="1">
      <c r="A1844" s="104"/>
      <c r="B1844" s="105"/>
      <c r="C1844" s="138" t="s">
        <v>368</v>
      </c>
      <c r="D1844" s="107"/>
      <c r="E1844" s="108">
        <v>-1.4</v>
      </c>
      <c r="F1844" s="106"/>
      <c r="G1844" s="106"/>
      <c r="H1844" s="106"/>
      <c r="I1844" s="106"/>
      <c r="J1844" s="106"/>
      <c r="K1844" s="106"/>
      <c r="L1844" s="106"/>
      <c r="M1844" s="106"/>
      <c r="N1844" s="106"/>
      <c r="O1844" s="106"/>
      <c r="P1844" s="106"/>
      <c r="Q1844" s="106"/>
      <c r="R1844" s="106"/>
      <c r="S1844" s="106"/>
      <c r="T1844" s="106"/>
      <c r="U1844" s="106"/>
      <c r="V1844" s="106"/>
      <c r="W1844" s="106"/>
      <c r="X1844" s="106"/>
      <c r="Y1844" s="101"/>
      <c r="Z1844" s="101"/>
      <c r="AA1844" s="101"/>
      <c r="AB1844" s="101"/>
      <c r="AC1844" s="101"/>
      <c r="AD1844" s="101"/>
      <c r="AE1844" s="101"/>
      <c r="AF1844" s="101"/>
      <c r="AG1844" s="101" t="s">
        <v>365</v>
      </c>
      <c r="AH1844" s="101">
        <v>0</v>
      </c>
      <c r="AI1844" s="101"/>
      <c r="AJ1844" s="101"/>
      <c r="AK1844" s="101"/>
      <c r="AL1844" s="101"/>
      <c r="AM1844" s="101"/>
      <c r="AN1844" s="101"/>
      <c r="AO1844" s="101"/>
      <c r="AP1844" s="101"/>
      <c r="AQ1844" s="101"/>
      <c r="AR1844" s="101"/>
      <c r="AS1844" s="101"/>
      <c r="AT1844" s="101"/>
      <c r="AU1844" s="101"/>
      <c r="AV1844" s="101"/>
      <c r="AW1844" s="101"/>
      <c r="AX1844" s="101"/>
      <c r="AY1844" s="101"/>
      <c r="AZ1844" s="101"/>
      <c r="BA1844" s="101"/>
      <c r="BB1844" s="101"/>
      <c r="BC1844" s="101"/>
      <c r="BD1844" s="101"/>
      <c r="BE1844" s="101"/>
      <c r="BF1844" s="101"/>
      <c r="BG1844" s="101"/>
      <c r="BH1844" s="101"/>
    </row>
    <row r="1845" spans="1:60" outlineLevel="1">
      <c r="A1845" s="104"/>
      <c r="B1845" s="105"/>
      <c r="C1845" s="138" t="s">
        <v>1701</v>
      </c>
      <c r="D1845" s="107"/>
      <c r="E1845" s="108">
        <v>101.94799999999999</v>
      </c>
      <c r="F1845" s="106"/>
      <c r="G1845" s="106"/>
      <c r="H1845" s="106"/>
      <c r="I1845" s="106"/>
      <c r="J1845" s="106"/>
      <c r="K1845" s="106"/>
      <c r="L1845" s="106"/>
      <c r="M1845" s="106"/>
      <c r="N1845" s="106"/>
      <c r="O1845" s="106"/>
      <c r="P1845" s="106"/>
      <c r="Q1845" s="106"/>
      <c r="R1845" s="106"/>
      <c r="S1845" s="106"/>
      <c r="T1845" s="106"/>
      <c r="U1845" s="106"/>
      <c r="V1845" s="106"/>
      <c r="W1845" s="106"/>
      <c r="X1845" s="106"/>
      <c r="Y1845" s="101"/>
      <c r="Z1845" s="101"/>
      <c r="AA1845" s="101"/>
      <c r="AB1845" s="101"/>
      <c r="AC1845" s="101"/>
      <c r="AD1845" s="101"/>
      <c r="AE1845" s="101"/>
      <c r="AF1845" s="101"/>
      <c r="AG1845" s="101" t="s">
        <v>365</v>
      </c>
      <c r="AH1845" s="101">
        <v>0</v>
      </c>
      <c r="AI1845" s="101"/>
      <c r="AJ1845" s="101"/>
      <c r="AK1845" s="101"/>
      <c r="AL1845" s="101"/>
      <c r="AM1845" s="101"/>
      <c r="AN1845" s="101"/>
      <c r="AO1845" s="101"/>
      <c r="AP1845" s="101"/>
      <c r="AQ1845" s="101"/>
      <c r="AR1845" s="101"/>
      <c r="AS1845" s="101"/>
      <c r="AT1845" s="101"/>
      <c r="AU1845" s="101"/>
      <c r="AV1845" s="101"/>
      <c r="AW1845" s="101"/>
      <c r="AX1845" s="101"/>
      <c r="AY1845" s="101"/>
      <c r="AZ1845" s="101"/>
      <c r="BA1845" s="101"/>
      <c r="BB1845" s="101"/>
      <c r="BC1845" s="101"/>
      <c r="BD1845" s="101"/>
      <c r="BE1845" s="101"/>
      <c r="BF1845" s="101"/>
      <c r="BG1845" s="101"/>
      <c r="BH1845" s="101"/>
    </row>
    <row r="1846" spans="1:60" outlineLevel="1">
      <c r="A1846" s="104"/>
      <c r="B1846" s="105"/>
      <c r="C1846" s="138" t="s">
        <v>1702</v>
      </c>
      <c r="D1846" s="107"/>
      <c r="E1846" s="108">
        <v>-3.8380000000000001</v>
      </c>
      <c r="F1846" s="106"/>
      <c r="G1846" s="106"/>
      <c r="H1846" s="106"/>
      <c r="I1846" s="106"/>
      <c r="J1846" s="106"/>
      <c r="K1846" s="106"/>
      <c r="L1846" s="106"/>
      <c r="M1846" s="106"/>
      <c r="N1846" s="106"/>
      <c r="O1846" s="106"/>
      <c r="P1846" s="106"/>
      <c r="Q1846" s="106"/>
      <c r="R1846" s="106"/>
      <c r="S1846" s="106"/>
      <c r="T1846" s="106"/>
      <c r="U1846" s="106"/>
      <c r="V1846" s="106"/>
      <c r="W1846" s="106"/>
      <c r="X1846" s="106"/>
      <c r="Y1846" s="101"/>
      <c r="Z1846" s="101"/>
      <c r="AA1846" s="101"/>
      <c r="AB1846" s="101"/>
      <c r="AC1846" s="101"/>
      <c r="AD1846" s="101"/>
      <c r="AE1846" s="101"/>
      <c r="AF1846" s="101"/>
      <c r="AG1846" s="101" t="s">
        <v>365</v>
      </c>
      <c r="AH1846" s="101">
        <v>0</v>
      </c>
      <c r="AI1846" s="101"/>
      <c r="AJ1846" s="101"/>
      <c r="AK1846" s="101"/>
      <c r="AL1846" s="101"/>
      <c r="AM1846" s="101"/>
      <c r="AN1846" s="101"/>
      <c r="AO1846" s="101"/>
      <c r="AP1846" s="101"/>
      <c r="AQ1846" s="101"/>
      <c r="AR1846" s="101"/>
      <c r="AS1846" s="101"/>
      <c r="AT1846" s="101"/>
      <c r="AU1846" s="101"/>
      <c r="AV1846" s="101"/>
      <c r="AW1846" s="101"/>
      <c r="AX1846" s="101"/>
      <c r="AY1846" s="101"/>
      <c r="AZ1846" s="101"/>
      <c r="BA1846" s="101"/>
      <c r="BB1846" s="101"/>
      <c r="BC1846" s="101"/>
      <c r="BD1846" s="101"/>
      <c r="BE1846" s="101"/>
      <c r="BF1846" s="101"/>
      <c r="BG1846" s="101"/>
      <c r="BH1846" s="101"/>
    </row>
    <row r="1847" spans="1:60" ht="22.5" outlineLevel="1">
      <c r="A1847" s="104"/>
      <c r="B1847" s="105"/>
      <c r="C1847" s="138" t="s">
        <v>1703</v>
      </c>
      <c r="D1847" s="107"/>
      <c r="E1847" s="108">
        <v>-13.279400000000001</v>
      </c>
      <c r="F1847" s="106"/>
      <c r="G1847" s="106"/>
      <c r="H1847" s="106"/>
      <c r="I1847" s="106"/>
      <c r="J1847" s="106"/>
      <c r="K1847" s="106"/>
      <c r="L1847" s="106"/>
      <c r="M1847" s="106"/>
      <c r="N1847" s="106"/>
      <c r="O1847" s="106"/>
      <c r="P1847" s="106"/>
      <c r="Q1847" s="106"/>
      <c r="R1847" s="106"/>
      <c r="S1847" s="106"/>
      <c r="T1847" s="106"/>
      <c r="U1847" s="106"/>
      <c r="V1847" s="106"/>
      <c r="W1847" s="106"/>
      <c r="X1847" s="106"/>
      <c r="Y1847" s="101"/>
      <c r="Z1847" s="101"/>
      <c r="AA1847" s="101"/>
      <c r="AB1847" s="101"/>
      <c r="AC1847" s="101"/>
      <c r="AD1847" s="101"/>
      <c r="AE1847" s="101"/>
      <c r="AF1847" s="101"/>
      <c r="AG1847" s="101" t="s">
        <v>365</v>
      </c>
      <c r="AH1847" s="101">
        <v>0</v>
      </c>
      <c r="AI1847" s="101"/>
      <c r="AJ1847" s="101"/>
      <c r="AK1847" s="101"/>
      <c r="AL1847" s="101"/>
      <c r="AM1847" s="101"/>
      <c r="AN1847" s="101"/>
      <c r="AO1847" s="101"/>
      <c r="AP1847" s="101"/>
      <c r="AQ1847" s="101"/>
      <c r="AR1847" s="101"/>
      <c r="AS1847" s="101"/>
      <c r="AT1847" s="101"/>
      <c r="AU1847" s="101"/>
      <c r="AV1847" s="101"/>
      <c r="AW1847" s="101"/>
      <c r="AX1847" s="101"/>
      <c r="AY1847" s="101"/>
      <c r="AZ1847" s="101"/>
      <c r="BA1847" s="101"/>
      <c r="BB1847" s="101"/>
      <c r="BC1847" s="101"/>
      <c r="BD1847" s="101"/>
      <c r="BE1847" s="101"/>
      <c r="BF1847" s="101"/>
      <c r="BG1847" s="101"/>
      <c r="BH1847" s="101"/>
    </row>
    <row r="1848" spans="1:60" outlineLevel="1">
      <c r="A1848" s="104"/>
      <c r="B1848" s="105"/>
      <c r="C1848" s="138" t="s">
        <v>1704</v>
      </c>
      <c r="D1848" s="107"/>
      <c r="E1848" s="108">
        <v>23.1</v>
      </c>
      <c r="F1848" s="106"/>
      <c r="G1848" s="106"/>
      <c r="H1848" s="106"/>
      <c r="I1848" s="106"/>
      <c r="J1848" s="106"/>
      <c r="K1848" s="106"/>
      <c r="L1848" s="106"/>
      <c r="M1848" s="106"/>
      <c r="N1848" s="106"/>
      <c r="O1848" s="106"/>
      <c r="P1848" s="106"/>
      <c r="Q1848" s="106"/>
      <c r="R1848" s="106"/>
      <c r="S1848" s="106"/>
      <c r="T1848" s="106"/>
      <c r="U1848" s="106"/>
      <c r="V1848" s="106"/>
      <c r="W1848" s="106"/>
      <c r="X1848" s="106"/>
      <c r="Y1848" s="101"/>
      <c r="Z1848" s="101"/>
      <c r="AA1848" s="101"/>
      <c r="AB1848" s="101"/>
      <c r="AC1848" s="101"/>
      <c r="AD1848" s="101"/>
      <c r="AE1848" s="101"/>
      <c r="AF1848" s="101"/>
      <c r="AG1848" s="101" t="s">
        <v>365</v>
      </c>
      <c r="AH1848" s="101">
        <v>0</v>
      </c>
      <c r="AI1848" s="101"/>
      <c r="AJ1848" s="101"/>
      <c r="AK1848" s="101"/>
      <c r="AL1848" s="101"/>
      <c r="AM1848" s="101"/>
      <c r="AN1848" s="101"/>
      <c r="AO1848" s="101"/>
      <c r="AP1848" s="101"/>
      <c r="AQ1848" s="101"/>
      <c r="AR1848" s="101"/>
      <c r="AS1848" s="101"/>
      <c r="AT1848" s="101"/>
      <c r="AU1848" s="101"/>
      <c r="AV1848" s="101"/>
      <c r="AW1848" s="101"/>
      <c r="AX1848" s="101"/>
      <c r="AY1848" s="101"/>
      <c r="AZ1848" s="101"/>
      <c r="BA1848" s="101"/>
      <c r="BB1848" s="101"/>
      <c r="BC1848" s="101"/>
      <c r="BD1848" s="101"/>
      <c r="BE1848" s="101"/>
      <c r="BF1848" s="101"/>
      <c r="BG1848" s="101"/>
      <c r="BH1848" s="101"/>
    </row>
    <row r="1849" spans="1:60" outlineLevel="1">
      <c r="A1849" s="104"/>
      <c r="B1849" s="105"/>
      <c r="C1849" s="138" t="s">
        <v>515</v>
      </c>
      <c r="D1849" s="107"/>
      <c r="E1849" s="108">
        <v>-1.6160000000000001</v>
      </c>
      <c r="F1849" s="106"/>
      <c r="G1849" s="106"/>
      <c r="H1849" s="106"/>
      <c r="I1849" s="106"/>
      <c r="J1849" s="106"/>
      <c r="K1849" s="106"/>
      <c r="L1849" s="106"/>
      <c r="M1849" s="106"/>
      <c r="N1849" s="106"/>
      <c r="O1849" s="106"/>
      <c r="P1849" s="106"/>
      <c r="Q1849" s="106"/>
      <c r="R1849" s="106"/>
      <c r="S1849" s="106"/>
      <c r="T1849" s="106"/>
      <c r="U1849" s="106"/>
      <c r="V1849" s="106"/>
      <c r="W1849" s="106"/>
      <c r="X1849" s="106"/>
      <c r="Y1849" s="101"/>
      <c r="Z1849" s="101"/>
      <c r="AA1849" s="101"/>
      <c r="AB1849" s="101"/>
      <c r="AC1849" s="101"/>
      <c r="AD1849" s="101"/>
      <c r="AE1849" s="101"/>
      <c r="AF1849" s="101"/>
      <c r="AG1849" s="101" t="s">
        <v>365</v>
      </c>
      <c r="AH1849" s="101">
        <v>0</v>
      </c>
      <c r="AI1849" s="101"/>
      <c r="AJ1849" s="101"/>
      <c r="AK1849" s="101"/>
      <c r="AL1849" s="101"/>
      <c r="AM1849" s="101"/>
      <c r="AN1849" s="101"/>
      <c r="AO1849" s="101"/>
      <c r="AP1849" s="101"/>
      <c r="AQ1849" s="101"/>
      <c r="AR1849" s="101"/>
      <c r="AS1849" s="101"/>
      <c r="AT1849" s="101"/>
      <c r="AU1849" s="101"/>
      <c r="AV1849" s="101"/>
      <c r="AW1849" s="101"/>
      <c r="AX1849" s="101"/>
      <c r="AY1849" s="101"/>
      <c r="AZ1849" s="101"/>
      <c r="BA1849" s="101"/>
      <c r="BB1849" s="101"/>
      <c r="BC1849" s="101"/>
      <c r="BD1849" s="101"/>
      <c r="BE1849" s="101"/>
      <c r="BF1849" s="101"/>
      <c r="BG1849" s="101"/>
      <c r="BH1849" s="101"/>
    </row>
    <row r="1850" spans="1:60" outlineLevel="1">
      <c r="A1850" s="104"/>
      <c r="B1850" s="105"/>
      <c r="C1850" s="138" t="s">
        <v>1705</v>
      </c>
      <c r="D1850" s="107"/>
      <c r="E1850" s="108">
        <v>21.56</v>
      </c>
      <c r="F1850" s="106"/>
      <c r="G1850" s="106"/>
      <c r="H1850" s="106"/>
      <c r="I1850" s="106"/>
      <c r="J1850" s="106"/>
      <c r="K1850" s="106"/>
      <c r="L1850" s="106"/>
      <c r="M1850" s="106"/>
      <c r="N1850" s="106"/>
      <c r="O1850" s="106"/>
      <c r="P1850" s="106"/>
      <c r="Q1850" s="106"/>
      <c r="R1850" s="106"/>
      <c r="S1850" s="106"/>
      <c r="T1850" s="106"/>
      <c r="U1850" s="106"/>
      <c r="V1850" s="106"/>
      <c r="W1850" s="106"/>
      <c r="X1850" s="106"/>
      <c r="Y1850" s="101"/>
      <c r="Z1850" s="101"/>
      <c r="AA1850" s="101"/>
      <c r="AB1850" s="101"/>
      <c r="AC1850" s="101"/>
      <c r="AD1850" s="101"/>
      <c r="AE1850" s="101"/>
      <c r="AF1850" s="101"/>
      <c r="AG1850" s="101" t="s">
        <v>365</v>
      </c>
      <c r="AH1850" s="101">
        <v>0</v>
      </c>
      <c r="AI1850" s="101"/>
      <c r="AJ1850" s="101"/>
      <c r="AK1850" s="101"/>
      <c r="AL1850" s="101"/>
      <c r="AM1850" s="101"/>
      <c r="AN1850" s="101"/>
      <c r="AO1850" s="101"/>
      <c r="AP1850" s="101"/>
      <c r="AQ1850" s="101"/>
      <c r="AR1850" s="101"/>
      <c r="AS1850" s="101"/>
      <c r="AT1850" s="101"/>
      <c r="AU1850" s="101"/>
      <c r="AV1850" s="101"/>
      <c r="AW1850" s="101"/>
      <c r="AX1850" s="101"/>
      <c r="AY1850" s="101"/>
      <c r="AZ1850" s="101"/>
      <c r="BA1850" s="101"/>
      <c r="BB1850" s="101"/>
      <c r="BC1850" s="101"/>
      <c r="BD1850" s="101"/>
      <c r="BE1850" s="101"/>
      <c r="BF1850" s="101"/>
      <c r="BG1850" s="101"/>
      <c r="BH1850" s="101"/>
    </row>
    <row r="1851" spans="1:60" outlineLevel="1">
      <c r="A1851" s="104"/>
      <c r="B1851" s="105"/>
      <c r="C1851" s="138" t="s">
        <v>1706</v>
      </c>
      <c r="D1851" s="107"/>
      <c r="E1851" s="108">
        <v>-4.444</v>
      </c>
      <c r="F1851" s="106"/>
      <c r="G1851" s="106"/>
      <c r="H1851" s="106"/>
      <c r="I1851" s="106"/>
      <c r="J1851" s="106"/>
      <c r="K1851" s="106"/>
      <c r="L1851" s="106"/>
      <c r="M1851" s="106"/>
      <c r="N1851" s="106"/>
      <c r="O1851" s="106"/>
      <c r="P1851" s="106"/>
      <c r="Q1851" s="106"/>
      <c r="R1851" s="106"/>
      <c r="S1851" s="106"/>
      <c r="T1851" s="106"/>
      <c r="U1851" s="106"/>
      <c r="V1851" s="106"/>
      <c r="W1851" s="106"/>
      <c r="X1851" s="106"/>
      <c r="Y1851" s="101"/>
      <c r="Z1851" s="101"/>
      <c r="AA1851" s="101"/>
      <c r="AB1851" s="101"/>
      <c r="AC1851" s="101"/>
      <c r="AD1851" s="101"/>
      <c r="AE1851" s="101"/>
      <c r="AF1851" s="101"/>
      <c r="AG1851" s="101" t="s">
        <v>365</v>
      </c>
      <c r="AH1851" s="101">
        <v>0</v>
      </c>
      <c r="AI1851" s="101"/>
      <c r="AJ1851" s="101"/>
      <c r="AK1851" s="101"/>
      <c r="AL1851" s="101"/>
      <c r="AM1851" s="101"/>
      <c r="AN1851" s="101"/>
      <c r="AO1851" s="101"/>
      <c r="AP1851" s="101"/>
      <c r="AQ1851" s="101"/>
      <c r="AR1851" s="101"/>
      <c r="AS1851" s="101"/>
      <c r="AT1851" s="101"/>
      <c r="AU1851" s="101"/>
      <c r="AV1851" s="101"/>
      <c r="AW1851" s="101"/>
      <c r="AX1851" s="101"/>
      <c r="AY1851" s="101"/>
      <c r="AZ1851" s="101"/>
      <c r="BA1851" s="101"/>
      <c r="BB1851" s="101"/>
      <c r="BC1851" s="101"/>
      <c r="BD1851" s="101"/>
      <c r="BE1851" s="101"/>
      <c r="BF1851" s="101"/>
      <c r="BG1851" s="101"/>
      <c r="BH1851" s="101"/>
    </row>
    <row r="1852" spans="1:60" outlineLevel="1">
      <c r="A1852" s="104"/>
      <c r="B1852" s="105"/>
      <c r="C1852" s="138" t="s">
        <v>1707</v>
      </c>
      <c r="D1852" s="107"/>
      <c r="E1852" s="108">
        <v>55.44</v>
      </c>
      <c r="F1852" s="106"/>
      <c r="G1852" s="106"/>
      <c r="H1852" s="106"/>
      <c r="I1852" s="106"/>
      <c r="J1852" s="106"/>
      <c r="K1852" s="106"/>
      <c r="L1852" s="106"/>
      <c r="M1852" s="106"/>
      <c r="N1852" s="106"/>
      <c r="O1852" s="106"/>
      <c r="P1852" s="106"/>
      <c r="Q1852" s="106"/>
      <c r="R1852" s="106"/>
      <c r="S1852" s="106"/>
      <c r="T1852" s="106"/>
      <c r="U1852" s="106"/>
      <c r="V1852" s="106"/>
      <c r="W1852" s="106"/>
      <c r="X1852" s="106"/>
      <c r="Y1852" s="101"/>
      <c r="Z1852" s="101"/>
      <c r="AA1852" s="101"/>
      <c r="AB1852" s="101"/>
      <c r="AC1852" s="101"/>
      <c r="AD1852" s="101"/>
      <c r="AE1852" s="101"/>
      <c r="AF1852" s="101"/>
      <c r="AG1852" s="101" t="s">
        <v>365</v>
      </c>
      <c r="AH1852" s="101">
        <v>0</v>
      </c>
      <c r="AI1852" s="101"/>
      <c r="AJ1852" s="101"/>
      <c r="AK1852" s="101"/>
      <c r="AL1852" s="101"/>
      <c r="AM1852" s="101"/>
      <c r="AN1852" s="101"/>
      <c r="AO1852" s="101"/>
      <c r="AP1852" s="101"/>
      <c r="AQ1852" s="101"/>
      <c r="AR1852" s="101"/>
      <c r="AS1852" s="101"/>
      <c r="AT1852" s="101"/>
      <c r="AU1852" s="101"/>
      <c r="AV1852" s="101"/>
      <c r="AW1852" s="101"/>
      <c r="AX1852" s="101"/>
      <c r="AY1852" s="101"/>
      <c r="AZ1852" s="101"/>
      <c r="BA1852" s="101"/>
      <c r="BB1852" s="101"/>
      <c r="BC1852" s="101"/>
      <c r="BD1852" s="101"/>
      <c r="BE1852" s="101"/>
      <c r="BF1852" s="101"/>
      <c r="BG1852" s="101"/>
      <c r="BH1852" s="101"/>
    </row>
    <row r="1853" spans="1:60" outlineLevel="1">
      <c r="A1853" s="104"/>
      <c r="B1853" s="105"/>
      <c r="C1853" s="138" t="s">
        <v>1708</v>
      </c>
      <c r="D1853" s="107"/>
      <c r="E1853" s="108">
        <v>-3.8380000000000001</v>
      </c>
      <c r="F1853" s="106"/>
      <c r="G1853" s="106"/>
      <c r="H1853" s="106"/>
      <c r="I1853" s="106"/>
      <c r="J1853" s="106"/>
      <c r="K1853" s="106"/>
      <c r="L1853" s="106"/>
      <c r="M1853" s="106"/>
      <c r="N1853" s="106"/>
      <c r="O1853" s="106"/>
      <c r="P1853" s="106"/>
      <c r="Q1853" s="106"/>
      <c r="R1853" s="106"/>
      <c r="S1853" s="106"/>
      <c r="T1853" s="106"/>
      <c r="U1853" s="106"/>
      <c r="V1853" s="106"/>
      <c r="W1853" s="106"/>
      <c r="X1853" s="106"/>
      <c r="Y1853" s="101"/>
      <c r="Z1853" s="101"/>
      <c r="AA1853" s="101"/>
      <c r="AB1853" s="101"/>
      <c r="AC1853" s="101"/>
      <c r="AD1853" s="101"/>
      <c r="AE1853" s="101"/>
      <c r="AF1853" s="101"/>
      <c r="AG1853" s="101" t="s">
        <v>365</v>
      </c>
      <c r="AH1853" s="101">
        <v>0</v>
      </c>
      <c r="AI1853" s="101"/>
      <c r="AJ1853" s="101"/>
      <c r="AK1853" s="101"/>
      <c r="AL1853" s="101"/>
      <c r="AM1853" s="101"/>
      <c r="AN1853" s="101"/>
      <c r="AO1853" s="101"/>
      <c r="AP1853" s="101"/>
      <c r="AQ1853" s="101"/>
      <c r="AR1853" s="101"/>
      <c r="AS1853" s="101"/>
      <c r="AT1853" s="101"/>
      <c r="AU1853" s="101"/>
      <c r="AV1853" s="101"/>
      <c r="AW1853" s="101"/>
      <c r="AX1853" s="101"/>
      <c r="AY1853" s="101"/>
      <c r="AZ1853" s="101"/>
      <c r="BA1853" s="101"/>
      <c r="BB1853" s="101"/>
      <c r="BC1853" s="101"/>
      <c r="BD1853" s="101"/>
      <c r="BE1853" s="101"/>
      <c r="BF1853" s="101"/>
      <c r="BG1853" s="101"/>
      <c r="BH1853" s="101"/>
    </row>
    <row r="1854" spans="1:60" outlineLevel="1">
      <c r="A1854" s="104"/>
      <c r="B1854" s="105"/>
      <c r="C1854" s="138" t="s">
        <v>1697</v>
      </c>
      <c r="D1854" s="107"/>
      <c r="E1854" s="108">
        <v>-5.4904000000000002</v>
      </c>
      <c r="F1854" s="106"/>
      <c r="G1854" s="106"/>
      <c r="H1854" s="106"/>
      <c r="I1854" s="106"/>
      <c r="J1854" s="106"/>
      <c r="K1854" s="106"/>
      <c r="L1854" s="106"/>
      <c r="M1854" s="106"/>
      <c r="N1854" s="106"/>
      <c r="O1854" s="106"/>
      <c r="P1854" s="106"/>
      <c r="Q1854" s="106"/>
      <c r="R1854" s="106"/>
      <c r="S1854" s="106"/>
      <c r="T1854" s="106"/>
      <c r="U1854" s="106"/>
      <c r="V1854" s="106"/>
      <c r="W1854" s="106"/>
      <c r="X1854" s="106"/>
      <c r="Y1854" s="101"/>
      <c r="Z1854" s="101"/>
      <c r="AA1854" s="101"/>
      <c r="AB1854" s="101"/>
      <c r="AC1854" s="101"/>
      <c r="AD1854" s="101"/>
      <c r="AE1854" s="101"/>
      <c r="AF1854" s="101"/>
      <c r="AG1854" s="101" t="s">
        <v>365</v>
      </c>
      <c r="AH1854" s="101">
        <v>0</v>
      </c>
      <c r="AI1854" s="101"/>
      <c r="AJ1854" s="101"/>
      <c r="AK1854" s="101"/>
      <c r="AL1854" s="101"/>
      <c r="AM1854" s="101"/>
      <c r="AN1854" s="101"/>
      <c r="AO1854" s="101"/>
      <c r="AP1854" s="101"/>
      <c r="AQ1854" s="101"/>
      <c r="AR1854" s="101"/>
      <c r="AS1854" s="101"/>
      <c r="AT1854" s="101"/>
      <c r="AU1854" s="101"/>
      <c r="AV1854" s="101"/>
      <c r="AW1854" s="101"/>
      <c r="AX1854" s="101"/>
      <c r="AY1854" s="101"/>
      <c r="AZ1854" s="101"/>
      <c r="BA1854" s="101"/>
      <c r="BB1854" s="101"/>
      <c r="BC1854" s="101"/>
      <c r="BD1854" s="101"/>
      <c r="BE1854" s="101"/>
      <c r="BF1854" s="101"/>
      <c r="BG1854" s="101"/>
      <c r="BH1854" s="101"/>
    </row>
    <row r="1855" spans="1:60" outlineLevel="1">
      <c r="A1855" s="104"/>
      <c r="B1855" s="105"/>
      <c r="C1855" s="138" t="s">
        <v>1709</v>
      </c>
      <c r="D1855" s="107"/>
      <c r="E1855" s="108">
        <v>22.484000000000002</v>
      </c>
      <c r="F1855" s="106"/>
      <c r="G1855" s="106"/>
      <c r="H1855" s="106"/>
      <c r="I1855" s="106"/>
      <c r="J1855" s="106"/>
      <c r="K1855" s="106"/>
      <c r="L1855" s="106"/>
      <c r="M1855" s="106"/>
      <c r="N1855" s="106"/>
      <c r="O1855" s="106"/>
      <c r="P1855" s="106"/>
      <c r="Q1855" s="106"/>
      <c r="R1855" s="106"/>
      <c r="S1855" s="106"/>
      <c r="T1855" s="106"/>
      <c r="U1855" s="106"/>
      <c r="V1855" s="106"/>
      <c r="W1855" s="106"/>
      <c r="X1855" s="106"/>
      <c r="Y1855" s="101"/>
      <c r="Z1855" s="101"/>
      <c r="AA1855" s="101"/>
      <c r="AB1855" s="101"/>
      <c r="AC1855" s="101"/>
      <c r="AD1855" s="101"/>
      <c r="AE1855" s="101"/>
      <c r="AF1855" s="101"/>
      <c r="AG1855" s="101" t="s">
        <v>365</v>
      </c>
      <c r="AH1855" s="101">
        <v>0</v>
      </c>
      <c r="AI1855" s="101"/>
      <c r="AJ1855" s="101"/>
      <c r="AK1855" s="101"/>
      <c r="AL1855" s="101"/>
      <c r="AM1855" s="101"/>
      <c r="AN1855" s="101"/>
      <c r="AO1855" s="101"/>
      <c r="AP1855" s="101"/>
      <c r="AQ1855" s="101"/>
      <c r="AR1855" s="101"/>
      <c r="AS1855" s="101"/>
      <c r="AT1855" s="101"/>
      <c r="AU1855" s="101"/>
      <c r="AV1855" s="101"/>
      <c r="AW1855" s="101"/>
      <c r="AX1855" s="101"/>
      <c r="AY1855" s="101"/>
      <c r="AZ1855" s="101"/>
      <c r="BA1855" s="101"/>
      <c r="BB1855" s="101"/>
      <c r="BC1855" s="101"/>
      <c r="BD1855" s="101"/>
      <c r="BE1855" s="101"/>
      <c r="BF1855" s="101"/>
      <c r="BG1855" s="101"/>
      <c r="BH1855" s="101"/>
    </row>
    <row r="1856" spans="1:60" outlineLevel="1">
      <c r="A1856" s="104"/>
      <c r="B1856" s="105"/>
      <c r="C1856" s="138" t="s">
        <v>515</v>
      </c>
      <c r="D1856" s="107"/>
      <c r="E1856" s="108">
        <v>-1.6160000000000001</v>
      </c>
      <c r="F1856" s="106"/>
      <c r="G1856" s="106"/>
      <c r="H1856" s="106"/>
      <c r="I1856" s="106"/>
      <c r="J1856" s="106"/>
      <c r="K1856" s="106"/>
      <c r="L1856" s="106"/>
      <c r="M1856" s="106"/>
      <c r="N1856" s="106"/>
      <c r="O1856" s="106"/>
      <c r="P1856" s="106"/>
      <c r="Q1856" s="106"/>
      <c r="R1856" s="106"/>
      <c r="S1856" s="106"/>
      <c r="T1856" s="106"/>
      <c r="U1856" s="106"/>
      <c r="V1856" s="106"/>
      <c r="W1856" s="106"/>
      <c r="X1856" s="106"/>
      <c r="Y1856" s="101"/>
      <c r="Z1856" s="101"/>
      <c r="AA1856" s="101"/>
      <c r="AB1856" s="101"/>
      <c r="AC1856" s="101"/>
      <c r="AD1856" s="101"/>
      <c r="AE1856" s="101"/>
      <c r="AF1856" s="101"/>
      <c r="AG1856" s="101" t="s">
        <v>365</v>
      </c>
      <c r="AH1856" s="101">
        <v>0</v>
      </c>
      <c r="AI1856" s="101"/>
      <c r="AJ1856" s="101"/>
      <c r="AK1856" s="101"/>
      <c r="AL1856" s="101"/>
      <c r="AM1856" s="101"/>
      <c r="AN1856" s="101"/>
      <c r="AO1856" s="101"/>
      <c r="AP1856" s="101"/>
      <c r="AQ1856" s="101"/>
      <c r="AR1856" s="101"/>
      <c r="AS1856" s="101"/>
      <c r="AT1856" s="101"/>
      <c r="AU1856" s="101"/>
      <c r="AV1856" s="101"/>
      <c r="AW1856" s="101"/>
      <c r="AX1856" s="101"/>
      <c r="AY1856" s="101"/>
      <c r="AZ1856" s="101"/>
      <c r="BA1856" s="101"/>
      <c r="BB1856" s="101"/>
      <c r="BC1856" s="101"/>
      <c r="BD1856" s="101"/>
      <c r="BE1856" s="101"/>
      <c r="BF1856" s="101"/>
      <c r="BG1856" s="101"/>
      <c r="BH1856" s="101"/>
    </row>
    <row r="1857" spans="1:60" outlineLevel="1">
      <c r="A1857" s="104"/>
      <c r="B1857" s="105"/>
      <c r="C1857" s="138" t="s">
        <v>1710</v>
      </c>
      <c r="D1857" s="107"/>
      <c r="E1857" s="108">
        <v>21.56</v>
      </c>
      <c r="F1857" s="106"/>
      <c r="G1857" s="106"/>
      <c r="H1857" s="106"/>
      <c r="I1857" s="106"/>
      <c r="J1857" s="106"/>
      <c r="K1857" s="106"/>
      <c r="L1857" s="106"/>
      <c r="M1857" s="106"/>
      <c r="N1857" s="106"/>
      <c r="O1857" s="106"/>
      <c r="P1857" s="106"/>
      <c r="Q1857" s="106"/>
      <c r="R1857" s="106"/>
      <c r="S1857" s="106"/>
      <c r="T1857" s="106"/>
      <c r="U1857" s="106"/>
      <c r="V1857" s="106"/>
      <c r="W1857" s="106"/>
      <c r="X1857" s="106"/>
      <c r="Y1857" s="101"/>
      <c r="Z1857" s="101"/>
      <c r="AA1857" s="101"/>
      <c r="AB1857" s="101"/>
      <c r="AC1857" s="101"/>
      <c r="AD1857" s="101"/>
      <c r="AE1857" s="101"/>
      <c r="AF1857" s="101"/>
      <c r="AG1857" s="101" t="s">
        <v>365</v>
      </c>
      <c r="AH1857" s="101">
        <v>0</v>
      </c>
      <c r="AI1857" s="101"/>
      <c r="AJ1857" s="101"/>
      <c r="AK1857" s="101"/>
      <c r="AL1857" s="101"/>
      <c r="AM1857" s="101"/>
      <c r="AN1857" s="101"/>
      <c r="AO1857" s="101"/>
      <c r="AP1857" s="101"/>
      <c r="AQ1857" s="101"/>
      <c r="AR1857" s="101"/>
      <c r="AS1857" s="101"/>
      <c r="AT1857" s="101"/>
      <c r="AU1857" s="101"/>
      <c r="AV1857" s="101"/>
      <c r="AW1857" s="101"/>
      <c r="AX1857" s="101"/>
      <c r="AY1857" s="101"/>
      <c r="AZ1857" s="101"/>
      <c r="BA1857" s="101"/>
      <c r="BB1857" s="101"/>
      <c r="BC1857" s="101"/>
      <c r="BD1857" s="101"/>
      <c r="BE1857" s="101"/>
      <c r="BF1857" s="101"/>
      <c r="BG1857" s="101"/>
      <c r="BH1857" s="101"/>
    </row>
    <row r="1858" spans="1:60" outlineLevel="1">
      <c r="A1858" s="104"/>
      <c r="B1858" s="105"/>
      <c r="C1858" s="138" t="s">
        <v>1706</v>
      </c>
      <c r="D1858" s="107"/>
      <c r="E1858" s="108">
        <v>-4.444</v>
      </c>
      <c r="F1858" s="106"/>
      <c r="G1858" s="106"/>
      <c r="H1858" s="106"/>
      <c r="I1858" s="106"/>
      <c r="J1858" s="106"/>
      <c r="K1858" s="106"/>
      <c r="L1858" s="106"/>
      <c r="M1858" s="106"/>
      <c r="N1858" s="106"/>
      <c r="O1858" s="106"/>
      <c r="P1858" s="106"/>
      <c r="Q1858" s="106"/>
      <c r="R1858" s="106"/>
      <c r="S1858" s="106"/>
      <c r="T1858" s="106"/>
      <c r="U1858" s="106"/>
      <c r="V1858" s="106"/>
      <c r="W1858" s="106"/>
      <c r="X1858" s="106"/>
      <c r="Y1858" s="101"/>
      <c r="Z1858" s="101"/>
      <c r="AA1858" s="101"/>
      <c r="AB1858" s="101"/>
      <c r="AC1858" s="101"/>
      <c r="AD1858" s="101"/>
      <c r="AE1858" s="101"/>
      <c r="AF1858" s="101"/>
      <c r="AG1858" s="101" t="s">
        <v>365</v>
      </c>
      <c r="AH1858" s="101">
        <v>0</v>
      </c>
      <c r="AI1858" s="101"/>
      <c r="AJ1858" s="101"/>
      <c r="AK1858" s="101"/>
      <c r="AL1858" s="101"/>
      <c r="AM1858" s="101"/>
      <c r="AN1858" s="101"/>
      <c r="AO1858" s="101"/>
      <c r="AP1858" s="101"/>
      <c r="AQ1858" s="101"/>
      <c r="AR1858" s="101"/>
      <c r="AS1858" s="101"/>
      <c r="AT1858" s="101"/>
      <c r="AU1858" s="101"/>
      <c r="AV1858" s="101"/>
      <c r="AW1858" s="101"/>
      <c r="AX1858" s="101"/>
      <c r="AY1858" s="101"/>
      <c r="AZ1858" s="101"/>
      <c r="BA1858" s="101"/>
      <c r="BB1858" s="101"/>
      <c r="BC1858" s="101"/>
      <c r="BD1858" s="101"/>
      <c r="BE1858" s="101"/>
      <c r="BF1858" s="101"/>
      <c r="BG1858" s="101"/>
      <c r="BH1858" s="101"/>
    </row>
    <row r="1859" spans="1:60" outlineLevel="1">
      <c r="A1859" s="104"/>
      <c r="B1859" s="105"/>
      <c r="C1859" s="138" t="s">
        <v>1711</v>
      </c>
      <c r="D1859" s="107"/>
      <c r="E1859" s="108">
        <v>55.44</v>
      </c>
      <c r="F1859" s="106"/>
      <c r="G1859" s="106"/>
      <c r="H1859" s="106"/>
      <c r="I1859" s="106"/>
      <c r="J1859" s="106"/>
      <c r="K1859" s="106"/>
      <c r="L1859" s="106"/>
      <c r="M1859" s="106"/>
      <c r="N1859" s="106"/>
      <c r="O1859" s="106"/>
      <c r="P1859" s="106"/>
      <c r="Q1859" s="106"/>
      <c r="R1859" s="106"/>
      <c r="S1859" s="106"/>
      <c r="T1859" s="106"/>
      <c r="U1859" s="106"/>
      <c r="V1859" s="106"/>
      <c r="W1859" s="106"/>
      <c r="X1859" s="106"/>
      <c r="Y1859" s="101"/>
      <c r="Z1859" s="101"/>
      <c r="AA1859" s="101"/>
      <c r="AB1859" s="101"/>
      <c r="AC1859" s="101"/>
      <c r="AD1859" s="101"/>
      <c r="AE1859" s="101"/>
      <c r="AF1859" s="101"/>
      <c r="AG1859" s="101" t="s">
        <v>365</v>
      </c>
      <c r="AH1859" s="101">
        <v>0</v>
      </c>
      <c r="AI1859" s="101"/>
      <c r="AJ1859" s="101"/>
      <c r="AK1859" s="101"/>
      <c r="AL1859" s="101"/>
      <c r="AM1859" s="101"/>
      <c r="AN1859" s="101"/>
      <c r="AO1859" s="101"/>
      <c r="AP1859" s="101"/>
      <c r="AQ1859" s="101"/>
      <c r="AR1859" s="101"/>
      <c r="AS1859" s="101"/>
      <c r="AT1859" s="101"/>
      <c r="AU1859" s="101"/>
      <c r="AV1859" s="101"/>
      <c r="AW1859" s="101"/>
      <c r="AX1859" s="101"/>
      <c r="AY1859" s="101"/>
      <c r="AZ1859" s="101"/>
      <c r="BA1859" s="101"/>
      <c r="BB1859" s="101"/>
      <c r="BC1859" s="101"/>
      <c r="BD1859" s="101"/>
      <c r="BE1859" s="101"/>
      <c r="BF1859" s="101"/>
      <c r="BG1859" s="101"/>
      <c r="BH1859" s="101"/>
    </row>
    <row r="1860" spans="1:60" outlineLevel="1">
      <c r="A1860" s="104"/>
      <c r="B1860" s="105"/>
      <c r="C1860" s="138" t="s">
        <v>1708</v>
      </c>
      <c r="D1860" s="107"/>
      <c r="E1860" s="108">
        <v>-3.8380000000000001</v>
      </c>
      <c r="F1860" s="106"/>
      <c r="G1860" s="106"/>
      <c r="H1860" s="106"/>
      <c r="I1860" s="106"/>
      <c r="J1860" s="106"/>
      <c r="K1860" s="106"/>
      <c r="L1860" s="106"/>
      <c r="M1860" s="106"/>
      <c r="N1860" s="106"/>
      <c r="O1860" s="106"/>
      <c r="P1860" s="106"/>
      <c r="Q1860" s="106"/>
      <c r="R1860" s="106"/>
      <c r="S1860" s="106"/>
      <c r="T1860" s="106"/>
      <c r="U1860" s="106"/>
      <c r="V1860" s="106"/>
      <c r="W1860" s="106"/>
      <c r="X1860" s="106"/>
      <c r="Y1860" s="101"/>
      <c r="Z1860" s="101"/>
      <c r="AA1860" s="101"/>
      <c r="AB1860" s="101"/>
      <c r="AC1860" s="101"/>
      <c r="AD1860" s="101"/>
      <c r="AE1860" s="101"/>
      <c r="AF1860" s="101"/>
      <c r="AG1860" s="101" t="s">
        <v>365</v>
      </c>
      <c r="AH1860" s="101">
        <v>0</v>
      </c>
      <c r="AI1860" s="101"/>
      <c r="AJ1860" s="101"/>
      <c r="AK1860" s="101"/>
      <c r="AL1860" s="101"/>
      <c r="AM1860" s="101"/>
      <c r="AN1860" s="101"/>
      <c r="AO1860" s="101"/>
      <c r="AP1860" s="101"/>
      <c r="AQ1860" s="101"/>
      <c r="AR1860" s="101"/>
      <c r="AS1860" s="101"/>
      <c r="AT1860" s="101"/>
      <c r="AU1860" s="101"/>
      <c r="AV1860" s="101"/>
      <c r="AW1860" s="101"/>
      <c r="AX1860" s="101"/>
      <c r="AY1860" s="101"/>
      <c r="AZ1860" s="101"/>
      <c r="BA1860" s="101"/>
      <c r="BB1860" s="101"/>
      <c r="BC1860" s="101"/>
      <c r="BD1860" s="101"/>
      <c r="BE1860" s="101"/>
      <c r="BF1860" s="101"/>
      <c r="BG1860" s="101"/>
      <c r="BH1860" s="101"/>
    </row>
    <row r="1861" spans="1:60" outlineLevel="1">
      <c r="A1861" s="104"/>
      <c r="B1861" s="105"/>
      <c r="C1861" s="138" t="s">
        <v>1697</v>
      </c>
      <c r="D1861" s="107"/>
      <c r="E1861" s="108">
        <v>-5.4904000000000002</v>
      </c>
      <c r="F1861" s="106"/>
      <c r="G1861" s="106"/>
      <c r="H1861" s="106"/>
      <c r="I1861" s="106"/>
      <c r="J1861" s="106"/>
      <c r="K1861" s="106"/>
      <c r="L1861" s="106"/>
      <c r="M1861" s="106"/>
      <c r="N1861" s="106"/>
      <c r="O1861" s="106"/>
      <c r="P1861" s="106"/>
      <c r="Q1861" s="106"/>
      <c r="R1861" s="106"/>
      <c r="S1861" s="106"/>
      <c r="T1861" s="106"/>
      <c r="U1861" s="106"/>
      <c r="V1861" s="106"/>
      <c r="W1861" s="106"/>
      <c r="X1861" s="106"/>
      <c r="Y1861" s="101"/>
      <c r="Z1861" s="101"/>
      <c r="AA1861" s="101"/>
      <c r="AB1861" s="101"/>
      <c r="AC1861" s="101"/>
      <c r="AD1861" s="101"/>
      <c r="AE1861" s="101"/>
      <c r="AF1861" s="101"/>
      <c r="AG1861" s="101" t="s">
        <v>365</v>
      </c>
      <c r="AH1861" s="101">
        <v>0</v>
      </c>
      <c r="AI1861" s="101"/>
      <c r="AJ1861" s="101"/>
      <c r="AK1861" s="101"/>
      <c r="AL1861" s="101"/>
      <c r="AM1861" s="101"/>
      <c r="AN1861" s="101"/>
      <c r="AO1861" s="101"/>
      <c r="AP1861" s="101"/>
      <c r="AQ1861" s="101"/>
      <c r="AR1861" s="101"/>
      <c r="AS1861" s="101"/>
      <c r="AT1861" s="101"/>
      <c r="AU1861" s="101"/>
      <c r="AV1861" s="101"/>
      <c r="AW1861" s="101"/>
      <c r="AX1861" s="101"/>
      <c r="AY1861" s="101"/>
      <c r="AZ1861" s="101"/>
      <c r="BA1861" s="101"/>
      <c r="BB1861" s="101"/>
      <c r="BC1861" s="101"/>
      <c r="BD1861" s="101"/>
      <c r="BE1861" s="101"/>
      <c r="BF1861" s="101"/>
      <c r="BG1861" s="101"/>
      <c r="BH1861" s="101"/>
    </row>
    <row r="1862" spans="1:60" outlineLevel="1">
      <c r="A1862" s="104"/>
      <c r="B1862" s="105"/>
      <c r="C1862" s="138" t="s">
        <v>1712</v>
      </c>
      <c r="D1862" s="107"/>
      <c r="E1862" s="108">
        <v>22.484000000000002</v>
      </c>
      <c r="F1862" s="106"/>
      <c r="G1862" s="106"/>
      <c r="H1862" s="106"/>
      <c r="I1862" s="106"/>
      <c r="J1862" s="106"/>
      <c r="K1862" s="106"/>
      <c r="L1862" s="106"/>
      <c r="M1862" s="106"/>
      <c r="N1862" s="106"/>
      <c r="O1862" s="106"/>
      <c r="P1862" s="106"/>
      <c r="Q1862" s="106"/>
      <c r="R1862" s="106"/>
      <c r="S1862" s="106"/>
      <c r="T1862" s="106"/>
      <c r="U1862" s="106"/>
      <c r="V1862" s="106"/>
      <c r="W1862" s="106"/>
      <c r="X1862" s="106"/>
      <c r="Y1862" s="101"/>
      <c r="Z1862" s="101"/>
      <c r="AA1862" s="101"/>
      <c r="AB1862" s="101"/>
      <c r="AC1862" s="101"/>
      <c r="AD1862" s="101"/>
      <c r="AE1862" s="101"/>
      <c r="AF1862" s="101"/>
      <c r="AG1862" s="101" t="s">
        <v>365</v>
      </c>
      <c r="AH1862" s="101">
        <v>0</v>
      </c>
      <c r="AI1862" s="101"/>
      <c r="AJ1862" s="101"/>
      <c r="AK1862" s="101"/>
      <c r="AL1862" s="101"/>
      <c r="AM1862" s="101"/>
      <c r="AN1862" s="101"/>
      <c r="AO1862" s="101"/>
      <c r="AP1862" s="101"/>
      <c r="AQ1862" s="101"/>
      <c r="AR1862" s="101"/>
      <c r="AS1862" s="101"/>
      <c r="AT1862" s="101"/>
      <c r="AU1862" s="101"/>
      <c r="AV1862" s="101"/>
      <c r="AW1862" s="101"/>
      <c r="AX1862" s="101"/>
      <c r="AY1862" s="101"/>
      <c r="AZ1862" s="101"/>
      <c r="BA1862" s="101"/>
      <c r="BB1862" s="101"/>
      <c r="BC1862" s="101"/>
      <c r="BD1862" s="101"/>
      <c r="BE1862" s="101"/>
      <c r="BF1862" s="101"/>
      <c r="BG1862" s="101"/>
      <c r="BH1862" s="101"/>
    </row>
    <row r="1863" spans="1:60" outlineLevel="1">
      <c r="A1863" s="104"/>
      <c r="B1863" s="105"/>
      <c r="C1863" s="138" t="s">
        <v>515</v>
      </c>
      <c r="D1863" s="107"/>
      <c r="E1863" s="108">
        <v>-1.6160000000000001</v>
      </c>
      <c r="F1863" s="106"/>
      <c r="G1863" s="106"/>
      <c r="H1863" s="106"/>
      <c r="I1863" s="106"/>
      <c r="J1863" s="106"/>
      <c r="K1863" s="106"/>
      <c r="L1863" s="106"/>
      <c r="M1863" s="106"/>
      <c r="N1863" s="106"/>
      <c r="O1863" s="106"/>
      <c r="P1863" s="106"/>
      <c r="Q1863" s="106"/>
      <c r="R1863" s="106"/>
      <c r="S1863" s="106"/>
      <c r="T1863" s="106"/>
      <c r="U1863" s="106"/>
      <c r="V1863" s="106"/>
      <c r="W1863" s="106"/>
      <c r="X1863" s="106"/>
      <c r="Y1863" s="101"/>
      <c r="Z1863" s="101"/>
      <c r="AA1863" s="101"/>
      <c r="AB1863" s="101"/>
      <c r="AC1863" s="101"/>
      <c r="AD1863" s="101"/>
      <c r="AE1863" s="101"/>
      <c r="AF1863" s="101"/>
      <c r="AG1863" s="101" t="s">
        <v>365</v>
      </c>
      <c r="AH1863" s="101">
        <v>0</v>
      </c>
      <c r="AI1863" s="101"/>
      <c r="AJ1863" s="101"/>
      <c r="AK1863" s="101"/>
      <c r="AL1863" s="101"/>
      <c r="AM1863" s="101"/>
      <c r="AN1863" s="101"/>
      <c r="AO1863" s="101"/>
      <c r="AP1863" s="101"/>
      <c r="AQ1863" s="101"/>
      <c r="AR1863" s="101"/>
      <c r="AS1863" s="101"/>
      <c r="AT1863" s="101"/>
      <c r="AU1863" s="101"/>
      <c r="AV1863" s="101"/>
      <c r="AW1863" s="101"/>
      <c r="AX1863" s="101"/>
      <c r="AY1863" s="101"/>
      <c r="AZ1863" s="101"/>
      <c r="BA1863" s="101"/>
      <c r="BB1863" s="101"/>
      <c r="BC1863" s="101"/>
      <c r="BD1863" s="101"/>
      <c r="BE1863" s="101"/>
      <c r="BF1863" s="101"/>
      <c r="BG1863" s="101"/>
      <c r="BH1863" s="101"/>
    </row>
    <row r="1864" spans="1:60" outlineLevel="1">
      <c r="A1864" s="104"/>
      <c r="B1864" s="105"/>
      <c r="C1864" s="138" t="s">
        <v>1713</v>
      </c>
      <c r="D1864" s="107"/>
      <c r="E1864" s="108">
        <v>21.56</v>
      </c>
      <c r="F1864" s="106"/>
      <c r="G1864" s="106"/>
      <c r="H1864" s="106"/>
      <c r="I1864" s="106"/>
      <c r="J1864" s="106"/>
      <c r="K1864" s="106"/>
      <c r="L1864" s="106"/>
      <c r="M1864" s="106"/>
      <c r="N1864" s="106"/>
      <c r="O1864" s="106"/>
      <c r="P1864" s="106"/>
      <c r="Q1864" s="106"/>
      <c r="R1864" s="106"/>
      <c r="S1864" s="106"/>
      <c r="T1864" s="106"/>
      <c r="U1864" s="106"/>
      <c r="V1864" s="106"/>
      <c r="W1864" s="106"/>
      <c r="X1864" s="106"/>
      <c r="Y1864" s="101"/>
      <c r="Z1864" s="101"/>
      <c r="AA1864" s="101"/>
      <c r="AB1864" s="101"/>
      <c r="AC1864" s="101"/>
      <c r="AD1864" s="101"/>
      <c r="AE1864" s="101"/>
      <c r="AF1864" s="101"/>
      <c r="AG1864" s="101" t="s">
        <v>365</v>
      </c>
      <c r="AH1864" s="101">
        <v>0</v>
      </c>
      <c r="AI1864" s="101"/>
      <c r="AJ1864" s="101"/>
      <c r="AK1864" s="101"/>
      <c r="AL1864" s="101"/>
      <c r="AM1864" s="101"/>
      <c r="AN1864" s="101"/>
      <c r="AO1864" s="101"/>
      <c r="AP1864" s="101"/>
      <c r="AQ1864" s="101"/>
      <c r="AR1864" s="101"/>
      <c r="AS1864" s="101"/>
      <c r="AT1864" s="101"/>
      <c r="AU1864" s="101"/>
      <c r="AV1864" s="101"/>
      <c r="AW1864" s="101"/>
      <c r="AX1864" s="101"/>
      <c r="AY1864" s="101"/>
      <c r="AZ1864" s="101"/>
      <c r="BA1864" s="101"/>
      <c r="BB1864" s="101"/>
      <c r="BC1864" s="101"/>
      <c r="BD1864" s="101"/>
      <c r="BE1864" s="101"/>
      <c r="BF1864" s="101"/>
      <c r="BG1864" s="101"/>
      <c r="BH1864" s="101"/>
    </row>
    <row r="1865" spans="1:60" outlineLevel="1">
      <c r="A1865" s="104"/>
      <c r="B1865" s="105"/>
      <c r="C1865" s="138" t="s">
        <v>1706</v>
      </c>
      <c r="D1865" s="107"/>
      <c r="E1865" s="108">
        <v>-4.444</v>
      </c>
      <c r="F1865" s="106"/>
      <c r="G1865" s="106"/>
      <c r="H1865" s="106"/>
      <c r="I1865" s="106"/>
      <c r="J1865" s="106"/>
      <c r="K1865" s="106"/>
      <c r="L1865" s="106"/>
      <c r="M1865" s="106"/>
      <c r="N1865" s="106"/>
      <c r="O1865" s="106"/>
      <c r="P1865" s="106"/>
      <c r="Q1865" s="106"/>
      <c r="R1865" s="106"/>
      <c r="S1865" s="106"/>
      <c r="T1865" s="106"/>
      <c r="U1865" s="106"/>
      <c r="V1865" s="106"/>
      <c r="W1865" s="106"/>
      <c r="X1865" s="106"/>
      <c r="Y1865" s="101"/>
      <c r="Z1865" s="101"/>
      <c r="AA1865" s="101"/>
      <c r="AB1865" s="101"/>
      <c r="AC1865" s="101"/>
      <c r="AD1865" s="101"/>
      <c r="AE1865" s="101"/>
      <c r="AF1865" s="101"/>
      <c r="AG1865" s="101" t="s">
        <v>365</v>
      </c>
      <c r="AH1865" s="101">
        <v>0</v>
      </c>
      <c r="AI1865" s="101"/>
      <c r="AJ1865" s="101"/>
      <c r="AK1865" s="101"/>
      <c r="AL1865" s="101"/>
      <c r="AM1865" s="101"/>
      <c r="AN1865" s="101"/>
      <c r="AO1865" s="101"/>
      <c r="AP1865" s="101"/>
      <c r="AQ1865" s="101"/>
      <c r="AR1865" s="101"/>
      <c r="AS1865" s="101"/>
      <c r="AT1865" s="101"/>
      <c r="AU1865" s="101"/>
      <c r="AV1865" s="101"/>
      <c r="AW1865" s="101"/>
      <c r="AX1865" s="101"/>
      <c r="AY1865" s="101"/>
      <c r="AZ1865" s="101"/>
      <c r="BA1865" s="101"/>
      <c r="BB1865" s="101"/>
      <c r="BC1865" s="101"/>
      <c r="BD1865" s="101"/>
      <c r="BE1865" s="101"/>
      <c r="BF1865" s="101"/>
      <c r="BG1865" s="101"/>
      <c r="BH1865" s="101"/>
    </row>
    <row r="1866" spans="1:60" outlineLevel="1">
      <c r="A1866" s="104"/>
      <c r="B1866" s="105"/>
      <c r="C1866" s="138" t="s">
        <v>1714</v>
      </c>
      <c r="D1866" s="107"/>
      <c r="E1866" s="108">
        <v>55.44</v>
      </c>
      <c r="F1866" s="106"/>
      <c r="G1866" s="106"/>
      <c r="H1866" s="106"/>
      <c r="I1866" s="106"/>
      <c r="J1866" s="106"/>
      <c r="K1866" s="106"/>
      <c r="L1866" s="106"/>
      <c r="M1866" s="106"/>
      <c r="N1866" s="106"/>
      <c r="O1866" s="106"/>
      <c r="P1866" s="106"/>
      <c r="Q1866" s="106"/>
      <c r="R1866" s="106"/>
      <c r="S1866" s="106"/>
      <c r="T1866" s="106"/>
      <c r="U1866" s="106"/>
      <c r="V1866" s="106"/>
      <c r="W1866" s="106"/>
      <c r="X1866" s="106"/>
      <c r="Y1866" s="101"/>
      <c r="Z1866" s="101"/>
      <c r="AA1866" s="101"/>
      <c r="AB1866" s="101"/>
      <c r="AC1866" s="101"/>
      <c r="AD1866" s="101"/>
      <c r="AE1866" s="101"/>
      <c r="AF1866" s="101"/>
      <c r="AG1866" s="101" t="s">
        <v>365</v>
      </c>
      <c r="AH1866" s="101">
        <v>0</v>
      </c>
      <c r="AI1866" s="101"/>
      <c r="AJ1866" s="101"/>
      <c r="AK1866" s="101"/>
      <c r="AL1866" s="101"/>
      <c r="AM1866" s="101"/>
      <c r="AN1866" s="101"/>
      <c r="AO1866" s="101"/>
      <c r="AP1866" s="101"/>
      <c r="AQ1866" s="101"/>
      <c r="AR1866" s="101"/>
      <c r="AS1866" s="101"/>
      <c r="AT1866" s="101"/>
      <c r="AU1866" s="101"/>
      <c r="AV1866" s="101"/>
      <c r="AW1866" s="101"/>
      <c r="AX1866" s="101"/>
      <c r="AY1866" s="101"/>
      <c r="AZ1866" s="101"/>
      <c r="BA1866" s="101"/>
      <c r="BB1866" s="101"/>
      <c r="BC1866" s="101"/>
      <c r="BD1866" s="101"/>
      <c r="BE1866" s="101"/>
      <c r="BF1866" s="101"/>
      <c r="BG1866" s="101"/>
      <c r="BH1866" s="101"/>
    </row>
    <row r="1867" spans="1:60" outlineLevel="1">
      <c r="A1867" s="104"/>
      <c r="B1867" s="105"/>
      <c r="C1867" s="138" t="s">
        <v>1708</v>
      </c>
      <c r="D1867" s="107"/>
      <c r="E1867" s="108">
        <v>-3.8380000000000001</v>
      </c>
      <c r="F1867" s="106"/>
      <c r="G1867" s="106"/>
      <c r="H1867" s="106"/>
      <c r="I1867" s="106"/>
      <c r="J1867" s="106"/>
      <c r="K1867" s="106"/>
      <c r="L1867" s="106"/>
      <c r="M1867" s="106"/>
      <c r="N1867" s="106"/>
      <c r="O1867" s="106"/>
      <c r="P1867" s="106"/>
      <c r="Q1867" s="106"/>
      <c r="R1867" s="106"/>
      <c r="S1867" s="106"/>
      <c r="T1867" s="106"/>
      <c r="U1867" s="106"/>
      <c r="V1867" s="106"/>
      <c r="W1867" s="106"/>
      <c r="X1867" s="106"/>
      <c r="Y1867" s="101"/>
      <c r="Z1867" s="101"/>
      <c r="AA1867" s="101"/>
      <c r="AB1867" s="101"/>
      <c r="AC1867" s="101"/>
      <c r="AD1867" s="101"/>
      <c r="AE1867" s="101"/>
      <c r="AF1867" s="101"/>
      <c r="AG1867" s="101" t="s">
        <v>365</v>
      </c>
      <c r="AH1867" s="101">
        <v>0</v>
      </c>
      <c r="AI1867" s="101"/>
      <c r="AJ1867" s="101"/>
      <c r="AK1867" s="101"/>
      <c r="AL1867" s="101"/>
      <c r="AM1867" s="101"/>
      <c r="AN1867" s="101"/>
      <c r="AO1867" s="101"/>
      <c r="AP1867" s="101"/>
      <c r="AQ1867" s="101"/>
      <c r="AR1867" s="101"/>
      <c r="AS1867" s="101"/>
      <c r="AT1867" s="101"/>
      <c r="AU1867" s="101"/>
      <c r="AV1867" s="101"/>
      <c r="AW1867" s="101"/>
      <c r="AX1867" s="101"/>
      <c r="AY1867" s="101"/>
      <c r="AZ1867" s="101"/>
      <c r="BA1867" s="101"/>
      <c r="BB1867" s="101"/>
      <c r="BC1867" s="101"/>
      <c r="BD1867" s="101"/>
      <c r="BE1867" s="101"/>
      <c r="BF1867" s="101"/>
      <c r="BG1867" s="101"/>
      <c r="BH1867" s="101"/>
    </row>
    <row r="1868" spans="1:60" outlineLevel="1">
      <c r="A1868" s="104"/>
      <c r="B1868" s="105"/>
      <c r="C1868" s="138" t="s">
        <v>1697</v>
      </c>
      <c r="D1868" s="107"/>
      <c r="E1868" s="108">
        <v>-5.4904000000000002</v>
      </c>
      <c r="F1868" s="106"/>
      <c r="G1868" s="106"/>
      <c r="H1868" s="106"/>
      <c r="I1868" s="106"/>
      <c r="J1868" s="106"/>
      <c r="K1868" s="106"/>
      <c r="L1868" s="106"/>
      <c r="M1868" s="106"/>
      <c r="N1868" s="106"/>
      <c r="O1868" s="106"/>
      <c r="P1868" s="106"/>
      <c r="Q1868" s="106"/>
      <c r="R1868" s="106"/>
      <c r="S1868" s="106"/>
      <c r="T1868" s="106"/>
      <c r="U1868" s="106"/>
      <c r="V1868" s="106"/>
      <c r="W1868" s="106"/>
      <c r="X1868" s="106"/>
      <c r="Y1868" s="101"/>
      <c r="Z1868" s="101"/>
      <c r="AA1868" s="101"/>
      <c r="AB1868" s="101"/>
      <c r="AC1868" s="101"/>
      <c r="AD1868" s="101"/>
      <c r="AE1868" s="101"/>
      <c r="AF1868" s="101"/>
      <c r="AG1868" s="101" t="s">
        <v>365</v>
      </c>
      <c r="AH1868" s="101">
        <v>0</v>
      </c>
      <c r="AI1868" s="101"/>
      <c r="AJ1868" s="101"/>
      <c r="AK1868" s="101"/>
      <c r="AL1868" s="101"/>
      <c r="AM1868" s="101"/>
      <c r="AN1868" s="101"/>
      <c r="AO1868" s="101"/>
      <c r="AP1868" s="101"/>
      <c r="AQ1868" s="101"/>
      <c r="AR1868" s="101"/>
      <c r="AS1868" s="101"/>
      <c r="AT1868" s="101"/>
      <c r="AU1868" s="101"/>
      <c r="AV1868" s="101"/>
      <c r="AW1868" s="101"/>
      <c r="AX1868" s="101"/>
      <c r="AY1868" s="101"/>
      <c r="AZ1868" s="101"/>
      <c r="BA1868" s="101"/>
      <c r="BB1868" s="101"/>
      <c r="BC1868" s="101"/>
      <c r="BD1868" s="101"/>
      <c r="BE1868" s="101"/>
      <c r="BF1868" s="101"/>
      <c r="BG1868" s="101"/>
      <c r="BH1868" s="101"/>
    </row>
    <row r="1869" spans="1:60" outlineLevel="1">
      <c r="A1869" s="104"/>
      <c r="B1869" s="105"/>
      <c r="C1869" s="138" t="s">
        <v>1715</v>
      </c>
      <c r="D1869" s="107"/>
      <c r="E1869" s="108">
        <v>22.484000000000002</v>
      </c>
      <c r="F1869" s="106"/>
      <c r="G1869" s="106"/>
      <c r="H1869" s="106"/>
      <c r="I1869" s="106"/>
      <c r="J1869" s="106"/>
      <c r="K1869" s="106"/>
      <c r="L1869" s="106"/>
      <c r="M1869" s="106"/>
      <c r="N1869" s="106"/>
      <c r="O1869" s="106"/>
      <c r="P1869" s="106"/>
      <c r="Q1869" s="106"/>
      <c r="R1869" s="106"/>
      <c r="S1869" s="106"/>
      <c r="T1869" s="106"/>
      <c r="U1869" s="106"/>
      <c r="V1869" s="106"/>
      <c r="W1869" s="106"/>
      <c r="X1869" s="106"/>
      <c r="Y1869" s="101"/>
      <c r="Z1869" s="101"/>
      <c r="AA1869" s="101"/>
      <c r="AB1869" s="101"/>
      <c r="AC1869" s="101"/>
      <c r="AD1869" s="101"/>
      <c r="AE1869" s="101"/>
      <c r="AF1869" s="101"/>
      <c r="AG1869" s="101" t="s">
        <v>365</v>
      </c>
      <c r="AH1869" s="101">
        <v>0</v>
      </c>
      <c r="AI1869" s="101"/>
      <c r="AJ1869" s="101"/>
      <c r="AK1869" s="101"/>
      <c r="AL1869" s="101"/>
      <c r="AM1869" s="101"/>
      <c r="AN1869" s="101"/>
      <c r="AO1869" s="101"/>
      <c r="AP1869" s="101"/>
      <c r="AQ1869" s="101"/>
      <c r="AR1869" s="101"/>
      <c r="AS1869" s="101"/>
      <c r="AT1869" s="101"/>
      <c r="AU1869" s="101"/>
      <c r="AV1869" s="101"/>
      <c r="AW1869" s="101"/>
      <c r="AX1869" s="101"/>
      <c r="AY1869" s="101"/>
      <c r="AZ1869" s="101"/>
      <c r="BA1869" s="101"/>
      <c r="BB1869" s="101"/>
      <c r="BC1869" s="101"/>
      <c r="BD1869" s="101"/>
      <c r="BE1869" s="101"/>
      <c r="BF1869" s="101"/>
      <c r="BG1869" s="101"/>
      <c r="BH1869" s="101"/>
    </row>
    <row r="1870" spans="1:60" outlineLevel="1">
      <c r="A1870" s="104"/>
      <c r="B1870" s="105"/>
      <c r="C1870" s="138" t="s">
        <v>515</v>
      </c>
      <c r="D1870" s="107"/>
      <c r="E1870" s="108">
        <v>-1.6160000000000001</v>
      </c>
      <c r="F1870" s="106"/>
      <c r="G1870" s="106"/>
      <c r="H1870" s="106"/>
      <c r="I1870" s="106"/>
      <c r="J1870" s="106"/>
      <c r="K1870" s="106"/>
      <c r="L1870" s="106"/>
      <c r="M1870" s="106"/>
      <c r="N1870" s="106"/>
      <c r="O1870" s="106"/>
      <c r="P1870" s="106"/>
      <c r="Q1870" s="106"/>
      <c r="R1870" s="106"/>
      <c r="S1870" s="106"/>
      <c r="T1870" s="106"/>
      <c r="U1870" s="106"/>
      <c r="V1870" s="106"/>
      <c r="W1870" s="106"/>
      <c r="X1870" s="106"/>
      <c r="Y1870" s="101"/>
      <c r="Z1870" s="101"/>
      <c r="AA1870" s="101"/>
      <c r="AB1870" s="101"/>
      <c r="AC1870" s="101"/>
      <c r="AD1870" s="101"/>
      <c r="AE1870" s="101"/>
      <c r="AF1870" s="101"/>
      <c r="AG1870" s="101" t="s">
        <v>365</v>
      </c>
      <c r="AH1870" s="101">
        <v>0</v>
      </c>
      <c r="AI1870" s="101"/>
      <c r="AJ1870" s="101"/>
      <c r="AK1870" s="101"/>
      <c r="AL1870" s="101"/>
      <c r="AM1870" s="101"/>
      <c r="AN1870" s="101"/>
      <c r="AO1870" s="101"/>
      <c r="AP1870" s="101"/>
      <c r="AQ1870" s="101"/>
      <c r="AR1870" s="101"/>
      <c r="AS1870" s="101"/>
      <c r="AT1870" s="101"/>
      <c r="AU1870" s="101"/>
      <c r="AV1870" s="101"/>
      <c r="AW1870" s="101"/>
      <c r="AX1870" s="101"/>
      <c r="AY1870" s="101"/>
      <c r="AZ1870" s="101"/>
      <c r="BA1870" s="101"/>
      <c r="BB1870" s="101"/>
      <c r="BC1870" s="101"/>
      <c r="BD1870" s="101"/>
      <c r="BE1870" s="101"/>
      <c r="BF1870" s="101"/>
      <c r="BG1870" s="101"/>
      <c r="BH1870" s="101"/>
    </row>
    <row r="1871" spans="1:60" outlineLevel="1">
      <c r="A1871" s="104"/>
      <c r="B1871" s="105"/>
      <c r="C1871" s="138" t="s">
        <v>1716</v>
      </c>
      <c r="D1871" s="107"/>
      <c r="E1871" s="108">
        <v>21.56</v>
      </c>
      <c r="F1871" s="106"/>
      <c r="G1871" s="106"/>
      <c r="H1871" s="106"/>
      <c r="I1871" s="106"/>
      <c r="J1871" s="106"/>
      <c r="K1871" s="106"/>
      <c r="L1871" s="106"/>
      <c r="M1871" s="106"/>
      <c r="N1871" s="106"/>
      <c r="O1871" s="106"/>
      <c r="P1871" s="106"/>
      <c r="Q1871" s="106"/>
      <c r="R1871" s="106"/>
      <c r="S1871" s="106"/>
      <c r="T1871" s="106"/>
      <c r="U1871" s="106"/>
      <c r="V1871" s="106"/>
      <c r="W1871" s="106"/>
      <c r="X1871" s="106"/>
      <c r="Y1871" s="101"/>
      <c r="Z1871" s="101"/>
      <c r="AA1871" s="101"/>
      <c r="AB1871" s="101"/>
      <c r="AC1871" s="101"/>
      <c r="AD1871" s="101"/>
      <c r="AE1871" s="101"/>
      <c r="AF1871" s="101"/>
      <c r="AG1871" s="101" t="s">
        <v>365</v>
      </c>
      <c r="AH1871" s="101">
        <v>0</v>
      </c>
      <c r="AI1871" s="101"/>
      <c r="AJ1871" s="101"/>
      <c r="AK1871" s="101"/>
      <c r="AL1871" s="101"/>
      <c r="AM1871" s="101"/>
      <c r="AN1871" s="101"/>
      <c r="AO1871" s="101"/>
      <c r="AP1871" s="101"/>
      <c r="AQ1871" s="101"/>
      <c r="AR1871" s="101"/>
      <c r="AS1871" s="101"/>
      <c r="AT1871" s="101"/>
      <c r="AU1871" s="101"/>
      <c r="AV1871" s="101"/>
      <c r="AW1871" s="101"/>
      <c r="AX1871" s="101"/>
      <c r="AY1871" s="101"/>
      <c r="AZ1871" s="101"/>
      <c r="BA1871" s="101"/>
      <c r="BB1871" s="101"/>
      <c r="BC1871" s="101"/>
      <c r="BD1871" s="101"/>
      <c r="BE1871" s="101"/>
      <c r="BF1871" s="101"/>
      <c r="BG1871" s="101"/>
      <c r="BH1871" s="101"/>
    </row>
    <row r="1872" spans="1:60" outlineLevel="1">
      <c r="A1872" s="104"/>
      <c r="B1872" s="105"/>
      <c r="C1872" s="138" t="s">
        <v>1706</v>
      </c>
      <c r="D1872" s="107"/>
      <c r="E1872" s="108">
        <v>-4.444</v>
      </c>
      <c r="F1872" s="106"/>
      <c r="G1872" s="106"/>
      <c r="H1872" s="106"/>
      <c r="I1872" s="106"/>
      <c r="J1872" s="106"/>
      <c r="K1872" s="106"/>
      <c r="L1872" s="106"/>
      <c r="M1872" s="106"/>
      <c r="N1872" s="106"/>
      <c r="O1872" s="106"/>
      <c r="P1872" s="106"/>
      <c r="Q1872" s="106"/>
      <c r="R1872" s="106"/>
      <c r="S1872" s="106"/>
      <c r="T1872" s="106"/>
      <c r="U1872" s="106"/>
      <c r="V1872" s="106"/>
      <c r="W1872" s="106"/>
      <c r="X1872" s="106"/>
      <c r="Y1872" s="101"/>
      <c r="Z1872" s="101"/>
      <c r="AA1872" s="101"/>
      <c r="AB1872" s="101"/>
      <c r="AC1872" s="101"/>
      <c r="AD1872" s="101"/>
      <c r="AE1872" s="101"/>
      <c r="AF1872" s="101"/>
      <c r="AG1872" s="101" t="s">
        <v>365</v>
      </c>
      <c r="AH1872" s="101">
        <v>0</v>
      </c>
      <c r="AI1872" s="101"/>
      <c r="AJ1872" s="101"/>
      <c r="AK1872" s="101"/>
      <c r="AL1872" s="101"/>
      <c r="AM1872" s="101"/>
      <c r="AN1872" s="101"/>
      <c r="AO1872" s="101"/>
      <c r="AP1872" s="101"/>
      <c r="AQ1872" s="101"/>
      <c r="AR1872" s="101"/>
      <c r="AS1872" s="101"/>
      <c r="AT1872" s="101"/>
      <c r="AU1872" s="101"/>
      <c r="AV1872" s="101"/>
      <c r="AW1872" s="101"/>
      <c r="AX1872" s="101"/>
      <c r="AY1872" s="101"/>
      <c r="AZ1872" s="101"/>
      <c r="BA1872" s="101"/>
      <c r="BB1872" s="101"/>
      <c r="BC1872" s="101"/>
      <c r="BD1872" s="101"/>
      <c r="BE1872" s="101"/>
      <c r="BF1872" s="101"/>
      <c r="BG1872" s="101"/>
      <c r="BH1872" s="101"/>
    </row>
    <row r="1873" spans="1:60" outlineLevel="1">
      <c r="A1873" s="104"/>
      <c r="B1873" s="105"/>
      <c r="C1873" s="138" t="s">
        <v>1717</v>
      </c>
      <c r="D1873" s="107"/>
      <c r="E1873" s="108">
        <v>55.44</v>
      </c>
      <c r="F1873" s="106"/>
      <c r="G1873" s="106"/>
      <c r="H1873" s="106"/>
      <c r="I1873" s="106"/>
      <c r="J1873" s="106"/>
      <c r="K1873" s="106"/>
      <c r="L1873" s="106"/>
      <c r="M1873" s="106"/>
      <c r="N1873" s="106"/>
      <c r="O1873" s="106"/>
      <c r="P1873" s="106"/>
      <c r="Q1873" s="106"/>
      <c r="R1873" s="106"/>
      <c r="S1873" s="106"/>
      <c r="T1873" s="106"/>
      <c r="U1873" s="106"/>
      <c r="V1873" s="106"/>
      <c r="W1873" s="106"/>
      <c r="X1873" s="106"/>
      <c r="Y1873" s="101"/>
      <c r="Z1873" s="101"/>
      <c r="AA1873" s="101"/>
      <c r="AB1873" s="101"/>
      <c r="AC1873" s="101"/>
      <c r="AD1873" s="101"/>
      <c r="AE1873" s="101"/>
      <c r="AF1873" s="101"/>
      <c r="AG1873" s="101" t="s">
        <v>365</v>
      </c>
      <c r="AH1873" s="101">
        <v>0</v>
      </c>
      <c r="AI1873" s="101"/>
      <c r="AJ1873" s="101"/>
      <c r="AK1873" s="101"/>
      <c r="AL1873" s="101"/>
      <c r="AM1873" s="101"/>
      <c r="AN1873" s="101"/>
      <c r="AO1873" s="101"/>
      <c r="AP1873" s="101"/>
      <c r="AQ1873" s="101"/>
      <c r="AR1873" s="101"/>
      <c r="AS1873" s="101"/>
      <c r="AT1873" s="101"/>
      <c r="AU1873" s="101"/>
      <c r="AV1873" s="101"/>
      <c r="AW1873" s="101"/>
      <c r="AX1873" s="101"/>
      <c r="AY1873" s="101"/>
      <c r="AZ1873" s="101"/>
      <c r="BA1873" s="101"/>
      <c r="BB1873" s="101"/>
      <c r="BC1873" s="101"/>
      <c r="BD1873" s="101"/>
      <c r="BE1873" s="101"/>
      <c r="BF1873" s="101"/>
      <c r="BG1873" s="101"/>
      <c r="BH1873" s="101"/>
    </row>
    <row r="1874" spans="1:60" outlineLevel="1">
      <c r="A1874" s="104"/>
      <c r="B1874" s="105"/>
      <c r="C1874" s="138" t="s">
        <v>1708</v>
      </c>
      <c r="D1874" s="107"/>
      <c r="E1874" s="108">
        <v>-3.8380000000000001</v>
      </c>
      <c r="F1874" s="106"/>
      <c r="G1874" s="106"/>
      <c r="H1874" s="106"/>
      <c r="I1874" s="106"/>
      <c r="J1874" s="106"/>
      <c r="K1874" s="106"/>
      <c r="L1874" s="106"/>
      <c r="M1874" s="106"/>
      <c r="N1874" s="106"/>
      <c r="O1874" s="106"/>
      <c r="P1874" s="106"/>
      <c r="Q1874" s="106"/>
      <c r="R1874" s="106"/>
      <c r="S1874" s="106"/>
      <c r="T1874" s="106"/>
      <c r="U1874" s="106"/>
      <c r="V1874" s="106"/>
      <c r="W1874" s="106"/>
      <c r="X1874" s="106"/>
      <c r="Y1874" s="101"/>
      <c r="Z1874" s="101"/>
      <c r="AA1874" s="101"/>
      <c r="AB1874" s="101"/>
      <c r="AC1874" s="101"/>
      <c r="AD1874" s="101"/>
      <c r="AE1874" s="101"/>
      <c r="AF1874" s="101"/>
      <c r="AG1874" s="101" t="s">
        <v>365</v>
      </c>
      <c r="AH1874" s="101">
        <v>0</v>
      </c>
      <c r="AI1874" s="101"/>
      <c r="AJ1874" s="101"/>
      <c r="AK1874" s="101"/>
      <c r="AL1874" s="101"/>
      <c r="AM1874" s="101"/>
      <c r="AN1874" s="101"/>
      <c r="AO1874" s="101"/>
      <c r="AP1874" s="101"/>
      <c r="AQ1874" s="101"/>
      <c r="AR1874" s="101"/>
      <c r="AS1874" s="101"/>
      <c r="AT1874" s="101"/>
      <c r="AU1874" s="101"/>
      <c r="AV1874" s="101"/>
      <c r="AW1874" s="101"/>
      <c r="AX1874" s="101"/>
      <c r="AY1874" s="101"/>
      <c r="AZ1874" s="101"/>
      <c r="BA1874" s="101"/>
      <c r="BB1874" s="101"/>
      <c r="BC1874" s="101"/>
      <c r="BD1874" s="101"/>
      <c r="BE1874" s="101"/>
      <c r="BF1874" s="101"/>
      <c r="BG1874" s="101"/>
      <c r="BH1874" s="101"/>
    </row>
    <row r="1875" spans="1:60" outlineLevel="1">
      <c r="A1875" s="104"/>
      <c r="B1875" s="105"/>
      <c r="C1875" s="138" t="s">
        <v>1697</v>
      </c>
      <c r="D1875" s="107"/>
      <c r="E1875" s="108">
        <v>-5.4904000000000002</v>
      </c>
      <c r="F1875" s="106"/>
      <c r="G1875" s="106"/>
      <c r="H1875" s="106"/>
      <c r="I1875" s="106"/>
      <c r="J1875" s="106"/>
      <c r="K1875" s="106"/>
      <c r="L1875" s="106"/>
      <c r="M1875" s="106"/>
      <c r="N1875" s="106"/>
      <c r="O1875" s="106"/>
      <c r="P1875" s="106"/>
      <c r="Q1875" s="106"/>
      <c r="R1875" s="106"/>
      <c r="S1875" s="106"/>
      <c r="T1875" s="106"/>
      <c r="U1875" s="106"/>
      <c r="V1875" s="106"/>
      <c r="W1875" s="106"/>
      <c r="X1875" s="106"/>
      <c r="Y1875" s="101"/>
      <c r="Z1875" s="101"/>
      <c r="AA1875" s="101"/>
      <c r="AB1875" s="101"/>
      <c r="AC1875" s="101"/>
      <c r="AD1875" s="101"/>
      <c r="AE1875" s="101"/>
      <c r="AF1875" s="101"/>
      <c r="AG1875" s="101" t="s">
        <v>365</v>
      </c>
      <c r="AH1875" s="101">
        <v>0</v>
      </c>
      <c r="AI1875" s="101"/>
      <c r="AJ1875" s="101"/>
      <c r="AK1875" s="101"/>
      <c r="AL1875" s="101"/>
      <c r="AM1875" s="101"/>
      <c r="AN1875" s="101"/>
      <c r="AO1875" s="101"/>
      <c r="AP1875" s="101"/>
      <c r="AQ1875" s="101"/>
      <c r="AR1875" s="101"/>
      <c r="AS1875" s="101"/>
      <c r="AT1875" s="101"/>
      <c r="AU1875" s="101"/>
      <c r="AV1875" s="101"/>
      <c r="AW1875" s="101"/>
      <c r="AX1875" s="101"/>
      <c r="AY1875" s="101"/>
      <c r="AZ1875" s="101"/>
      <c r="BA1875" s="101"/>
      <c r="BB1875" s="101"/>
      <c r="BC1875" s="101"/>
      <c r="BD1875" s="101"/>
      <c r="BE1875" s="101"/>
      <c r="BF1875" s="101"/>
      <c r="BG1875" s="101"/>
      <c r="BH1875" s="101"/>
    </row>
    <row r="1876" spans="1:60" outlineLevel="1">
      <c r="A1876" s="104"/>
      <c r="B1876" s="105"/>
      <c r="C1876" s="138" t="s">
        <v>1718</v>
      </c>
      <c r="D1876" s="107"/>
      <c r="E1876" s="108">
        <v>22.484000000000002</v>
      </c>
      <c r="F1876" s="106"/>
      <c r="G1876" s="106"/>
      <c r="H1876" s="106"/>
      <c r="I1876" s="106"/>
      <c r="J1876" s="106"/>
      <c r="K1876" s="106"/>
      <c r="L1876" s="106"/>
      <c r="M1876" s="106"/>
      <c r="N1876" s="106"/>
      <c r="O1876" s="106"/>
      <c r="P1876" s="106"/>
      <c r="Q1876" s="106"/>
      <c r="R1876" s="106"/>
      <c r="S1876" s="106"/>
      <c r="T1876" s="106"/>
      <c r="U1876" s="106"/>
      <c r="V1876" s="106"/>
      <c r="W1876" s="106"/>
      <c r="X1876" s="106"/>
      <c r="Y1876" s="101"/>
      <c r="Z1876" s="101"/>
      <c r="AA1876" s="101"/>
      <c r="AB1876" s="101"/>
      <c r="AC1876" s="101"/>
      <c r="AD1876" s="101"/>
      <c r="AE1876" s="101"/>
      <c r="AF1876" s="101"/>
      <c r="AG1876" s="101" t="s">
        <v>365</v>
      </c>
      <c r="AH1876" s="101">
        <v>0</v>
      </c>
      <c r="AI1876" s="101"/>
      <c r="AJ1876" s="101"/>
      <c r="AK1876" s="101"/>
      <c r="AL1876" s="101"/>
      <c r="AM1876" s="101"/>
      <c r="AN1876" s="101"/>
      <c r="AO1876" s="101"/>
      <c r="AP1876" s="101"/>
      <c r="AQ1876" s="101"/>
      <c r="AR1876" s="101"/>
      <c r="AS1876" s="101"/>
      <c r="AT1876" s="101"/>
      <c r="AU1876" s="101"/>
      <c r="AV1876" s="101"/>
      <c r="AW1876" s="101"/>
      <c r="AX1876" s="101"/>
      <c r="AY1876" s="101"/>
      <c r="AZ1876" s="101"/>
      <c r="BA1876" s="101"/>
      <c r="BB1876" s="101"/>
      <c r="BC1876" s="101"/>
      <c r="BD1876" s="101"/>
      <c r="BE1876" s="101"/>
      <c r="BF1876" s="101"/>
      <c r="BG1876" s="101"/>
      <c r="BH1876" s="101"/>
    </row>
    <row r="1877" spans="1:60" outlineLevel="1">
      <c r="A1877" s="104"/>
      <c r="B1877" s="105"/>
      <c r="C1877" s="138" t="s">
        <v>515</v>
      </c>
      <c r="D1877" s="107"/>
      <c r="E1877" s="108">
        <v>-1.6160000000000001</v>
      </c>
      <c r="F1877" s="106"/>
      <c r="G1877" s="106"/>
      <c r="H1877" s="106"/>
      <c r="I1877" s="106"/>
      <c r="J1877" s="106"/>
      <c r="K1877" s="106"/>
      <c r="L1877" s="106"/>
      <c r="M1877" s="106"/>
      <c r="N1877" s="106"/>
      <c r="O1877" s="106"/>
      <c r="P1877" s="106"/>
      <c r="Q1877" s="106"/>
      <c r="R1877" s="106"/>
      <c r="S1877" s="106"/>
      <c r="T1877" s="106"/>
      <c r="U1877" s="106"/>
      <c r="V1877" s="106"/>
      <c r="W1877" s="106"/>
      <c r="X1877" s="106"/>
      <c r="Y1877" s="101"/>
      <c r="Z1877" s="101"/>
      <c r="AA1877" s="101"/>
      <c r="AB1877" s="101"/>
      <c r="AC1877" s="101"/>
      <c r="AD1877" s="101"/>
      <c r="AE1877" s="101"/>
      <c r="AF1877" s="101"/>
      <c r="AG1877" s="101" t="s">
        <v>365</v>
      </c>
      <c r="AH1877" s="101">
        <v>0</v>
      </c>
      <c r="AI1877" s="101"/>
      <c r="AJ1877" s="101"/>
      <c r="AK1877" s="101"/>
      <c r="AL1877" s="101"/>
      <c r="AM1877" s="101"/>
      <c r="AN1877" s="101"/>
      <c r="AO1877" s="101"/>
      <c r="AP1877" s="101"/>
      <c r="AQ1877" s="101"/>
      <c r="AR1877" s="101"/>
      <c r="AS1877" s="101"/>
      <c r="AT1877" s="101"/>
      <c r="AU1877" s="101"/>
      <c r="AV1877" s="101"/>
      <c r="AW1877" s="101"/>
      <c r="AX1877" s="101"/>
      <c r="AY1877" s="101"/>
      <c r="AZ1877" s="101"/>
      <c r="BA1877" s="101"/>
      <c r="BB1877" s="101"/>
      <c r="BC1877" s="101"/>
      <c r="BD1877" s="101"/>
      <c r="BE1877" s="101"/>
      <c r="BF1877" s="101"/>
      <c r="BG1877" s="101"/>
      <c r="BH1877" s="101"/>
    </row>
    <row r="1878" spans="1:60" outlineLevel="1">
      <c r="A1878" s="104"/>
      <c r="B1878" s="105"/>
      <c r="C1878" s="138" t="s">
        <v>1719</v>
      </c>
      <c r="D1878" s="107"/>
      <c r="E1878" s="108">
        <v>21.56</v>
      </c>
      <c r="F1878" s="106"/>
      <c r="G1878" s="106"/>
      <c r="H1878" s="106"/>
      <c r="I1878" s="106"/>
      <c r="J1878" s="106"/>
      <c r="K1878" s="106"/>
      <c r="L1878" s="106"/>
      <c r="M1878" s="106"/>
      <c r="N1878" s="106"/>
      <c r="O1878" s="106"/>
      <c r="P1878" s="106"/>
      <c r="Q1878" s="106"/>
      <c r="R1878" s="106"/>
      <c r="S1878" s="106"/>
      <c r="T1878" s="106"/>
      <c r="U1878" s="106"/>
      <c r="V1878" s="106"/>
      <c r="W1878" s="106"/>
      <c r="X1878" s="106"/>
      <c r="Y1878" s="101"/>
      <c r="Z1878" s="101"/>
      <c r="AA1878" s="101"/>
      <c r="AB1878" s="101"/>
      <c r="AC1878" s="101"/>
      <c r="AD1878" s="101"/>
      <c r="AE1878" s="101"/>
      <c r="AF1878" s="101"/>
      <c r="AG1878" s="101" t="s">
        <v>365</v>
      </c>
      <c r="AH1878" s="101">
        <v>0</v>
      </c>
      <c r="AI1878" s="101"/>
      <c r="AJ1878" s="101"/>
      <c r="AK1878" s="101"/>
      <c r="AL1878" s="101"/>
      <c r="AM1878" s="101"/>
      <c r="AN1878" s="101"/>
      <c r="AO1878" s="101"/>
      <c r="AP1878" s="101"/>
      <c r="AQ1878" s="101"/>
      <c r="AR1878" s="101"/>
      <c r="AS1878" s="101"/>
      <c r="AT1878" s="101"/>
      <c r="AU1878" s="101"/>
      <c r="AV1878" s="101"/>
      <c r="AW1878" s="101"/>
      <c r="AX1878" s="101"/>
      <c r="AY1878" s="101"/>
      <c r="AZ1878" s="101"/>
      <c r="BA1878" s="101"/>
      <c r="BB1878" s="101"/>
      <c r="BC1878" s="101"/>
      <c r="BD1878" s="101"/>
      <c r="BE1878" s="101"/>
      <c r="BF1878" s="101"/>
      <c r="BG1878" s="101"/>
      <c r="BH1878" s="101"/>
    </row>
    <row r="1879" spans="1:60" outlineLevel="1">
      <c r="A1879" s="104"/>
      <c r="B1879" s="105"/>
      <c r="C1879" s="138" t="s">
        <v>1706</v>
      </c>
      <c r="D1879" s="107"/>
      <c r="E1879" s="108">
        <v>-4.444</v>
      </c>
      <c r="F1879" s="106"/>
      <c r="G1879" s="106"/>
      <c r="H1879" s="106"/>
      <c r="I1879" s="106"/>
      <c r="J1879" s="106"/>
      <c r="K1879" s="106"/>
      <c r="L1879" s="106"/>
      <c r="M1879" s="106"/>
      <c r="N1879" s="106"/>
      <c r="O1879" s="106"/>
      <c r="P1879" s="106"/>
      <c r="Q1879" s="106"/>
      <c r="R1879" s="106"/>
      <c r="S1879" s="106"/>
      <c r="T1879" s="106"/>
      <c r="U1879" s="106"/>
      <c r="V1879" s="106"/>
      <c r="W1879" s="106"/>
      <c r="X1879" s="106"/>
      <c r="Y1879" s="101"/>
      <c r="Z1879" s="101"/>
      <c r="AA1879" s="101"/>
      <c r="AB1879" s="101"/>
      <c r="AC1879" s="101"/>
      <c r="AD1879" s="101"/>
      <c r="AE1879" s="101"/>
      <c r="AF1879" s="101"/>
      <c r="AG1879" s="101" t="s">
        <v>365</v>
      </c>
      <c r="AH1879" s="101">
        <v>0</v>
      </c>
      <c r="AI1879" s="101"/>
      <c r="AJ1879" s="101"/>
      <c r="AK1879" s="101"/>
      <c r="AL1879" s="101"/>
      <c r="AM1879" s="101"/>
      <c r="AN1879" s="101"/>
      <c r="AO1879" s="101"/>
      <c r="AP1879" s="101"/>
      <c r="AQ1879" s="101"/>
      <c r="AR1879" s="101"/>
      <c r="AS1879" s="101"/>
      <c r="AT1879" s="101"/>
      <c r="AU1879" s="101"/>
      <c r="AV1879" s="101"/>
      <c r="AW1879" s="101"/>
      <c r="AX1879" s="101"/>
      <c r="AY1879" s="101"/>
      <c r="AZ1879" s="101"/>
      <c r="BA1879" s="101"/>
      <c r="BB1879" s="101"/>
      <c r="BC1879" s="101"/>
      <c r="BD1879" s="101"/>
      <c r="BE1879" s="101"/>
      <c r="BF1879" s="101"/>
      <c r="BG1879" s="101"/>
      <c r="BH1879" s="101"/>
    </row>
    <row r="1880" spans="1:60" outlineLevel="1">
      <c r="A1880" s="104"/>
      <c r="B1880" s="105"/>
      <c r="C1880" s="138" t="s">
        <v>1720</v>
      </c>
      <c r="D1880" s="107"/>
      <c r="E1880" s="108">
        <v>55.44</v>
      </c>
      <c r="F1880" s="106"/>
      <c r="G1880" s="106"/>
      <c r="H1880" s="106"/>
      <c r="I1880" s="106"/>
      <c r="J1880" s="106"/>
      <c r="K1880" s="106"/>
      <c r="L1880" s="106"/>
      <c r="M1880" s="106"/>
      <c r="N1880" s="106"/>
      <c r="O1880" s="106"/>
      <c r="P1880" s="106"/>
      <c r="Q1880" s="106"/>
      <c r="R1880" s="106"/>
      <c r="S1880" s="106"/>
      <c r="T1880" s="106"/>
      <c r="U1880" s="106"/>
      <c r="V1880" s="106"/>
      <c r="W1880" s="106"/>
      <c r="X1880" s="106"/>
      <c r="Y1880" s="101"/>
      <c r="Z1880" s="101"/>
      <c r="AA1880" s="101"/>
      <c r="AB1880" s="101"/>
      <c r="AC1880" s="101"/>
      <c r="AD1880" s="101"/>
      <c r="AE1880" s="101"/>
      <c r="AF1880" s="101"/>
      <c r="AG1880" s="101" t="s">
        <v>365</v>
      </c>
      <c r="AH1880" s="101">
        <v>0</v>
      </c>
      <c r="AI1880" s="101"/>
      <c r="AJ1880" s="101"/>
      <c r="AK1880" s="101"/>
      <c r="AL1880" s="101"/>
      <c r="AM1880" s="101"/>
      <c r="AN1880" s="101"/>
      <c r="AO1880" s="101"/>
      <c r="AP1880" s="101"/>
      <c r="AQ1880" s="101"/>
      <c r="AR1880" s="101"/>
      <c r="AS1880" s="101"/>
      <c r="AT1880" s="101"/>
      <c r="AU1880" s="101"/>
      <c r="AV1880" s="101"/>
      <c r="AW1880" s="101"/>
      <c r="AX1880" s="101"/>
      <c r="AY1880" s="101"/>
      <c r="AZ1880" s="101"/>
      <c r="BA1880" s="101"/>
      <c r="BB1880" s="101"/>
      <c r="BC1880" s="101"/>
      <c r="BD1880" s="101"/>
      <c r="BE1880" s="101"/>
      <c r="BF1880" s="101"/>
      <c r="BG1880" s="101"/>
      <c r="BH1880" s="101"/>
    </row>
    <row r="1881" spans="1:60" outlineLevel="1">
      <c r="A1881" s="104"/>
      <c r="B1881" s="105"/>
      <c r="C1881" s="138" t="s">
        <v>1708</v>
      </c>
      <c r="D1881" s="107"/>
      <c r="E1881" s="108">
        <v>-3.8380000000000001</v>
      </c>
      <c r="F1881" s="106"/>
      <c r="G1881" s="106"/>
      <c r="H1881" s="106"/>
      <c r="I1881" s="106"/>
      <c r="J1881" s="106"/>
      <c r="K1881" s="106"/>
      <c r="L1881" s="106"/>
      <c r="M1881" s="106"/>
      <c r="N1881" s="106"/>
      <c r="O1881" s="106"/>
      <c r="P1881" s="106"/>
      <c r="Q1881" s="106"/>
      <c r="R1881" s="106"/>
      <c r="S1881" s="106"/>
      <c r="T1881" s="106"/>
      <c r="U1881" s="106"/>
      <c r="V1881" s="106"/>
      <c r="W1881" s="106"/>
      <c r="X1881" s="106"/>
      <c r="Y1881" s="101"/>
      <c r="Z1881" s="101"/>
      <c r="AA1881" s="101"/>
      <c r="AB1881" s="101"/>
      <c r="AC1881" s="101"/>
      <c r="AD1881" s="101"/>
      <c r="AE1881" s="101"/>
      <c r="AF1881" s="101"/>
      <c r="AG1881" s="101" t="s">
        <v>365</v>
      </c>
      <c r="AH1881" s="101">
        <v>0</v>
      </c>
      <c r="AI1881" s="101"/>
      <c r="AJ1881" s="101"/>
      <c r="AK1881" s="101"/>
      <c r="AL1881" s="101"/>
      <c r="AM1881" s="101"/>
      <c r="AN1881" s="101"/>
      <c r="AO1881" s="101"/>
      <c r="AP1881" s="101"/>
      <c r="AQ1881" s="101"/>
      <c r="AR1881" s="101"/>
      <c r="AS1881" s="101"/>
      <c r="AT1881" s="101"/>
      <c r="AU1881" s="101"/>
      <c r="AV1881" s="101"/>
      <c r="AW1881" s="101"/>
      <c r="AX1881" s="101"/>
      <c r="AY1881" s="101"/>
      <c r="AZ1881" s="101"/>
      <c r="BA1881" s="101"/>
      <c r="BB1881" s="101"/>
      <c r="BC1881" s="101"/>
      <c r="BD1881" s="101"/>
      <c r="BE1881" s="101"/>
      <c r="BF1881" s="101"/>
      <c r="BG1881" s="101"/>
      <c r="BH1881" s="101"/>
    </row>
    <row r="1882" spans="1:60" outlineLevel="1">
      <c r="A1882" s="104"/>
      <c r="B1882" s="105"/>
      <c r="C1882" s="138" t="s">
        <v>1697</v>
      </c>
      <c r="D1882" s="107"/>
      <c r="E1882" s="108">
        <v>-5.4904000000000002</v>
      </c>
      <c r="F1882" s="106"/>
      <c r="G1882" s="106"/>
      <c r="H1882" s="106"/>
      <c r="I1882" s="106"/>
      <c r="J1882" s="106"/>
      <c r="K1882" s="106"/>
      <c r="L1882" s="106"/>
      <c r="M1882" s="106"/>
      <c r="N1882" s="106"/>
      <c r="O1882" s="106"/>
      <c r="P1882" s="106"/>
      <c r="Q1882" s="106"/>
      <c r="R1882" s="106"/>
      <c r="S1882" s="106"/>
      <c r="T1882" s="106"/>
      <c r="U1882" s="106"/>
      <c r="V1882" s="106"/>
      <c r="W1882" s="106"/>
      <c r="X1882" s="106"/>
      <c r="Y1882" s="101"/>
      <c r="Z1882" s="101"/>
      <c r="AA1882" s="101"/>
      <c r="AB1882" s="101"/>
      <c r="AC1882" s="101"/>
      <c r="AD1882" s="101"/>
      <c r="AE1882" s="101"/>
      <c r="AF1882" s="101"/>
      <c r="AG1882" s="101" t="s">
        <v>365</v>
      </c>
      <c r="AH1882" s="101">
        <v>0</v>
      </c>
      <c r="AI1882" s="101"/>
      <c r="AJ1882" s="101"/>
      <c r="AK1882" s="101"/>
      <c r="AL1882" s="101"/>
      <c r="AM1882" s="101"/>
      <c r="AN1882" s="101"/>
      <c r="AO1882" s="101"/>
      <c r="AP1882" s="101"/>
      <c r="AQ1882" s="101"/>
      <c r="AR1882" s="101"/>
      <c r="AS1882" s="101"/>
      <c r="AT1882" s="101"/>
      <c r="AU1882" s="101"/>
      <c r="AV1882" s="101"/>
      <c r="AW1882" s="101"/>
      <c r="AX1882" s="101"/>
      <c r="AY1882" s="101"/>
      <c r="AZ1882" s="101"/>
      <c r="BA1882" s="101"/>
      <c r="BB1882" s="101"/>
      <c r="BC1882" s="101"/>
      <c r="BD1882" s="101"/>
      <c r="BE1882" s="101"/>
      <c r="BF1882" s="101"/>
      <c r="BG1882" s="101"/>
      <c r="BH1882" s="101"/>
    </row>
    <row r="1883" spans="1:60" outlineLevel="1">
      <c r="A1883" s="104"/>
      <c r="B1883" s="105"/>
      <c r="C1883" s="138" t="s">
        <v>1721</v>
      </c>
      <c r="D1883" s="107"/>
      <c r="E1883" s="108">
        <v>22.484000000000002</v>
      </c>
      <c r="F1883" s="106"/>
      <c r="G1883" s="106"/>
      <c r="H1883" s="106"/>
      <c r="I1883" s="106"/>
      <c r="J1883" s="106"/>
      <c r="K1883" s="106"/>
      <c r="L1883" s="106"/>
      <c r="M1883" s="106"/>
      <c r="N1883" s="106"/>
      <c r="O1883" s="106"/>
      <c r="P1883" s="106"/>
      <c r="Q1883" s="106"/>
      <c r="R1883" s="106"/>
      <c r="S1883" s="106"/>
      <c r="T1883" s="106"/>
      <c r="U1883" s="106"/>
      <c r="V1883" s="106"/>
      <c r="W1883" s="106"/>
      <c r="X1883" s="106"/>
      <c r="Y1883" s="101"/>
      <c r="Z1883" s="101"/>
      <c r="AA1883" s="101"/>
      <c r="AB1883" s="101"/>
      <c r="AC1883" s="101"/>
      <c r="AD1883" s="101"/>
      <c r="AE1883" s="101"/>
      <c r="AF1883" s="101"/>
      <c r="AG1883" s="101" t="s">
        <v>365</v>
      </c>
      <c r="AH1883" s="101">
        <v>0</v>
      </c>
      <c r="AI1883" s="101"/>
      <c r="AJ1883" s="101"/>
      <c r="AK1883" s="101"/>
      <c r="AL1883" s="101"/>
      <c r="AM1883" s="101"/>
      <c r="AN1883" s="101"/>
      <c r="AO1883" s="101"/>
      <c r="AP1883" s="101"/>
      <c r="AQ1883" s="101"/>
      <c r="AR1883" s="101"/>
      <c r="AS1883" s="101"/>
      <c r="AT1883" s="101"/>
      <c r="AU1883" s="101"/>
      <c r="AV1883" s="101"/>
      <c r="AW1883" s="101"/>
      <c r="AX1883" s="101"/>
      <c r="AY1883" s="101"/>
      <c r="AZ1883" s="101"/>
      <c r="BA1883" s="101"/>
      <c r="BB1883" s="101"/>
      <c r="BC1883" s="101"/>
      <c r="BD1883" s="101"/>
      <c r="BE1883" s="101"/>
      <c r="BF1883" s="101"/>
      <c r="BG1883" s="101"/>
      <c r="BH1883" s="101"/>
    </row>
    <row r="1884" spans="1:60" outlineLevel="1">
      <c r="A1884" s="104"/>
      <c r="B1884" s="105"/>
      <c r="C1884" s="138" t="s">
        <v>515</v>
      </c>
      <c r="D1884" s="107"/>
      <c r="E1884" s="108">
        <v>-1.6160000000000001</v>
      </c>
      <c r="F1884" s="106"/>
      <c r="G1884" s="106"/>
      <c r="H1884" s="106"/>
      <c r="I1884" s="106"/>
      <c r="J1884" s="106"/>
      <c r="K1884" s="106"/>
      <c r="L1884" s="106"/>
      <c r="M1884" s="106"/>
      <c r="N1884" s="106"/>
      <c r="O1884" s="106"/>
      <c r="P1884" s="106"/>
      <c r="Q1884" s="106"/>
      <c r="R1884" s="106"/>
      <c r="S1884" s="106"/>
      <c r="T1884" s="106"/>
      <c r="U1884" s="106"/>
      <c r="V1884" s="106"/>
      <c r="W1884" s="106"/>
      <c r="X1884" s="106"/>
      <c r="Y1884" s="101"/>
      <c r="Z1884" s="101"/>
      <c r="AA1884" s="101"/>
      <c r="AB1884" s="101"/>
      <c r="AC1884" s="101"/>
      <c r="AD1884" s="101"/>
      <c r="AE1884" s="101"/>
      <c r="AF1884" s="101"/>
      <c r="AG1884" s="101" t="s">
        <v>365</v>
      </c>
      <c r="AH1884" s="101">
        <v>0</v>
      </c>
      <c r="AI1884" s="101"/>
      <c r="AJ1884" s="101"/>
      <c r="AK1884" s="101"/>
      <c r="AL1884" s="101"/>
      <c r="AM1884" s="101"/>
      <c r="AN1884" s="101"/>
      <c r="AO1884" s="101"/>
      <c r="AP1884" s="101"/>
      <c r="AQ1884" s="101"/>
      <c r="AR1884" s="101"/>
      <c r="AS1884" s="101"/>
      <c r="AT1884" s="101"/>
      <c r="AU1884" s="101"/>
      <c r="AV1884" s="101"/>
      <c r="AW1884" s="101"/>
      <c r="AX1884" s="101"/>
      <c r="AY1884" s="101"/>
      <c r="AZ1884" s="101"/>
      <c r="BA1884" s="101"/>
      <c r="BB1884" s="101"/>
      <c r="BC1884" s="101"/>
      <c r="BD1884" s="101"/>
      <c r="BE1884" s="101"/>
      <c r="BF1884" s="101"/>
      <c r="BG1884" s="101"/>
      <c r="BH1884" s="101"/>
    </row>
    <row r="1885" spans="1:60" outlineLevel="1">
      <c r="A1885" s="104"/>
      <c r="B1885" s="105"/>
      <c r="C1885" s="138" t="s">
        <v>1722</v>
      </c>
      <c r="D1885" s="107"/>
      <c r="E1885" s="108">
        <v>21.56</v>
      </c>
      <c r="F1885" s="106"/>
      <c r="G1885" s="106"/>
      <c r="H1885" s="106"/>
      <c r="I1885" s="106"/>
      <c r="J1885" s="106"/>
      <c r="K1885" s="106"/>
      <c r="L1885" s="106"/>
      <c r="M1885" s="106"/>
      <c r="N1885" s="106"/>
      <c r="O1885" s="106"/>
      <c r="P1885" s="106"/>
      <c r="Q1885" s="106"/>
      <c r="R1885" s="106"/>
      <c r="S1885" s="106"/>
      <c r="T1885" s="106"/>
      <c r="U1885" s="106"/>
      <c r="V1885" s="106"/>
      <c r="W1885" s="106"/>
      <c r="X1885" s="106"/>
      <c r="Y1885" s="101"/>
      <c r="Z1885" s="101"/>
      <c r="AA1885" s="101"/>
      <c r="AB1885" s="101"/>
      <c r="AC1885" s="101"/>
      <c r="AD1885" s="101"/>
      <c r="AE1885" s="101"/>
      <c r="AF1885" s="101"/>
      <c r="AG1885" s="101" t="s">
        <v>365</v>
      </c>
      <c r="AH1885" s="101">
        <v>0</v>
      </c>
      <c r="AI1885" s="101"/>
      <c r="AJ1885" s="101"/>
      <c r="AK1885" s="101"/>
      <c r="AL1885" s="101"/>
      <c r="AM1885" s="101"/>
      <c r="AN1885" s="101"/>
      <c r="AO1885" s="101"/>
      <c r="AP1885" s="101"/>
      <c r="AQ1885" s="101"/>
      <c r="AR1885" s="101"/>
      <c r="AS1885" s="101"/>
      <c r="AT1885" s="101"/>
      <c r="AU1885" s="101"/>
      <c r="AV1885" s="101"/>
      <c r="AW1885" s="101"/>
      <c r="AX1885" s="101"/>
      <c r="AY1885" s="101"/>
      <c r="AZ1885" s="101"/>
      <c r="BA1885" s="101"/>
      <c r="BB1885" s="101"/>
      <c r="BC1885" s="101"/>
      <c r="BD1885" s="101"/>
      <c r="BE1885" s="101"/>
      <c r="BF1885" s="101"/>
      <c r="BG1885" s="101"/>
      <c r="BH1885" s="101"/>
    </row>
    <row r="1886" spans="1:60" outlineLevel="1">
      <c r="A1886" s="104"/>
      <c r="B1886" s="105"/>
      <c r="C1886" s="138" t="s">
        <v>1706</v>
      </c>
      <c r="D1886" s="107"/>
      <c r="E1886" s="108">
        <v>-4.444</v>
      </c>
      <c r="F1886" s="106"/>
      <c r="G1886" s="106"/>
      <c r="H1886" s="106"/>
      <c r="I1886" s="106"/>
      <c r="J1886" s="106"/>
      <c r="K1886" s="106"/>
      <c r="L1886" s="106"/>
      <c r="M1886" s="106"/>
      <c r="N1886" s="106"/>
      <c r="O1886" s="106"/>
      <c r="P1886" s="106"/>
      <c r="Q1886" s="106"/>
      <c r="R1886" s="106"/>
      <c r="S1886" s="106"/>
      <c r="T1886" s="106"/>
      <c r="U1886" s="106"/>
      <c r="V1886" s="106"/>
      <c r="W1886" s="106"/>
      <c r="X1886" s="106"/>
      <c r="Y1886" s="101"/>
      <c r="Z1886" s="101"/>
      <c r="AA1886" s="101"/>
      <c r="AB1886" s="101"/>
      <c r="AC1886" s="101"/>
      <c r="AD1886" s="101"/>
      <c r="AE1886" s="101"/>
      <c r="AF1886" s="101"/>
      <c r="AG1886" s="101" t="s">
        <v>365</v>
      </c>
      <c r="AH1886" s="101">
        <v>0</v>
      </c>
      <c r="AI1886" s="101"/>
      <c r="AJ1886" s="101"/>
      <c r="AK1886" s="101"/>
      <c r="AL1886" s="101"/>
      <c r="AM1886" s="101"/>
      <c r="AN1886" s="101"/>
      <c r="AO1886" s="101"/>
      <c r="AP1886" s="101"/>
      <c r="AQ1886" s="101"/>
      <c r="AR1886" s="101"/>
      <c r="AS1886" s="101"/>
      <c r="AT1886" s="101"/>
      <c r="AU1886" s="101"/>
      <c r="AV1886" s="101"/>
      <c r="AW1886" s="101"/>
      <c r="AX1886" s="101"/>
      <c r="AY1886" s="101"/>
      <c r="AZ1886" s="101"/>
      <c r="BA1886" s="101"/>
      <c r="BB1886" s="101"/>
      <c r="BC1886" s="101"/>
      <c r="BD1886" s="101"/>
      <c r="BE1886" s="101"/>
      <c r="BF1886" s="101"/>
      <c r="BG1886" s="101"/>
      <c r="BH1886" s="101"/>
    </row>
    <row r="1887" spans="1:60" outlineLevel="1">
      <c r="A1887" s="104"/>
      <c r="B1887" s="105"/>
      <c r="C1887" s="138" t="s">
        <v>1723</v>
      </c>
      <c r="D1887" s="107"/>
      <c r="E1887" s="108">
        <v>55.44</v>
      </c>
      <c r="F1887" s="106"/>
      <c r="G1887" s="106"/>
      <c r="H1887" s="106"/>
      <c r="I1887" s="106"/>
      <c r="J1887" s="106"/>
      <c r="K1887" s="106"/>
      <c r="L1887" s="106"/>
      <c r="M1887" s="106"/>
      <c r="N1887" s="106"/>
      <c r="O1887" s="106"/>
      <c r="P1887" s="106"/>
      <c r="Q1887" s="106"/>
      <c r="R1887" s="106"/>
      <c r="S1887" s="106"/>
      <c r="T1887" s="106"/>
      <c r="U1887" s="106"/>
      <c r="V1887" s="106"/>
      <c r="W1887" s="106"/>
      <c r="X1887" s="106"/>
      <c r="Y1887" s="101"/>
      <c r="Z1887" s="101"/>
      <c r="AA1887" s="101"/>
      <c r="AB1887" s="101"/>
      <c r="AC1887" s="101"/>
      <c r="AD1887" s="101"/>
      <c r="AE1887" s="101"/>
      <c r="AF1887" s="101"/>
      <c r="AG1887" s="101" t="s">
        <v>365</v>
      </c>
      <c r="AH1887" s="101">
        <v>0</v>
      </c>
      <c r="AI1887" s="101"/>
      <c r="AJ1887" s="101"/>
      <c r="AK1887" s="101"/>
      <c r="AL1887" s="101"/>
      <c r="AM1887" s="101"/>
      <c r="AN1887" s="101"/>
      <c r="AO1887" s="101"/>
      <c r="AP1887" s="101"/>
      <c r="AQ1887" s="101"/>
      <c r="AR1887" s="101"/>
      <c r="AS1887" s="101"/>
      <c r="AT1887" s="101"/>
      <c r="AU1887" s="101"/>
      <c r="AV1887" s="101"/>
      <c r="AW1887" s="101"/>
      <c r="AX1887" s="101"/>
      <c r="AY1887" s="101"/>
      <c r="AZ1887" s="101"/>
      <c r="BA1887" s="101"/>
      <c r="BB1887" s="101"/>
      <c r="BC1887" s="101"/>
      <c r="BD1887" s="101"/>
      <c r="BE1887" s="101"/>
      <c r="BF1887" s="101"/>
      <c r="BG1887" s="101"/>
      <c r="BH1887" s="101"/>
    </row>
    <row r="1888" spans="1:60" outlineLevel="1">
      <c r="A1888" s="104"/>
      <c r="B1888" s="105"/>
      <c r="C1888" s="138" t="s">
        <v>1708</v>
      </c>
      <c r="D1888" s="107"/>
      <c r="E1888" s="108">
        <v>-3.8380000000000001</v>
      </c>
      <c r="F1888" s="106"/>
      <c r="G1888" s="106"/>
      <c r="H1888" s="106"/>
      <c r="I1888" s="106"/>
      <c r="J1888" s="106"/>
      <c r="K1888" s="106"/>
      <c r="L1888" s="106"/>
      <c r="M1888" s="106"/>
      <c r="N1888" s="106"/>
      <c r="O1888" s="106"/>
      <c r="P1888" s="106"/>
      <c r="Q1888" s="106"/>
      <c r="R1888" s="106"/>
      <c r="S1888" s="106"/>
      <c r="T1888" s="106"/>
      <c r="U1888" s="106"/>
      <c r="V1888" s="106"/>
      <c r="W1888" s="106"/>
      <c r="X1888" s="106"/>
      <c r="Y1888" s="101"/>
      <c r="Z1888" s="101"/>
      <c r="AA1888" s="101"/>
      <c r="AB1888" s="101"/>
      <c r="AC1888" s="101"/>
      <c r="AD1888" s="101"/>
      <c r="AE1888" s="101"/>
      <c r="AF1888" s="101"/>
      <c r="AG1888" s="101" t="s">
        <v>365</v>
      </c>
      <c r="AH1888" s="101">
        <v>0</v>
      </c>
      <c r="AI1888" s="101"/>
      <c r="AJ1888" s="101"/>
      <c r="AK1888" s="101"/>
      <c r="AL1888" s="101"/>
      <c r="AM1888" s="101"/>
      <c r="AN1888" s="101"/>
      <c r="AO1888" s="101"/>
      <c r="AP1888" s="101"/>
      <c r="AQ1888" s="101"/>
      <c r="AR1888" s="101"/>
      <c r="AS1888" s="101"/>
      <c r="AT1888" s="101"/>
      <c r="AU1888" s="101"/>
      <c r="AV1888" s="101"/>
      <c r="AW1888" s="101"/>
      <c r="AX1888" s="101"/>
      <c r="AY1888" s="101"/>
      <c r="AZ1888" s="101"/>
      <c r="BA1888" s="101"/>
      <c r="BB1888" s="101"/>
      <c r="BC1888" s="101"/>
      <c r="BD1888" s="101"/>
      <c r="BE1888" s="101"/>
      <c r="BF1888" s="101"/>
      <c r="BG1888" s="101"/>
      <c r="BH1888" s="101"/>
    </row>
    <row r="1889" spans="1:60" outlineLevel="1">
      <c r="A1889" s="104"/>
      <c r="B1889" s="105"/>
      <c r="C1889" s="138" t="s">
        <v>1697</v>
      </c>
      <c r="D1889" s="107"/>
      <c r="E1889" s="108">
        <v>-5.4904000000000002</v>
      </c>
      <c r="F1889" s="106"/>
      <c r="G1889" s="106"/>
      <c r="H1889" s="106"/>
      <c r="I1889" s="106"/>
      <c r="J1889" s="106"/>
      <c r="K1889" s="106"/>
      <c r="L1889" s="106"/>
      <c r="M1889" s="106"/>
      <c r="N1889" s="106"/>
      <c r="O1889" s="106"/>
      <c r="P1889" s="106"/>
      <c r="Q1889" s="106"/>
      <c r="R1889" s="106"/>
      <c r="S1889" s="106"/>
      <c r="T1889" s="106"/>
      <c r="U1889" s="106"/>
      <c r="V1889" s="106"/>
      <c r="W1889" s="106"/>
      <c r="X1889" s="106"/>
      <c r="Y1889" s="101"/>
      <c r="Z1889" s="101"/>
      <c r="AA1889" s="101"/>
      <c r="AB1889" s="101"/>
      <c r="AC1889" s="101"/>
      <c r="AD1889" s="101"/>
      <c r="AE1889" s="101"/>
      <c r="AF1889" s="101"/>
      <c r="AG1889" s="101" t="s">
        <v>365</v>
      </c>
      <c r="AH1889" s="101">
        <v>0</v>
      </c>
      <c r="AI1889" s="101"/>
      <c r="AJ1889" s="101"/>
      <c r="AK1889" s="101"/>
      <c r="AL1889" s="101"/>
      <c r="AM1889" s="101"/>
      <c r="AN1889" s="101"/>
      <c r="AO1889" s="101"/>
      <c r="AP1889" s="101"/>
      <c r="AQ1889" s="101"/>
      <c r="AR1889" s="101"/>
      <c r="AS1889" s="101"/>
      <c r="AT1889" s="101"/>
      <c r="AU1889" s="101"/>
      <c r="AV1889" s="101"/>
      <c r="AW1889" s="101"/>
      <c r="AX1889" s="101"/>
      <c r="AY1889" s="101"/>
      <c r="AZ1889" s="101"/>
      <c r="BA1889" s="101"/>
      <c r="BB1889" s="101"/>
      <c r="BC1889" s="101"/>
      <c r="BD1889" s="101"/>
      <c r="BE1889" s="101"/>
      <c r="BF1889" s="101"/>
      <c r="BG1889" s="101"/>
      <c r="BH1889" s="101"/>
    </row>
    <row r="1890" spans="1:60" outlineLevel="1">
      <c r="A1890" s="104"/>
      <c r="B1890" s="105"/>
      <c r="C1890" s="138" t="s">
        <v>1724</v>
      </c>
      <c r="D1890" s="107"/>
      <c r="E1890" s="108">
        <v>22.484000000000002</v>
      </c>
      <c r="F1890" s="106"/>
      <c r="G1890" s="106"/>
      <c r="H1890" s="106"/>
      <c r="I1890" s="106"/>
      <c r="J1890" s="106"/>
      <c r="K1890" s="106"/>
      <c r="L1890" s="106"/>
      <c r="M1890" s="106"/>
      <c r="N1890" s="106"/>
      <c r="O1890" s="106"/>
      <c r="P1890" s="106"/>
      <c r="Q1890" s="106"/>
      <c r="R1890" s="106"/>
      <c r="S1890" s="106"/>
      <c r="T1890" s="106"/>
      <c r="U1890" s="106"/>
      <c r="V1890" s="106"/>
      <c r="W1890" s="106"/>
      <c r="X1890" s="106"/>
      <c r="Y1890" s="101"/>
      <c r="Z1890" s="101"/>
      <c r="AA1890" s="101"/>
      <c r="AB1890" s="101"/>
      <c r="AC1890" s="101"/>
      <c r="AD1890" s="101"/>
      <c r="AE1890" s="101"/>
      <c r="AF1890" s="101"/>
      <c r="AG1890" s="101" t="s">
        <v>365</v>
      </c>
      <c r="AH1890" s="101">
        <v>0</v>
      </c>
      <c r="AI1890" s="101"/>
      <c r="AJ1890" s="101"/>
      <c r="AK1890" s="101"/>
      <c r="AL1890" s="101"/>
      <c r="AM1890" s="101"/>
      <c r="AN1890" s="101"/>
      <c r="AO1890" s="101"/>
      <c r="AP1890" s="101"/>
      <c r="AQ1890" s="101"/>
      <c r="AR1890" s="101"/>
      <c r="AS1890" s="101"/>
      <c r="AT1890" s="101"/>
      <c r="AU1890" s="101"/>
      <c r="AV1890" s="101"/>
      <c r="AW1890" s="101"/>
      <c r="AX1890" s="101"/>
      <c r="AY1890" s="101"/>
      <c r="AZ1890" s="101"/>
      <c r="BA1890" s="101"/>
      <c r="BB1890" s="101"/>
      <c r="BC1890" s="101"/>
      <c r="BD1890" s="101"/>
      <c r="BE1890" s="101"/>
      <c r="BF1890" s="101"/>
      <c r="BG1890" s="101"/>
      <c r="BH1890" s="101"/>
    </row>
    <row r="1891" spans="1:60" outlineLevel="1">
      <c r="A1891" s="104"/>
      <c r="B1891" s="105"/>
      <c r="C1891" s="138" t="s">
        <v>515</v>
      </c>
      <c r="D1891" s="107"/>
      <c r="E1891" s="108">
        <v>-1.6160000000000001</v>
      </c>
      <c r="F1891" s="106"/>
      <c r="G1891" s="106"/>
      <c r="H1891" s="106"/>
      <c r="I1891" s="106"/>
      <c r="J1891" s="106"/>
      <c r="K1891" s="106"/>
      <c r="L1891" s="106"/>
      <c r="M1891" s="106"/>
      <c r="N1891" s="106"/>
      <c r="O1891" s="106"/>
      <c r="P1891" s="106"/>
      <c r="Q1891" s="106"/>
      <c r="R1891" s="106"/>
      <c r="S1891" s="106"/>
      <c r="T1891" s="106"/>
      <c r="U1891" s="106"/>
      <c r="V1891" s="106"/>
      <c r="W1891" s="106"/>
      <c r="X1891" s="106"/>
      <c r="Y1891" s="101"/>
      <c r="Z1891" s="101"/>
      <c r="AA1891" s="101"/>
      <c r="AB1891" s="101"/>
      <c r="AC1891" s="101"/>
      <c r="AD1891" s="101"/>
      <c r="AE1891" s="101"/>
      <c r="AF1891" s="101"/>
      <c r="AG1891" s="101" t="s">
        <v>365</v>
      </c>
      <c r="AH1891" s="101">
        <v>0</v>
      </c>
      <c r="AI1891" s="101"/>
      <c r="AJ1891" s="101"/>
      <c r="AK1891" s="101"/>
      <c r="AL1891" s="101"/>
      <c r="AM1891" s="101"/>
      <c r="AN1891" s="101"/>
      <c r="AO1891" s="101"/>
      <c r="AP1891" s="101"/>
      <c r="AQ1891" s="101"/>
      <c r="AR1891" s="101"/>
      <c r="AS1891" s="101"/>
      <c r="AT1891" s="101"/>
      <c r="AU1891" s="101"/>
      <c r="AV1891" s="101"/>
      <c r="AW1891" s="101"/>
      <c r="AX1891" s="101"/>
      <c r="AY1891" s="101"/>
      <c r="AZ1891" s="101"/>
      <c r="BA1891" s="101"/>
      <c r="BB1891" s="101"/>
      <c r="BC1891" s="101"/>
      <c r="BD1891" s="101"/>
      <c r="BE1891" s="101"/>
      <c r="BF1891" s="101"/>
      <c r="BG1891" s="101"/>
      <c r="BH1891" s="101"/>
    </row>
    <row r="1892" spans="1:60" outlineLevel="1">
      <c r="A1892" s="104"/>
      <c r="B1892" s="105"/>
      <c r="C1892" s="138" t="s">
        <v>1725</v>
      </c>
      <c r="D1892" s="107"/>
      <c r="E1892" s="108">
        <v>21.56</v>
      </c>
      <c r="F1892" s="106"/>
      <c r="G1892" s="106"/>
      <c r="H1892" s="106"/>
      <c r="I1892" s="106"/>
      <c r="J1892" s="106"/>
      <c r="K1892" s="106"/>
      <c r="L1892" s="106"/>
      <c r="M1892" s="106"/>
      <c r="N1892" s="106"/>
      <c r="O1892" s="106"/>
      <c r="P1892" s="106"/>
      <c r="Q1892" s="106"/>
      <c r="R1892" s="106"/>
      <c r="S1892" s="106"/>
      <c r="T1892" s="106"/>
      <c r="U1892" s="106"/>
      <c r="V1892" s="106"/>
      <c r="W1892" s="106"/>
      <c r="X1892" s="106"/>
      <c r="Y1892" s="101"/>
      <c r="Z1892" s="101"/>
      <c r="AA1892" s="101"/>
      <c r="AB1892" s="101"/>
      <c r="AC1892" s="101"/>
      <c r="AD1892" s="101"/>
      <c r="AE1892" s="101"/>
      <c r="AF1892" s="101"/>
      <c r="AG1892" s="101" t="s">
        <v>365</v>
      </c>
      <c r="AH1892" s="101">
        <v>0</v>
      </c>
      <c r="AI1892" s="101"/>
      <c r="AJ1892" s="101"/>
      <c r="AK1892" s="101"/>
      <c r="AL1892" s="101"/>
      <c r="AM1892" s="101"/>
      <c r="AN1892" s="101"/>
      <c r="AO1892" s="101"/>
      <c r="AP1892" s="101"/>
      <c r="AQ1892" s="101"/>
      <c r="AR1892" s="101"/>
      <c r="AS1892" s="101"/>
      <c r="AT1892" s="101"/>
      <c r="AU1892" s="101"/>
      <c r="AV1892" s="101"/>
      <c r="AW1892" s="101"/>
      <c r="AX1892" s="101"/>
      <c r="AY1892" s="101"/>
      <c r="AZ1892" s="101"/>
      <c r="BA1892" s="101"/>
      <c r="BB1892" s="101"/>
      <c r="BC1892" s="101"/>
      <c r="BD1892" s="101"/>
      <c r="BE1892" s="101"/>
      <c r="BF1892" s="101"/>
      <c r="BG1892" s="101"/>
      <c r="BH1892" s="101"/>
    </row>
    <row r="1893" spans="1:60" outlineLevel="1">
      <c r="A1893" s="104"/>
      <c r="B1893" s="105"/>
      <c r="C1893" s="138" t="s">
        <v>1706</v>
      </c>
      <c r="D1893" s="107"/>
      <c r="E1893" s="108">
        <v>-4.444</v>
      </c>
      <c r="F1893" s="106"/>
      <c r="G1893" s="106"/>
      <c r="H1893" s="106"/>
      <c r="I1893" s="106"/>
      <c r="J1893" s="106"/>
      <c r="K1893" s="106"/>
      <c r="L1893" s="106"/>
      <c r="M1893" s="106"/>
      <c r="N1893" s="106"/>
      <c r="O1893" s="106"/>
      <c r="P1893" s="106"/>
      <c r="Q1893" s="106"/>
      <c r="R1893" s="106"/>
      <c r="S1893" s="106"/>
      <c r="T1893" s="106"/>
      <c r="U1893" s="106"/>
      <c r="V1893" s="106"/>
      <c r="W1893" s="106"/>
      <c r="X1893" s="106"/>
      <c r="Y1893" s="101"/>
      <c r="Z1893" s="101"/>
      <c r="AA1893" s="101"/>
      <c r="AB1893" s="101"/>
      <c r="AC1893" s="101"/>
      <c r="AD1893" s="101"/>
      <c r="AE1893" s="101"/>
      <c r="AF1893" s="101"/>
      <c r="AG1893" s="101" t="s">
        <v>365</v>
      </c>
      <c r="AH1893" s="101">
        <v>0</v>
      </c>
      <c r="AI1893" s="101"/>
      <c r="AJ1893" s="101"/>
      <c r="AK1893" s="101"/>
      <c r="AL1893" s="101"/>
      <c r="AM1893" s="101"/>
      <c r="AN1893" s="101"/>
      <c r="AO1893" s="101"/>
      <c r="AP1893" s="101"/>
      <c r="AQ1893" s="101"/>
      <c r="AR1893" s="101"/>
      <c r="AS1893" s="101"/>
      <c r="AT1893" s="101"/>
      <c r="AU1893" s="101"/>
      <c r="AV1893" s="101"/>
      <c r="AW1893" s="101"/>
      <c r="AX1893" s="101"/>
      <c r="AY1893" s="101"/>
      <c r="AZ1893" s="101"/>
      <c r="BA1893" s="101"/>
      <c r="BB1893" s="101"/>
      <c r="BC1893" s="101"/>
      <c r="BD1893" s="101"/>
      <c r="BE1893" s="101"/>
      <c r="BF1893" s="101"/>
      <c r="BG1893" s="101"/>
      <c r="BH1893" s="101"/>
    </row>
    <row r="1894" spans="1:60" outlineLevel="1">
      <c r="A1894" s="104"/>
      <c r="B1894" s="105"/>
      <c r="C1894" s="138" t="s">
        <v>1726</v>
      </c>
      <c r="D1894" s="107"/>
      <c r="E1894" s="108">
        <v>55.44</v>
      </c>
      <c r="F1894" s="106"/>
      <c r="G1894" s="106"/>
      <c r="H1894" s="106"/>
      <c r="I1894" s="106"/>
      <c r="J1894" s="106"/>
      <c r="K1894" s="106"/>
      <c r="L1894" s="106"/>
      <c r="M1894" s="106"/>
      <c r="N1894" s="106"/>
      <c r="O1894" s="106"/>
      <c r="P1894" s="106"/>
      <c r="Q1894" s="106"/>
      <c r="R1894" s="106"/>
      <c r="S1894" s="106"/>
      <c r="T1894" s="106"/>
      <c r="U1894" s="106"/>
      <c r="V1894" s="106"/>
      <c r="W1894" s="106"/>
      <c r="X1894" s="106"/>
      <c r="Y1894" s="101"/>
      <c r="Z1894" s="101"/>
      <c r="AA1894" s="101"/>
      <c r="AB1894" s="101"/>
      <c r="AC1894" s="101"/>
      <c r="AD1894" s="101"/>
      <c r="AE1894" s="101"/>
      <c r="AF1894" s="101"/>
      <c r="AG1894" s="101" t="s">
        <v>365</v>
      </c>
      <c r="AH1894" s="101">
        <v>0</v>
      </c>
      <c r="AI1894" s="101"/>
      <c r="AJ1894" s="101"/>
      <c r="AK1894" s="101"/>
      <c r="AL1894" s="101"/>
      <c r="AM1894" s="101"/>
      <c r="AN1894" s="101"/>
      <c r="AO1894" s="101"/>
      <c r="AP1894" s="101"/>
      <c r="AQ1894" s="101"/>
      <c r="AR1894" s="101"/>
      <c r="AS1894" s="101"/>
      <c r="AT1894" s="101"/>
      <c r="AU1894" s="101"/>
      <c r="AV1894" s="101"/>
      <c r="AW1894" s="101"/>
      <c r="AX1894" s="101"/>
      <c r="AY1894" s="101"/>
      <c r="AZ1894" s="101"/>
      <c r="BA1894" s="101"/>
      <c r="BB1894" s="101"/>
      <c r="BC1894" s="101"/>
      <c r="BD1894" s="101"/>
      <c r="BE1894" s="101"/>
      <c r="BF1894" s="101"/>
      <c r="BG1894" s="101"/>
      <c r="BH1894" s="101"/>
    </row>
    <row r="1895" spans="1:60" outlineLevel="1">
      <c r="A1895" s="104"/>
      <c r="B1895" s="105"/>
      <c r="C1895" s="138" t="s">
        <v>1708</v>
      </c>
      <c r="D1895" s="107"/>
      <c r="E1895" s="108">
        <v>-3.8380000000000001</v>
      </c>
      <c r="F1895" s="106"/>
      <c r="G1895" s="106"/>
      <c r="H1895" s="106"/>
      <c r="I1895" s="106"/>
      <c r="J1895" s="106"/>
      <c r="K1895" s="106"/>
      <c r="L1895" s="106"/>
      <c r="M1895" s="106"/>
      <c r="N1895" s="106"/>
      <c r="O1895" s="106"/>
      <c r="P1895" s="106"/>
      <c r="Q1895" s="106"/>
      <c r="R1895" s="106"/>
      <c r="S1895" s="106"/>
      <c r="T1895" s="106"/>
      <c r="U1895" s="106"/>
      <c r="V1895" s="106"/>
      <c r="W1895" s="106"/>
      <c r="X1895" s="106"/>
      <c r="Y1895" s="101"/>
      <c r="Z1895" s="101"/>
      <c r="AA1895" s="101"/>
      <c r="AB1895" s="101"/>
      <c r="AC1895" s="101"/>
      <c r="AD1895" s="101"/>
      <c r="AE1895" s="101"/>
      <c r="AF1895" s="101"/>
      <c r="AG1895" s="101" t="s">
        <v>365</v>
      </c>
      <c r="AH1895" s="101">
        <v>0</v>
      </c>
      <c r="AI1895" s="101"/>
      <c r="AJ1895" s="101"/>
      <c r="AK1895" s="101"/>
      <c r="AL1895" s="101"/>
      <c r="AM1895" s="101"/>
      <c r="AN1895" s="101"/>
      <c r="AO1895" s="101"/>
      <c r="AP1895" s="101"/>
      <c r="AQ1895" s="101"/>
      <c r="AR1895" s="101"/>
      <c r="AS1895" s="101"/>
      <c r="AT1895" s="101"/>
      <c r="AU1895" s="101"/>
      <c r="AV1895" s="101"/>
      <c r="AW1895" s="101"/>
      <c r="AX1895" s="101"/>
      <c r="AY1895" s="101"/>
      <c r="AZ1895" s="101"/>
      <c r="BA1895" s="101"/>
      <c r="BB1895" s="101"/>
      <c r="BC1895" s="101"/>
      <c r="BD1895" s="101"/>
      <c r="BE1895" s="101"/>
      <c r="BF1895" s="101"/>
      <c r="BG1895" s="101"/>
      <c r="BH1895" s="101"/>
    </row>
    <row r="1896" spans="1:60" outlineLevel="1">
      <c r="A1896" s="104"/>
      <c r="B1896" s="105"/>
      <c r="C1896" s="138" t="s">
        <v>1697</v>
      </c>
      <c r="D1896" s="107"/>
      <c r="E1896" s="108">
        <v>-5.4904000000000002</v>
      </c>
      <c r="F1896" s="106"/>
      <c r="G1896" s="106"/>
      <c r="H1896" s="106"/>
      <c r="I1896" s="106"/>
      <c r="J1896" s="106"/>
      <c r="K1896" s="106"/>
      <c r="L1896" s="106"/>
      <c r="M1896" s="106"/>
      <c r="N1896" s="106"/>
      <c r="O1896" s="106"/>
      <c r="P1896" s="106"/>
      <c r="Q1896" s="106"/>
      <c r="R1896" s="106"/>
      <c r="S1896" s="106"/>
      <c r="T1896" s="106"/>
      <c r="U1896" s="106"/>
      <c r="V1896" s="106"/>
      <c r="W1896" s="106"/>
      <c r="X1896" s="106"/>
      <c r="Y1896" s="101"/>
      <c r="Z1896" s="101"/>
      <c r="AA1896" s="101"/>
      <c r="AB1896" s="101"/>
      <c r="AC1896" s="101"/>
      <c r="AD1896" s="101"/>
      <c r="AE1896" s="101"/>
      <c r="AF1896" s="101"/>
      <c r="AG1896" s="101" t="s">
        <v>365</v>
      </c>
      <c r="AH1896" s="101">
        <v>0</v>
      </c>
      <c r="AI1896" s="101"/>
      <c r="AJ1896" s="101"/>
      <c r="AK1896" s="101"/>
      <c r="AL1896" s="101"/>
      <c r="AM1896" s="101"/>
      <c r="AN1896" s="101"/>
      <c r="AO1896" s="101"/>
      <c r="AP1896" s="101"/>
      <c r="AQ1896" s="101"/>
      <c r="AR1896" s="101"/>
      <c r="AS1896" s="101"/>
      <c r="AT1896" s="101"/>
      <c r="AU1896" s="101"/>
      <c r="AV1896" s="101"/>
      <c r="AW1896" s="101"/>
      <c r="AX1896" s="101"/>
      <c r="AY1896" s="101"/>
      <c r="AZ1896" s="101"/>
      <c r="BA1896" s="101"/>
      <c r="BB1896" s="101"/>
      <c r="BC1896" s="101"/>
      <c r="BD1896" s="101"/>
      <c r="BE1896" s="101"/>
      <c r="BF1896" s="101"/>
      <c r="BG1896" s="101"/>
      <c r="BH1896" s="101"/>
    </row>
    <row r="1897" spans="1:60" outlineLevel="1">
      <c r="A1897" s="104"/>
      <c r="B1897" s="105"/>
      <c r="C1897" s="138" t="s">
        <v>1727</v>
      </c>
      <c r="D1897" s="107"/>
      <c r="E1897" s="108">
        <v>22.484000000000002</v>
      </c>
      <c r="F1897" s="106"/>
      <c r="G1897" s="106"/>
      <c r="H1897" s="106"/>
      <c r="I1897" s="106"/>
      <c r="J1897" s="106"/>
      <c r="K1897" s="106"/>
      <c r="L1897" s="106"/>
      <c r="M1897" s="106"/>
      <c r="N1897" s="106"/>
      <c r="O1897" s="106"/>
      <c r="P1897" s="106"/>
      <c r="Q1897" s="106"/>
      <c r="R1897" s="106"/>
      <c r="S1897" s="106"/>
      <c r="T1897" s="106"/>
      <c r="U1897" s="106"/>
      <c r="V1897" s="106"/>
      <c r="W1897" s="106"/>
      <c r="X1897" s="106"/>
      <c r="Y1897" s="101"/>
      <c r="Z1897" s="101"/>
      <c r="AA1897" s="101"/>
      <c r="AB1897" s="101"/>
      <c r="AC1897" s="101"/>
      <c r="AD1897" s="101"/>
      <c r="AE1897" s="101"/>
      <c r="AF1897" s="101"/>
      <c r="AG1897" s="101" t="s">
        <v>365</v>
      </c>
      <c r="AH1897" s="101">
        <v>0</v>
      </c>
      <c r="AI1897" s="101"/>
      <c r="AJ1897" s="101"/>
      <c r="AK1897" s="101"/>
      <c r="AL1897" s="101"/>
      <c r="AM1897" s="101"/>
      <c r="AN1897" s="101"/>
      <c r="AO1897" s="101"/>
      <c r="AP1897" s="101"/>
      <c r="AQ1897" s="101"/>
      <c r="AR1897" s="101"/>
      <c r="AS1897" s="101"/>
      <c r="AT1897" s="101"/>
      <c r="AU1897" s="101"/>
      <c r="AV1897" s="101"/>
      <c r="AW1897" s="101"/>
      <c r="AX1897" s="101"/>
      <c r="AY1897" s="101"/>
      <c r="AZ1897" s="101"/>
      <c r="BA1897" s="101"/>
      <c r="BB1897" s="101"/>
      <c r="BC1897" s="101"/>
      <c r="BD1897" s="101"/>
      <c r="BE1897" s="101"/>
      <c r="BF1897" s="101"/>
      <c r="BG1897" s="101"/>
      <c r="BH1897" s="101"/>
    </row>
    <row r="1898" spans="1:60" outlineLevel="1">
      <c r="A1898" s="104"/>
      <c r="B1898" s="105"/>
      <c r="C1898" s="138" t="s">
        <v>515</v>
      </c>
      <c r="D1898" s="107"/>
      <c r="E1898" s="108">
        <v>-1.6160000000000001</v>
      </c>
      <c r="F1898" s="106"/>
      <c r="G1898" s="106"/>
      <c r="H1898" s="106"/>
      <c r="I1898" s="106"/>
      <c r="J1898" s="106"/>
      <c r="K1898" s="106"/>
      <c r="L1898" s="106"/>
      <c r="M1898" s="106"/>
      <c r="N1898" s="106"/>
      <c r="O1898" s="106"/>
      <c r="P1898" s="106"/>
      <c r="Q1898" s="106"/>
      <c r="R1898" s="106"/>
      <c r="S1898" s="106"/>
      <c r="T1898" s="106"/>
      <c r="U1898" s="106"/>
      <c r="V1898" s="106"/>
      <c r="W1898" s="106"/>
      <c r="X1898" s="106"/>
      <c r="Y1898" s="101"/>
      <c r="Z1898" s="101"/>
      <c r="AA1898" s="101"/>
      <c r="AB1898" s="101"/>
      <c r="AC1898" s="101"/>
      <c r="AD1898" s="101"/>
      <c r="AE1898" s="101"/>
      <c r="AF1898" s="101"/>
      <c r="AG1898" s="101" t="s">
        <v>365</v>
      </c>
      <c r="AH1898" s="101">
        <v>0</v>
      </c>
      <c r="AI1898" s="101"/>
      <c r="AJ1898" s="101"/>
      <c r="AK1898" s="101"/>
      <c r="AL1898" s="101"/>
      <c r="AM1898" s="101"/>
      <c r="AN1898" s="101"/>
      <c r="AO1898" s="101"/>
      <c r="AP1898" s="101"/>
      <c r="AQ1898" s="101"/>
      <c r="AR1898" s="101"/>
      <c r="AS1898" s="101"/>
      <c r="AT1898" s="101"/>
      <c r="AU1898" s="101"/>
      <c r="AV1898" s="101"/>
      <c r="AW1898" s="101"/>
      <c r="AX1898" s="101"/>
      <c r="AY1898" s="101"/>
      <c r="AZ1898" s="101"/>
      <c r="BA1898" s="101"/>
      <c r="BB1898" s="101"/>
      <c r="BC1898" s="101"/>
      <c r="BD1898" s="101"/>
      <c r="BE1898" s="101"/>
      <c r="BF1898" s="101"/>
      <c r="BG1898" s="101"/>
      <c r="BH1898" s="101"/>
    </row>
    <row r="1899" spans="1:60" outlineLevel="1">
      <c r="A1899" s="104"/>
      <c r="B1899" s="105"/>
      <c r="C1899" s="138" t="s">
        <v>1728</v>
      </c>
      <c r="D1899" s="107"/>
      <c r="E1899" s="108">
        <v>26.395600000000002</v>
      </c>
      <c r="F1899" s="106"/>
      <c r="G1899" s="106"/>
      <c r="H1899" s="106"/>
      <c r="I1899" s="106"/>
      <c r="J1899" s="106"/>
      <c r="K1899" s="106"/>
      <c r="L1899" s="106"/>
      <c r="M1899" s="106"/>
      <c r="N1899" s="106"/>
      <c r="O1899" s="106"/>
      <c r="P1899" s="106"/>
      <c r="Q1899" s="106"/>
      <c r="R1899" s="106"/>
      <c r="S1899" s="106"/>
      <c r="T1899" s="106"/>
      <c r="U1899" s="106"/>
      <c r="V1899" s="106"/>
      <c r="W1899" s="106"/>
      <c r="X1899" s="106"/>
      <c r="Y1899" s="101"/>
      <c r="Z1899" s="101"/>
      <c r="AA1899" s="101"/>
      <c r="AB1899" s="101"/>
      <c r="AC1899" s="101"/>
      <c r="AD1899" s="101"/>
      <c r="AE1899" s="101"/>
      <c r="AF1899" s="101"/>
      <c r="AG1899" s="101" t="s">
        <v>365</v>
      </c>
      <c r="AH1899" s="101">
        <v>0</v>
      </c>
      <c r="AI1899" s="101"/>
      <c r="AJ1899" s="101"/>
      <c r="AK1899" s="101"/>
      <c r="AL1899" s="101"/>
      <c r="AM1899" s="101"/>
      <c r="AN1899" s="101"/>
      <c r="AO1899" s="101"/>
      <c r="AP1899" s="101"/>
      <c r="AQ1899" s="101"/>
      <c r="AR1899" s="101"/>
      <c r="AS1899" s="101"/>
      <c r="AT1899" s="101"/>
      <c r="AU1899" s="101"/>
      <c r="AV1899" s="101"/>
      <c r="AW1899" s="101"/>
      <c r="AX1899" s="101"/>
      <c r="AY1899" s="101"/>
      <c r="AZ1899" s="101"/>
      <c r="BA1899" s="101"/>
      <c r="BB1899" s="101"/>
      <c r="BC1899" s="101"/>
      <c r="BD1899" s="101"/>
      <c r="BE1899" s="101"/>
      <c r="BF1899" s="101"/>
      <c r="BG1899" s="101"/>
      <c r="BH1899" s="101"/>
    </row>
    <row r="1900" spans="1:60" outlineLevel="1">
      <c r="A1900" s="104"/>
      <c r="B1900" s="105"/>
      <c r="C1900" s="138" t="s">
        <v>1706</v>
      </c>
      <c r="D1900" s="107"/>
      <c r="E1900" s="108">
        <v>-4.444</v>
      </c>
      <c r="F1900" s="106"/>
      <c r="G1900" s="106"/>
      <c r="H1900" s="106"/>
      <c r="I1900" s="106"/>
      <c r="J1900" s="106"/>
      <c r="K1900" s="106"/>
      <c r="L1900" s="106"/>
      <c r="M1900" s="106"/>
      <c r="N1900" s="106"/>
      <c r="O1900" s="106"/>
      <c r="P1900" s="106"/>
      <c r="Q1900" s="106"/>
      <c r="R1900" s="106"/>
      <c r="S1900" s="106"/>
      <c r="T1900" s="106"/>
      <c r="U1900" s="106"/>
      <c r="V1900" s="106"/>
      <c r="W1900" s="106"/>
      <c r="X1900" s="106"/>
      <c r="Y1900" s="101"/>
      <c r="Z1900" s="101"/>
      <c r="AA1900" s="101"/>
      <c r="AB1900" s="101"/>
      <c r="AC1900" s="101"/>
      <c r="AD1900" s="101"/>
      <c r="AE1900" s="101"/>
      <c r="AF1900" s="101"/>
      <c r="AG1900" s="101" t="s">
        <v>365</v>
      </c>
      <c r="AH1900" s="101">
        <v>0</v>
      </c>
      <c r="AI1900" s="101"/>
      <c r="AJ1900" s="101"/>
      <c r="AK1900" s="101"/>
      <c r="AL1900" s="101"/>
      <c r="AM1900" s="101"/>
      <c r="AN1900" s="101"/>
      <c r="AO1900" s="101"/>
      <c r="AP1900" s="101"/>
      <c r="AQ1900" s="101"/>
      <c r="AR1900" s="101"/>
      <c r="AS1900" s="101"/>
      <c r="AT1900" s="101"/>
      <c r="AU1900" s="101"/>
      <c r="AV1900" s="101"/>
      <c r="AW1900" s="101"/>
      <c r="AX1900" s="101"/>
      <c r="AY1900" s="101"/>
      <c r="AZ1900" s="101"/>
      <c r="BA1900" s="101"/>
      <c r="BB1900" s="101"/>
      <c r="BC1900" s="101"/>
      <c r="BD1900" s="101"/>
      <c r="BE1900" s="101"/>
      <c r="BF1900" s="101"/>
      <c r="BG1900" s="101"/>
      <c r="BH1900" s="101"/>
    </row>
    <row r="1901" spans="1:60" outlineLevel="1">
      <c r="A1901" s="104"/>
      <c r="B1901" s="105"/>
      <c r="C1901" s="138" t="s">
        <v>1729</v>
      </c>
      <c r="D1901" s="107"/>
      <c r="E1901" s="108">
        <v>39.116</v>
      </c>
      <c r="F1901" s="106"/>
      <c r="G1901" s="106"/>
      <c r="H1901" s="106"/>
      <c r="I1901" s="106"/>
      <c r="J1901" s="106"/>
      <c r="K1901" s="106"/>
      <c r="L1901" s="106"/>
      <c r="M1901" s="106"/>
      <c r="N1901" s="106"/>
      <c r="O1901" s="106"/>
      <c r="P1901" s="106"/>
      <c r="Q1901" s="106"/>
      <c r="R1901" s="106"/>
      <c r="S1901" s="106"/>
      <c r="T1901" s="106"/>
      <c r="U1901" s="106"/>
      <c r="V1901" s="106"/>
      <c r="W1901" s="106"/>
      <c r="X1901" s="106"/>
      <c r="Y1901" s="101"/>
      <c r="Z1901" s="101"/>
      <c r="AA1901" s="101"/>
      <c r="AB1901" s="101"/>
      <c r="AC1901" s="101"/>
      <c r="AD1901" s="101"/>
      <c r="AE1901" s="101"/>
      <c r="AF1901" s="101"/>
      <c r="AG1901" s="101" t="s">
        <v>365</v>
      </c>
      <c r="AH1901" s="101">
        <v>0</v>
      </c>
      <c r="AI1901" s="101"/>
      <c r="AJ1901" s="101"/>
      <c r="AK1901" s="101"/>
      <c r="AL1901" s="101"/>
      <c r="AM1901" s="101"/>
      <c r="AN1901" s="101"/>
      <c r="AO1901" s="101"/>
      <c r="AP1901" s="101"/>
      <c r="AQ1901" s="101"/>
      <c r="AR1901" s="101"/>
      <c r="AS1901" s="101"/>
      <c r="AT1901" s="101"/>
      <c r="AU1901" s="101"/>
      <c r="AV1901" s="101"/>
      <c r="AW1901" s="101"/>
      <c r="AX1901" s="101"/>
      <c r="AY1901" s="101"/>
      <c r="AZ1901" s="101"/>
      <c r="BA1901" s="101"/>
      <c r="BB1901" s="101"/>
      <c r="BC1901" s="101"/>
      <c r="BD1901" s="101"/>
      <c r="BE1901" s="101"/>
      <c r="BF1901" s="101"/>
      <c r="BG1901" s="101"/>
      <c r="BH1901" s="101"/>
    </row>
    <row r="1902" spans="1:60" outlineLevel="1">
      <c r="A1902" s="104"/>
      <c r="B1902" s="105"/>
      <c r="C1902" s="138" t="s">
        <v>1708</v>
      </c>
      <c r="D1902" s="107"/>
      <c r="E1902" s="108">
        <v>-3.8380000000000001</v>
      </c>
      <c r="F1902" s="106"/>
      <c r="G1902" s="106"/>
      <c r="H1902" s="106"/>
      <c r="I1902" s="106"/>
      <c r="J1902" s="106"/>
      <c r="K1902" s="106"/>
      <c r="L1902" s="106"/>
      <c r="M1902" s="106"/>
      <c r="N1902" s="106"/>
      <c r="O1902" s="106"/>
      <c r="P1902" s="106"/>
      <c r="Q1902" s="106"/>
      <c r="R1902" s="106"/>
      <c r="S1902" s="106"/>
      <c r="T1902" s="106"/>
      <c r="U1902" s="106"/>
      <c r="V1902" s="106"/>
      <c r="W1902" s="106"/>
      <c r="X1902" s="106"/>
      <c r="Y1902" s="101"/>
      <c r="Z1902" s="101"/>
      <c r="AA1902" s="101"/>
      <c r="AB1902" s="101"/>
      <c r="AC1902" s="101"/>
      <c r="AD1902" s="101"/>
      <c r="AE1902" s="101"/>
      <c r="AF1902" s="101"/>
      <c r="AG1902" s="101" t="s">
        <v>365</v>
      </c>
      <c r="AH1902" s="101">
        <v>0</v>
      </c>
      <c r="AI1902" s="101"/>
      <c r="AJ1902" s="101"/>
      <c r="AK1902" s="101"/>
      <c r="AL1902" s="101"/>
      <c r="AM1902" s="101"/>
      <c r="AN1902" s="101"/>
      <c r="AO1902" s="101"/>
      <c r="AP1902" s="101"/>
      <c r="AQ1902" s="101"/>
      <c r="AR1902" s="101"/>
      <c r="AS1902" s="101"/>
      <c r="AT1902" s="101"/>
      <c r="AU1902" s="101"/>
      <c r="AV1902" s="101"/>
      <c r="AW1902" s="101"/>
      <c r="AX1902" s="101"/>
      <c r="AY1902" s="101"/>
      <c r="AZ1902" s="101"/>
      <c r="BA1902" s="101"/>
      <c r="BB1902" s="101"/>
      <c r="BC1902" s="101"/>
      <c r="BD1902" s="101"/>
      <c r="BE1902" s="101"/>
      <c r="BF1902" s="101"/>
      <c r="BG1902" s="101"/>
      <c r="BH1902" s="101"/>
    </row>
    <row r="1903" spans="1:60" outlineLevel="1">
      <c r="A1903" s="104"/>
      <c r="B1903" s="105"/>
      <c r="C1903" s="138" t="s">
        <v>1730</v>
      </c>
      <c r="D1903" s="107"/>
      <c r="E1903" s="108">
        <v>-1.5891</v>
      </c>
      <c r="F1903" s="106"/>
      <c r="G1903" s="106"/>
      <c r="H1903" s="106"/>
      <c r="I1903" s="106"/>
      <c r="J1903" s="106"/>
      <c r="K1903" s="106"/>
      <c r="L1903" s="106"/>
      <c r="M1903" s="106"/>
      <c r="N1903" s="106"/>
      <c r="O1903" s="106"/>
      <c r="P1903" s="106"/>
      <c r="Q1903" s="106"/>
      <c r="R1903" s="106"/>
      <c r="S1903" s="106"/>
      <c r="T1903" s="106"/>
      <c r="U1903" s="106"/>
      <c r="V1903" s="106"/>
      <c r="W1903" s="106"/>
      <c r="X1903" s="106"/>
      <c r="Y1903" s="101"/>
      <c r="Z1903" s="101"/>
      <c r="AA1903" s="101"/>
      <c r="AB1903" s="101"/>
      <c r="AC1903" s="101"/>
      <c r="AD1903" s="101"/>
      <c r="AE1903" s="101"/>
      <c r="AF1903" s="101"/>
      <c r="AG1903" s="101" t="s">
        <v>365</v>
      </c>
      <c r="AH1903" s="101">
        <v>0</v>
      </c>
      <c r="AI1903" s="101"/>
      <c r="AJ1903" s="101"/>
      <c r="AK1903" s="101"/>
      <c r="AL1903" s="101"/>
      <c r="AM1903" s="101"/>
      <c r="AN1903" s="101"/>
      <c r="AO1903" s="101"/>
      <c r="AP1903" s="101"/>
      <c r="AQ1903" s="101"/>
      <c r="AR1903" s="101"/>
      <c r="AS1903" s="101"/>
      <c r="AT1903" s="101"/>
      <c r="AU1903" s="101"/>
      <c r="AV1903" s="101"/>
      <c r="AW1903" s="101"/>
      <c r="AX1903" s="101"/>
      <c r="AY1903" s="101"/>
      <c r="AZ1903" s="101"/>
      <c r="BA1903" s="101"/>
      <c r="BB1903" s="101"/>
      <c r="BC1903" s="101"/>
      <c r="BD1903" s="101"/>
      <c r="BE1903" s="101"/>
      <c r="BF1903" s="101"/>
      <c r="BG1903" s="101"/>
      <c r="BH1903" s="101"/>
    </row>
    <row r="1904" spans="1:60" outlineLevel="1">
      <c r="A1904" s="104"/>
      <c r="B1904" s="105"/>
      <c r="C1904" s="138" t="s">
        <v>1731</v>
      </c>
      <c r="D1904" s="107"/>
      <c r="E1904" s="108">
        <v>24.64</v>
      </c>
      <c r="F1904" s="106"/>
      <c r="G1904" s="106"/>
      <c r="H1904" s="106"/>
      <c r="I1904" s="106"/>
      <c r="J1904" s="106"/>
      <c r="K1904" s="106"/>
      <c r="L1904" s="106"/>
      <c r="M1904" s="106"/>
      <c r="N1904" s="106"/>
      <c r="O1904" s="106"/>
      <c r="P1904" s="106"/>
      <c r="Q1904" s="106"/>
      <c r="R1904" s="106"/>
      <c r="S1904" s="106"/>
      <c r="T1904" s="106"/>
      <c r="U1904" s="106"/>
      <c r="V1904" s="106"/>
      <c r="W1904" s="106"/>
      <c r="X1904" s="106"/>
      <c r="Y1904" s="101"/>
      <c r="Z1904" s="101"/>
      <c r="AA1904" s="101"/>
      <c r="AB1904" s="101"/>
      <c r="AC1904" s="101"/>
      <c r="AD1904" s="101"/>
      <c r="AE1904" s="101"/>
      <c r="AF1904" s="101"/>
      <c r="AG1904" s="101" t="s">
        <v>365</v>
      </c>
      <c r="AH1904" s="101">
        <v>0</v>
      </c>
      <c r="AI1904" s="101"/>
      <c r="AJ1904" s="101"/>
      <c r="AK1904" s="101"/>
      <c r="AL1904" s="101"/>
      <c r="AM1904" s="101"/>
      <c r="AN1904" s="101"/>
      <c r="AO1904" s="101"/>
      <c r="AP1904" s="101"/>
      <c r="AQ1904" s="101"/>
      <c r="AR1904" s="101"/>
      <c r="AS1904" s="101"/>
      <c r="AT1904" s="101"/>
      <c r="AU1904" s="101"/>
      <c r="AV1904" s="101"/>
      <c r="AW1904" s="101"/>
      <c r="AX1904" s="101"/>
      <c r="AY1904" s="101"/>
      <c r="AZ1904" s="101"/>
      <c r="BA1904" s="101"/>
      <c r="BB1904" s="101"/>
      <c r="BC1904" s="101"/>
      <c r="BD1904" s="101"/>
      <c r="BE1904" s="101"/>
      <c r="BF1904" s="101"/>
      <c r="BG1904" s="101"/>
      <c r="BH1904" s="101"/>
    </row>
    <row r="1905" spans="1:60" outlineLevel="1">
      <c r="A1905" s="104"/>
      <c r="B1905" s="105"/>
      <c r="C1905" s="138" t="s">
        <v>515</v>
      </c>
      <c r="D1905" s="107"/>
      <c r="E1905" s="108">
        <v>-1.6160000000000001</v>
      </c>
      <c r="F1905" s="106"/>
      <c r="G1905" s="106"/>
      <c r="H1905" s="106"/>
      <c r="I1905" s="106"/>
      <c r="J1905" s="106"/>
      <c r="K1905" s="106"/>
      <c r="L1905" s="106"/>
      <c r="M1905" s="106"/>
      <c r="N1905" s="106"/>
      <c r="O1905" s="106"/>
      <c r="P1905" s="106"/>
      <c r="Q1905" s="106"/>
      <c r="R1905" s="106"/>
      <c r="S1905" s="106"/>
      <c r="T1905" s="106"/>
      <c r="U1905" s="106"/>
      <c r="V1905" s="106"/>
      <c r="W1905" s="106"/>
      <c r="X1905" s="106"/>
      <c r="Y1905" s="101"/>
      <c r="Z1905" s="101"/>
      <c r="AA1905" s="101"/>
      <c r="AB1905" s="101"/>
      <c r="AC1905" s="101"/>
      <c r="AD1905" s="101"/>
      <c r="AE1905" s="101"/>
      <c r="AF1905" s="101"/>
      <c r="AG1905" s="101" t="s">
        <v>365</v>
      </c>
      <c r="AH1905" s="101">
        <v>0</v>
      </c>
      <c r="AI1905" s="101"/>
      <c r="AJ1905" s="101"/>
      <c r="AK1905" s="101"/>
      <c r="AL1905" s="101"/>
      <c r="AM1905" s="101"/>
      <c r="AN1905" s="101"/>
      <c r="AO1905" s="101"/>
      <c r="AP1905" s="101"/>
      <c r="AQ1905" s="101"/>
      <c r="AR1905" s="101"/>
      <c r="AS1905" s="101"/>
      <c r="AT1905" s="101"/>
      <c r="AU1905" s="101"/>
      <c r="AV1905" s="101"/>
      <c r="AW1905" s="101"/>
      <c r="AX1905" s="101"/>
      <c r="AY1905" s="101"/>
      <c r="AZ1905" s="101"/>
      <c r="BA1905" s="101"/>
      <c r="BB1905" s="101"/>
      <c r="BC1905" s="101"/>
      <c r="BD1905" s="101"/>
      <c r="BE1905" s="101"/>
      <c r="BF1905" s="101"/>
      <c r="BG1905" s="101"/>
      <c r="BH1905" s="101"/>
    </row>
    <row r="1906" spans="1:60" outlineLevel="1">
      <c r="A1906" s="104"/>
      <c r="B1906" s="105"/>
      <c r="C1906" s="138" t="s">
        <v>1732</v>
      </c>
      <c r="D1906" s="107"/>
      <c r="E1906" s="108">
        <v>59.721200000000003</v>
      </c>
      <c r="F1906" s="106"/>
      <c r="G1906" s="106"/>
      <c r="H1906" s="106"/>
      <c r="I1906" s="106"/>
      <c r="J1906" s="106"/>
      <c r="K1906" s="106"/>
      <c r="L1906" s="106"/>
      <c r="M1906" s="106"/>
      <c r="N1906" s="106"/>
      <c r="O1906" s="106"/>
      <c r="P1906" s="106"/>
      <c r="Q1906" s="106"/>
      <c r="R1906" s="106"/>
      <c r="S1906" s="106"/>
      <c r="T1906" s="106"/>
      <c r="U1906" s="106"/>
      <c r="V1906" s="106"/>
      <c r="W1906" s="106"/>
      <c r="X1906" s="106"/>
      <c r="Y1906" s="101"/>
      <c r="Z1906" s="101"/>
      <c r="AA1906" s="101"/>
      <c r="AB1906" s="101"/>
      <c r="AC1906" s="101"/>
      <c r="AD1906" s="101"/>
      <c r="AE1906" s="101"/>
      <c r="AF1906" s="101"/>
      <c r="AG1906" s="101" t="s">
        <v>365</v>
      </c>
      <c r="AH1906" s="101">
        <v>0</v>
      </c>
      <c r="AI1906" s="101"/>
      <c r="AJ1906" s="101"/>
      <c r="AK1906" s="101"/>
      <c r="AL1906" s="101"/>
      <c r="AM1906" s="101"/>
      <c r="AN1906" s="101"/>
      <c r="AO1906" s="101"/>
      <c r="AP1906" s="101"/>
      <c r="AQ1906" s="101"/>
      <c r="AR1906" s="101"/>
      <c r="AS1906" s="101"/>
      <c r="AT1906" s="101"/>
      <c r="AU1906" s="101"/>
      <c r="AV1906" s="101"/>
      <c r="AW1906" s="101"/>
      <c r="AX1906" s="101"/>
      <c r="AY1906" s="101"/>
      <c r="AZ1906" s="101"/>
      <c r="BA1906" s="101"/>
      <c r="BB1906" s="101"/>
      <c r="BC1906" s="101"/>
      <c r="BD1906" s="101"/>
      <c r="BE1906" s="101"/>
      <c r="BF1906" s="101"/>
      <c r="BG1906" s="101"/>
      <c r="BH1906" s="101"/>
    </row>
    <row r="1907" spans="1:60" outlineLevel="1">
      <c r="A1907" s="104"/>
      <c r="B1907" s="105"/>
      <c r="C1907" s="138" t="s">
        <v>1573</v>
      </c>
      <c r="D1907" s="107"/>
      <c r="E1907" s="108">
        <v>-2.4239999999999999</v>
      </c>
      <c r="F1907" s="106"/>
      <c r="G1907" s="106"/>
      <c r="H1907" s="106"/>
      <c r="I1907" s="106"/>
      <c r="J1907" s="106"/>
      <c r="K1907" s="106"/>
      <c r="L1907" s="106"/>
      <c r="M1907" s="106"/>
      <c r="N1907" s="106"/>
      <c r="O1907" s="106"/>
      <c r="P1907" s="106"/>
      <c r="Q1907" s="106"/>
      <c r="R1907" s="106"/>
      <c r="S1907" s="106"/>
      <c r="T1907" s="106"/>
      <c r="U1907" s="106"/>
      <c r="V1907" s="106"/>
      <c r="W1907" s="106"/>
      <c r="X1907" s="106"/>
      <c r="Y1907" s="101"/>
      <c r="Z1907" s="101"/>
      <c r="AA1907" s="101"/>
      <c r="AB1907" s="101"/>
      <c r="AC1907" s="101"/>
      <c r="AD1907" s="101"/>
      <c r="AE1907" s="101"/>
      <c r="AF1907" s="101"/>
      <c r="AG1907" s="101" t="s">
        <v>365</v>
      </c>
      <c r="AH1907" s="101">
        <v>0</v>
      </c>
      <c r="AI1907" s="101"/>
      <c r="AJ1907" s="101"/>
      <c r="AK1907" s="101"/>
      <c r="AL1907" s="101"/>
      <c r="AM1907" s="101"/>
      <c r="AN1907" s="101"/>
      <c r="AO1907" s="101"/>
      <c r="AP1907" s="101"/>
      <c r="AQ1907" s="101"/>
      <c r="AR1907" s="101"/>
      <c r="AS1907" s="101"/>
      <c r="AT1907" s="101"/>
      <c r="AU1907" s="101"/>
      <c r="AV1907" s="101"/>
      <c r="AW1907" s="101"/>
      <c r="AX1907" s="101"/>
      <c r="AY1907" s="101"/>
      <c r="AZ1907" s="101"/>
      <c r="BA1907" s="101"/>
      <c r="BB1907" s="101"/>
      <c r="BC1907" s="101"/>
      <c r="BD1907" s="101"/>
      <c r="BE1907" s="101"/>
      <c r="BF1907" s="101"/>
      <c r="BG1907" s="101"/>
      <c r="BH1907" s="101"/>
    </row>
    <row r="1908" spans="1:60" outlineLevel="1">
      <c r="A1908" s="104"/>
      <c r="B1908" s="105"/>
      <c r="C1908" s="138" t="s">
        <v>1733</v>
      </c>
      <c r="D1908" s="107"/>
      <c r="E1908" s="108">
        <v>29.722000000000001</v>
      </c>
      <c r="F1908" s="106"/>
      <c r="G1908" s="106"/>
      <c r="H1908" s="106"/>
      <c r="I1908" s="106"/>
      <c r="J1908" s="106"/>
      <c r="K1908" s="106"/>
      <c r="L1908" s="106"/>
      <c r="M1908" s="106"/>
      <c r="N1908" s="106"/>
      <c r="O1908" s="106"/>
      <c r="P1908" s="106"/>
      <c r="Q1908" s="106"/>
      <c r="R1908" s="106"/>
      <c r="S1908" s="106"/>
      <c r="T1908" s="106"/>
      <c r="U1908" s="106"/>
      <c r="V1908" s="106"/>
      <c r="W1908" s="106"/>
      <c r="X1908" s="106"/>
      <c r="Y1908" s="101"/>
      <c r="Z1908" s="101"/>
      <c r="AA1908" s="101"/>
      <c r="AB1908" s="101"/>
      <c r="AC1908" s="101"/>
      <c r="AD1908" s="101"/>
      <c r="AE1908" s="101"/>
      <c r="AF1908" s="101"/>
      <c r="AG1908" s="101" t="s">
        <v>365</v>
      </c>
      <c r="AH1908" s="101">
        <v>0</v>
      </c>
      <c r="AI1908" s="101"/>
      <c r="AJ1908" s="101"/>
      <c r="AK1908" s="101"/>
      <c r="AL1908" s="101"/>
      <c r="AM1908" s="101"/>
      <c r="AN1908" s="101"/>
      <c r="AO1908" s="101"/>
      <c r="AP1908" s="101"/>
      <c r="AQ1908" s="101"/>
      <c r="AR1908" s="101"/>
      <c r="AS1908" s="101"/>
      <c r="AT1908" s="101"/>
      <c r="AU1908" s="101"/>
      <c r="AV1908" s="101"/>
      <c r="AW1908" s="101"/>
      <c r="AX1908" s="101"/>
      <c r="AY1908" s="101"/>
      <c r="AZ1908" s="101"/>
      <c r="BA1908" s="101"/>
      <c r="BB1908" s="101"/>
      <c r="BC1908" s="101"/>
      <c r="BD1908" s="101"/>
      <c r="BE1908" s="101"/>
      <c r="BF1908" s="101"/>
      <c r="BG1908" s="101"/>
      <c r="BH1908" s="101"/>
    </row>
    <row r="1909" spans="1:60" outlineLevel="1">
      <c r="A1909" s="104"/>
      <c r="B1909" s="105"/>
      <c r="C1909" s="138" t="s">
        <v>515</v>
      </c>
      <c r="D1909" s="107"/>
      <c r="E1909" s="108">
        <v>-1.6160000000000001</v>
      </c>
      <c r="F1909" s="106"/>
      <c r="G1909" s="106"/>
      <c r="H1909" s="106"/>
      <c r="I1909" s="106"/>
      <c r="J1909" s="106"/>
      <c r="K1909" s="106"/>
      <c r="L1909" s="106"/>
      <c r="M1909" s="106"/>
      <c r="N1909" s="106"/>
      <c r="O1909" s="106"/>
      <c r="P1909" s="106"/>
      <c r="Q1909" s="106"/>
      <c r="R1909" s="106"/>
      <c r="S1909" s="106"/>
      <c r="T1909" s="106"/>
      <c r="U1909" s="106"/>
      <c r="V1909" s="106"/>
      <c r="W1909" s="106"/>
      <c r="X1909" s="106"/>
      <c r="Y1909" s="101"/>
      <c r="Z1909" s="101"/>
      <c r="AA1909" s="101"/>
      <c r="AB1909" s="101"/>
      <c r="AC1909" s="101"/>
      <c r="AD1909" s="101"/>
      <c r="AE1909" s="101"/>
      <c r="AF1909" s="101"/>
      <c r="AG1909" s="101" t="s">
        <v>365</v>
      </c>
      <c r="AH1909" s="101">
        <v>0</v>
      </c>
      <c r="AI1909" s="101"/>
      <c r="AJ1909" s="101"/>
      <c r="AK1909" s="101"/>
      <c r="AL1909" s="101"/>
      <c r="AM1909" s="101"/>
      <c r="AN1909" s="101"/>
      <c r="AO1909" s="101"/>
      <c r="AP1909" s="101"/>
      <c r="AQ1909" s="101"/>
      <c r="AR1909" s="101"/>
      <c r="AS1909" s="101"/>
      <c r="AT1909" s="101"/>
      <c r="AU1909" s="101"/>
      <c r="AV1909" s="101"/>
      <c r="AW1909" s="101"/>
      <c r="AX1909" s="101"/>
      <c r="AY1909" s="101"/>
      <c r="AZ1909" s="101"/>
      <c r="BA1909" s="101"/>
      <c r="BB1909" s="101"/>
      <c r="BC1909" s="101"/>
      <c r="BD1909" s="101"/>
      <c r="BE1909" s="101"/>
      <c r="BF1909" s="101"/>
      <c r="BG1909" s="101"/>
      <c r="BH1909" s="101"/>
    </row>
    <row r="1910" spans="1:60" outlineLevel="1">
      <c r="A1910" s="104"/>
      <c r="B1910" s="105"/>
      <c r="C1910" s="138" t="s">
        <v>1734</v>
      </c>
      <c r="D1910" s="107"/>
      <c r="E1910" s="108">
        <v>21.867999999999999</v>
      </c>
      <c r="F1910" s="106"/>
      <c r="G1910" s="106"/>
      <c r="H1910" s="106"/>
      <c r="I1910" s="106"/>
      <c r="J1910" s="106"/>
      <c r="K1910" s="106"/>
      <c r="L1910" s="106"/>
      <c r="M1910" s="106"/>
      <c r="N1910" s="106"/>
      <c r="O1910" s="106"/>
      <c r="P1910" s="106"/>
      <c r="Q1910" s="106"/>
      <c r="R1910" s="106"/>
      <c r="S1910" s="106"/>
      <c r="T1910" s="106"/>
      <c r="U1910" s="106"/>
      <c r="V1910" s="106"/>
      <c r="W1910" s="106"/>
      <c r="X1910" s="106"/>
      <c r="Y1910" s="101"/>
      <c r="Z1910" s="101"/>
      <c r="AA1910" s="101"/>
      <c r="AB1910" s="101"/>
      <c r="AC1910" s="101"/>
      <c r="AD1910" s="101"/>
      <c r="AE1910" s="101"/>
      <c r="AF1910" s="101"/>
      <c r="AG1910" s="101" t="s">
        <v>365</v>
      </c>
      <c r="AH1910" s="101">
        <v>0</v>
      </c>
      <c r="AI1910" s="101"/>
      <c r="AJ1910" s="101"/>
      <c r="AK1910" s="101"/>
      <c r="AL1910" s="101"/>
      <c r="AM1910" s="101"/>
      <c r="AN1910" s="101"/>
      <c r="AO1910" s="101"/>
      <c r="AP1910" s="101"/>
      <c r="AQ1910" s="101"/>
      <c r="AR1910" s="101"/>
      <c r="AS1910" s="101"/>
      <c r="AT1910" s="101"/>
      <c r="AU1910" s="101"/>
      <c r="AV1910" s="101"/>
      <c r="AW1910" s="101"/>
      <c r="AX1910" s="101"/>
      <c r="AY1910" s="101"/>
      <c r="AZ1910" s="101"/>
      <c r="BA1910" s="101"/>
      <c r="BB1910" s="101"/>
      <c r="BC1910" s="101"/>
      <c r="BD1910" s="101"/>
      <c r="BE1910" s="101"/>
      <c r="BF1910" s="101"/>
      <c r="BG1910" s="101"/>
      <c r="BH1910" s="101"/>
    </row>
    <row r="1911" spans="1:60" outlineLevel="1">
      <c r="A1911" s="104"/>
      <c r="B1911" s="105"/>
      <c r="C1911" s="138" t="s">
        <v>416</v>
      </c>
      <c r="D1911" s="107"/>
      <c r="E1911" s="108">
        <v>-3.2</v>
      </c>
      <c r="F1911" s="106"/>
      <c r="G1911" s="106"/>
      <c r="H1911" s="106"/>
      <c r="I1911" s="106"/>
      <c r="J1911" s="106"/>
      <c r="K1911" s="106"/>
      <c r="L1911" s="106"/>
      <c r="M1911" s="106"/>
      <c r="N1911" s="106"/>
      <c r="O1911" s="106"/>
      <c r="P1911" s="106"/>
      <c r="Q1911" s="106"/>
      <c r="R1911" s="106"/>
      <c r="S1911" s="106"/>
      <c r="T1911" s="106"/>
      <c r="U1911" s="106"/>
      <c r="V1911" s="106"/>
      <c r="W1911" s="106"/>
      <c r="X1911" s="106"/>
      <c r="Y1911" s="101"/>
      <c r="Z1911" s="101"/>
      <c r="AA1911" s="101"/>
      <c r="AB1911" s="101"/>
      <c r="AC1911" s="101"/>
      <c r="AD1911" s="101"/>
      <c r="AE1911" s="101"/>
      <c r="AF1911" s="101"/>
      <c r="AG1911" s="101" t="s">
        <v>365</v>
      </c>
      <c r="AH1911" s="101">
        <v>0</v>
      </c>
      <c r="AI1911" s="101"/>
      <c r="AJ1911" s="101"/>
      <c r="AK1911" s="101"/>
      <c r="AL1911" s="101"/>
      <c r="AM1911" s="101"/>
      <c r="AN1911" s="101"/>
      <c r="AO1911" s="101"/>
      <c r="AP1911" s="101"/>
      <c r="AQ1911" s="101"/>
      <c r="AR1911" s="101"/>
      <c r="AS1911" s="101"/>
      <c r="AT1911" s="101"/>
      <c r="AU1911" s="101"/>
      <c r="AV1911" s="101"/>
      <c r="AW1911" s="101"/>
      <c r="AX1911" s="101"/>
      <c r="AY1911" s="101"/>
      <c r="AZ1911" s="101"/>
      <c r="BA1911" s="101"/>
      <c r="BB1911" s="101"/>
      <c r="BC1911" s="101"/>
      <c r="BD1911" s="101"/>
      <c r="BE1911" s="101"/>
      <c r="BF1911" s="101"/>
      <c r="BG1911" s="101"/>
      <c r="BH1911" s="101"/>
    </row>
    <row r="1912" spans="1:60" outlineLevel="1">
      <c r="A1912" s="104"/>
      <c r="B1912" s="105"/>
      <c r="C1912" s="138" t="s">
        <v>1735</v>
      </c>
      <c r="D1912" s="107"/>
      <c r="E1912" s="108">
        <v>17.4636</v>
      </c>
      <c r="F1912" s="106"/>
      <c r="G1912" s="106"/>
      <c r="H1912" s="106"/>
      <c r="I1912" s="106"/>
      <c r="J1912" s="106"/>
      <c r="K1912" s="106"/>
      <c r="L1912" s="106"/>
      <c r="M1912" s="106"/>
      <c r="N1912" s="106"/>
      <c r="O1912" s="106"/>
      <c r="P1912" s="106"/>
      <c r="Q1912" s="106"/>
      <c r="R1912" s="106"/>
      <c r="S1912" s="106"/>
      <c r="T1912" s="106"/>
      <c r="U1912" s="106"/>
      <c r="V1912" s="106"/>
      <c r="W1912" s="106"/>
      <c r="X1912" s="106"/>
      <c r="Y1912" s="101"/>
      <c r="Z1912" s="101"/>
      <c r="AA1912" s="101"/>
      <c r="AB1912" s="101"/>
      <c r="AC1912" s="101"/>
      <c r="AD1912" s="101"/>
      <c r="AE1912" s="101"/>
      <c r="AF1912" s="101"/>
      <c r="AG1912" s="101" t="s">
        <v>365</v>
      </c>
      <c r="AH1912" s="101">
        <v>0</v>
      </c>
      <c r="AI1912" s="101"/>
      <c r="AJ1912" s="101"/>
      <c r="AK1912" s="101"/>
      <c r="AL1912" s="101"/>
      <c r="AM1912" s="101"/>
      <c r="AN1912" s="101"/>
      <c r="AO1912" s="101"/>
      <c r="AP1912" s="101"/>
      <c r="AQ1912" s="101"/>
      <c r="AR1912" s="101"/>
      <c r="AS1912" s="101"/>
      <c r="AT1912" s="101"/>
      <c r="AU1912" s="101"/>
      <c r="AV1912" s="101"/>
      <c r="AW1912" s="101"/>
      <c r="AX1912" s="101"/>
      <c r="AY1912" s="101"/>
      <c r="AZ1912" s="101"/>
      <c r="BA1912" s="101"/>
      <c r="BB1912" s="101"/>
      <c r="BC1912" s="101"/>
      <c r="BD1912" s="101"/>
      <c r="BE1912" s="101"/>
      <c r="BF1912" s="101"/>
      <c r="BG1912" s="101"/>
      <c r="BH1912" s="101"/>
    </row>
    <row r="1913" spans="1:60" outlineLevel="1">
      <c r="A1913" s="104"/>
      <c r="B1913" s="105"/>
      <c r="C1913" s="138" t="s">
        <v>515</v>
      </c>
      <c r="D1913" s="107"/>
      <c r="E1913" s="108">
        <v>-1.6160000000000001</v>
      </c>
      <c r="F1913" s="106"/>
      <c r="G1913" s="106"/>
      <c r="H1913" s="106"/>
      <c r="I1913" s="106"/>
      <c r="J1913" s="106"/>
      <c r="K1913" s="106"/>
      <c r="L1913" s="106"/>
      <c r="M1913" s="106"/>
      <c r="N1913" s="106"/>
      <c r="O1913" s="106"/>
      <c r="P1913" s="106"/>
      <c r="Q1913" s="106"/>
      <c r="R1913" s="106"/>
      <c r="S1913" s="106"/>
      <c r="T1913" s="106"/>
      <c r="U1913" s="106"/>
      <c r="V1913" s="106"/>
      <c r="W1913" s="106"/>
      <c r="X1913" s="106"/>
      <c r="Y1913" s="101"/>
      <c r="Z1913" s="101"/>
      <c r="AA1913" s="101"/>
      <c r="AB1913" s="101"/>
      <c r="AC1913" s="101"/>
      <c r="AD1913" s="101"/>
      <c r="AE1913" s="101"/>
      <c r="AF1913" s="101"/>
      <c r="AG1913" s="101" t="s">
        <v>365</v>
      </c>
      <c r="AH1913" s="101">
        <v>0</v>
      </c>
      <c r="AI1913" s="101"/>
      <c r="AJ1913" s="101"/>
      <c r="AK1913" s="101"/>
      <c r="AL1913" s="101"/>
      <c r="AM1913" s="101"/>
      <c r="AN1913" s="101"/>
      <c r="AO1913" s="101"/>
      <c r="AP1913" s="101"/>
      <c r="AQ1913" s="101"/>
      <c r="AR1913" s="101"/>
      <c r="AS1913" s="101"/>
      <c r="AT1913" s="101"/>
      <c r="AU1913" s="101"/>
      <c r="AV1913" s="101"/>
      <c r="AW1913" s="101"/>
      <c r="AX1913" s="101"/>
      <c r="AY1913" s="101"/>
      <c r="AZ1913" s="101"/>
      <c r="BA1913" s="101"/>
      <c r="BB1913" s="101"/>
      <c r="BC1913" s="101"/>
      <c r="BD1913" s="101"/>
      <c r="BE1913" s="101"/>
      <c r="BF1913" s="101"/>
      <c r="BG1913" s="101"/>
      <c r="BH1913" s="101"/>
    </row>
    <row r="1914" spans="1:60" outlineLevel="1">
      <c r="A1914" s="104"/>
      <c r="B1914" s="105"/>
      <c r="C1914" s="138" t="s">
        <v>1736</v>
      </c>
      <c r="D1914" s="107"/>
      <c r="E1914" s="108">
        <v>30.707599999999999</v>
      </c>
      <c r="F1914" s="106"/>
      <c r="G1914" s="106"/>
      <c r="H1914" s="106"/>
      <c r="I1914" s="106"/>
      <c r="J1914" s="106"/>
      <c r="K1914" s="106"/>
      <c r="L1914" s="106"/>
      <c r="M1914" s="106"/>
      <c r="N1914" s="106"/>
      <c r="O1914" s="106"/>
      <c r="P1914" s="106"/>
      <c r="Q1914" s="106"/>
      <c r="R1914" s="106"/>
      <c r="S1914" s="106"/>
      <c r="T1914" s="106"/>
      <c r="U1914" s="106"/>
      <c r="V1914" s="106"/>
      <c r="W1914" s="106"/>
      <c r="X1914" s="106"/>
      <c r="Y1914" s="101"/>
      <c r="Z1914" s="101"/>
      <c r="AA1914" s="101"/>
      <c r="AB1914" s="101"/>
      <c r="AC1914" s="101"/>
      <c r="AD1914" s="101"/>
      <c r="AE1914" s="101"/>
      <c r="AF1914" s="101"/>
      <c r="AG1914" s="101" t="s">
        <v>365</v>
      </c>
      <c r="AH1914" s="101">
        <v>0</v>
      </c>
      <c r="AI1914" s="101"/>
      <c r="AJ1914" s="101"/>
      <c r="AK1914" s="101"/>
      <c r="AL1914" s="101"/>
      <c r="AM1914" s="101"/>
      <c r="AN1914" s="101"/>
      <c r="AO1914" s="101"/>
      <c r="AP1914" s="101"/>
      <c r="AQ1914" s="101"/>
      <c r="AR1914" s="101"/>
      <c r="AS1914" s="101"/>
      <c r="AT1914" s="101"/>
      <c r="AU1914" s="101"/>
      <c r="AV1914" s="101"/>
      <c r="AW1914" s="101"/>
      <c r="AX1914" s="101"/>
      <c r="AY1914" s="101"/>
      <c r="AZ1914" s="101"/>
      <c r="BA1914" s="101"/>
      <c r="BB1914" s="101"/>
      <c r="BC1914" s="101"/>
      <c r="BD1914" s="101"/>
      <c r="BE1914" s="101"/>
      <c r="BF1914" s="101"/>
      <c r="BG1914" s="101"/>
      <c r="BH1914" s="101"/>
    </row>
    <row r="1915" spans="1:60" outlineLevel="1">
      <c r="A1915" s="104"/>
      <c r="B1915" s="105"/>
      <c r="C1915" s="138" t="s">
        <v>515</v>
      </c>
      <c r="D1915" s="107"/>
      <c r="E1915" s="108">
        <v>-1.6160000000000001</v>
      </c>
      <c r="F1915" s="106"/>
      <c r="G1915" s="106"/>
      <c r="H1915" s="106"/>
      <c r="I1915" s="106"/>
      <c r="J1915" s="106"/>
      <c r="K1915" s="106"/>
      <c r="L1915" s="106"/>
      <c r="M1915" s="106"/>
      <c r="N1915" s="106"/>
      <c r="O1915" s="106"/>
      <c r="P1915" s="106"/>
      <c r="Q1915" s="106"/>
      <c r="R1915" s="106"/>
      <c r="S1915" s="106"/>
      <c r="T1915" s="106"/>
      <c r="U1915" s="106"/>
      <c r="V1915" s="106"/>
      <c r="W1915" s="106"/>
      <c r="X1915" s="106"/>
      <c r="Y1915" s="101"/>
      <c r="Z1915" s="101"/>
      <c r="AA1915" s="101"/>
      <c r="AB1915" s="101"/>
      <c r="AC1915" s="101"/>
      <c r="AD1915" s="101"/>
      <c r="AE1915" s="101"/>
      <c r="AF1915" s="101"/>
      <c r="AG1915" s="101" t="s">
        <v>365</v>
      </c>
      <c r="AH1915" s="101">
        <v>0</v>
      </c>
      <c r="AI1915" s="101"/>
      <c r="AJ1915" s="101"/>
      <c r="AK1915" s="101"/>
      <c r="AL1915" s="101"/>
      <c r="AM1915" s="101"/>
      <c r="AN1915" s="101"/>
      <c r="AO1915" s="101"/>
      <c r="AP1915" s="101"/>
      <c r="AQ1915" s="101"/>
      <c r="AR1915" s="101"/>
      <c r="AS1915" s="101"/>
      <c r="AT1915" s="101"/>
      <c r="AU1915" s="101"/>
      <c r="AV1915" s="101"/>
      <c r="AW1915" s="101"/>
      <c r="AX1915" s="101"/>
      <c r="AY1915" s="101"/>
      <c r="AZ1915" s="101"/>
      <c r="BA1915" s="101"/>
      <c r="BB1915" s="101"/>
      <c r="BC1915" s="101"/>
      <c r="BD1915" s="101"/>
      <c r="BE1915" s="101"/>
      <c r="BF1915" s="101"/>
      <c r="BG1915" s="101"/>
      <c r="BH1915" s="101"/>
    </row>
    <row r="1916" spans="1:60" outlineLevel="1">
      <c r="A1916" s="104"/>
      <c r="B1916" s="105"/>
      <c r="C1916" s="138" t="s">
        <v>1737</v>
      </c>
      <c r="D1916" s="107"/>
      <c r="E1916" s="108">
        <v>49.588000000000001</v>
      </c>
      <c r="F1916" s="106"/>
      <c r="G1916" s="106"/>
      <c r="H1916" s="106"/>
      <c r="I1916" s="106"/>
      <c r="J1916" s="106"/>
      <c r="K1916" s="106"/>
      <c r="L1916" s="106"/>
      <c r="M1916" s="106"/>
      <c r="N1916" s="106"/>
      <c r="O1916" s="106"/>
      <c r="P1916" s="106"/>
      <c r="Q1916" s="106"/>
      <c r="R1916" s="106"/>
      <c r="S1916" s="106"/>
      <c r="T1916" s="106"/>
      <c r="U1916" s="106"/>
      <c r="V1916" s="106"/>
      <c r="W1916" s="106"/>
      <c r="X1916" s="106"/>
      <c r="Y1916" s="101"/>
      <c r="Z1916" s="101"/>
      <c r="AA1916" s="101"/>
      <c r="AB1916" s="101"/>
      <c r="AC1916" s="101"/>
      <c r="AD1916" s="101"/>
      <c r="AE1916" s="101"/>
      <c r="AF1916" s="101"/>
      <c r="AG1916" s="101" t="s">
        <v>365</v>
      </c>
      <c r="AH1916" s="101">
        <v>0</v>
      </c>
      <c r="AI1916" s="101"/>
      <c r="AJ1916" s="101"/>
      <c r="AK1916" s="101"/>
      <c r="AL1916" s="101"/>
      <c r="AM1916" s="101"/>
      <c r="AN1916" s="101"/>
      <c r="AO1916" s="101"/>
      <c r="AP1916" s="101"/>
      <c r="AQ1916" s="101"/>
      <c r="AR1916" s="101"/>
      <c r="AS1916" s="101"/>
      <c r="AT1916" s="101"/>
      <c r="AU1916" s="101"/>
      <c r="AV1916" s="101"/>
      <c r="AW1916" s="101"/>
      <c r="AX1916" s="101"/>
      <c r="AY1916" s="101"/>
      <c r="AZ1916" s="101"/>
      <c r="BA1916" s="101"/>
      <c r="BB1916" s="101"/>
      <c r="BC1916" s="101"/>
      <c r="BD1916" s="101"/>
      <c r="BE1916" s="101"/>
      <c r="BF1916" s="101"/>
      <c r="BG1916" s="101"/>
      <c r="BH1916" s="101"/>
    </row>
    <row r="1917" spans="1:60" outlineLevel="1">
      <c r="A1917" s="104"/>
      <c r="B1917" s="105"/>
      <c r="C1917" s="138" t="s">
        <v>1577</v>
      </c>
      <c r="D1917" s="107"/>
      <c r="E1917" s="108">
        <v>-2.222</v>
      </c>
      <c r="F1917" s="106"/>
      <c r="G1917" s="106"/>
      <c r="H1917" s="106"/>
      <c r="I1917" s="106"/>
      <c r="J1917" s="106"/>
      <c r="K1917" s="106"/>
      <c r="L1917" s="106"/>
      <c r="M1917" s="106"/>
      <c r="N1917" s="106"/>
      <c r="O1917" s="106"/>
      <c r="P1917" s="106"/>
      <c r="Q1917" s="106"/>
      <c r="R1917" s="106"/>
      <c r="S1917" s="106"/>
      <c r="T1917" s="106"/>
      <c r="U1917" s="106"/>
      <c r="V1917" s="106"/>
      <c r="W1917" s="106"/>
      <c r="X1917" s="106"/>
      <c r="Y1917" s="101"/>
      <c r="Z1917" s="101"/>
      <c r="AA1917" s="101"/>
      <c r="AB1917" s="101"/>
      <c r="AC1917" s="101"/>
      <c r="AD1917" s="101"/>
      <c r="AE1917" s="101"/>
      <c r="AF1917" s="101"/>
      <c r="AG1917" s="101" t="s">
        <v>365</v>
      </c>
      <c r="AH1917" s="101">
        <v>0</v>
      </c>
      <c r="AI1917" s="101"/>
      <c r="AJ1917" s="101"/>
      <c r="AK1917" s="101"/>
      <c r="AL1917" s="101"/>
      <c r="AM1917" s="101"/>
      <c r="AN1917" s="101"/>
      <c r="AO1917" s="101"/>
      <c r="AP1917" s="101"/>
      <c r="AQ1917" s="101"/>
      <c r="AR1917" s="101"/>
      <c r="AS1917" s="101"/>
      <c r="AT1917" s="101"/>
      <c r="AU1917" s="101"/>
      <c r="AV1917" s="101"/>
      <c r="AW1917" s="101"/>
      <c r="AX1917" s="101"/>
      <c r="AY1917" s="101"/>
      <c r="AZ1917" s="101"/>
      <c r="BA1917" s="101"/>
      <c r="BB1917" s="101"/>
      <c r="BC1917" s="101"/>
      <c r="BD1917" s="101"/>
      <c r="BE1917" s="101"/>
      <c r="BF1917" s="101"/>
      <c r="BG1917" s="101"/>
      <c r="BH1917" s="101"/>
    </row>
    <row r="1918" spans="1:60" outlineLevel="1">
      <c r="A1918" s="104"/>
      <c r="B1918" s="105"/>
      <c r="C1918" s="138" t="s">
        <v>1738</v>
      </c>
      <c r="D1918" s="107"/>
      <c r="E1918" s="108">
        <v>33.048400000000001</v>
      </c>
      <c r="F1918" s="106"/>
      <c r="G1918" s="106"/>
      <c r="H1918" s="106"/>
      <c r="I1918" s="106"/>
      <c r="J1918" s="106"/>
      <c r="K1918" s="106"/>
      <c r="L1918" s="106"/>
      <c r="M1918" s="106"/>
      <c r="N1918" s="106"/>
      <c r="O1918" s="106"/>
      <c r="P1918" s="106"/>
      <c r="Q1918" s="106"/>
      <c r="R1918" s="106"/>
      <c r="S1918" s="106"/>
      <c r="T1918" s="106"/>
      <c r="U1918" s="106"/>
      <c r="V1918" s="106"/>
      <c r="W1918" s="106"/>
      <c r="X1918" s="106"/>
      <c r="Y1918" s="101"/>
      <c r="Z1918" s="101"/>
      <c r="AA1918" s="101"/>
      <c r="AB1918" s="101"/>
      <c r="AC1918" s="101"/>
      <c r="AD1918" s="101"/>
      <c r="AE1918" s="101"/>
      <c r="AF1918" s="101"/>
      <c r="AG1918" s="101" t="s">
        <v>365</v>
      </c>
      <c r="AH1918" s="101">
        <v>0</v>
      </c>
      <c r="AI1918" s="101"/>
      <c r="AJ1918" s="101"/>
      <c r="AK1918" s="101"/>
      <c r="AL1918" s="101"/>
      <c r="AM1918" s="101"/>
      <c r="AN1918" s="101"/>
      <c r="AO1918" s="101"/>
      <c r="AP1918" s="101"/>
      <c r="AQ1918" s="101"/>
      <c r="AR1918" s="101"/>
      <c r="AS1918" s="101"/>
      <c r="AT1918" s="101"/>
      <c r="AU1918" s="101"/>
      <c r="AV1918" s="101"/>
      <c r="AW1918" s="101"/>
      <c r="AX1918" s="101"/>
      <c r="AY1918" s="101"/>
      <c r="AZ1918" s="101"/>
      <c r="BA1918" s="101"/>
      <c r="BB1918" s="101"/>
      <c r="BC1918" s="101"/>
      <c r="BD1918" s="101"/>
      <c r="BE1918" s="101"/>
      <c r="BF1918" s="101"/>
      <c r="BG1918" s="101"/>
      <c r="BH1918" s="101"/>
    </row>
    <row r="1919" spans="1:60" outlineLevel="1">
      <c r="A1919" s="104"/>
      <c r="B1919" s="105"/>
      <c r="C1919" s="138" t="s">
        <v>1739</v>
      </c>
      <c r="D1919" s="107"/>
      <c r="E1919" s="108">
        <v>27.103999999999999</v>
      </c>
      <c r="F1919" s="106"/>
      <c r="G1919" s="106"/>
      <c r="H1919" s="106"/>
      <c r="I1919" s="106"/>
      <c r="J1919" s="106"/>
      <c r="K1919" s="106"/>
      <c r="L1919" s="106"/>
      <c r="M1919" s="106"/>
      <c r="N1919" s="106"/>
      <c r="O1919" s="106"/>
      <c r="P1919" s="106"/>
      <c r="Q1919" s="106"/>
      <c r="R1919" s="106"/>
      <c r="S1919" s="106"/>
      <c r="T1919" s="106"/>
      <c r="U1919" s="106"/>
      <c r="V1919" s="106"/>
      <c r="W1919" s="106"/>
      <c r="X1919" s="106"/>
      <c r="Y1919" s="101"/>
      <c r="Z1919" s="101"/>
      <c r="AA1919" s="101"/>
      <c r="AB1919" s="101"/>
      <c r="AC1919" s="101"/>
      <c r="AD1919" s="101"/>
      <c r="AE1919" s="101"/>
      <c r="AF1919" s="101"/>
      <c r="AG1919" s="101" t="s">
        <v>365</v>
      </c>
      <c r="AH1919" s="101">
        <v>0</v>
      </c>
      <c r="AI1919" s="101"/>
      <c r="AJ1919" s="101"/>
      <c r="AK1919" s="101"/>
      <c r="AL1919" s="101"/>
      <c r="AM1919" s="101"/>
      <c r="AN1919" s="101"/>
      <c r="AO1919" s="101"/>
      <c r="AP1919" s="101"/>
      <c r="AQ1919" s="101"/>
      <c r="AR1919" s="101"/>
      <c r="AS1919" s="101"/>
      <c r="AT1919" s="101"/>
      <c r="AU1919" s="101"/>
      <c r="AV1919" s="101"/>
      <c r="AW1919" s="101"/>
      <c r="AX1919" s="101"/>
      <c r="AY1919" s="101"/>
      <c r="AZ1919" s="101"/>
      <c r="BA1919" s="101"/>
      <c r="BB1919" s="101"/>
      <c r="BC1919" s="101"/>
      <c r="BD1919" s="101"/>
      <c r="BE1919" s="101"/>
      <c r="BF1919" s="101"/>
      <c r="BG1919" s="101"/>
      <c r="BH1919" s="101"/>
    </row>
    <row r="1920" spans="1:60" outlineLevel="1">
      <c r="A1920" s="104"/>
      <c r="B1920" s="105"/>
      <c r="C1920" s="138" t="s">
        <v>1580</v>
      </c>
      <c r="D1920" s="107"/>
      <c r="E1920" s="108">
        <v>-1.212</v>
      </c>
      <c r="F1920" s="106"/>
      <c r="G1920" s="106"/>
      <c r="H1920" s="106"/>
      <c r="I1920" s="106"/>
      <c r="J1920" s="106"/>
      <c r="K1920" s="106"/>
      <c r="L1920" s="106"/>
      <c r="M1920" s="106"/>
      <c r="N1920" s="106"/>
      <c r="O1920" s="106"/>
      <c r="P1920" s="106"/>
      <c r="Q1920" s="106"/>
      <c r="R1920" s="106"/>
      <c r="S1920" s="106"/>
      <c r="T1920" s="106"/>
      <c r="U1920" s="106"/>
      <c r="V1920" s="106"/>
      <c r="W1920" s="106"/>
      <c r="X1920" s="106"/>
      <c r="Y1920" s="101"/>
      <c r="Z1920" s="101"/>
      <c r="AA1920" s="101"/>
      <c r="AB1920" s="101"/>
      <c r="AC1920" s="101"/>
      <c r="AD1920" s="101"/>
      <c r="AE1920" s="101"/>
      <c r="AF1920" s="101"/>
      <c r="AG1920" s="101" t="s">
        <v>365</v>
      </c>
      <c r="AH1920" s="101">
        <v>0</v>
      </c>
      <c r="AI1920" s="101"/>
      <c r="AJ1920" s="101"/>
      <c r="AK1920" s="101"/>
      <c r="AL1920" s="101"/>
      <c r="AM1920" s="101"/>
      <c r="AN1920" s="101"/>
      <c r="AO1920" s="101"/>
      <c r="AP1920" s="101"/>
      <c r="AQ1920" s="101"/>
      <c r="AR1920" s="101"/>
      <c r="AS1920" s="101"/>
      <c r="AT1920" s="101"/>
      <c r="AU1920" s="101"/>
      <c r="AV1920" s="101"/>
      <c r="AW1920" s="101"/>
      <c r="AX1920" s="101"/>
      <c r="AY1920" s="101"/>
      <c r="AZ1920" s="101"/>
      <c r="BA1920" s="101"/>
      <c r="BB1920" s="101"/>
      <c r="BC1920" s="101"/>
      <c r="BD1920" s="101"/>
      <c r="BE1920" s="101"/>
      <c r="BF1920" s="101"/>
      <c r="BG1920" s="101"/>
      <c r="BH1920" s="101"/>
    </row>
    <row r="1921" spans="1:60" outlineLevel="1">
      <c r="A1921" s="104"/>
      <c r="B1921" s="105"/>
      <c r="C1921" s="138" t="s">
        <v>1740</v>
      </c>
      <c r="D1921" s="107"/>
      <c r="E1921" s="108">
        <v>25.872</v>
      </c>
      <c r="F1921" s="106"/>
      <c r="G1921" s="106"/>
      <c r="H1921" s="106"/>
      <c r="I1921" s="106"/>
      <c r="J1921" s="106"/>
      <c r="K1921" s="106"/>
      <c r="L1921" s="106"/>
      <c r="M1921" s="106"/>
      <c r="N1921" s="106"/>
      <c r="O1921" s="106"/>
      <c r="P1921" s="106"/>
      <c r="Q1921" s="106"/>
      <c r="R1921" s="106"/>
      <c r="S1921" s="106"/>
      <c r="T1921" s="106"/>
      <c r="U1921" s="106"/>
      <c r="V1921" s="106"/>
      <c r="W1921" s="106"/>
      <c r="X1921" s="106"/>
      <c r="Y1921" s="101"/>
      <c r="Z1921" s="101"/>
      <c r="AA1921" s="101"/>
      <c r="AB1921" s="101"/>
      <c r="AC1921" s="101"/>
      <c r="AD1921" s="101"/>
      <c r="AE1921" s="101"/>
      <c r="AF1921" s="101"/>
      <c r="AG1921" s="101" t="s">
        <v>365</v>
      </c>
      <c r="AH1921" s="101">
        <v>0</v>
      </c>
      <c r="AI1921" s="101"/>
      <c r="AJ1921" s="101"/>
      <c r="AK1921" s="101"/>
      <c r="AL1921" s="101"/>
      <c r="AM1921" s="101"/>
      <c r="AN1921" s="101"/>
      <c r="AO1921" s="101"/>
      <c r="AP1921" s="101"/>
      <c r="AQ1921" s="101"/>
      <c r="AR1921" s="101"/>
      <c r="AS1921" s="101"/>
      <c r="AT1921" s="101"/>
      <c r="AU1921" s="101"/>
      <c r="AV1921" s="101"/>
      <c r="AW1921" s="101"/>
      <c r="AX1921" s="101"/>
      <c r="AY1921" s="101"/>
      <c r="AZ1921" s="101"/>
      <c r="BA1921" s="101"/>
      <c r="BB1921" s="101"/>
      <c r="BC1921" s="101"/>
      <c r="BD1921" s="101"/>
      <c r="BE1921" s="101"/>
      <c r="BF1921" s="101"/>
      <c r="BG1921" s="101"/>
      <c r="BH1921" s="101"/>
    </row>
    <row r="1922" spans="1:60" outlineLevel="1">
      <c r="A1922" s="104"/>
      <c r="B1922" s="105"/>
      <c r="C1922" s="138" t="s">
        <v>517</v>
      </c>
      <c r="D1922" s="107"/>
      <c r="E1922" s="108">
        <v>-1.8180000000000001</v>
      </c>
      <c r="F1922" s="106"/>
      <c r="G1922" s="106"/>
      <c r="H1922" s="106"/>
      <c r="I1922" s="106"/>
      <c r="J1922" s="106"/>
      <c r="K1922" s="106"/>
      <c r="L1922" s="106"/>
      <c r="M1922" s="106"/>
      <c r="N1922" s="106"/>
      <c r="O1922" s="106"/>
      <c r="P1922" s="106"/>
      <c r="Q1922" s="106"/>
      <c r="R1922" s="106"/>
      <c r="S1922" s="106"/>
      <c r="T1922" s="106"/>
      <c r="U1922" s="106"/>
      <c r="V1922" s="106"/>
      <c r="W1922" s="106"/>
      <c r="X1922" s="106"/>
      <c r="Y1922" s="101"/>
      <c r="Z1922" s="101"/>
      <c r="AA1922" s="101"/>
      <c r="AB1922" s="101"/>
      <c r="AC1922" s="101"/>
      <c r="AD1922" s="101"/>
      <c r="AE1922" s="101"/>
      <c r="AF1922" s="101"/>
      <c r="AG1922" s="101" t="s">
        <v>365</v>
      </c>
      <c r="AH1922" s="101">
        <v>0</v>
      </c>
      <c r="AI1922" s="101"/>
      <c r="AJ1922" s="101"/>
      <c r="AK1922" s="101"/>
      <c r="AL1922" s="101"/>
      <c r="AM1922" s="101"/>
      <c r="AN1922" s="101"/>
      <c r="AO1922" s="101"/>
      <c r="AP1922" s="101"/>
      <c r="AQ1922" s="101"/>
      <c r="AR1922" s="101"/>
      <c r="AS1922" s="101"/>
      <c r="AT1922" s="101"/>
      <c r="AU1922" s="101"/>
      <c r="AV1922" s="101"/>
      <c r="AW1922" s="101"/>
      <c r="AX1922" s="101"/>
      <c r="AY1922" s="101"/>
      <c r="AZ1922" s="101"/>
      <c r="BA1922" s="101"/>
      <c r="BB1922" s="101"/>
      <c r="BC1922" s="101"/>
      <c r="BD1922" s="101"/>
      <c r="BE1922" s="101"/>
      <c r="BF1922" s="101"/>
      <c r="BG1922" s="101"/>
      <c r="BH1922" s="101"/>
    </row>
    <row r="1923" spans="1:60" outlineLevel="1">
      <c r="A1923" s="104"/>
      <c r="B1923" s="105"/>
      <c r="C1923" s="138" t="s">
        <v>1741</v>
      </c>
      <c r="D1923" s="107"/>
      <c r="E1923" s="108">
        <v>37.483600000000003</v>
      </c>
      <c r="F1923" s="106"/>
      <c r="G1923" s="106"/>
      <c r="H1923" s="106"/>
      <c r="I1923" s="106"/>
      <c r="J1923" s="106"/>
      <c r="K1923" s="106"/>
      <c r="L1923" s="106"/>
      <c r="M1923" s="106"/>
      <c r="N1923" s="106"/>
      <c r="O1923" s="106"/>
      <c r="P1923" s="106"/>
      <c r="Q1923" s="106"/>
      <c r="R1923" s="106"/>
      <c r="S1923" s="106"/>
      <c r="T1923" s="106"/>
      <c r="U1923" s="106"/>
      <c r="V1923" s="106"/>
      <c r="W1923" s="106"/>
      <c r="X1923" s="106"/>
      <c r="Y1923" s="101"/>
      <c r="Z1923" s="101"/>
      <c r="AA1923" s="101"/>
      <c r="AB1923" s="101"/>
      <c r="AC1923" s="101"/>
      <c r="AD1923" s="101"/>
      <c r="AE1923" s="101"/>
      <c r="AF1923" s="101"/>
      <c r="AG1923" s="101" t="s">
        <v>365</v>
      </c>
      <c r="AH1923" s="101">
        <v>0</v>
      </c>
      <c r="AI1923" s="101"/>
      <c r="AJ1923" s="101"/>
      <c r="AK1923" s="101"/>
      <c r="AL1923" s="101"/>
      <c r="AM1923" s="101"/>
      <c r="AN1923" s="101"/>
      <c r="AO1923" s="101"/>
      <c r="AP1923" s="101"/>
      <c r="AQ1923" s="101"/>
      <c r="AR1923" s="101"/>
      <c r="AS1923" s="101"/>
      <c r="AT1923" s="101"/>
      <c r="AU1923" s="101"/>
      <c r="AV1923" s="101"/>
      <c r="AW1923" s="101"/>
      <c r="AX1923" s="101"/>
      <c r="AY1923" s="101"/>
      <c r="AZ1923" s="101"/>
      <c r="BA1923" s="101"/>
      <c r="BB1923" s="101"/>
      <c r="BC1923" s="101"/>
      <c r="BD1923" s="101"/>
      <c r="BE1923" s="101"/>
      <c r="BF1923" s="101"/>
      <c r="BG1923" s="101"/>
      <c r="BH1923" s="101"/>
    </row>
    <row r="1924" spans="1:60" outlineLevel="1">
      <c r="A1924" s="104"/>
      <c r="B1924" s="105"/>
      <c r="C1924" s="138" t="s">
        <v>1573</v>
      </c>
      <c r="D1924" s="107"/>
      <c r="E1924" s="108">
        <v>-2.4239999999999999</v>
      </c>
      <c r="F1924" s="106"/>
      <c r="G1924" s="106"/>
      <c r="H1924" s="106"/>
      <c r="I1924" s="106"/>
      <c r="J1924" s="106"/>
      <c r="K1924" s="106"/>
      <c r="L1924" s="106"/>
      <c r="M1924" s="106"/>
      <c r="N1924" s="106"/>
      <c r="O1924" s="106"/>
      <c r="P1924" s="106"/>
      <c r="Q1924" s="106"/>
      <c r="R1924" s="106"/>
      <c r="S1924" s="106"/>
      <c r="T1924" s="106"/>
      <c r="U1924" s="106"/>
      <c r="V1924" s="106"/>
      <c r="W1924" s="106"/>
      <c r="X1924" s="106"/>
      <c r="Y1924" s="101"/>
      <c r="Z1924" s="101"/>
      <c r="AA1924" s="101"/>
      <c r="AB1924" s="101"/>
      <c r="AC1924" s="101"/>
      <c r="AD1924" s="101"/>
      <c r="AE1924" s="101"/>
      <c r="AF1924" s="101"/>
      <c r="AG1924" s="101" t="s">
        <v>365</v>
      </c>
      <c r="AH1924" s="101">
        <v>0</v>
      </c>
      <c r="AI1924" s="101"/>
      <c r="AJ1924" s="101"/>
      <c r="AK1924" s="101"/>
      <c r="AL1924" s="101"/>
      <c r="AM1924" s="101"/>
      <c r="AN1924" s="101"/>
      <c r="AO1924" s="101"/>
      <c r="AP1924" s="101"/>
      <c r="AQ1924" s="101"/>
      <c r="AR1924" s="101"/>
      <c r="AS1924" s="101"/>
      <c r="AT1924" s="101"/>
      <c r="AU1924" s="101"/>
      <c r="AV1924" s="101"/>
      <c r="AW1924" s="101"/>
      <c r="AX1924" s="101"/>
      <c r="AY1924" s="101"/>
      <c r="AZ1924" s="101"/>
      <c r="BA1924" s="101"/>
      <c r="BB1924" s="101"/>
      <c r="BC1924" s="101"/>
      <c r="BD1924" s="101"/>
      <c r="BE1924" s="101"/>
      <c r="BF1924" s="101"/>
      <c r="BG1924" s="101"/>
      <c r="BH1924" s="101"/>
    </row>
    <row r="1925" spans="1:60" outlineLevel="1">
      <c r="A1925" s="104"/>
      <c r="B1925" s="105"/>
      <c r="C1925" s="138" t="s">
        <v>1742</v>
      </c>
      <c r="D1925" s="107"/>
      <c r="E1925" s="108">
        <v>56.671999999999997</v>
      </c>
      <c r="F1925" s="106"/>
      <c r="G1925" s="106"/>
      <c r="H1925" s="106"/>
      <c r="I1925" s="106"/>
      <c r="J1925" s="106"/>
      <c r="K1925" s="106"/>
      <c r="L1925" s="106"/>
      <c r="M1925" s="106"/>
      <c r="N1925" s="106"/>
      <c r="O1925" s="106"/>
      <c r="P1925" s="106"/>
      <c r="Q1925" s="106"/>
      <c r="R1925" s="106"/>
      <c r="S1925" s="106"/>
      <c r="T1925" s="106"/>
      <c r="U1925" s="106"/>
      <c r="V1925" s="106"/>
      <c r="W1925" s="106"/>
      <c r="X1925" s="106"/>
      <c r="Y1925" s="101"/>
      <c r="Z1925" s="101"/>
      <c r="AA1925" s="101"/>
      <c r="AB1925" s="101"/>
      <c r="AC1925" s="101"/>
      <c r="AD1925" s="101"/>
      <c r="AE1925" s="101"/>
      <c r="AF1925" s="101"/>
      <c r="AG1925" s="101" t="s">
        <v>365</v>
      </c>
      <c r="AH1925" s="101">
        <v>0</v>
      </c>
      <c r="AI1925" s="101"/>
      <c r="AJ1925" s="101"/>
      <c r="AK1925" s="101"/>
      <c r="AL1925" s="101"/>
      <c r="AM1925" s="101"/>
      <c r="AN1925" s="101"/>
      <c r="AO1925" s="101"/>
      <c r="AP1925" s="101"/>
      <c r="AQ1925" s="101"/>
      <c r="AR1925" s="101"/>
      <c r="AS1925" s="101"/>
      <c r="AT1925" s="101"/>
      <c r="AU1925" s="101"/>
      <c r="AV1925" s="101"/>
      <c r="AW1925" s="101"/>
      <c r="AX1925" s="101"/>
      <c r="AY1925" s="101"/>
      <c r="AZ1925" s="101"/>
      <c r="BA1925" s="101"/>
      <c r="BB1925" s="101"/>
      <c r="BC1925" s="101"/>
      <c r="BD1925" s="101"/>
      <c r="BE1925" s="101"/>
      <c r="BF1925" s="101"/>
      <c r="BG1925" s="101"/>
      <c r="BH1925" s="101"/>
    </row>
    <row r="1926" spans="1:60" outlineLevel="1">
      <c r="A1926" s="104"/>
      <c r="B1926" s="105"/>
      <c r="C1926" s="138" t="s">
        <v>517</v>
      </c>
      <c r="D1926" s="107"/>
      <c r="E1926" s="108">
        <v>-1.8180000000000001</v>
      </c>
      <c r="F1926" s="106"/>
      <c r="G1926" s="106"/>
      <c r="H1926" s="106"/>
      <c r="I1926" s="106"/>
      <c r="J1926" s="106"/>
      <c r="K1926" s="106"/>
      <c r="L1926" s="106"/>
      <c r="M1926" s="106"/>
      <c r="N1926" s="106"/>
      <c r="O1926" s="106"/>
      <c r="P1926" s="106"/>
      <c r="Q1926" s="106"/>
      <c r="R1926" s="106"/>
      <c r="S1926" s="106"/>
      <c r="T1926" s="106"/>
      <c r="U1926" s="106"/>
      <c r="V1926" s="106"/>
      <c r="W1926" s="106"/>
      <c r="X1926" s="106"/>
      <c r="Y1926" s="101"/>
      <c r="Z1926" s="101"/>
      <c r="AA1926" s="101"/>
      <c r="AB1926" s="101"/>
      <c r="AC1926" s="101"/>
      <c r="AD1926" s="101"/>
      <c r="AE1926" s="101"/>
      <c r="AF1926" s="101"/>
      <c r="AG1926" s="101" t="s">
        <v>365</v>
      </c>
      <c r="AH1926" s="101">
        <v>0</v>
      </c>
      <c r="AI1926" s="101"/>
      <c r="AJ1926" s="101"/>
      <c r="AK1926" s="101"/>
      <c r="AL1926" s="101"/>
      <c r="AM1926" s="101"/>
      <c r="AN1926" s="101"/>
      <c r="AO1926" s="101"/>
      <c r="AP1926" s="101"/>
      <c r="AQ1926" s="101"/>
      <c r="AR1926" s="101"/>
      <c r="AS1926" s="101"/>
      <c r="AT1926" s="101"/>
      <c r="AU1926" s="101"/>
      <c r="AV1926" s="101"/>
      <c r="AW1926" s="101"/>
      <c r="AX1926" s="101"/>
      <c r="AY1926" s="101"/>
      <c r="AZ1926" s="101"/>
      <c r="BA1926" s="101"/>
      <c r="BB1926" s="101"/>
      <c r="BC1926" s="101"/>
      <c r="BD1926" s="101"/>
      <c r="BE1926" s="101"/>
      <c r="BF1926" s="101"/>
      <c r="BG1926" s="101"/>
      <c r="BH1926" s="101"/>
    </row>
    <row r="1927" spans="1:60" outlineLevel="1">
      <c r="A1927" s="104"/>
      <c r="B1927" s="105"/>
      <c r="C1927" s="138" t="s">
        <v>1743</v>
      </c>
      <c r="D1927" s="107"/>
      <c r="E1927" s="108">
        <v>26.580400000000001</v>
      </c>
      <c r="F1927" s="106"/>
      <c r="G1927" s="106"/>
      <c r="H1927" s="106"/>
      <c r="I1927" s="106"/>
      <c r="J1927" s="106"/>
      <c r="K1927" s="106"/>
      <c r="L1927" s="106"/>
      <c r="M1927" s="106"/>
      <c r="N1927" s="106"/>
      <c r="O1927" s="106"/>
      <c r="P1927" s="106"/>
      <c r="Q1927" s="106"/>
      <c r="R1927" s="106"/>
      <c r="S1927" s="106"/>
      <c r="T1927" s="106"/>
      <c r="U1927" s="106"/>
      <c r="V1927" s="106"/>
      <c r="W1927" s="106"/>
      <c r="X1927" s="106"/>
      <c r="Y1927" s="101"/>
      <c r="Z1927" s="101"/>
      <c r="AA1927" s="101"/>
      <c r="AB1927" s="101"/>
      <c r="AC1927" s="101"/>
      <c r="AD1927" s="101"/>
      <c r="AE1927" s="101"/>
      <c r="AF1927" s="101"/>
      <c r="AG1927" s="101" t="s">
        <v>365</v>
      </c>
      <c r="AH1927" s="101">
        <v>0</v>
      </c>
      <c r="AI1927" s="101"/>
      <c r="AJ1927" s="101"/>
      <c r="AK1927" s="101"/>
      <c r="AL1927" s="101"/>
      <c r="AM1927" s="101"/>
      <c r="AN1927" s="101"/>
      <c r="AO1927" s="101"/>
      <c r="AP1927" s="101"/>
      <c r="AQ1927" s="101"/>
      <c r="AR1927" s="101"/>
      <c r="AS1927" s="101"/>
      <c r="AT1927" s="101"/>
      <c r="AU1927" s="101"/>
      <c r="AV1927" s="101"/>
      <c r="AW1927" s="101"/>
      <c r="AX1927" s="101"/>
      <c r="AY1927" s="101"/>
      <c r="AZ1927" s="101"/>
      <c r="BA1927" s="101"/>
      <c r="BB1927" s="101"/>
      <c r="BC1927" s="101"/>
      <c r="BD1927" s="101"/>
      <c r="BE1927" s="101"/>
      <c r="BF1927" s="101"/>
      <c r="BG1927" s="101"/>
      <c r="BH1927" s="101"/>
    </row>
    <row r="1928" spans="1:60" outlineLevel="1">
      <c r="A1928" s="104"/>
      <c r="B1928" s="105"/>
      <c r="C1928" s="138" t="s">
        <v>517</v>
      </c>
      <c r="D1928" s="107"/>
      <c r="E1928" s="108">
        <v>-1.8180000000000001</v>
      </c>
      <c r="F1928" s="106"/>
      <c r="G1928" s="106"/>
      <c r="H1928" s="106"/>
      <c r="I1928" s="106"/>
      <c r="J1928" s="106"/>
      <c r="K1928" s="106"/>
      <c r="L1928" s="106"/>
      <c r="M1928" s="106"/>
      <c r="N1928" s="106"/>
      <c r="O1928" s="106"/>
      <c r="P1928" s="106"/>
      <c r="Q1928" s="106"/>
      <c r="R1928" s="106"/>
      <c r="S1928" s="106"/>
      <c r="T1928" s="106"/>
      <c r="U1928" s="106"/>
      <c r="V1928" s="106"/>
      <c r="W1928" s="106"/>
      <c r="X1928" s="106"/>
      <c r="Y1928" s="101"/>
      <c r="Z1928" s="101"/>
      <c r="AA1928" s="101"/>
      <c r="AB1928" s="101"/>
      <c r="AC1928" s="101"/>
      <c r="AD1928" s="101"/>
      <c r="AE1928" s="101"/>
      <c r="AF1928" s="101"/>
      <c r="AG1928" s="101" t="s">
        <v>365</v>
      </c>
      <c r="AH1928" s="101">
        <v>0</v>
      </c>
      <c r="AI1928" s="101"/>
      <c r="AJ1928" s="101"/>
      <c r="AK1928" s="101"/>
      <c r="AL1928" s="101"/>
      <c r="AM1928" s="101"/>
      <c r="AN1928" s="101"/>
      <c r="AO1928" s="101"/>
      <c r="AP1928" s="101"/>
      <c r="AQ1928" s="101"/>
      <c r="AR1928" s="101"/>
      <c r="AS1928" s="101"/>
      <c r="AT1928" s="101"/>
      <c r="AU1928" s="101"/>
      <c r="AV1928" s="101"/>
      <c r="AW1928" s="101"/>
      <c r="AX1928" s="101"/>
      <c r="AY1928" s="101"/>
      <c r="AZ1928" s="101"/>
      <c r="BA1928" s="101"/>
      <c r="BB1928" s="101"/>
      <c r="BC1928" s="101"/>
      <c r="BD1928" s="101"/>
      <c r="BE1928" s="101"/>
      <c r="BF1928" s="101"/>
      <c r="BG1928" s="101"/>
      <c r="BH1928" s="101"/>
    </row>
    <row r="1929" spans="1:60" outlineLevel="1">
      <c r="A1929" s="104"/>
      <c r="B1929" s="105"/>
      <c r="C1929" s="138" t="s">
        <v>1744</v>
      </c>
      <c r="D1929" s="107"/>
      <c r="E1929" s="108">
        <v>48.1096</v>
      </c>
      <c r="F1929" s="106"/>
      <c r="G1929" s="106"/>
      <c r="H1929" s="106"/>
      <c r="I1929" s="106"/>
      <c r="J1929" s="106"/>
      <c r="K1929" s="106"/>
      <c r="L1929" s="106"/>
      <c r="M1929" s="106"/>
      <c r="N1929" s="106"/>
      <c r="O1929" s="106"/>
      <c r="P1929" s="106"/>
      <c r="Q1929" s="106"/>
      <c r="R1929" s="106"/>
      <c r="S1929" s="106"/>
      <c r="T1929" s="106"/>
      <c r="U1929" s="106"/>
      <c r="V1929" s="106"/>
      <c r="W1929" s="106"/>
      <c r="X1929" s="106"/>
      <c r="Y1929" s="101"/>
      <c r="Z1929" s="101"/>
      <c r="AA1929" s="101"/>
      <c r="AB1929" s="101"/>
      <c r="AC1929" s="101"/>
      <c r="AD1929" s="101"/>
      <c r="AE1929" s="101"/>
      <c r="AF1929" s="101"/>
      <c r="AG1929" s="101" t="s">
        <v>365</v>
      </c>
      <c r="AH1929" s="101">
        <v>0</v>
      </c>
      <c r="AI1929" s="101"/>
      <c r="AJ1929" s="101"/>
      <c r="AK1929" s="101"/>
      <c r="AL1929" s="101"/>
      <c r="AM1929" s="101"/>
      <c r="AN1929" s="101"/>
      <c r="AO1929" s="101"/>
      <c r="AP1929" s="101"/>
      <c r="AQ1929" s="101"/>
      <c r="AR1929" s="101"/>
      <c r="AS1929" s="101"/>
      <c r="AT1929" s="101"/>
      <c r="AU1929" s="101"/>
      <c r="AV1929" s="101"/>
      <c r="AW1929" s="101"/>
      <c r="AX1929" s="101"/>
      <c r="AY1929" s="101"/>
      <c r="AZ1929" s="101"/>
      <c r="BA1929" s="101"/>
      <c r="BB1929" s="101"/>
      <c r="BC1929" s="101"/>
      <c r="BD1929" s="101"/>
      <c r="BE1929" s="101"/>
      <c r="BF1929" s="101"/>
      <c r="BG1929" s="101"/>
      <c r="BH1929" s="101"/>
    </row>
    <row r="1930" spans="1:60" outlineLevel="1">
      <c r="A1930" s="104"/>
      <c r="B1930" s="105"/>
      <c r="C1930" s="138" t="s">
        <v>1745</v>
      </c>
      <c r="D1930" s="107"/>
      <c r="E1930" s="108">
        <v>-3.2320000000000002</v>
      </c>
      <c r="F1930" s="106"/>
      <c r="G1930" s="106"/>
      <c r="H1930" s="106"/>
      <c r="I1930" s="106"/>
      <c r="J1930" s="106"/>
      <c r="K1930" s="106"/>
      <c r="L1930" s="106"/>
      <c r="M1930" s="106"/>
      <c r="N1930" s="106"/>
      <c r="O1930" s="106"/>
      <c r="P1930" s="106"/>
      <c r="Q1930" s="106"/>
      <c r="R1930" s="106"/>
      <c r="S1930" s="106"/>
      <c r="T1930" s="106"/>
      <c r="U1930" s="106"/>
      <c r="V1930" s="106"/>
      <c r="W1930" s="106"/>
      <c r="X1930" s="106"/>
      <c r="Y1930" s="101"/>
      <c r="Z1930" s="101"/>
      <c r="AA1930" s="101"/>
      <c r="AB1930" s="101"/>
      <c r="AC1930" s="101"/>
      <c r="AD1930" s="101"/>
      <c r="AE1930" s="101"/>
      <c r="AF1930" s="101"/>
      <c r="AG1930" s="101" t="s">
        <v>365</v>
      </c>
      <c r="AH1930" s="101">
        <v>0</v>
      </c>
      <c r="AI1930" s="101"/>
      <c r="AJ1930" s="101"/>
      <c r="AK1930" s="101"/>
      <c r="AL1930" s="101"/>
      <c r="AM1930" s="101"/>
      <c r="AN1930" s="101"/>
      <c r="AO1930" s="101"/>
      <c r="AP1930" s="101"/>
      <c r="AQ1930" s="101"/>
      <c r="AR1930" s="101"/>
      <c r="AS1930" s="101"/>
      <c r="AT1930" s="101"/>
      <c r="AU1930" s="101"/>
      <c r="AV1930" s="101"/>
      <c r="AW1930" s="101"/>
      <c r="AX1930" s="101"/>
      <c r="AY1930" s="101"/>
      <c r="AZ1930" s="101"/>
      <c r="BA1930" s="101"/>
      <c r="BB1930" s="101"/>
      <c r="BC1930" s="101"/>
      <c r="BD1930" s="101"/>
      <c r="BE1930" s="101"/>
      <c r="BF1930" s="101"/>
      <c r="BG1930" s="101"/>
      <c r="BH1930" s="101"/>
    </row>
    <row r="1931" spans="1:60" outlineLevel="1">
      <c r="A1931" s="104"/>
      <c r="B1931" s="105"/>
      <c r="C1931" s="138" t="s">
        <v>1746</v>
      </c>
      <c r="D1931" s="107"/>
      <c r="E1931" s="108">
        <v>24.486000000000001</v>
      </c>
      <c r="F1931" s="106"/>
      <c r="G1931" s="106"/>
      <c r="H1931" s="106"/>
      <c r="I1931" s="106"/>
      <c r="J1931" s="106"/>
      <c r="K1931" s="106"/>
      <c r="L1931" s="106"/>
      <c r="M1931" s="106"/>
      <c r="N1931" s="106"/>
      <c r="O1931" s="106"/>
      <c r="P1931" s="106"/>
      <c r="Q1931" s="106"/>
      <c r="R1931" s="106"/>
      <c r="S1931" s="106"/>
      <c r="T1931" s="106"/>
      <c r="U1931" s="106"/>
      <c r="V1931" s="106"/>
      <c r="W1931" s="106"/>
      <c r="X1931" s="106"/>
      <c r="Y1931" s="101"/>
      <c r="Z1931" s="101"/>
      <c r="AA1931" s="101"/>
      <c r="AB1931" s="101"/>
      <c r="AC1931" s="101"/>
      <c r="AD1931" s="101"/>
      <c r="AE1931" s="101"/>
      <c r="AF1931" s="101"/>
      <c r="AG1931" s="101" t="s">
        <v>365</v>
      </c>
      <c r="AH1931" s="101">
        <v>0</v>
      </c>
      <c r="AI1931" s="101"/>
      <c r="AJ1931" s="101"/>
      <c r="AK1931" s="101"/>
      <c r="AL1931" s="101"/>
      <c r="AM1931" s="101"/>
      <c r="AN1931" s="101"/>
      <c r="AO1931" s="101"/>
      <c r="AP1931" s="101"/>
      <c r="AQ1931" s="101"/>
      <c r="AR1931" s="101"/>
      <c r="AS1931" s="101"/>
      <c r="AT1931" s="101"/>
      <c r="AU1931" s="101"/>
      <c r="AV1931" s="101"/>
      <c r="AW1931" s="101"/>
      <c r="AX1931" s="101"/>
      <c r="AY1931" s="101"/>
      <c r="AZ1931" s="101"/>
      <c r="BA1931" s="101"/>
      <c r="BB1931" s="101"/>
      <c r="BC1931" s="101"/>
      <c r="BD1931" s="101"/>
      <c r="BE1931" s="101"/>
      <c r="BF1931" s="101"/>
      <c r="BG1931" s="101"/>
      <c r="BH1931" s="101"/>
    </row>
    <row r="1932" spans="1:60" outlineLevel="1">
      <c r="A1932" s="104"/>
      <c r="B1932" s="105"/>
      <c r="C1932" s="138" t="s">
        <v>1585</v>
      </c>
      <c r="D1932" s="107"/>
      <c r="E1932" s="108">
        <v>-2.8279999999999998</v>
      </c>
      <c r="F1932" s="106"/>
      <c r="G1932" s="106"/>
      <c r="H1932" s="106"/>
      <c r="I1932" s="106"/>
      <c r="J1932" s="106"/>
      <c r="K1932" s="106"/>
      <c r="L1932" s="106"/>
      <c r="M1932" s="106"/>
      <c r="N1932" s="106"/>
      <c r="O1932" s="106"/>
      <c r="P1932" s="106"/>
      <c r="Q1932" s="106"/>
      <c r="R1932" s="106"/>
      <c r="S1932" s="106"/>
      <c r="T1932" s="106"/>
      <c r="U1932" s="106"/>
      <c r="V1932" s="106"/>
      <c r="W1932" s="106"/>
      <c r="X1932" s="106"/>
      <c r="Y1932" s="101"/>
      <c r="Z1932" s="101"/>
      <c r="AA1932" s="101"/>
      <c r="AB1932" s="101"/>
      <c r="AC1932" s="101"/>
      <c r="AD1932" s="101"/>
      <c r="AE1932" s="101"/>
      <c r="AF1932" s="101"/>
      <c r="AG1932" s="101" t="s">
        <v>365</v>
      </c>
      <c r="AH1932" s="101">
        <v>0</v>
      </c>
      <c r="AI1932" s="101"/>
      <c r="AJ1932" s="101"/>
      <c r="AK1932" s="101"/>
      <c r="AL1932" s="101"/>
      <c r="AM1932" s="101"/>
      <c r="AN1932" s="101"/>
      <c r="AO1932" s="101"/>
      <c r="AP1932" s="101"/>
      <c r="AQ1932" s="101"/>
      <c r="AR1932" s="101"/>
      <c r="AS1932" s="101"/>
      <c r="AT1932" s="101"/>
      <c r="AU1932" s="101"/>
      <c r="AV1932" s="101"/>
      <c r="AW1932" s="101"/>
      <c r="AX1932" s="101"/>
      <c r="AY1932" s="101"/>
      <c r="AZ1932" s="101"/>
      <c r="BA1932" s="101"/>
      <c r="BB1932" s="101"/>
      <c r="BC1932" s="101"/>
      <c r="BD1932" s="101"/>
      <c r="BE1932" s="101"/>
      <c r="BF1932" s="101"/>
      <c r="BG1932" s="101"/>
      <c r="BH1932" s="101"/>
    </row>
    <row r="1933" spans="1:60" outlineLevel="1">
      <c r="A1933" s="104"/>
      <c r="B1933" s="105"/>
      <c r="C1933" s="138" t="s">
        <v>1747</v>
      </c>
      <c r="D1933" s="107"/>
      <c r="E1933" s="108">
        <v>14.784000000000001</v>
      </c>
      <c r="F1933" s="106"/>
      <c r="G1933" s="106"/>
      <c r="H1933" s="106"/>
      <c r="I1933" s="106"/>
      <c r="J1933" s="106"/>
      <c r="K1933" s="106"/>
      <c r="L1933" s="106"/>
      <c r="M1933" s="106"/>
      <c r="N1933" s="106"/>
      <c r="O1933" s="106"/>
      <c r="P1933" s="106"/>
      <c r="Q1933" s="106"/>
      <c r="R1933" s="106"/>
      <c r="S1933" s="106"/>
      <c r="T1933" s="106"/>
      <c r="U1933" s="106"/>
      <c r="V1933" s="106"/>
      <c r="W1933" s="106"/>
      <c r="X1933" s="106"/>
      <c r="Y1933" s="101"/>
      <c r="Z1933" s="101"/>
      <c r="AA1933" s="101"/>
      <c r="AB1933" s="101"/>
      <c r="AC1933" s="101"/>
      <c r="AD1933" s="101"/>
      <c r="AE1933" s="101"/>
      <c r="AF1933" s="101"/>
      <c r="AG1933" s="101" t="s">
        <v>365</v>
      </c>
      <c r="AH1933" s="101">
        <v>0</v>
      </c>
      <c r="AI1933" s="101"/>
      <c r="AJ1933" s="101"/>
      <c r="AK1933" s="101"/>
      <c r="AL1933" s="101"/>
      <c r="AM1933" s="101"/>
      <c r="AN1933" s="101"/>
      <c r="AO1933" s="101"/>
      <c r="AP1933" s="101"/>
      <c r="AQ1933" s="101"/>
      <c r="AR1933" s="101"/>
      <c r="AS1933" s="101"/>
      <c r="AT1933" s="101"/>
      <c r="AU1933" s="101"/>
      <c r="AV1933" s="101"/>
      <c r="AW1933" s="101"/>
      <c r="AX1933" s="101"/>
      <c r="AY1933" s="101"/>
      <c r="AZ1933" s="101"/>
      <c r="BA1933" s="101"/>
      <c r="BB1933" s="101"/>
      <c r="BC1933" s="101"/>
      <c r="BD1933" s="101"/>
      <c r="BE1933" s="101"/>
      <c r="BF1933" s="101"/>
      <c r="BG1933" s="101"/>
      <c r="BH1933" s="101"/>
    </row>
    <row r="1934" spans="1:60" outlineLevel="1">
      <c r="A1934" s="104"/>
      <c r="B1934" s="105"/>
      <c r="C1934" s="138" t="s">
        <v>1587</v>
      </c>
      <c r="D1934" s="107"/>
      <c r="E1934" s="108">
        <v>-1.4139999999999999</v>
      </c>
      <c r="F1934" s="106"/>
      <c r="G1934" s="106"/>
      <c r="H1934" s="106"/>
      <c r="I1934" s="106"/>
      <c r="J1934" s="106"/>
      <c r="K1934" s="106"/>
      <c r="L1934" s="106"/>
      <c r="M1934" s="106"/>
      <c r="N1934" s="106"/>
      <c r="O1934" s="106"/>
      <c r="P1934" s="106"/>
      <c r="Q1934" s="106"/>
      <c r="R1934" s="106"/>
      <c r="S1934" s="106"/>
      <c r="T1934" s="106"/>
      <c r="U1934" s="106"/>
      <c r="V1934" s="106"/>
      <c r="W1934" s="106"/>
      <c r="X1934" s="106"/>
      <c r="Y1934" s="101"/>
      <c r="Z1934" s="101"/>
      <c r="AA1934" s="101"/>
      <c r="AB1934" s="101"/>
      <c r="AC1934" s="101"/>
      <c r="AD1934" s="101"/>
      <c r="AE1934" s="101"/>
      <c r="AF1934" s="101"/>
      <c r="AG1934" s="101" t="s">
        <v>365</v>
      </c>
      <c r="AH1934" s="101">
        <v>0</v>
      </c>
      <c r="AI1934" s="101"/>
      <c r="AJ1934" s="101"/>
      <c r="AK1934" s="101"/>
      <c r="AL1934" s="101"/>
      <c r="AM1934" s="101"/>
      <c r="AN1934" s="101"/>
      <c r="AO1934" s="101"/>
      <c r="AP1934" s="101"/>
      <c r="AQ1934" s="101"/>
      <c r="AR1934" s="101"/>
      <c r="AS1934" s="101"/>
      <c r="AT1934" s="101"/>
      <c r="AU1934" s="101"/>
      <c r="AV1934" s="101"/>
      <c r="AW1934" s="101"/>
      <c r="AX1934" s="101"/>
      <c r="AY1934" s="101"/>
      <c r="AZ1934" s="101"/>
      <c r="BA1934" s="101"/>
      <c r="BB1934" s="101"/>
      <c r="BC1934" s="101"/>
      <c r="BD1934" s="101"/>
      <c r="BE1934" s="101"/>
      <c r="BF1934" s="101"/>
      <c r="BG1934" s="101"/>
      <c r="BH1934" s="101"/>
    </row>
    <row r="1935" spans="1:60" outlineLevel="1">
      <c r="A1935" s="104"/>
      <c r="B1935" s="105"/>
      <c r="C1935" s="138" t="s">
        <v>1748</v>
      </c>
      <c r="D1935" s="107"/>
      <c r="E1935" s="108">
        <v>15.1998</v>
      </c>
      <c r="F1935" s="106"/>
      <c r="G1935" s="106"/>
      <c r="H1935" s="106"/>
      <c r="I1935" s="106"/>
      <c r="J1935" s="106"/>
      <c r="K1935" s="106"/>
      <c r="L1935" s="106"/>
      <c r="M1935" s="106"/>
      <c r="N1935" s="106"/>
      <c r="O1935" s="106"/>
      <c r="P1935" s="106"/>
      <c r="Q1935" s="106"/>
      <c r="R1935" s="106"/>
      <c r="S1935" s="106"/>
      <c r="T1935" s="106"/>
      <c r="U1935" s="106"/>
      <c r="V1935" s="106"/>
      <c r="W1935" s="106"/>
      <c r="X1935" s="106"/>
      <c r="Y1935" s="101"/>
      <c r="Z1935" s="101"/>
      <c r="AA1935" s="101"/>
      <c r="AB1935" s="101"/>
      <c r="AC1935" s="101"/>
      <c r="AD1935" s="101"/>
      <c r="AE1935" s="101"/>
      <c r="AF1935" s="101"/>
      <c r="AG1935" s="101" t="s">
        <v>365</v>
      </c>
      <c r="AH1935" s="101">
        <v>0</v>
      </c>
      <c r="AI1935" s="101"/>
      <c r="AJ1935" s="101"/>
      <c r="AK1935" s="101"/>
      <c r="AL1935" s="101"/>
      <c r="AM1935" s="101"/>
      <c r="AN1935" s="101"/>
      <c r="AO1935" s="101"/>
      <c r="AP1935" s="101"/>
      <c r="AQ1935" s="101"/>
      <c r="AR1935" s="101"/>
      <c r="AS1935" s="101"/>
      <c r="AT1935" s="101"/>
      <c r="AU1935" s="101"/>
      <c r="AV1935" s="101"/>
      <c r="AW1935" s="101"/>
      <c r="AX1935" s="101"/>
      <c r="AY1935" s="101"/>
      <c r="AZ1935" s="101"/>
      <c r="BA1935" s="101"/>
      <c r="BB1935" s="101"/>
      <c r="BC1935" s="101"/>
      <c r="BD1935" s="101"/>
      <c r="BE1935" s="101"/>
      <c r="BF1935" s="101"/>
      <c r="BG1935" s="101"/>
      <c r="BH1935" s="101"/>
    </row>
    <row r="1936" spans="1:60" outlineLevel="1">
      <c r="A1936" s="104"/>
      <c r="B1936" s="105"/>
      <c r="C1936" s="138" t="s">
        <v>1589</v>
      </c>
      <c r="D1936" s="107"/>
      <c r="E1936" s="108">
        <v>-3.2320000000000002</v>
      </c>
      <c r="F1936" s="106"/>
      <c r="G1936" s="106"/>
      <c r="H1936" s="106"/>
      <c r="I1936" s="106"/>
      <c r="J1936" s="106"/>
      <c r="K1936" s="106"/>
      <c r="L1936" s="106"/>
      <c r="M1936" s="106"/>
      <c r="N1936" s="106"/>
      <c r="O1936" s="106"/>
      <c r="P1936" s="106"/>
      <c r="Q1936" s="106"/>
      <c r="R1936" s="106"/>
      <c r="S1936" s="106"/>
      <c r="T1936" s="106"/>
      <c r="U1936" s="106"/>
      <c r="V1936" s="106"/>
      <c r="W1936" s="106"/>
      <c r="X1936" s="106"/>
      <c r="Y1936" s="101"/>
      <c r="Z1936" s="101"/>
      <c r="AA1936" s="101"/>
      <c r="AB1936" s="101"/>
      <c r="AC1936" s="101"/>
      <c r="AD1936" s="101"/>
      <c r="AE1936" s="101"/>
      <c r="AF1936" s="101"/>
      <c r="AG1936" s="101" t="s">
        <v>365</v>
      </c>
      <c r="AH1936" s="101">
        <v>0</v>
      </c>
      <c r="AI1936" s="101"/>
      <c r="AJ1936" s="101"/>
      <c r="AK1936" s="101"/>
      <c r="AL1936" s="101"/>
      <c r="AM1936" s="101"/>
      <c r="AN1936" s="101"/>
      <c r="AO1936" s="101"/>
      <c r="AP1936" s="101"/>
      <c r="AQ1936" s="101"/>
      <c r="AR1936" s="101"/>
      <c r="AS1936" s="101"/>
      <c r="AT1936" s="101"/>
      <c r="AU1936" s="101"/>
      <c r="AV1936" s="101"/>
      <c r="AW1936" s="101"/>
      <c r="AX1936" s="101"/>
      <c r="AY1936" s="101"/>
      <c r="AZ1936" s="101"/>
      <c r="BA1936" s="101"/>
      <c r="BB1936" s="101"/>
      <c r="BC1936" s="101"/>
      <c r="BD1936" s="101"/>
      <c r="BE1936" s="101"/>
      <c r="BF1936" s="101"/>
      <c r="BG1936" s="101"/>
      <c r="BH1936" s="101"/>
    </row>
    <row r="1937" spans="1:60" outlineLevel="1">
      <c r="A1937" s="104"/>
      <c r="B1937" s="105"/>
      <c r="C1937" s="138" t="s">
        <v>1749</v>
      </c>
      <c r="D1937" s="107"/>
      <c r="E1937" s="108">
        <v>14.784000000000001</v>
      </c>
      <c r="F1937" s="106"/>
      <c r="G1937" s="106"/>
      <c r="H1937" s="106"/>
      <c r="I1937" s="106"/>
      <c r="J1937" s="106"/>
      <c r="K1937" s="106"/>
      <c r="L1937" s="106"/>
      <c r="M1937" s="106"/>
      <c r="N1937" s="106"/>
      <c r="O1937" s="106"/>
      <c r="P1937" s="106"/>
      <c r="Q1937" s="106"/>
      <c r="R1937" s="106"/>
      <c r="S1937" s="106"/>
      <c r="T1937" s="106"/>
      <c r="U1937" s="106"/>
      <c r="V1937" s="106"/>
      <c r="W1937" s="106"/>
      <c r="X1937" s="106"/>
      <c r="Y1937" s="101"/>
      <c r="Z1937" s="101"/>
      <c r="AA1937" s="101"/>
      <c r="AB1937" s="101"/>
      <c r="AC1937" s="101"/>
      <c r="AD1937" s="101"/>
      <c r="AE1937" s="101"/>
      <c r="AF1937" s="101"/>
      <c r="AG1937" s="101" t="s">
        <v>365</v>
      </c>
      <c r="AH1937" s="101">
        <v>0</v>
      </c>
      <c r="AI1937" s="101"/>
      <c r="AJ1937" s="101"/>
      <c r="AK1937" s="101"/>
      <c r="AL1937" s="101"/>
      <c r="AM1937" s="101"/>
      <c r="AN1937" s="101"/>
      <c r="AO1937" s="101"/>
      <c r="AP1937" s="101"/>
      <c r="AQ1937" s="101"/>
      <c r="AR1937" s="101"/>
      <c r="AS1937" s="101"/>
      <c r="AT1937" s="101"/>
      <c r="AU1937" s="101"/>
      <c r="AV1937" s="101"/>
      <c r="AW1937" s="101"/>
      <c r="AX1937" s="101"/>
      <c r="AY1937" s="101"/>
      <c r="AZ1937" s="101"/>
      <c r="BA1937" s="101"/>
      <c r="BB1937" s="101"/>
      <c r="BC1937" s="101"/>
      <c r="BD1937" s="101"/>
      <c r="BE1937" s="101"/>
      <c r="BF1937" s="101"/>
      <c r="BG1937" s="101"/>
      <c r="BH1937" s="101"/>
    </row>
    <row r="1938" spans="1:60" outlineLevel="1">
      <c r="A1938" s="104"/>
      <c r="B1938" s="105"/>
      <c r="C1938" s="138" t="s">
        <v>515</v>
      </c>
      <c r="D1938" s="107"/>
      <c r="E1938" s="108">
        <v>-1.6160000000000001</v>
      </c>
      <c r="F1938" s="106"/>
      <c r="G1938" s="106"/>
      <c r="H1938" s="106"/>
      <c r="I1938" s="106"/>
      <c r="J1938" s="106"/>
      <c r="K1938" s="106"/>
      <c r="L1938" s="106"/>
      <c r="M1938" s="106"/>
      <c r="N1938" s="106"/>
      <c r="O1938" s="106"/>
      <c r="P1938" s="106"/>
      <c r="Q1938" s="106"/>
      <c r="R1938" s="106"/>
      <c r="S1938" s="106"/>
      <c r="T1938" s="106"/>
      <c r="U1938" s="106"/>
      <c r="V1938" s="106"/>
      <c r="W1938" s="106"/>
      <c r="X1938" s="106"/>
      <c r="Y1938" s="101"/>
      <c r="Z1938" s="101"/>
      <c r="AA1938" s="101"/>
      <c r="AB1938" s="101"/>
      <c r="AC1938" s="101"/>
      <c r="AD1938" s="101"/>
      <c r="AE1938" s="101"/>
      <c r="AF1938" s="101"/>
      <c r="AG1938" s="101" t="s">
        <v>365</v>
      </c>
      <c r="AH1938" s="101">
        <v>0</v>
      </c>
      <c r="AI1938" s="101"/>
      <c r="AJ1938" s="101"/>
      <c r="AK1938" s="101"/>
      <c r="AL1938" s="101"/>
      <c r="AM1938" s="101"/>
      <c r="AN1938" s="101"/>
      <c r="AO1938" s="101"/>
      <c r="AP1938" s="101"/>
      <c r="AQ1938" s="101"/>
      <c r="AR1938" s="101"/>
      <c r="AS1938" s="101"/>
      <c r="AT1938" s="101"/>
      <c r="AU1938" s="101"/>
      <c r="AV1938" s="101"/>
      <c r="AW1938" s="101"/>
      <c r="AX1938" s="101"/>
      <c r="AY1938" s="101"/>
      <c r="AZ1938" s="101"/>
      <c r="BA1938" s="101"/>
      <c r="BB1938" s="101"/>
      <c r="BC1938" s="101"/>
      <c r="BD1938" s="101"/>
      <c r="BE1938" s="101"/>
      <c r="BF1938" s="101"/>
      <c r="BG1938" s="101"/>
      <c r="BH1938" s="101"/>
    </row>
    <row r="1939" spans="1:60" outlineLevel="1">
      <c r="A1939" s="104"/>
      <c r="B1939" s="105"/>
      <c r="C1939" s="138" t="s">
        <v>1750</v>
      </c>
      <c r="D1939" s="107"/>
      <c r="E1939" s="108">
        <v>34.2804</v>
      </c>
      <c r="F1939" s="106"/>
      <c r="G1939" s="106"/>
      <c r="H1939" s="106"/>
      <c r="I1939" s="106"/>
      <c r="J1939" s="106"/>
      <c r="K1939" s="106"/>
      <c r="L1939" s="106"/>
      <c r="M1939" s="106"/>
      <c r="N1939" s="106"/>
      <c r="O1939" s="106"/>
      <c r="P1939" s="106"/>
      <c r="Q1939" s="106"/>
      <c r="R1939" s="106"/>
      <c r="S1939" s="106"/>
      <c r="T1939" s="106"/>
      <c r="U1939" s="106"/>
      <c r="V1939" s="106"/>
      <c r="W1939" s="106"/>
      <c r="X1939" s="106"/>
      <c r="Y1939" s="101"/>
      <c r="Z1939" s="101"/>
      <c r="AA1939" s="101"/>
      <c r="AB1939" s="101"/>
      <c r="AC1939" s="101"/>
      <c r="AD1939" s="101"/>
      <c r="AE1939" s="101"/>
      <c r="AF1939" s="101"/>
      <c r="AG1939" s="101" t="s">
        <v>365</v>
      </c>
      <c r="AH1939" s="101">
        <v>0</v>
      </c>
      <c r="AI1939" s="101"/>
      <c r="AJ1939" s="101"/>
      <c r="AK1939" s="101"/>
      <c r="AL1939" s="101"/>
      <c r="AM1939" s="101"/>
      <c r="AN1939" s="101"/>
      <c r="AO1939" s="101"/>
      <c r="AP1939" s="101"/>
      <c r="AQ1939" s="101"/>
      <c r="AR1939" s="101"/>
      <c r="AS1939" s="101"/>
      <c r="AT1939" s="101"/>
      <c r="AU1939" s="101"/>
      <c r="AV1939" s="101"/>
      <c r="AW1939" s="101"/>
      <c r="AX1939" s="101"/>
      <c r="AY1939" s="101"/>
      <c r="AZ1939" s="101"/>
      <c r="BA1939" s="101"/>
      <c r="BB1939" s="101"/>
      <c r="BC1939" s="101"/>
      <c r="BD1939" s="101"/>
      <c r="BE1939" s="101"/>
      <c r="BF1939" s="101"/>
      <c r="BG1939" s="101"/>
      <c r="BH1939" s="101"/>
    </row>
    <row r="1940" spans="1:60" outlineLevel="1">
      <c r="A1940" s="104"/>
      <c r="B1940" s="105"/>
      <c r="C1940" s="138" t="s">
        <v>515</v>
      </c>
      <c r="D1940" s="107"/>
      <c r="E1940" s="108">
        <v>-1.6160000000000001</v>
      </c>
      <c r="F1940" s="106"/>
      <c r="G1940" s="106"/>
      <c r="H1940" s="106"/>
      <c r="I1940" s="106"/>
      <c r="J1940" s="106"/>
      <c r="K1940" s="106"/>
      <c r="L1940" s="106"/>
      <c r="M1940" s="106"/>
      <c r="N1940" s="106"/>
      <c r="O1940" s="106"/>
      <c r="P1940" s="106"/>
      <c r="Q1940" s="106"/>
      <c r="R1940" s="106"/>
      <c r="S1940" s="106"/>
      <c r="T1940" s="106"/>
      <c r="U1940" s="106"/>
      <c r="V1940" s="106"/>
      <c r="W1940" s="106"/>
      <c r="X1940" s="106"/>
      <c r="Y1940" s="101"/>
      <c r="Z1940" s="101"/>
      <c r="AA1940" s="101"/>
      <c r="AB1940" s="101"/>
      <c r="AC1940" s="101"/>
      <c r="AD1940" s="101"/>
      <c r="AE1940" s="101"/>
      <c r="AF1940" s="101"/>
      <c r="AG1940" s="101" t="s">
        <v>365</v>
      </c>
      <c r="AH1940" s="101">
        <v>0</v>
      </c>
      <c r="AI1940" s="101"/>
      <c r="AJ1940" s="101"/>
      <c r="AK1940" s="101"/>
      <c r="AL1940" s="101"/>
      <c r="AM1940" s="101"/>
      <c r="AN1940" s="101"/>
      <c r="AO1940" s="101"/>
      <c r="AP1940" s="101"/>
      <c r="AQ1940" s="101"/>
      <c r="AR1940" s="101"/>
      <c r="AS1940" s="101"/>
      <c r="AT1940" s="101"/>
      <c r="AU1940" s="101"/>
      <c r="AV1940" s="101"/>
      <c r="AW1940" s="101"/>
      <c r="AX1940" s="101"/>
      <c r="AY1940" s="101"/>
      <c r="AZ1940" s="101"/>
      <c r="BA1940" s="101"/>
      <c r="BB1940" s="101"/>
      <c r="BC1940" s="101"/>
      <c r="BD1940" s="101"/>
      <c r="BE1940" s="101"/>
      <c r="BF1940" s="101"/>
      <c r="BG1940" s="101"/>
      <c r="BH1940" s="101"/>
    </row>
    <row r="1941" spans="1:60" outlineLevel="1">
      <c r="A1941" s="104"/>
      <c r="B1941" s="105"/>
      <c r="C1941" s="139" t="s">
        <v>454</v>
      </c>
      <c r="D1941" s="109"/>
      <c r="E1941" s="110">
        <v>1724.7484999999999</v>
      </c>
      <c r="F1941" s="106"/>
      <c r="G1941" s="106"/>
      <c r="H1941" s="106"/>
      <c r="I1941" s="106"/>
      <c r="J1941" s="106"/>
      <c r="K1941" s="106"/>
      <c r="L1941" s="106"/>
      <c r="M1941" s="106"/>
      <c r="N1941" s="106"/>
      <c r="O1941" s="106"/>
      <c r="P1941" s="106"/>
      <c r="Q1941" s="106"/>
      <c r="R1941" s="106"/>
      <c r="S1941" s="106"/>
      <c r="T1941" s="106"/>
      <c r="U1941" s="106"/>
      <c r="V1941" s="106"/>
      <c r="W1941" s="106"/>
      <c r="X1941" s="106"/>
      <c r="Y1941" s="101"/>
      <c r="Z1941" s="101"/>
      <c r="AA1941" s="101"/>
      <c r="AB1941" s="101"/>
      <c r="AC1941" s="101"/>
      <c r="AD1941" s="101"/>
      <c r="AE1941" s="101"/>
      <c r="AF1941" s="101"/>
      <c r="AG1941" s="101" t="s">
        <v>365</v>
      </c>
      <c r="AH1941" s="101">
        <v>1</v>
      </c>
      <c r="AI1941" s="101"/>
      <c r="AJ1941" s="101"/>
      <c r="AK1941" s="101"/>
      <c r="AL1941" s="101"/>
      <c r="AM1941" s="101"/>
      <c r="AN1941" s="101"/>
      <c r="AO1941" s="101"/>
      <c r="AP1941" s="101"/>
      <c r="AQ1941" s="101"/>
      <c r="AR1941" s="101"/>
      <c r="AS1941" s="101"/>
      <c r="AT1941" s="101"/>
      <c r="AU1941" s="101"/>
      <c r="AV1941" s="101"/>
      <c r="AW1941" s="101"/>
      <c r="AX1941" s="101"/>
      <c r="AY1941" s="101"/>
      <c r="AZ1941" s="101"/>
      <c r="BA1941" s="101"/>
      <c r="BB1941" s="101"/>
      <c r="BC1941" s="101"/>
      <c r="BD1941" s="101"/>
      <c r="BE1941" s="101"/>
      <c r="BF1941" s="101"/>
      <c r="BG1941" s="101"/>
      <c r="BH1941" s="101"/>
    </row>
    <row r="1942" spans="1:60" outlineLevel="1">
      <c r="A1942" s="104"/>
      <c r="B1942" s="105"/>
      <c r="C1942" s="138" t="s">
        <v>1751</v>
      </c>
      <c r="D1942" s="107"/>
      <c r="E1942" s="108"/>
      <c r="F1942" s="106"/>
      <c r="G1942" s="106"/>
      <c r="H1942" s="106"/>
      <c r="I1942" s="106"/>
      <c r="J1942" s="106"/>
      <c r="K1942" s="106"/>
      <c r="L1942" s="106"/>
      <c r="M1942" s="106"/>
      <c r="N1942" s="106"/>
      <c r="O1942" s="106"/>
      <c r="P1942" s="106"/>
      <c r="Q1942" s="106"/>
      <c r="R1942" s="106"/>
      <c r="S1942" s="106"/>
      <c r="T1942" s="106"/>
      <c r="U1942" s="106"/>
      <c r="V1942" s="106"/>
      <c r="W1942" s="106"/>
      <c r="X1942" s="106"/>
      <c r="Y1942" s="101"/>
      <c r="Z1942" s="101"/>
      <c r="AA1942" s="101"/>
      <c r="AB1942" s="101"/>
      <c r="AC1942" s="101"/>
      <c r="AD1942" s="101"/>
      <c r="AE1942" s="101"/>
      <c r="AF1942" s="101"/>
      <c r="AG1942" s="101" t="s">
        <v>365</v>
      </c>
      <c r="AH1942" s="101">
        <v>0</v>
      </c>
      <c r="AI1942" s="101"/>
      <c r="AJ1942" s="101"/>
      <c r="AK1942" s="101"/>
      <c r="AL1942" s="101"/>
      <c r="AM1942" s="101"/>
      <c r="AN1942" s="101"/>
      <c r="AO1942" s="101"/>
      <c r="AP1942" s="101"/>
      <c r="AQ1942" s="101"/>
      <c r="AR1942" s="101"/>
      <c r="AS1942" s="101"/>
      <c r="AT1942" s="101"/>
      <c r="AU1942" s="101"/>
      <c r="AV1942" s="101"/>
      <c r="AW1942" s="101"/>
      <c r="AX1942" s="101"/>
      <c r="AY1942" s="101"/>
      <c r="AZ1942" s="101"/>
      <c r="BA1942" s="101"/>
      <c r="BB1942" s="101"/>
      <c r="BC1942" s="101"/>
      <c r="BD1942" s="101"/>
      <c r="BE1942" s="101"/>
      <c r="BF1942" s="101"/>
      <c r="BG1942" s="101"/>
      <c r="BH1942" s="101"/>
    </row>
    <row r="1943" spans="1:60" outlineLevel="1">
      <c r="A1943" s="104"/>
      <c r="B1943" s="105"/>
      <c r="C1943" s="138" t="s">
        <v>1752</v>
      </c>
      <c r="D1943" s="107"/>
      <c r="E1943" s="108">
        <v>79.728750000000005</v>
      </c>
      <c r="F1943" s="106"/>
      <c r="G1943" s="106"/>
      <c r="H1943" s="106"/>
      <c r="I1943" s="106"/>
      <c r="J1943" s="106"/>
      <c r="K1943" s="106"/>
      <c r="L1943" s="106"/>
      <c r="M1943" s="106"/>
      <c r="N1943" s="106"/>
      <c r="O1943" s="106"/>
      <c r="P1943" s="106"/>
      <c r="Q1943" s="106"/>
      <c r="R1943" s="106"/>
      <c r="S1943" s="106"/>
      <c r="T1943" s="106"/>
      <c r="U1943" s="106"/>
      <c r="V1943" s="106"/>
      <c r="W1943" s="106"/>
      <c r="X1943" s="106"/>
      <c r="Y1943" s="101"/>
      <c r="Z1943" s="101"/>
      <c r="AA1943" s="101"/>
      <c r="AB1943" s="101"/>
      <c r="AC1943" s="101"/>
      <c r="AD1943" s="101"/>
      <c r="AE1943" s="101"/>
      <c r="AF1943" s="101"/>
      <c r="AG1943" s="101" t="s">
        <v>365</v>
      </c>
      <c r="AH1943" s="101">
        <v>0</v>
      </c>
      <c r="AI1943" s="101"/>
      <c r="AJ1943" s="101"/>
      <c r="AK1943" s="101"/>
      <c r="AL1943" s="101"/>
      <c r="AM1943" s="101"/>
      <c r="AN1943" s="101"/>
      <c r="AO1943" s="101"/>
      <c r="AP1943" s="101"/>
      <c r="AQ1943" s="101"/>
      <c r="AR1943" s="101"/>
      <c r="AS1943" s="101"/>
      <c r="AT1943" s="101"/>
      <c r="AU1943" s="101"/>
      <c r="AV1943" s="101"/>
      <c r="AW1943" s="101"/>
      <c r="AX1943" s="101"/>
      <c r="AY1943" s="101"/>
      <c r="AZ1943" s="101"/>
      <c r="BA1943" s="101"/>
      <c r="BB1943" s="101"/>
      <c r="BC1943" s="101"/>
      <c r="BD1943" s="101"/>
      <c r="BE1943" s="101"/>
      <c r="BF1943" s="101"/>
      <c r="BG1943" s="101"/>
      <c r="BH1943" s="101"/>
    </row>
    <row r="1944" spans="1:60" outlineLevel="1">
      <c r="A1944" s="104"/>
      <c r="B1944" s="105"/>
      <c r="C1944" s="139" t="s">
        <v>454</v>
      </c>
      <c r="D1944" s="109"/>
      <c r="E1944" s="110">
        <v>79.728750000000005</v>
      </c>
      <c r="F1944" s="106"/>
      <c r="G1944" s="106"/>
      <c r="H1944" s="106"/>
      <c r="I1944" s="106"/>
      <c r="J1944" s="106"/>
      <c r="K1944" s="106"/>
      <c r="L1944" s="106"/>
      <c r="M1944" s="106"/>
      <c r="N1944" s="106"/>
      <c r="O1944" s="106"/>
      <c r="P1944" s="106"/>
      <c r="Q1944" s="106"/>
      <c r="R1944" s="106"/>
      <c r="S1944" s="106"/>
      <c r="T1944" s="106"/>
      <c r="U1944" s="106"/>
      <c r="V1944" s="106"/>
      <c r="W1944" s="106"/>
      <c r="X1944" s="106"/>
      <c r="Y1944" s="101"/>
      <c r="Z1944" s="101"/>
      <c r="AA1944" s="101"/>
      <c r="AB1944" s="101"/>
      <c r="AC1944" s="101"/>
      <c r="AD1944" s="101"/>
      <c r="AE1944" s="101"/>
      <c r="AF1944" s="101"/>
      <c r="AG1944" s="101" t="s">
        <v>365</v>
      </c>
      <c r="AH1944" s="101">
        <v>1</v>
      </c>
      <c r="AI1944" s="101"/>
      <c r="AJ1944" s="101"/>
      <c r="AK1944" s="101"/>
      <c r="AL1944" s="101"/>
      <c r="AM1944" s="101"/>
      <c r="AN1944" s="101"/>
      <c r="AO1944" s="101"/>
      <c r="AP1944" s="101"/>
      <c r="AQ1944" s="101"/>
      <c r="AR1944" s="101"/>
      <c r="AS1944" s="101"/>
      <c r="AT1944" s="101"/>
      <c r="AU1944" s="101"/>
      <c r="AV1944" s="101"/>
      <c r="AW1944" s="101"/>
      <c r="AX1944" s="101"/>
      <c r="AY1944" s="101"/>
      <c r="AZ1944" s="101"/>
      <c r="BA1944" s="101"/>
      <c r="BB1944" s="101"/>
      <c r="BC1944" s="101"/>
      <c r="BD1944" s="101"/>
      <c r="BE1944" s="101"/>
      <c r="BF1944" s="101"/>
      <c r="BG1944" s="101"/>
      <c r="BH1944" s="101"/>
    </row>
    <row r="1945" spans="1:60" outlineLevel="1">
      <c r="A1945" s="104"/>
      <c r="B1945" s="105"/>
      <c r="C1945" s="138" t="s">
        <v>1753</v>
      </c>
      <c r="D1945" s="107"/>
      <c r="E1945" s="108">
        <v>-490.99200000000002</v>
      </c>
      <c r="F1945" s="106"/>
      <c r="G1945" s="106"/>
      <c r="H1945" s="106"/>
      <c r="I1945" s="106"/>
      <c r="J1945" s="106"/>
      <c r="K1945" s="106"/>
      <c r="L1945" s="106"/>
      <c r="M1945" s="106"/>
      <c r="N1945" s="106"/>
      <c r="O1945" s="106"/>
      <c r="P1945" s="106"/>
      <c r="Q1945" s="106"/>
      <c r="R1945" s="106"/>
      <c r="S1945" s="106"/>
      <c r="T1945" s="106"/>
      <c r="U1945" s="106"/>
      <c r="V1945" s="106"/>
      <c r="W1945" s="106"/>
      <c r="X1945" s="106"/>
      <c r="Y1945" s="101"/>
      <c r="Z1945" s="101"/>
      <c r="AA1945" s="101"/>
      <c r="AB1945" s="101"/>
      <c r="AC1945" s="101"/>
      <c r="AD1945" s="101"/>
      <c r="AE1945" s="101"/>
      <c r="AF1945" s="101"/>
      <c r="AG1945" s="101" t="s">
        <v>365</v>
      </c>
      <c r="AH1945" s="101">
        <v>0</v>
      </c>
      <c r="AI1945" s="101"/>
      <c r="AJ1945" s="101"/>
      <c r="AK1945" s="101"/>
      <c r="AL1945" s="101"/>
      <c r="AM1945" s="101"/>
      <c r="AN1945" s="101"/>
      <c r="AO1945" s="101"/>
      <c r="AP1945" s="101"/>
      <c r="AQ1945" s="101"/>
      <c r="AR1945" s="101"/>
      <c r="AS1945" s="101"/>
      <c r="AT1945" s="101"/>
      <c r="AU1945" s="101"/>
      <c r="AV1945" s="101"/>
      <c r="AW1945" s="101"/>
      <c r="AX1945" s="101"/>
      <c r="AY1945" s="101"/>
      <c r="AZ1945" s="101"/>
      <c r="BA1945" s="101"/>
      <c r="BB1945" s="101"/>
      <c r="BC1945" s="101"/>
      <c r="BD1945" s="101"/>
      <c r="BE1945" s="101"/>
      <c r="BF1945" s="101"/>
      <c r="BG1945" s="101"/>
      <c r="BH1945" s="101"/>
    </row>
    <row r="1946" spans="1:60" outlineLevel="1">
      <c r="A1946" s="104"/>
      <c r="B1946" s="105"/>
      <c r="C1946" s="139" t="s">
        <v>454</v>
      </c>
      <c r="D1946" s="109"/>
      <c r="E1946" s="110">
        <v>-490.99200000000002</v>
      </c>
      <c r="F1946" s="106"/>
      <c r="G1946" s="106"/>
      <c r="H1946" s="106"/>
      <c r="I1946" s="106"/>
      <c r="J1946" s="106"/>
      <c r="K1946" s="106"/>
      <c r="L1946" s="106"/>
      <c r="M1946" s="106"/>
      <c r="N1946" s="106"/>
      <c r="O1946" s="106"/>
      <c r="P1946" s="106"/>
      <c r="Q1946" s="106"/>
      <c r="R1946" s="106"/>
      <c r="S1946" s="106"/>
      <c r="T1946" s="106"/>
      <c r="U1946" s="106"/>
      <c r="V1946" s="106"/>
      <c r="W1946" s="106"/>
      <c r="X1946" s="106"/>
      <c r="Y1946" s="101"/>
      <c r="Z1946" s="101"/>
      <c r="AA1946" s="101"/>
      <c r="AB1946" s="101"/>
      <c r="AC1946" s="101"/>
      <c r="AD1946" s="101"/>
      <c r="AE1946" s="101"/>
      <c r="AF1946" s="101"/>
      <c r="AG1946" s="101" t="s">
        <v>365</v>
      </c>
      <c r="AH1946" s="101">
        <v>1</v>
      </c>
      <c r="AI1946" s="101"/>
      <c r="AJ1946" s="101"/>
      <c r="AK1946" s="101"/>
      <c r="AL1946" s="101"/>
      <c r="AM1946" s="101"/>
      <c r="AN1946" s="101"/>
      <c r="AO1946" s="101"/>
      <c r="AP1946" s="101"/>
      <c r="AQ1946" s="101"/>
      <c r="AR1946" s="101"/>
      <c r="AS1946" s="101"/>
      <c r="AT1946" s="101"/>
      <c r="AU1946" s="101"/>
      <c r="AV1946" s="101"/>
      <c r="AW1946" s="101"/>
      <c r="AX1946" s="101"/>
      <c r="AY1946" s="101"/>
      <c r="AZ1946" s="101"/>
      <c r="BA1946" s="101"/>
      <c r="BB1946" s="101"/>
      <c r="BC1946" s="101"/>
      <c r="BD1946" s="101"/>
      <c r="BE1946" s="101"/>
      <c r="BF1946" s="101"/>
      <c r="BG1946" s="101"/>
      <c r="BH1946" s="101"/>
    </row>
    <row r="1947" spans="1:60" ht="22.5" outlineLevel="1">
      <c r="A1947" s="122">
        <v>229</v>
      </c>
      <c r="B1947" s="123" t="s">
        <v>1754</v>
      </c>
      <c r="C1947" s="137" t="s">
        <v>1755</v>
      </c>
      <c r="D1947" s="124" t="s">
        <v>359</v>
      </c>
      <c r="E1947" s="125">
        <v>179.91175000000001</v>
      </c>
      <c r="F1947" s="126"/>
      <c r="G1947" s="127">
        <f>ROUND(E1947*F1947,2)</f>
        <v>0</v>
      </c>
      <c r="H1947" s="126"/>
      <c r="I1947" s="127">
        <f>ROUND(E1947*H1947,2)</f>
        <v>0</v>
      </c>
      <c r="J1947" s="126"/>
      <c r="K1947" s="127">
        <f>ROUND(E1947*J1947,2)</f>
        <v>0</v>
      </c>
      <c r="L1947" s="127">
        <v>21</v>
      </c>
      <c r="M1947" s="127">
        <f>G1947*(1+L1947/100)</f>
        <v>0</v>
      </c>
      <c r="N1947" s="127">
        <v>2.9E-4</v>
      </c>
      <c r="O1947" s="127">
        <f>ROUND(E1947*N1947,2)</f>
        <v>0.05</v>
      </c>
      <c r="P1947" s="127">
        <v>0</v>
      </c>
      <c r="Q1947" s="127">
        <f>ROUND(E1947*P1947,2)</f>
        <v>0</v>
      </c>
      <c r="R1947" s="127"/>
      <c r="S1947" s="127" t="s">
        <v>360</v>
      </c>
      <c r="T1947" s="128" t="s">
        <v>361</v>
      </c>
      <c r="U1947" s="106">
        <v>0.10191</v>
      </c>
      <c r="V1947" s="106">
        <f>ROUND(E1947*U1947,2)</f>
        <v>18.329999999999998</v>
      </c>
      <c r="W1947" s="106"/>
      <c r="X1947" s="106" t="s">
        <v>362</v>
      </c>
      <c r="Y1947" s="101"/>
      <c r="Z1947" s="101"/>
      <c r="AA1947" s="101"/>
      <c r="AB1947" s="101"/>
      <c r="AC1947" s="101"/>
      <c r="AD1947" s="101"/>
      <c r="AE1947" s="101"/>
      <c r="AF1947" s="101"/>
      <c r="AG1947" s="101" t="s">
        <v>1691</v>
      </c>
      <c r="AH1947" s="101"/>
      <c r="AI1947" s="101"/>
      <c r="AJ1947" s="101"/>
      <c r="AK1947" s="101"/>
      <c r="AL1947" s="101"/>
      <c r="AM1947" s="101"/>
      <c r="AN1947" s="101"/>
      <c r="AO1947" s="101"/>
      <c r="AP1947" s="101"/>
      <c r="AQ1947" s="101"/>
      <c r="AR1947" s="101"/>
      <c r="AS1947" s="101"/>
      <c r="AT1947" s="101"/>
      <c r="AU1947" s="101"/>
      <c r="AV1947" s="101"/>
      <c r="AW1947" s="101"/>
      <c r="AX1947" s="101"/>
      <c r="AY1947" s="101"/>
      <c r="AZ1947" s="101"/>
      <c r="BA1947" s="101"/>
      <c r="BB1947" s="101"/>
      <c r="BC1947" s="101"/>
      <c r="BD1947" s="101"/>
      <c r="BE1947" s="101"/>
      <c r="BF1947" s="101"/>
      <c r="BG1947" s="101"/>
      <c r="BH1947" s="101"/>
    </row>
    <row r="1948" spans="1:60" outlineLevel="1">
      <c r="A1948" s="104"/>
      <c r="B1948" s="105"/>
      <c r="C1948" s="138" t="s">
        <v>1756</v>
      </c>
      <c r="D1948" s="107"/>
      <c r="E1948" s="108">
        <v>179.91175000000001</v>
      </c>
      <c r="F1948" s="106"/>
      <c r="G1948" s="106"/>
      <c r="H1948" s="106"/>
      <c r="I1948" s="106"/>
      <c r="J1948" s="106"/>
      <c r="K1948" s="106"/>
      <c r="L1948" s="106"/>
      <c r="M1948" s="106"/>
      <c r="N1948" s="106"/>
      <c r="O1948" s="106"/>
      <c r="P1948" s="106"/>
      <c r="Q1948" s="106"/>
      <c r="R1948" s="106"/>
      <c r="S1948" s="106"/>
      <c r="T1948" s="106"/>
      <c r="U1948" s="106"/>
      <c r="V1948" s="106"/>
      <c r="W1948" s="106"/>
      <c r="X1948" s="106"/>
      <c r="Y1948" s="101"/>
      <c r="Z1948" s="101"/>
      <c r="AA1948" s="101"/>
      <c r="AB1948" s="101"/>
      <c r="AC1948" s="101"/>
      <c r="AD1948" s="101"/>
      <c r="AE1948" s="101"/>
      <c r="AF1948" s="101"/>
      <c r="AG1948" s="101" t="s">
        <v>365</v>
      </c>
      <c r="AH1948" s="101">
        <v>0</v>
      </c>
      <c r="AI1948" s="101"/>
      <c r="AJ1948" s="101"/>
      <c r="AK1948" s="101"/>
      <c r="AL1948" s="101"/>
      <c r="AM1948" s="101"/>
      <c r="AN1948" s="101"/>
      <c r="AO1948" s="101"/>
      <c r="AP1948" s="101"/>
      <c r="AQ1948" s="101"/>
      <c r="AR1948" s="101"/>
      <c r="AS1948" s="101"/>
      <c r="AT1948" s="101"/>
      <c r="AU1948" s="101"/>
      <c r="AV1948" s="101"/>
      <c r="AW1948" s="101"/>
      <c r="AX1948" s="101"/>
      <c r="AY1948" s="101"/>
      <c r="AZ1948" s="101"/>
      <c r="BA1948" s="101"/>
      <c r="BB1948" s="101"/>
      <c r="BC1948" s="101"/>
      <c r="BD1948" s="101"/>
      <c r="BE1948" s="101"/>
      <c r="BF1948" s="101"/>
      <c r="BG1948" s="101"/>
      <c r="BH1948" s="101"/>
    </row>
    <row r="1949" spans="1:60" ht="22.5" outlineLevel="1">
      <c r="A1949" s="122">
        <v>230</v>
      </c>
      <c r="B1949" s="123" t="s">
        <v>1757</v>
      </c>
      <c r="C1949" s="137" t="s">
        <v>1758</v>
      </c>
      <c r="D1949" s="124" t="s">
        <v>359</v>
      </c>
      <c r="E1949" s="125">
        <v>1133.5735</v>
      </c>
      <c r="F1949" s="126"/>
      <c r="G1949" s="127">
        <f>ROUND(E1949*F1949,2)</f>
        <v>0</v>
      </c>
      <c r="H1949" s="126"/>
      <c r="I1949" s="127">
        <f>ROUND(E1949*H1949,2)</f>
        <v>0</v>
      </c>
      <c r="J1949" s="126"/>
      <c r="K1949" s="127">
        <f>ROUND(E1949*J1949,2)</f>
        <v>0</v>
      </c>
      <c r="L1949" s="127">
        <v>21</v>
      </c>
      <c r="M1949" s="127">
        <f>G1949*(1+L1949/100)</f>
        <v>0</v>
      </c>
      <c r="N1949" s="127">
        <v>2.9E-4</v>
      </c>
      <c r="O1949" s="127">
        <f>ROUND(E1949*N1949,2)</f>
        <v>0.33</v>
      </c>
      <c r="P1949" s="127">
        <v>0</v>
      </c>
      <c r="Q1949" s="127">
        <f>ROUND(E1949*P1949,2)</f>
        <v>0</v>
      </c>
      <c r="R1949" s="127"/>
      <c r="S1949" s="127" t="s">
        <v>392</v>
      </c>
      <c r="T1949" s="128" t="s">
        <v>393</v>
      </c>
      <c r="U1949" s="106">
        <v>0.10191</v>
      </c>
      <c r="V1949" s="106">
        <f>ROUND(E1949*U1949,2)</f>
        <v>115.52</v>
      </c>
      <c r="W1949" s="106"/>
      <c r="X1949" s="106" t="s">
        <v>362</v>
      </c>
      <c r="Y1949" s="101"/>
      <c r="Z1949" s="101"/>
      <c r="AA1949" s="101"/>
      <c r="AB1949" s="101"/>
      <c r="AC1949" s="101"/>
      <c r="AD1949" s="101"/>
      <c r="AE1949" s="101"/>
      <c r="AF1949" s="101"/>
      <c r="AG1949" s="101" t="s">
        <v>363</v>
      </c>
      <c r="AH1949" s="101"/>
      <c r="AI1949" s="101"/>
      <c r="AJ1949" s="101"/>
      <c r="AK1949" s="101"/>
      <c r="AL1949" s="101"/>
      <c r="AM1949" s="101"/>
      <c r="AN1949" s="101"/>
      <c r="AO1949" s="101"/>
      <c r="AP1949" s="101"/>
      <c r="AQ1949" s="101"/>
      <c r="AR1949" s="101"/>
      <c r="AS1949" s="101"/>
      <c r="AT1949" s="101"/>
      <c r="AU1949" s="101"/>
      <c r="AV1949" s="101"/>
      <c r="AW1949" s="101"/>
      <c r="AX1949" s="101"/>
      <c r="AY1949" s="101"/>
      <c r="AZ1949" s="101"/>
      <c r="BA1949" s="101"/>
      <c r="BB1949" s="101"/>
      <c r="BC1949" s="101"/>
      <c r="BD1949" s="101"/>
      <c r="BE1949" s="101"/>
      <c r="BF1949" s="101"/>
      <c r="BG1949" s="101"/>
      <c r="BH1949" s="101"/>
    </row>
    <row r="1950" spans="1:60" outlineLevel="1">
      <c r="A1950" s="104"/>
      <c r="B1950" s="105"/>
      <c r="C1950" s="138" t="s">
        <v>1692</v>
      </c>
      <c r="D1950" s="107"/>
      <c r="E1950" s="108"/>
      <c r="F1950" s="106"/>
      <c r="G1950" s="106"/>
      <c r="H1950" s="106"/>
      <c r="I1950" s="106"/>
      <c r="J1950" s="106"/>
      <c r="K1950" s="106"/>
      <c r="L1950" s="106"/>
      <c r="M1950" s="106"/>
      <c r="N1950" s="106"/>
      <c r="O1950" s="106"/>
      <c r="P1950" s="106"/>
      <c r="Q1950" s="106"/>
      <c r="R1950" s="106"/>
      <c r="S1950" s="106"/>
      <c r="T1950" s="106"/>
      <c r="U1950" s="106"/>
      <c r="V1950" s="106"/>
      <c r="W1950" s="106"/>
      <c r="X1950" s="106"/>
      <c r="Y1950" s="101"/>
      <c r="Z1950" s="101"/>
      <c r="AA1950" s="101"/>
      <c r="AB1950" s="101"/>
      <c r="AC1950" s="101"/>
      <c r="AD1950" s="101"/>
      <c r="AE1950" s="101"/>
      <c r="AF1950" s="101"/>
      <c r="AG1950" s="101" t="s">
        <v>365</v>
      </c>
      <c r="AH1950" s="101">
        <v>0</v>
      </c>
      <c r="AI1950" s="101"/>
      <c r="AJ1950" s="101"/>
      <c r="AK1950" s="101"/>
      <c r="AL1950" s="101"/>
      <c r="AM1950" s="101"/>
      <c r="AN1950" s="101"/>
      <c r="AO1950" s="101"/>
      <c r="AP1950" s="101"/>
      <c r="AQ1950" s="101"/>
      <c r="AR1950" s="101"/>
      <c r="AS1950" s="101"/>
      <c r="AT1950" s="101"/>
      <c r="AU1950" s="101"/>
      <c r="AV1950" s="101"/>
      <c r="AW1950" s="101"/>
      <c r="AX1950" s="101"/>
      <c r="AY1950" s="101"/>
      <c r="AZ1950" s="101"/>
      <c r="BA1950" s="101"/>
      <c r="BB1950" s="101"/>
      <c r="BC1950" s="101"/>
      <c r="BD1950" s="101"/>
      <c r="BE1950" s="101"/>
      <c r="BF1950" s="101"/>
      <c r="BG1950" s="101"/>
      <c r="BH1950" s="101"/>
    </row>
    <row r="1951" spans="1:60" outlineLevel="1">
      <c r="A1951" s="104"/>
      <c r="B1951" s="105"/>
      <c r="C1951" s="138" t="s">
        <v>1693</v>
      </c>
      <c r="D1951" s="107"/>
      <c r="E1951" s="108">
        <v>46.661999999999999</v>
      </c>
      <c r="F1951" s="106"/>
      <c r="G1951" s="106"/>
      <c r="H1951" s="106"/>
      <c r="I1951" s="106"/>
      <c r="J1951" s="106"/>
      <c r="K1951" s="106"/>
      <c r="L1951" s="106"/>
      <c r="M1951" s="106"/>
      <c r="N1951" s="106"/>
      <c r="O1951" s="106"/>
      <c r="P1951" s="106"/>
      <c r="Q1951" s="106"/>
      <c r="R1951" s="106"/>
      <c r="S1951" s="106"/>
      <c r="T1951" s="106"/>
      <c r="U1951" s="106"/>
      <c r="V1951" s="106"/>
      <c r="W1951" s="106"/>
      <c r="X1951" s="106"/>
      <c r="Y1951" s="101"/>
      <c r="Z1951" s="101"/>
      <c r="AA1951" s="101"/>
      <c r="AB1951" s="101"/>
      <c r="AC1951" s="101"/>
      <c r="AD1951" s="101"/>
      <c r="AE1951" s="101"/>
      <c r="AF1951" s="101"/>
      <c r="AG1951" s="101" t="s">
        <v>365</v>
      </c>
      <c r="AH1951" s="101">
        <v>0</v>
      </c>
      <c r="AI1951" s="101"/>
      <c r="AJ1951" s="101"/>
      <c r="AK1951" s="101"/>
      <c r="AL1951" s="101"/>
      <c r="AM1951" s="101"/>
      <c r="AN1951" s="101"/>
      <c r="AO1951" s="101"/>
      <c r="AP1951" s="101"/>
      <c r="AQ1951" s="101"/>
      <c r="AR1951" s="101"/>
      <c r="AS1951" s="101"/>
      <c r="AT1951" s="101"/>
      <c r="AU1951" s="101"/>
      <c r="AV1951" s="101"/>
      <c r="AW1951" s="101"/>
      <c r="AX1951" s="101"/>
      <c r="AY1951" s="101"/>
      <c r="AZ1951" s="101"/>
      <c r="BA1951" s="101"/>
      <c r="BB1951" s="101"/>
      <c r="BC1951" s="101"/>
      <c r="BD1951" s="101"/>
      <c r="BE1951" s="101"/>
      <c r="BF1951" s="101"/>
      <c r="BG1951" s="101"/>
      <c r="BH1951" s="101"/>
    </row>
    <row r="1952" spans="1:60" outlineLevel="1">
      <c r="A1952" s="104"/>
      <c r="B1952" s="105"/>
      <c r="C1952" s="138" t="s">
        <v>1694</v>
      </c>
      <c r="D1952" s="107"/>
      <c r="E1952" s="108">
        <v>-10.372999999999999</v>
      </c>
      <c r="F1952" s="106"/>
      <c r="G1952" s="106"/>
      <c r="H1952" s="106"/>
      <c r="I1952" s="106"/>
      <c r="J1952" s="106"/>
      <c r="K1952" s="106"/>
      <c r="L1952" s="106"/>
      <c r="M1952" s="106"/>
      <c r="N1952" s="106"/>
      <c r="O1952" s="106"/>
      <c r="P1952" s="106"/>
      <c r="Q1952" s="106"/>
      <c r="R1952" s="106"/>
      <c r="S1952" s="106"/>
      <c r="T1952" s="106"/>
      <c r="U1952" s="106"/>
      <c r="V1952" s="106"/>
      <c r="W1952" s="106"/>
      <c r="X1952" s="106"/>
      <c r="Y1952" s="101"/>
      <c r="Z1952" s="101"/>
      <c r="AA1952" s="101"/>
      <c r="AB1952" s="101"/>
      <c r="AC1952" s="101"/>
      <c r="AD1952" s="101"/>
      <c r="AE1952" s="101"/>
      <c r="AF1952" s="101"/>
      <c r="AG1952" s="101" t="s">
        <v>365</v>
      </c>
      <c r="AH1952" s="101">
        <v>0</v>
      </c>
      <c r="AI1952" s="101"/>
      <c r="AJ1952" s="101"/>
      <c r="AK1952" s="101"/>
      <c r="AL1952" s="101"/>
      <c r="AM1952" s="101"/>
      <c r="AN1952" s="101"/>
      <c r="AO1952" s="101"/>
      <c r="AP1952" s="101"/>
      <c r="AQ1952" s="101"/>
      <c r="AR1952" s="101"/>
      <c r="AS1952" s="101"/>
      <c r="AT1952" s="101"/>
      <c r="AU1952" s="101"/>
      <c r="AV1952" s="101"/>
      <c r="AW1952" s="101"/>
      <c r="AX1952" s="101"/>
      <c r="AY1952" s="101"/>
      <c r="AZ1952" s="101"/>
      <c r="BA1952" s="101"/>
      <c r="BB1952" s="101"/>
      <c r="BC1952" s="101"/>
      <c r="BD1952" s="101"/>
      <c r="BE1952" s="101"/>
      <c r="BF1952" s="101"/>
      <c r="BG1952" s="101"/>
      <c r="BH1952" s="101"/>
    </row>
    <row r="1953" spans="1:60" outlineLevel="1">
      <c r="A1953" s="104"/>
      <c r="B1953" s="105"/>
      <c r="C1953" s="138" t="s">
        <v>1695</v>
      </c>
      <c r="D1953" s="107"/>
      <c r="E1953" s="108">
        <v>357.28</v>
      </c>
      <c r="F1953" s="106"/>
      <c r="G1953" s="106"/>
      <c r="H1953" s="106"/>
      <c r="I1953" s="106"/>
      <c r="J1953" s="106"/>
      <c r="K1953" s="106"/>
      <c r="L1953" s="106"/>
      <c r="M1953" s="106"/>
      <c r="N1953" s="106"/>
      <c r="O1953" s="106"/>
      <c r="P1953" s="106"/>
      <c r="Q1953" s="106"/>
      <c r="R1953" s="106"/>
      <c r="S1953" s="106"/>
      <c r="T1953" s="106"/>
      <c r="U1953" s="106"/>
      <c r="V1953" s="106"/>
      <c r="W1953" s="106"/>
      <c r="X1953" s="106"/>
      <c r="Y1953" s="101"/>
      <c r="Z1953" s="101"/>
      <c r="AA1953" s="101"/>
      <c r="AB1953" s="101"/>
      <c r="AC1953" s="101"/>
      <c r="AD1953" s="101"/>
      <c r="AE1953" s="101"/>
      <c r="AF1953" s="101"/>
      <c r="AG1953" s="101" t="s">
        <v>365</v>
      </c>
      <c r="AH1953" s="101">
        <v>0</v>
      </c>
      <c r="AI1953" s="101"/>
      <c r="AJ1953" s="101"/>
      <c r="AK1953" s="101"/>
      <c r="AL1953" s="101"/>
      <c r="AM1953" s="101"/>
      <c r="AN1953" s="101"/>
      <c r="AO1953" s="101"/>
      <c r="AP1953" s="101"/>
      <c r="AQ1953" s="101"/>
      <c r="AR1953" s="101"/>
      <c r="AS1953" s="101"/>
      <c r="AT1953" s="101"/>
      <c r="AU1953" s="101"/>
      <c r="AV1953" s="101"/>
      <c r="AW1953" s="101"/>
      <c r="AX1953" s="101"/>
      <c r="AY1953" s="101"/>
      <c r="AZ1953" s="101"/>
      <c r="BA1953" s="101"/>
      <c r="BB1953" s="101"/>
      <c r="BC1953" s="101"/>
      <c r="BD1953" s="101"/>
      <c r="BE1953" s="101"/>
      <c r="BF1953" s="101"/>
      <c r="BG1953" s="101"/>
      <c r="BH1953" s="101"/>
    </row>
    <row r="1954" spans="1:60" ht="33.75" outlineLevel="1">
      <c r="A1954" s="104"/>
      <c r="B1954" s="105"/>
      <c r="C1954" s="138" t="s">
        <v>1696</v>
      </c>
      <c r="D1954" s="107"/>
      <c r="E1954" s="108">
        <v>-61.439</v>
      </c>
      <c r="F1954" s="106"/>
      <c r="G1954" s="106"/>
      <c r="H1954" s="106"/>
      <c r="I1954" s="106"/>
      <c r="J1954" s="106"/>
      <c r="K1954" s="106"/>
      <c r="L1954" s="106"/>
      <c r="M1954" s="106"/>
      <c r="N1954" s="106"/>
      <c r="O1954" s="106"/>
      <c r="P1954" s="106"/>
      <c r="Q1954" s="106"/>
      <c r="R1954" s="106"/>
      <c r="S1954" s="106"/>
      <c r="T1954" s="106"/>
      <c r="U1954" s="106"/>
      <c r="V1954" s="106"/>
      <c r="W1954" s="106"/>
      <c r="X1954" s="106"/>
      <c r="Y1954" s="101"/>
      <c r="Z1954" s="101"/>
      <c r="AA1954" s="101"/>
      <c r="AB1954" s="101"/>
      <c r="AC1954" s="101"/>
      <c r="AD1954" s="101"/>
      <c r="AE1954" s="101"/>
      <c r="AF1954" s="101"/>
      <c r="AG1954" s="101" t="s">
        <v>365</v>
      </c>
      <c r="AH1954" s="101">
        <v>0</v>
      </c>
      <c r="AI1954" s="101"/>
      <c r="AJ1954" s="101"/>
      <c r="AK1954" s="101"/>
      <c r="AL1954" s="101"/>
      <c r="AM1954" s="101"/>
      <c r="AN1954" s="101"/>
      <c r="AO1954" s="101"/>
      <c r="AP1954" s="101"/>
      <c r="AQ1954" s="101"/>
      <c r="AR1954" s="101"/>
      <c r="AS1954" s="101"/>
      <c r="AT1954" s="101"/>
      <c r="AU1954" s="101"/>
      <c r="AV1954" s="101"/>
      <c r="AW1954" s="101"/>
      <c r="AX1954" s="101"/>
      <c r="AY1954" s="101"/>
      <c r="AZ1954" s="101"/>
      <c r="BA1954" s="101"/>
      <c r="BB1954" s="101"/>
      <c r="BC1954" s="101"/>
      <c r="BD1954" s="101"/>
      <c r="BE1954" s="101"/>
      <c r="BF1954" s="101"/>
      <c r="BG1954" s="101"/>
      <c r="BH1954" s="101"/>
    </row>
    <row r="1955" spans="1:60" outlineLevel="1">
      <c r="A1955" s="104"/>
      <c r="B1955" s="105"/>
      <c r="C1955" s="138" t="s">
        <v>1697</v>
      </c>
      <c r="D1955" s="107"/>
      <c r="E1955" s="108">
        <v>-5.4904000000000002</v>
      </c>
      <c r="F1955" s="106"/>
      <c r="G1955" s="106"/>
      <c r="H1955" s="106"/>
      <c r="I1955" s="106"/>
      <c r="J1955" s="106"/>
      <c r="K1955" s="106"/>
      <c r="L1955" s="106"/>
      <c r="M1955" s="106"/>
      <c r="N1955" s="106"/>
      <c r="O1955" s="106"/>
      <c r="P1955" s="106"/>
      <c r="Q1955" s="106"/>
      <c r="R1955" s="106"/>
      <c r="S1955" s="106"/>
      <c r="T1955" s="106"/>
      <c r="U1955" s="106"/>
      <c r="V1955" s="106"/>
      <c r="W1955" s="106"/>
      <c r="X1955" s="106"/>
      <c r="Y1955" s="101"/>
      <c r="Z1955" s="101"/>
      <c r="AA1955" s="101"/>
      <c r="AB1955" s="101"/>
      <c r="AC1955" s="101"/>
      <c r="AD1955" s="101"/>
      <c r="AE1955" s="101"/>
      <c r="AF1955" s="101"/>
      <c r="AG1955" s="101" t="s">
        <v>365</v>
      </c>
      <c r="AH1955" s="101">
        <v>0</v>
      </c>
      <c r="AI1955" s="101"/>
      <c r="AJ1955" s="101"/>
      <c r="AK1955" s="101"/>
      <c r="AL1955" s="101"/>
      <c r="AM1955" s="101"/>
      <c r="AN1955" s="101"/>
      <c r="AO1955" s="101"/>
      <c r="AP1955" s="101"/>
      <c r="AQ1955" s="101"/>
      <c r="AR1955" s="101"/>
      <c r="AS1955" s="101"/>
      <c r="AT1955" s="101"/>
      <c r="AU1955" s="101"/>
      <c r="AV1955" s="101"/>
      <c r="AW1955" s="101"/>
      <c r="AX1955" s="101"/>
      <c r="AY1955" s="101"/>
      <c r="AZ1955" s="101"/>
      <c r="BA1955" s="101"/>
      <c r="BB1955" s="101"/>
      <c r="BC1955" s="101"/>
      <c r="BD1955" s="101"/>
      <c r="BE1955" s="101"/>
      <c r="BF1955" s="101"/>
      <c r="BG1955" s="101"/>
      <c r="BH1955" s="101"/>
    </row>
    <row r="1956" spans="1:60" outlineLevel="1">
      <c r="A1956" s="104"/>
      <c r="B1956" s="105"/>
      <c r="C1956" s="138" t="s">
        <v>1698</v>
      </c>
      <c r="D1956" s="107"/>
      <c r="E1956" s="108">
        <v>67.298000000000002</v>
      </c>
      <c r="F1956" s="106"/>
      <c r="G1956" s="106"/>
      <c r="H1956" s="106"/>
      <c r="I1956" s="106"/>
      <c r="J1956" s="106"/>
      <c r="K1956" s="106"/>
      <c r="L1956" s="106"/>
      <c r="M1956" s="106"/>
      <c r="N1956" s="106"/>
      <c r="O1956" s="106"/>
      <c r="P1956" s="106"/>
      <c r="Q1956" s="106"/>
      <c r="R1956" s="106"/>
      <c r="S1956" s="106"/>
      <c r="T1956" s="106"/>
      <c r="U1956" s="106"/>
      <c r="V1956" s="106"/>
      <c r="W1956" s="106"/>
      <c r="X1956" s="106"/>
      <c r="Y1956" s="101"/>
      <c r="Z1956" s="101"/>
      <c r="AA1956" s="101"/>
      <c r="AB1956" s="101"/>
      <c r="AC1956" s="101"/>
      <c r="AD1956" s="101"/>
      <c r="AE1956" s="101"/>
      <c r="AF1956" s="101"/>
      <c r="AG1956" s="101" t="s">
        <v>365</v>
      </c>
      <c r="AH1956" s="101">
        <v>0</v>
      </c>
      <c r="AI1956" s="101"/>
      <c r="AJ1956" s="101"/>
      <c r="AK1956" s="101"/>
      <c r="AL1956" s="101"/>
      <c r="AM1956" s="101"/>
      <c r="AN1956" s="101"/>
      <c r="AO1956" s="101"/>
      <c r="AP1956" s="101"/>
      <c r="AQ1956" s="101"/>
      <c r="AR1956" s="101"/>
      <c r="AS1956" s="101"/>
      <c r="AT1956" s="101"/>
      <c r="AU1956" s="101"/>
      <c r="AV1956" s="101"/>
      <c r="AW1956" s="101"/>
      <c r="AX1956" s="101"/>
      <c r="AY1956" s="101"/>
      <c r="AZ1956" s="101"/>
      <c r="BA1956" s="101"/>
      <c r="BB1956" s="101"/>
      <c r="BC1956" s="101"/>
      <c r="BD1956" s="101"/>
      <c r="BE1956" s="101"/>
      <c r="BF1956" s="101"/>
      <c r="BG1956" s="101"/>
      <c r="BH1956" s="101"/>
    </row>
    <row r="1957" spans="1:60" outlineLevel="1">
      <c r="A1957" s="104"/>
      <c r="B1957" s="105"/>
      <c r="C1957" s="138" t="s">
        <v>1577</v>
      </c>
      <c r="D1957" s="107"/>
      <c r="E1957" s="108">
        <v>-2.222</v>
      </c>
      <c r="F1957" s="106"/>
      <c r="G1957" s="106"/>
      <c r="H1957" s="106"/>
      <c r="I1957" s="106"/>
      <c r="J1957" s="106"/>
      <c r="K1957" s="106"/>
      <c r="L1957" s="106"/>
      <c r="M1957" s="106"/>
      <c r="N1957" s="106"/>
      <c r="O1957" s="106"/>
      <c r="P1957" s="106"/>
      <c r="Q1957" s="106"/>
      <c r="R1957" s="106"/>
      <c r="S1957" s="106"/>
      <c r="T1957" s="106"/>
      <c r="U1957" s="106"/>
      <c r="V1957" s="106"/>
      <c r="W1957" s="106"/>
      <c r="X1957" s="106"/>
      <c r="Y1957" s="101"/>
      <c r="Z1957" s="101"/>
      <c r="AA1957" s="101"/>
      <c r="AB1957" s="101"/>
      <c r="AC1957" s="101"/>
      <c r="AD1957" s="101"/>
      <c r="AE1957" s="101"/>
      <c r="AF1957" s="101"/>
      <c r="AG1957" s="101" t="s">
        <v>365</v>
      </c>
      <c r="AH1957" s="101">
        <v>0</v>
      </c>
      <c r="AI1957" s="101"/>
      <c r="AJ1957" s="101"/>
      <c r="AK1957" s="101"/>
      <c r="AL1957" s="101"/>
      <c r="AM1957" s="101"/>
      <c r="AN1957" s="101"/>
      <c r="AO1957" s="101"/>
      <c r="AP1957" s="101"/>
      <c r="AQ1957" s="101"/>
      <c r="AR1957" s="101"/>
      <c r="AS1957" s="101"/>
      <c r="AT1957" s="101"/>
      <c r="AU1957" s="101"/>
      <c r="AV1957" s="101"/>
      <c r="AW1957" s="101"/>
      <c r="AX1957" s="101"/>
      <c r="AY1957" s="101"/>
      <c r="AZ1957" s="101"/>
      <c r="BA1957" s="101"/>
      <c r="BB1957" s="101"/>
      <c r="BC1957" s="101"/>
      <c r="BD1957" s="101"/>
      <c r="BE1957" s="101"/>
      <c r="BF1957" s="101"/>
      <c r="BG1957" s="101"/>
      <c r="BH1957" s="101"/>
    </row>
    <row r="1958" spans="1:60" outlineLevel="1">
      <c r="A1958" s="104"/>
      <c r="B1958" s="105"/>
      <c r="C1958" s="138" t="s">
        <v>1701</v>
      </c>
      <c r="D1958" s="107"/>
      <c r="E1958" s="108">
        <v>101.94799999999999</v>
      </c>
      <c r="F1958" s="106"/>
      <c r="G1958" s="106"/>
      <c r="H1958" s="106"/>
      <c r="I1958" s="106"/>
      <c r="J1958" s="106"/>
      <c r="K1958" s="106"/>
      <c r="L1958" s="106"/>
      <c r="M1958" s="106"/>
      <c r="N1958" s="106"/>
      <c r="O1958" s="106"/>
      <c r="P1958" s="106"/>
      <c r="Q1958" s="106"/>
      <c r="R1958" s="106"/>
      <c r="S1958" s="106"/>
      <c r="T1958" s="106"/>
      <c r="U1958" s="106"/>
      <c r="V1958" s="106"/>
      <c r="W1958" s="106"/>
      <c r="X1958" s="106"/>
      <c r="Y1958" s="101"/>
      <c r="Z1958" s="101"/>
      <c r="AA1958" s="101"/>
      <c r="AB1958" s="101"/>
      <c r="AC1958" s="101"/>
      <c r="AD1958" s="101"/>
      <c r="AE1958" s="101"/>
      <c r="AF1958" s="101"/>
      <c r="AG1958" s="101" t="s">
        <v>365</v>
      </c>
      <c r="AH1958" s="101">
        <v>0</v>
      </c>
      <c r="AI1958" s="101"/>
      <c r="AJ1958" s="101"/>
      <c r="AK1958" s="101"/>
      <c r="AL1958" s="101"/>
      <c r="AM1958" s="101"/>
      <c r="AN1958" s="101"/>
      <c r="AO1958" s="101"/>
      <c r="AP1958" s="101"/>
      <c r="AQ1958" s="101"/>
      <c r="AR1958" s="101"/>
      <c r="AS1958" s="101"/>
      <c r="AT1958" s="101"/>
      <c r="AU1958" s="101"/>
      <c r="AV1958" s="101"/>
      <c r="AW1958" s="101"/>
      <c r="AX1958" s="101"/>
      <c r="AY1958" s="101"/>
      <c r="AZ1958" s="101"/>
      <c r="BA1958" s="101"/>
      <c r="BB1958" s="101"/>
      <c r="BC1958" s="101"/>
      <c r="BD1958" s="101"/>
      <c r="BE1958" s="101"/>
      <c r="BF1958" s="101"/>
      <c r="BG1958" s="101"/>
      <c r="BH1958" s="101"/>
    </row>
    <row r="1959" spans="1:60" outlineLevel="1">
      <c r="A1959" s="104"/>
      <c r="B1959" s="105"/>
      <c r="C1959" s="138" t="s">
        <v>1702</v>
      </c>
      <c r="D1959" s="107"/>
      <c r="E1959" s="108">
        <v>-3.8380000000000001</v>
      </c>
      <c r="F1959" s="106"/>
      <c r="G1959" s="106"/>
      <c r="H1959" s="106"/>
      <c r="I1959" s="106"/>
      <c r="J1959" s="106"/>
      <c r="K1959" s="106"/>
      <c r="L1959" s="106"/>
      <c r="M1959" s="106"/>
      <c r="N1959" s="106"/>
      <c r="O1959" s="106"/>
      <c r="P1959" s="106"/>
      <c r="Q1959" s="106"/>
      <c r="R1959" s="106"/>
      <c r="S1959" s="106"/>
      <c r="T1959" s="106"/>
      <c r="U1959" s="106"/>
      <c r="V1959" s="106"/>
      <c r="W1959" s="106"/>
      <c r="X1959" s="106"/>
      <c r="Y1959" s="101"/>
      <c r="Z1959" s="101"/>
      <c r="AA1959" s="101"/>
      <c r="AB1959" s="101"/>
      <c r="AC1959" s="101"/>
      <c r="AD1959" s="101"/>
      <c r="AE1959" s="101"/>
      <c r="AF1959" s="101"/>
      <c r="AG1959" s="101" t="s">
        <v>365</v>
      </c>
      <c r="AH1959" s="101">
        <v>0</v>
      </c>
      <c r="AI1959" s="101"/>
      <c r="AJ1959" s="101"/>
      <c r="AK1959" s="101"/>
      <c r="AL1959" s="101"/>
      <c r="AM1959" s="101"/>
      <c r="AN1959" s="101"/>
      <c r="AO1959" s="101"/>
      <c r="AP1959" s="101"/>
      <c r="AQ1959" s="101"/>
      <c r="AR1959" s="101"/>
      <c r="AS1959" s="101"/>
      <c r="AT1959" s="101"/>
      <c r="AU1959" s="101"/>
      <c r="AV1959" s="101"/>
      <c r="AW1959" s="101"/>
      <c r="AX1959" s="101"/>
      <c r="AY1959" s="101"/>
      <c r="AZ1959" s="101"/>
      <c r="BA1959" s="101"/>
      <c r="BB1959" s="101"/>
      <c r="BC1959" s="101"/>
      <c r="BD1959" s="101"/>
      <c r="BE1959" s="101"/>
      <c r="BF1959" s="101"/>
      <c r="BG1959" s="101"/>
      <c r="BH1959" s="101"/>
    </row>
    <row r="1960" spans="1:60" ht="22.5" outlineLevel="1">
      <c r="A1960" s="104"/>
      <c r="B1960" s="105"/>
      <c r="C1960" s="138" t="s">
        <v>1703</v>
      </c>
      <c r="D1960" s="107"/>
      <c r="E1960" s="108">
        <v>-13.279400000000001</v>
      </c>
      <c r="F1960" s="106"/>
      <c r="G1960" s="106"/>
      <c r="H1960" s="106"/>
      <c r="I1960" s="106"/>
      <c r="J1960" s="106"/>
      <c r="K1960" s="106"/>
      <c r="L1960" s="106"/>
      <c r="M1960" s="106"/>
      <c r="N1960" s="106"/>
      <c r="O1960" s="106"/>
      <c r="P1960" s="106"/>
      <c r="Q1960" s="106"/>
      <c r="R1960" s="106"/>
      <c r="S1960" s="106"/>
      <c r="T1960" s="106"/>
      <c r="U1960" s="106"/>
      <c r="V1960" s="106"/>
      <c r="W1960" s="106"/>
      <c r="X1960" s="106"/>
      <c r="Y1960" s="101"/>
      <c r="Z1960" s="101"/>
      <c r="AA1960" s="101"/>
      <c r="AB1960" s="101"/>
      <c r="AC1960" s="101"/>
      <c r="AD1960" s="101"/>
      <c r="AE1960" s="101"/>
      <c r="AF1960" s="101"/>
      <c r="AG1960" s="101" t="s">
        <v>365</v>
      </c>
      <c r="AH1960" s="101">
        <v>0</v>
      </c>
      <c r="AI1960" s="101"/>
      <c r="AJ1960" s="101"/>
      <c r="AK1960" s="101"/>
      <c r="AL1960" s="101"/>
      <c r="AM1960" s="101"/>
      <c r="AN1960" s="101"/>
      <c r="AO1960" s="101"/>
      <c r="AP1960" s="101"/>
      <c r="AQ1960" s="101"/>
      <c r="AR1960" s="101"/>
      <c r="AS1960" s="101"/>
      <c r="AT1960" s="101"/>
      <c r="AU1960" s="101"/>
      <c r="AV1960" s="101"/>
      <c r="AW1960" s="101"/>
      <c r="AX1960" s="101"/>
      <c r="AY1960" s="101"/>
      <c r="AZ1960" s="101"/>
      <c r="BA1960" s="101"/>
      <c r="BB1960" s="101"/>
      <c r="BC1960" s="101"/>
      <c r="BD1960" s="101"/>
      <c r="BE1960" s="101"/>
      <c r="BF1960" s="101"/>
      <c r="BG1960" s="101"/>
      <c r="BH1960" s="101"/>
    </row>
    <row r="1961" spans="1:60" outlineLevel="1">
      <c r="A1961" s="104"/>
      <c r="B1961" s="105"/>
      <c r="C1961" s="138" t="s">
        <v>1705</v>
      </c>
      <c r="D1961" s="107"/>
      <c r="E1961" s="108">
        <v>21.56</v>
      </c>
      <c r="F1961" s="106"/>
      <c r="G1961" s="106"/>
      <c r="H1961" s="106"/>
      <c r="I1961" s="106"/>
      <c r="J1961" s="106"/>
      <c r="K1961" s="106"/>
      <c r="L1961" s="106"/>
      <c r="M1961" s="106"/>
      <c r="N1961" s="106"/>
      <c r="O1961" s="106"/>
      <c r="P1961" s="106"/>
      <c r="Q1961" s="106"/>
      <c r="R1961" s="106"/>
      <c r="S1961" s="106"/>
      <c r="T1961" s="106"/>
      <c r="U1961" s="106"/>
      <c r="V1961" s="106"/>
      <c r="W1961" s="106"/>
      <c r="X1961" s="106"/>
      <c r="Y1961" s="101"/>
      <c r="Z1961" s="101"/>
      <c r="AA1961" s="101"/>
      <c r="AB1961" s="101"/>
      <c r="AC1961" s="101"/>
      <c r="AD1961" s="101"/>
      <c r="AE1961" s="101"/>
      <c r="AF1961" s="101"/>
      <c r="AG1961" s="101" t="s">
        <v>365</v>
      </c>
      <c r="AH1961" s="101">
        <v>0</v>
      </c>
      <c r="AI1961" s="101"/>
      <c r="AJ1961" s="101"/>
      <c r="AK1961" s="101"/>
      <c r="AL1961" s="101"/>
      <c r="AM1961" s="101"/>
      <c r="AN1961" s="101"/>
      <c r="AO1961" s="101"/>
      <c r="AP1961" s="101"/>
      <c r="AQ1961" s="101"/>
      <c r="AR1961" s="101"/>
      <c r="AS1961" s="101"/>
      <c r="AT1961" s="101"/>
      <c r="AU1961" s="101"/>
      <c r="AV1961" s="101"/>
      <c r="AW1961" s="101"/>
      <c r="AX1961" s="101"/>
      <c r="AY1961" s="101"/>
      <c r="AZ1961" s="101"/>
      <c r="BA1961" s="101"/>
      <c r="BB1961" s="101"/>
      <c r="BC1961" s="101"/>
      <c r="BD1961" s="101"/>
      <c r="BE1961" s="101"/>
      <c r="BF1961" s="101"/>
      <c r="BG1961" s="101"/>
      <c r="BH1961" s="101"/>
    </row>
    <row r="1962" spans="1:60" outlineLevel="1">
      <c r="A1962" s="104"/>
      <c r="B1962" s="105"/>
      <c r="C1962" s="138" t="s">
        <v>1706</v>
      </c>
      <c r="D1962" s="107"/>
      <c r="E1962" s="108">
        <v>-4.444</v>
      </c>
      <c r="F1962" s="106"/>
      <c r="G1962" s="106"/>
      <c r="H1962" s="106"/>
      <c r="I1962" s="106"/>
      <c r="J1962" s="106"/>
      <c r="K1962" s="106"/>
      <c r="L1962" s="106"/>
      <c r="M1962" s="106"/>
      <c r="N1962" s="106"/>
      <c r="O1962" s="106"/>
      <c r="P1962" s="106"/>
      <c r="Q1962" s="106"/>
      <c r="R1962" s="106"/>
      <c r="S1962" s="106"/>
      <c r="T1962" s="106"/>
      <c r="U1962" s="106"/>
      <c r="V1962" s="106"/>
      <c r="W1962" s="106"/>
      <c r="X1962" s="106"/>
      <c r="Y1962" s="101"/>
      <c r="Z1962" s="101"/>
      <c r="AA1962" s="101"/>
      <c r="AB1962" s="101"/>
      <c r="AC1962" s="101"/>
      <c r="AD1962" s="101"/>
      <c r="AE1962" s="101"/>
      <c r="AF1962" s="101"/>
      <c r="AG1962" s="101" t="s">
        <v>365</v>
      </c>
      <c r="AH1962" s="101">
        <v>0</v>
      </c>
      <c r="AI1962" s="101"/>
      <c r="AJ1962" s="101"/>
      <c r="AK1962" s="101"/>
      <c r="AL1962" s="101"/>
      <c r="AM1962" s="101"/>
      <c r="AN1962" s="101"/>
      <c r="AO1962" s="101"/>
      <c r="AP1962" s="101"/>
      <c r="AQ1962" s="101"/>
      <c r="AR1962" s="101"/>
      <c r="AS1962" s="101"/>
      <c r="AT1962" s="101"/>
      <c r="AU1962" s="101"/>
      <c r="AV1962" s="101"/>
      <c r="AW1962" s="101"/>
      <c r="AX1962" s="101"/>
      <c r="AY1962" s="101"/>
      <c r="AZ1962" s="101"/>
      <c r="BA1962" s="101"/>
      <c r="BB1962" s="101"/>
      <c r="BC1962" s="101"/>
      <c r="BD1962" s="101"/>
      <c r="BE1962" s="101"/>
      <c r="BF1962" s="101"/>
      <c r="BG1962" s="101"/>
      <c r="BH1962" s="101"/>
    </row>
    <row r="1963" spans="1:60" outlineLevel="1">
      <c r="A1963" s="104"/>
      <c r="B1963" s="105"/>
      <c r="C1963" s="138" t="s">
        <v>1707</v>
      </c>
      <c r="D1963" s="107"/>
      <c r="E1963" s="108">
        <v>55.44</v>
      </c>
      <c r="F1963" s="106"/>
      <c r="G1963" s="106"/>
      <c r="H1963" s="106"/>
      <c r="I1963" s="106"/>
      <c r="J1963" s="106"/>
      <c r="K1963" s="106"/>
      <c r="L1963" s="106"/>
      <c r="M1963" s="106"/>
      <c r="N1963" s="106"/>
      <c r="O1963" s="106"/>
      <c r="P1963" s="106"/>
      <c r="Q1963" s="106"/>
      <c r="R1963" s="106"/>
      <c r="S1963" s="106"/>
      <c r="T1963" s="106"/>
      <c r="U1963" s="106"/>
      <c r="V1963" s="106"/>
      <c r="W1963" s="106"/>
      <c r="X1963" s="106"/>
      <c r="Y1963" s="101"/>
      <c r="Z1963" s="101"/>
      <c r="AA1963" s="101"/>
      <c r="AB1963" s="101"/>
      <c r="AC1963" s="101"/>
      <c r="AD1963" s="101"/>
      <c r="AE1963" s="101"/>
      <c r="AF1963" s="101"/>
      <c r="AG1963" s="101" t="s">
        <v>365</v>
      </c>
      <c r="AH1963" s="101">
        <v>0</v>
      </c>
      <c r="AI1963" s="101"/>
      <c r="AJ1963" s="101"/>
      <c r="AK1963" s="101"/>
      <c r="AL1963" s="101"/>
      <c r="AM1963" s="101"/>
      <c r="AN1963" s="101"/>
      <c r="AO1963" s="101"/>
      <c r="AP1963" s="101"/>
      <c r="AQ1963" s="101"/>
      <c r="AR1963" s="101"/>
      <c r="AS1963" s="101"/>
      <c r="AT1963" s="101"/>
      <c r="AU1963" s="101"/>
      <c r="AV1963" s="101"/>
      <c r="AW1963" s="101"/>
      <c r="AX1963" s="101"/>
      <c r="AY1963" s="101"/>
      <c r="AZ1963" s="101"/>
      <c r="BA1963" s="101"/>
      <c r="BB1963" s="101"/>
      <c r="BC1963" s="101"/>
      <c r="BD1963" s="101"/>
      <c r="BE1963" s="101"/>
      <c r="BF1963" s="101"/>
      <c r="BG1963" s="101"/>
      <c r="BH1963" s="101"/>
    </row>
    <row r="1964" spans="1:60" outlineLevel="1">
      <c r="A1964" s="104"/>
      <c r="B1964" s="105"/>
      <c r="C1964" s="138" t="s">
        <v>1708</v>
      </c>
      <c r="D1964" s="107"/>
      <c r="E1964" s="108">
        <v>-3.8380000000000001</v>
      </c>
      <c r="F1964" s="106"/>
      <c r="G1964" s="106"/>
      <c r="H1964" s="106"/>
      <c r="I1964" s="106"/>
      <c r="J1964" s="106"/>
      <c r="K1964" s="106"/>
      <c r="L1964" s="106"/>
      <c r="M1964" s="106"/>
      <c r="N1964" s="106"/>
      <c r="O1964" s="106"/>
      <c r="P1964" s="106"/>
      <c r="Q1964" s="106"/>
      <c r="R1964" s="106"/>
      <c r="S1964" s="106"/>
      <c r="T1964" s="106"/>
      <c r="U1964" s="106"/>
      <c r="V1964" s="106"/>
      <c r="W1964" s="106"/>
      <c r="X1964" s="106"/>
      <c r="Y1964" s="101"/>
      <c r="Z1964" s="101"/>
      <c r="AA1964" s="101"/>
      <c r="AB1964" s="101"/>
      <c r="AC1964" s="101"/>
      <c r="AD1964" s="101"/>
      <c r="AE1964" s="101"/>
      <c r="AF1964" s="101"/>
      <c r="AG1964" s="101" t="s">
        <v>365</v>
      </c>
      <c r="AH1964" s="101">
        <v>0</v>
      </c>
      <c r="AI1964" s="101"/>
      <c r="AJ1964" s="101"/>
      <c r="AK1964" s="101"/>
      <c r="AL1964" s="101"/>
      <c r="AM1964" s="101"/>
      <c r="AN1964" s="101"/>
      <c r="AO1964" s="101"/>
      <c r="AP1964" s="101"/>
      <c r="AQ1964" s="101"/>
      <c r="AR1964" s="101"/>
      <c r="AS1964" s="101"/>
      <c r="AT1964" s="101"/>
      <c r="AU1964" s="101"/>
      <c r="AV1964" s="101"/>
      <c r="AW1964" s="101"/>
      <c r="AX1964" s="101"/>
      <c r="AY1964" s="101"/>
      <c r="AZ1964" s="101"/>
      <c r="BA1964" s="101"/>
      <c r="BB1964" s="101"/>
      <c r="BC1964" s="101"/>
      <c r="BD1964" s="101"/>
      <c r="BE1964" s="101"/>
      <c r="BF1964" s="101"/>
      <c r="BG1964" s="101"/>
      <c r="BH1964" s="101"/>
    </row>
    <row r="1965" spans="1:60" outlineLevel="1">
      <c r="A1965" s="104"/>
      <c r="B1965" s="105"/>
      <c r="C1965" s="138" t="s">
        <v>1697</v>
      </c>
      <c r="D1965" s="107"/>
      <c r="E1965" s="108">
        <v>-5.4904000000000002</v>
      </c>
      <c r="F1965" s="106"/>
      <c r="G1965" s="106"/>
      <c r="H1965" s="106"/>
      <c r="I1965" s="106"/>
      <c r="J1965" s="106"/>
      <c r="K1965" s="106"/>
      <c r="L1965" s="106"/>
      <c r="M1965" s="106"/>
      <c r="N1965" s="106"/>
      <c r="O1965" s="106"/>
      <c r="P1965" s="106"/>
      <c r="Q1965" s="106"/>
      <c r="R1965" s="106"/>
      <c r="S1965" s="106"/>
      <c r="T1965" s="106"/>
      <c r="U1965" s="106"/>
      <c r="V1965" s="106"/>
      <c r="W1965" s="106"/>
      <c r="X1965" s="106"/>
      <c r="Y1965" s="101"/>
      <c r="Z1965" s="101"/>
      <c r="AA1965" s="101"/>
      <c r="AB1965" s="101"/>
      <c r="AC1965" s="101"/>
      <c r="AD1965" s="101"/>
      <c r="AE1965" s="101"/>
      <c r="AF1965" s="101"/>
      <c r="AG1965" s="101" t="s">
        <v>365</v>
      </c>
      <c r="AH1965" s="101">
        <v>0</v>
      </c>
      <c r="AI1965" s="101"/>
      <c r="AJ1965" s="101"/>
      <c r="AK1965" s="101"/>
      <c r="AL1965" s="101"/>
      <c r="AM1965" s="101"/>
      <c r="AN1965" s="101"/>
      <c r="AO1965" s="101"/>
      <c r="AP1965" s="101"/>
      <c r="AQ1965" s="101"/>
      <c r="AR1965" s="101"/>
      <c r="AS1965" s="101"/>
      <c r="AT1965" s="101"/>
      <c r="AU1965" s="101"/>
      <c r="AV1965" s="101"/>
      <c r="AW1965" s="101"/>
      <c r="AX1965" s="101"/>
      <c r="AY1965" s="101"/>
      <c r="AZ1965" s="101"/>
      <c r="BA1965" s="101"/>
      <c r="BB1965" s="101"/>
      <c r="BC1965" s="101"/>
      <c r="BD1965" s="101"/>
      <c r="BE1965" s="101"/>
      <c r="BF1965" s="101"/>
      <c r="BG1965" s="101"/>
      <c r="BH1965" s="101"/>
    </row>
    <row r="1966" spans="1:60" outlineLevel="1">
      <c r="A1966" s="104"/>
      <c r="B1966" s="105"/>
      <c r="C1966" s="138" t="s">
        <v>1710</v>
      </c>
      <c r="D1966" s="107"/>
      <c r="E1966" s="108">
        <v>21.56</v>
      </c>
      <c r="F1966" s="106"/>
      <c r="G1966" s="106"/>
      <c r="H1966" s="106"/>
      <c r="I1966" s="106"/>
      <c r="J1966" s="106"/>
      <c r="K1966" s="106"/>
      <c r="L1966" s="106"/>
      <c r="M1966" s="106"/>
      <c r="N1966" s="106"/>
      <c r="O1966" s="106"/>
      <c r="P1966" s="106"/>
      <c r="Q1966" s="106"/>
      <c r="R1966" s="106"/>
      <c r="S1966" s="106"/>
      <c r="T1966" s="106"/>
      <c r="U1966" s="106"/>
      <c r="V1966" s="106"/>
      <c r="W1966" s="106"/>
      <c r="X1966" s="106"/>
      <c r="Y1966" s="101"/>
      <c r="Z1966" s="101"/>
      <c r="AA1966" s="101"/>
      <c r="AB1966" s="101"/>
      <c r="AC1966" s="101"/>
      <c r="AD1966" s="101"/>
      <c r="AE1966" s="101"/>
      <c r="AF1966" s="101"/>
      <c r="AG1966" s="101" t="s">
        <v>365</v>
      </c>
      <c r="AH1966" s="101">
        <v>0</v>
      </c>
      <c r="AI1966" s="101"/>
      <c r="AJ1966" s="101"/>
      <c r="AK1966" s="101"/>
      <c r="AL1966" s="101"/>
      <c r="AM1966" s="101"/>
      <c r="AN1966" s="101"/>
      <c r="AO1966" s="101"/>
      <c r="AP1966" s="101"/>
      <c r="AQ1966" s="101"/>
      <c r="AR1966" s="101"/>
      <c r="AS1966" s="101"/>
      <c r="AT1966" s="101"/>
      <c r="AU1966" s="101"/>
      <c r="AV1966" s="101"/>
      <c r="AW1966" s="101"/>
      <c r="AX1966" s="101"/>
      <c r="AY1966" s="101"/>
      <c r="AZ1966" s="101"/>
      <c r="BA1966" s="101"/>
      <c r="BB1966" s="101"/>
      <c r="BC1966" s="101"/>
      <c r="BD1966" s="101"/>
      <c r="BE1966" s="101"/>
      <c r="BF1966" s="101"/>
      <c r="BG1966" s="101"/>
      <c r="BH1966" s="101"/>
    </row>
    <row r="1967" spans="1:60" outlineLevel="1">
      <c r="A1967" s="104"/>
      <c r="B1967" s="105"/>
      <c r="C1967" s="138" t="s">
        <v>1706</v>
      </c>
      <c r="D1967" s="107"/>
      <c r="E1967" s="108">
        <v>-4.444</v>
      </c>
      <c r="F1967" s="106"/>
      <c r="G1967" s="106"/>
      <c r="H1967" s="106"/>
      <c r="I1967" s="106"/>
      <c r="J1967" s="106"/>
      <c r="K1967" s="106"/>
      <c r="L1967" s="106"/>
      <c r="M1967" s="106"/>
      <c r="N1967" s="106"/>
      <c r="O1967" s="106"/>
      <c r="P1967" s="106"/>
      <c r="Q1967" s="106"/>
      <c r="R1967" s="106"/>
      <c r="S1967" s="106"/>
      <c r="T1967" s="106"/>
      <c r="U1967" s="106"/>
      <c r="V1967" s="106"/>
      <c r="W1967" s="106"/>
      <c r="X1967" s="106"/>
      <c r="Y1967" s="101"/>
      <c r="Z1967" s="101"/>
      <c r="AA1967" s="101"/>
      <c r="AB1967" s="101"/>
      <c r="AC1967" s="101"/>
      <c r="AD1967" s="101"/>
      <c r="AE1967" s="101"/>
      <c r="AF1967" s="101"/>
      <c r="AG1967" s="101" t="s">
        <v>365</v>
      </c>
      <c r="AH1967" s="101">
        <v>0</v>
      </c>
      <c r="AI1967" s="101"/>
      <c r="AJ1967" s="101"/>
      <c r="AK1967" s="101"/>
      <c r="AL1967" s="101"/>
      <c r="AM1967" s="101"/>
      <c r="AN1967" s="101"/>
      <c r="AO1967" s="101"/>
      <c r="AP1967" s="101"/>
      <c r="AQ1967" s="101"/>
      <c r="AR1967" s="101"/>
      <c r="AS1967" s="101"/>
      <c r="AT1967" s="101"/>
      <c r="AU1967" s="101"/>
      <c r="AV1967" s="101"/>
      <c r="AW1967" s="101"/>
      <c r="AX1967" s="101"/>
      <c r="AY1967" s="101"/>
      <c r="AZ1967" s="101"/>
      <c r="BA1967" s="101"/>
      <c r="BB1967" s="101"/>
      <c r="BC1967" s="101"/>
      <c r="BD1967" s="101"/>
      <c r="BE1967" s="101"/>
      <c r="BF1967" s="101"/>
      <c r="BG1967" s="101"/>
      <c r="BH1967" s="101"/>
    </row>
    <row r="1968" spans="1:60" outlineLevel="1">
      <c r="A1968" s="104"/>
      <c r="B1968" s="105"/>
      <c r="C1968" s="138" t="s">
        <v>1711</v>
      </c>
      <c r="D1968" s="107"/>
      <c r="E1968" s="108">
        <v>55.44</v>
      </c>
      <c r="F1968" s="106"/>
      <c r="G1968" s="106"/>
      <c r="H1968" s="106"/>
      <c r="I1968" s="106"/>
      <c r="J1968" s="106"/>
      <c r="K1968" s="106"/>
      <c r="L1968" s="106"/>
      <c r="M1968" s="106"/>
      <c r="N1968" s="106"/>
      <c r="O1968" s="106"/>
      <c r="P1968" s="106"/>
      <c r="Q1968" s="106"/>
      <c r="R1968" s="106"/>
      <c r="S1968" s="106"/>
      <c r="T1968" s="106"/>
      <c r="U1968" s="106"/>
      <c r="V1968" s="106"/>
      <c r="W1968" s="106"/>
      <c r="X1968" s="106"/>
      <c r="Y1968" s="101"/>
      <c r="Z1968" s="101"/>
      <c r="AA1968" s="101"/>
      <c r="AB1968" s="101"/>
      <c r="AC1968" s="101"/>
      <c r="AD1968" s="101"/>
      <c r="AE1968" s="101"/>
      <c r="AF1968" s="101"/>
      <c r="AG1968" s="101" t="s">
        <v>365</v>
      </c>
      <c r="AH1968" s="101">
        <v>0</v>
      </c>
      <c r="AI1968" s="101"/>
      <c r="AJ1968" s="101"/>
      <c r="AK1968" s="101"/>
      <c r="AL1968" s="101"/>
      <c r="AM1968" s="101"/>
      <c r="AN1968" s="101"/>
      <c r="AO1968" s="101"/>
      <c r="AP1968" s="101"/>
      <c r="AQ1968" s="101"/>
      <c r="AR1968" s="101"/>
      <c r="AS1968" s="101"/>
      <c r="AT1968" s="101"/>
      <c r="AU1968" s="101"/>
      <c r="AV1968" s="101"/>
      <c r="AW1968" s="101"/>
      <c r="AX1968" s="101"/>
      <c r="AY1968" s="101"/>
      <c r="AZ1968" s="101"/>
      <c r="BA1968" s="101"/>
      <c r="BB1968" s="101"/>
      <c r="BC1968" s="101"/>
      <c r="BD1968" s="101"/>
      <c r="BE1968" s="101"/>
      <c r="BF1968" s="101"/>
      <c r="BG1968" s="101"/>
      <c r="BH1968" s="101"/>
    </row>
    <row r="1969" spans="1:60" outlineLevel="1">
      <c r="A1969" s="104"/>
      <c r="B1969" s="105"/>
      <c r="C1969" s="138" t="s">
        <v>1708</v>
      </c>
      <c r="D1969" s="107"/>
      <c r="E1969" s="108">
        <v>-3.8380000000000001</v>
      </c>
      <c r="F1969" s="106"/>
      <c r="G1969" s="106"/>
      <c r="H1969" s="106"/>
      <c r="I1969" s="106"/>
      <c r="J1969" s="106"/>
      <c r="K1969" s="106"/>
      <c r="L1969" s="106"/>
      <c r="M1969" s="106"/>
      <c r="N1969" s="106"/>
      <c r="O1969" s="106"/>
      <c r="P1969" s="106"/>
      <c r="Q1969" s="106"/>
      <c r="R1969" s="106"/>
      <c r="S1969" s="106"/>
      <c r="T1969" s="106"/>
      <c r="U1969" s="106"/>
      <c r="V1969" s="106"/>
      <c r="W1969" s="106"/>
      <c r="X1969" s="106"/>
      <c r="Y1969" s="101"/>
      <c r="Z1969" s="101"/>
      <c r="AA1969" s="101"/>
      <c r="AB1969" s="101"/>
      <c r="AC1969" s="101"/>
      <c r="AD1969" s="101"/>
      <c r="AE1969" s="101"/>
      <c r="AF1969" s="101"/>
      <c r="AG1969" s="101" t="s">
        <v>365</v>
      </c>
      <c r="AH1969" s="101">
        <v>0</v>
      </c>
      <c r="AI1969" s="101"/>
      <c r="AJ1969" s="101"/>
      <c r="AK1969" s="101"/>
      <c r="AL1969" s="101"/>
      <c r="AM1969" s="101"/>
      <c r="AN1969" s="101"/>
      <c r="AO1969" s="101"/>
      <c r="AP1969" s="101"/>
      <c r="AQ1969" s="101"/>
      <c r="AR1969" s="101"/>
      <c r="AS1969" s="101"/>
      <c r="AT1969" s="101"/>
      <c r="AU1969" s="101"/>
      <c r="AV1969" s="101"/>
      <c r="AW1969" s="101"/>
      <c r="AX1969" s="101"/>
      <c r="AY1969" s="101"/>
      <c r="AZ1969" s="101"/>
      <c r="BA1969" s="101"/>
      <c r="BB1969" s="101"/>
      <c r="BC1969" s="101"/>
      <c r="BD1969" s="101"/>
      <c r="BE1969" s="101"/>
      <c r="BF1969" s="101"/>
      <c r="BG1969" s="101"/>
      <c r="BH1969" s="101"/>
    </row>
    <row r="1970" spans="1:60" outlineLevel="1">
      <c r="A1970" s="104"/>
      <c r="B1970" s="105"/>
      <c r="C1970" s="138" t="s">
        <v>1697</v>
      </c>
      <c r="D1970" s="107"/>
      <c r="E1970" s="108">
        <v>-5.4904000000000002</v>
      </c>
      <c r="F1970" s="106"/>
      <c r="G1970" s="106"/>
      <c r="H1970" s="106"/>
      <c r="I1970" s="106"/>
      <c r="J1970" s="106"/>
      <c r="K1970" s="106"/>
      <c r="L1970" s="106"/>
      <c r="M1970" s="106"/>
      <c r="N1970" s="106"/>
      <c r="O1970" s="106"/>
      <c r="P1970" s="106"/>
      <c r="Q1970" s="106"/>
      <c r="R1970" s="106"/>
      <c r="S1970" s="106"/>
      <c r="T1970" s="106"/>
      <c r="U1970" s="106"/>
      <c r="V1970" s="106"/>
      <c r="W1970" s="106"/>
      <c r="X1970" s="106"/>
      <c r="Y1970" s="101"/>
      <c r="Z1970" s="101"/>
      <c r="AA1970" s="101"/>
      <c r="AB1970" s="101"/>
      <c r="AC1970" s="101"/>
      <c r="AD1970" s="101"/>
      <c r="AE1970" s="101"/>
      <c r="AF1970" s="101"/>
      <c r="AG1970" s="101" t="s">
        <v>365</v>
      </c>
      <c r="AH1970" s="101">
        <v>0</v>
      </c>
      <c r="AI1970" s="101"/>
      <c r="AJ1970" s="101"/>
      <c r="AK1970" s="101"/>
      <c r="AL1970" s="101"/>
      <c r="AM1970" s="101"/>
      <c r="AN1970" s="101"/>
      <c r="AO1970" s="101"/>
      <c r="AP1970" s="101"/>
      <c r="AQ1970" s="101"/>
      <c r="AR1970" s="101"/>
      <c r="AS1970" s="101"/>
      <c r="AT1970" s="101"/>
      <c r="AU1970" s="101"/>
      <c r="AV1970" s="101"/>
      <c r="AW1970" s="101"/>
      <c r="AX1970" s="101"/>
      <c r="AY1970" s="101"/>
      <c r="AZ1970" s="101"/>
      <c r="BA1970" s="101"/>
      <c r="BB1970" s="101"/>
      <c r="BC1970" s="101"/>
      <c r="BD1970" s="101"/>
      <c r="BE1970" s="101"/>
      <c r="BF1970" s="101"/>
      <c r="BG1970" s="101"/>
      <c r="BH1970" s="101"/>
    </row>
    <row r="1971" spans="1:60" outlineLevel="1">
      <c r="A1971" s="104"/>
      <c r="B1971" s="105"/>
      <c r="C1971" s="138" t="s">
        <v>1713</v>
      </c>
      <c r="D1971" s="107"/>
      <c r="E1971" s="108">
        <v>21.56</v>
      </c>
      <c r="F1971" s="106"/>
      <c r="G1971" s="106"/>
      <c r="H1971" s="106"/>
      <c r="I1971" s="106"/>
      <c r="J1971" s="106"/>
      <c r="K1971" s="106"/>
      <c r="L1971" s="106"/>
      <c r="M1971" s="106"/>
      <c r="N1971" s="106"/>
      <c r="O1971" s="106"/>
      <c r="P1971" s="106"/>
      <c r="Q1971" s="106"/>
      <c r="R1971" s="106"/>
      <c r="S1971" s="106"/>
      <c r="T1971" s="106"/>
      <c r="U1971" s="106"/>
      <c r="V1971" s="106"/>
      <c r="W1971" s="106"/>
      <c r="X1971" s="106"/>
      <c r="Y1971" s="101"/>
      <c r="Z1971" s="101"/>
      <c r="AA1971" s="101"/>
      <c r="AB1971" s="101"/>
      <c r="AC1971" s="101"/>
      <c r="AD1971" s="101"/>
      <c r="AE1971" s="101"/>
      <c r="AF1971" s="101"/>
      <c r="AG1971" s="101" t="s">
        <v>365</v>
      </c>
      <c r="AH1971" s="101">
        <v>0</v>
      </c>
      <c r="AI1971" s="101"/>
      <c r="AJ1971" s="101"/>
      <c r="AK1971" s="101"/>
      <c r="AL1971" s="101"/>
      <c r="AM1971" s="101"/>
      <c r="AN1971" s="101"/>
      <c r="AO1971" s="101"/>
      <c r="AP1971" s="101"/>
      <c r="AQ1971" s="101"/>
      <c r="AR1971" s="101"/>
      <c r="AS1971" s="101"/>
      <c r="AT1971" s="101"/>
      <c r="AU1971" s="101"/>
      <c r="AV1971" s="101"/>
      <c r="AW1971" s="101"/>
      <c r="AX1971" s="101"/>
      <c r="AY1971" s="101"/>
      <c r="AZ1971" s="101"/>
      <c r="BA1971" s="101"/>
      <c r="BB1971" s="101"/>
      <c r="BC1971" s="101"/>
      <c r="BD1971" s="101"/>
      <c r="BE1971" s="101"/>
      <c r="BF1971" s="101"/>
      <c r="BG1971" s="101"/>
      <c r="BH1971" s="101"/>
    </row>
    <row r="1972" spans="1:60" outlineLevel="1">
      <c r="A1972" s="104"/>
      <c r="B1972" s="105"/>
      <c r="C1972" s="138" t="s">
        <v>1706</v>
      </c>
      <c r="D1972" s="107"/>
      <c r="E1972" s="108">
        <v>-4.444</v>
      </c>
      <c r="F1972" s="106"/>
      <c r="G1972" s="106"/>
      <c r="H1972" s="106"/>
      <c r="I1972" s="106"/>
      <c r="J1972" s="106"/>
      <c r="K1972" s="106"/>
      <c r="L1972" s="106"/>
      <c r="M1972" s="106"/>
      <c r="N1972" s="106"/>
      <c r="O1972" s="106"/>
      <c r="P1972" s="106"/>
      <c r="Q1972" s="106"/>
      <c r="R1972" s="106"/>
      <c r="S1972" s="106"/>
      <c r="T1972" s="106"/>
      <c r="U1972" s="106"/>
      <c r="V1972" s="106"/>
      <c r="W1972" s="106"/>
      <c r="X1972" s="106"/>
      <c r="Y1972" s="101"/>
      <c r="Z1972" s="101"/>
      <c r="AA1972" s="101"/>
      <c r="AB1972" s="101"/>
      <c r="AC1972" s="101"/>
      <c r="AD1972" s="101"/>
      <c r="AE1972" s="101"/>
      <c r="AF1972" s="101"/>
      <c r="AG1972" s="101" t="s">
        <v>365</v>
      </c>
      <c r="AH1972" s="101">
        <v>0</v>
      </c>
      <c r="AI1972" s="101"/>
      <c r="AJ1972" s="101"/>
      <c r="AK1972" s="101"/>
      <c r="AL1972" s="101"/>
      <c r="AM1972" s="101"/>
      <c r="AN1972" s="101"/>
      <c r="AO1972" s="101"/>
      <c r="AP1972" s="101"/>
      <c r="AQ1972" s="101"/>
      <c r="AR1972" s="101"/>
      <c r="AS1972" s="101"/>
      <c r="AT1972" s="101"/>
      <c r="AU1972" s="101"/>
      <c r="AV1972" s="101"/>
      <c r="AW1972" s="101"/>
      <c r="AX1972" s="101"/>
      <c r="AY1972" s="101"/>
      <c r="AZ1972" s="101"/>
      <c r="BA1972" s="101"/>
      <c r="BB1972" s="101"/>
      <c r="BC1972" s="101"/>
      <c r="BD1972" s="101"/>
      <c r="BE1972" s="101"/>
      <c r="BF1972" s="101"/>
      <c r="BG1972" s="101"/>
      <c r="BH1972" s="101"/>
    </row>
    <row r="1973" spans="1:60" outlineLevel="1">
      <c r="A1973" s="104"/>
      <c r="B1973" s="105"/>
      <c r="C1973" s="138" t="s">
        <v>1714</v>
      </c>
      <c r="D1973" s="107"/>
      <c r="E1973" s="108">
        <v>55.44</v>
      </c>
      <c r="F1973" s="106"/>
      <c r="G1973" s="106"/>
      <c r="H1973" s="106"/>
      <c r="I1973" s="106"/>
      <c r="J1973" s="106"/>
      <c r="K1973" s="106"/>
      <c r="L1973" s="106"/>
      <c r="M1973" s="106"/>
      <c r="N1973" s="106"/>
      <c r="O1973" s="106"/>
      <c r="P1973" s="106"/>
      <c r="Q1973" s="106"/>
      <c r="R1973" s="106"/>
      <c r="S1973" s="106"/>
      <c r="T1973" s="106"/>
      <c r="U1973" s="106"/>
      <c r="V1973" s="106"/>
      <c r="W1973" s="106"/>
      <c r="X1973" s="106"/>
      <c r="Y1973" s="101"/>
      <c r="Z1973" s="101"/>
      <c r="AA1973" s="101"/>
      <c r="AB1973" s="101"/>
      <c r="AC1973" s="101"/>
      <c r="AD1973" s="101"/>
      <c r="AE1973" s="101"/>
      <c r="AF1973" s="101"/>
      <c r="AG1973" s="101" t="s">
        <v>365</v>
      </c>
      <c r="AH1973" s="101">
        <v>0</v>
      </c>
      <c r="AI1973" s="101"/>
      <c r="AJ1973" s="101"/>
      <c r="AK1973" s="101"/>
      <c r="AL1973" s="101"/>
      <c r="AM1973" s="101"/>
      <c r="AN1973" s="101"/>
      <c r="AO1973" s="101"/>
      <c r="AP1973" s="101"/>
      <c r="AQ1973" s="101"/>
      <c r="AR1973" s="101"/>
      <c r="AS1973" s="101"/>
      <c r="AT1973" s="101"/>
      <c r="AU1973" s="101"/>
      <c r="AV1973" s="101"/>
      <c r="AW1973" s="101"/>
      <c r="AX1973" s="101"/>
      <c r="AY1973" s="101"/>
      <c r="AZ1973" s="101"/>
      <c r="BA1973" s="101"/>
      <c r="BB1973" s="101"/>
      <c r="BC1973" s="101"/>
      <c r="BD1973" s="101"/>
      <c r="BE1973" s="101"/>
      <c r="BF1973" s="101"/>
      <c r="BG1973" s="101"/>
      <c r="BH1973" s="101"/>
    </row>
    <row r="1974" spans="1:60" outlineLevel="1">
      <c r="A1974" s="104"/>
      <c r="B1974" s="105"/>
      <c r="C1974" s="138" t="s">
        <v>1708</v>
      </c>
      <c r="D1974" s="107"/>
      <c r="E1974" s="108">
        <v>-3.8380000000000001</v>
      </c>
      <c r="F1974" s="106"/>
      <c r="G1974" s="106"/>
      <c r="H1974" s="106"/>
      <c r="I1974" s="106"/>
      <c r="J1974" s="106"/>
      <c r="K1974" s="106"/>
      <c r="L1974" s="106"/>
      <c r="M1974" s="106"/>
      <c r="N1974" s="106"/>
      <c r="O1974" s="106"/>
      <c r="P1974" s="106"/>
      <c r="Q1974" s="106"/>
      <c r="R1974" s="106"/>
      <c r="S1974" s="106"/>
      <c r="T1974" s="106"/>
      <c r="U1974" s="106"/>
      <c r="V1974" s="106"/>
      <c r="W1974" s="106"/>
      <c r="X1974" s="106"/>
      <c r="Y1974" s="101"/>
      <c r="Z1974" s="101"/>
      <c r="AA1974" s="101"/>
      <c r="AB1974" s="101"/>
      <c r="AC1974" s="101"/>
      <c r="AD1974" s="101"/>
      <c r="AE1974" s="101"/>
      <c r="AF1974" s="101"/>
      <c r="AG1974" s="101" t="s">
        <v>365</v>
      </c>
      <c r="AH1974" s="101">
        <v>0</v>
      </c>
      <c r="AI1974" s="101"/>
      <c r="AJ1974" s="101"/>
      <c r="AK1974" s="101"/>
      <c r="AL1974" s="101"/>
      <c r="AM1974" s="101"/>
      <c r="AN1974" s="101"/>
      <c r="AO1974" s="101"/>
      <c r="AP1974" s="101"/>
      <c r="AQ1974" s="101"/>
      <c r="AR1974" s="101"/>
      <c r="AS1974" s="101"/>
      <c r="AT1974" s="101"/>
      <c r="AU1974" s="101"/>
      <c r="AV1974" s="101"/>
      <c r="AW1974" s="101"/>
      <c r="AX1974" s="101"/>
      <c r="AY1974" s="101"/>
      <c r="AZ1974" s="101"/>
      <c r="BA1974" s="101"/>
      <c r="BB1974" s="101"/>
      <c r="BC1974" s="101"/>
      <c r="BD1974" s="101"/>
      <c r="BE1974" s="101"/>
      <c r="BF1974" s="101"/>
      <c r="BG1974" s="101"/>
      <c r="BH1974" s="101"/>
    </row>
    <row r="1975" spans="1:60" outlineLevel="1">
      <c r="A1975" s="104"/>
      <c r="B1975" s="105"/>
      <c r="C1975" s="138" t="s">
        <v>1697</v>
      </c>
      <c r="D1975" s="107"/>
      <c r="E1975" s="108">
        <v>-5.4904000000000002</v>
      </c>
      <c r="F1975" s="106"/>
      <c r="G1975" s="106"/>
      <c r="H1975" s="106"/>
      <c r="I1975" s="106"/>
      <c r="J1975" s="106"/>
      <c r="K1975" s="106"/>
      <c r="L1975" s="106"/>
      <c r="M1975" s="106"/>
      <c r="N1975" s="106"/>
      <c r="O1975" s="106"/>
      <c r="P1975" s="106"/>
      <c r="Q1975" s="106"/>
      <c r="R1975" s="106"/>
      <c r="S1975" s="106"/>
      <c r="T1975" s="106"/>
      <c r="U1975" s="106"/>
      <c r="V1975" s="106"/>
      <c r="W1975" s="106"/>
      <c r="X1975" s="106"/>
      <c r="Y1975" s="101"/>
      <c r="Z1975" s="101"/>
      <c r="AA1975" s="101"/>
      <c r="AB1975" s="101"/>
      <c r="AC1975" s="101"/>
      <c r="AD1975" s="101"/>
      <c r="AE1975" s="101"/>
      <c r="AF1975" s="101"/>
      <c r="AG1975" s="101" t="s">
        <v>365</v>
      </c>
      <c r="AH1975" s="101">
        <v>0</v>
      </c>
      <c r="AI1975" s="101"/>
      <c r="AJ1975" s="101"/>
      <c r="AK1975" s="101"/>
      <c r="AL1975" s="101"/>
      <c r="AM1975" s="101"/>
      <c r="AN1975" s="101"/>
      <c r="AO1975" s="101"/>
      <c r="AP1975" s="101"/>
      <c r="AQ1975" s="101"/>
      <c r="AR1975" s="101"/>
      <c r="AS1975" s="101"/>
      <c r="AT1975" s="101"/>
      <c r="AU1975" s="101"/>
      <c r="AV1975" s="101"/>
      <c r="AW1975" s="101"/>
      <c r="AX1975" s="101"/>
      <c r="AY1975" s="101"/>
      <c r="AZ1975" s="101"/>
      <c r="BA1975" s="101"/>
      <c r="BB1975" s="101"/>
      <c r="BC1975" s="101"/>
      <c r="BD1975" s="101"/>
      <c r="BE1975" s="101"/>
      <c r="BF1975" s="101"/>
      <c r="BG1975" s="101"/>
      <c r="BH1975" s="101"/>
    </row>
    <row r="1976" spans="1:60" outlineLevel="1">
      <c r="A1976" s="104"/>
      <c r="B1976" s="105"/>
      <c r="C1976" s="138" t="s">
        <v>1716</v>
      </c>
      <c r="D1976" s="107"/>
      <c r="E1976" s="108">
        <v>21.56</v>
      </c>
      <c r="F1976" s="106"/>
      <c r="G1976" s="106"/>
      <c r="H1976" s="106"/>
      <c r="I1976" s="106"/>
      <c r="J1976" s="106"/>
      <c r="K1976" s="106"/>
      <c r="L1976" s="106"/>
      <c r="M1976" s="106"/>
      <c r="N1976" s="106"/>
      <c r="O1976" s="106"/>
      <c r="P1976" s="106"/>
      <c r="Q1976" s="106"/>
      <c r="R1976" s="106"/>
      <c r="S1976" s="106"/>
      <c r="T1976" s="106"/>
      <c r="U1976" s="106"/>
      <c r="V1976" s="106"/>
      <c r="W1976" s="106"/>
      <c r="X1976" s="106"/>
      <c r="Y1976" s="101"/>
      <c r="Z1976" s="101"/>
      <c r="AA1976" s="101"/>
      <c r="AB1976" s="101"/>
      <c r="AC1976" s="101"/>
      <c r="AD1976" s="101"/>
      <c r="AE1976" s="101"/>
      <c r="AF1976" s="101"/>
      <c r="AG1976" s="101" t="s">
        <v>365</v>
      </c>
      <c r="AH1976" s="101">
        <v>0</v>
      </c>
      <c r="AI1976" s="101"/>
      <c r="AJ1976" s="101"/>
      <c r="AK1976" s="101"/>
      <c r="AL1976" s="101"/>
      <c r="AM1976" s="101"/>
      <c r="AN1976" s="101"/>
      <c r="AO1976" s="101"/>
      <c r="AP1976" s="101"/>
      <c r="AQ1976" s="101"/>
      <c r="AR1976" s="101"/>
      <c r="AS1976" s="101"/>
      <c r="AT1976" s="101"/>
      <c r="AU1976" s="101"/>
      <c r="AV1976" s="101"/>
      <c r="AW1976" s="101"/>
      <c r="AX1976" s="101"/>
      <c r="AY1976" s="101"/>
      <c r="AZ1976" s="101"/>
      <c r="BA1976" s="101"/>
      <c r="BB1976" s="101"/>
      <c r="BC1976" s="101"/>
      <c r="BD1976" s="101"/>
      <c r="BE1976" s="101"/>
      <c r="BF1976" s="101"/>
      <c r="BG1976" s="101"/>
      <c r="BH1976" s="101"/>
    </row>
    <row r="1977" spans="1:60" outlineLevel="1">
      <c r="A1977" s="104"/>
      <c r="B1977" s="105"/>
      <c r="C1977" s="138" t="s">
        <v>1706</v>
      </c>
      <c r="D1977" s="107"/>
      <c r="E1977" s="108">
        <v>-4.444</v>
      </c>
      <c r="F1977" s="106"/>
      <c r="G1977" s="106"/>
      <c r="H1977" s="106"/>
      <c r="I1977" s="106"/>
      <c r="J1977" s="106"/>
      <c r="K1977" s="106"/>
      <c r="L1977" s="106"/>
      <c r="M1977" s="106"/>
      <c r="N1977" s="106"/>
      <c r="O1977" s="106"/>
      <c r="P1977" s="106"/>
      <c r="Q1977" s="106"/>
      <c r="R1977" s="106"/>
      <c r="S1977" s="106"/>
      <c r="T1977" s="106"/>
      <c r="U1977" s="106"/>
      <c r="V1977" s="106"/>
      <c r="W1977" s="106"/>
      <c r="X1977" s="106"/>
      <c r="Y1977" s="101"/>
      <c r="Z1977" s="101"/>
      <c r="AA1977" s="101"/>
      <c r="AB1977" s="101"/>
      <c r="AC1977" s="101"/>
      <c r="AD1977" s="101"/>
      <c r="AE1977" s="101"/>
      <c r="AF1977" s="101"/>
      <c r="AG1977" s="101" t="s">
        <v>365</v>
      </c>
      <c r="AH1977" s="101">
        <v>0</v>
      </c>
      <c r="AI1977" s="101"/>
      <c r="AJ1977" s="101"/>
      <c r="AK1977" s="101"/>
      <c r="AL1977" s="101"/>
      <c r="AM1977" s="101"/>
      <c r="AN1977" s="101"/>
      <c r="AO1977" s="101"/>
      <c r="AP1977" s="101"/>
      <c r="AQ1977" s="101"/>
      <c r="AR1977" s="101"/>
      <c r="AS1977" s="101"/>
      <c r="AT1977" s="101"/>
      <c r="AU1977" s="101"/>
      <c r="AV1977" s="101"/>
      <c r="AW1977" s="101"/>
      <c r="AX1977" s="101"/>
      <c r="AY1977" s="101"/>
      <c r="AZ1977" s="101"/>
      <c r="BA1977" s="101"/>
      <c r="BB1977" s="101"/>
      <c r="BC1977" s="101"/>
      <c r="BD1977" s="101"/>
      <c r="BE1977" s="101"/>
      <c r="BF1977" s="101"/>
      <c r="BG1977" s="101"/>
      <c r="BH1977" s="101"/>
    </row>
    <row r="1978" spans="1:60" outlineLevel="1">
      <c r="A1978" s="104"/>
      <c r="B1978" s="105"/>
      <c r="C1978" s="138" t="s">
        <v>1717</v>
      </c>
      <c r="D1978" s="107"/>
      <c r="E1978" s="108">
        <v>55.44</v>
      </c>
      <c r="F1978" s="106"/>
      <c r="G1978" s="106"/>
      <c r="H1978" s="106"/>
      <c r="I1978" s="106"/>
      <c r="J1978" s="106"/>
      <c r="K1978" s="106"/>
      <c r="L1978" s="106"/>
      <c r="M1978" s="106"/>
      <c r="N1978" s="106"/>
      <c r="O1978" s="106"/>
      <c r="P1978" s="106"/>
      <c r="Q1978" s="106"/>
      <c r="R1978" s="106"/>
      <c r="S1978" s="106"/>
      <c r="T1978" s="106"/>
      <c r="U1978" s="106"/>
      <c r="V1978" s="106"/>
      <c r="W1978" s="106"/>
      <c r="X1978" s="106"/>
      <c r="Y1978" s="101"/>
      <c r="Z1978" s="101"/>
      <c r="AA1978" s="101"/>
      <c r="AB1978" s="101"/>
      <c r="AC1978" s="101"/>
      <c r="AD1978" s="101"/>
      <c r="AE1978" s="101"/>
      <c r="AF1978" s="101"/>
      <c r="AG1978" s="101" t="s">
        <v>365</v>
      </c>
      <c r="AH1978" s="101">
        <v>0</v>
      </c>
      <c r="AI1978" s="101"/>
      <c r="AJ1978" s="101"/>
      <c r="AK1978" s="101"/>
      <c r="AL1978" s="101"/>
      <c r="AM1978" s="101"/>
      <c r="AN1978" s="101"/>
      <c r="AO1978" s="101"/>
      <c r="AP1978" s="101"/>
      <c r="AQ1978" s="101"/>
      <c r="AR1978" s="101"/>
      <c r="AS1978" s="101"/>
      <c r="AT1978" s="101"/>
      <c r="AU1978" s="101"/>
      <c r="AV1978" s="101"/>
      <c r="AW1978" s="101"/>
      <c r="AX1978" s="101"/>
      <c r="AY1978" s="101"/>
      <c r="AZ1978" s="101"/>
      <c r="BA1978" s="101"/>
      <c r="BB1978" s="101"/>
      <c r="BC1978" s="101"/>
      <c r="BD1978" s="101"/>
      <c r="BE1978" s="101"/>
      <c r="BF1978" s="101"/>
      <c r="BG1978" s="101"/>
      <c r="BH1978" s="101"/>
    </row>
    <row r="1979" spans="1:60" outlineLevel="1">
      <c r="A1979" s="104"/>
      <c r="B1979" s="105"/>
      <c r="C1979" s="138" t="s">
        <v>1708</v>
      </c>
      <c r="D1979" s="107"/>
      <c r="E1979" s="108">
        <v>-3.8380000000000001</v>
      </c>
      <c r="F1979" s="106"/>
      <c r="G1979" s="106"/>
      <c r="H1979" s="106"/>
      <c r="I1979" s="106"/>
      <c r="J1979" s="106"/>
      <c r="K1979" s="106"/>
      <c r="L1979" s="106"/>
      <c r="M1979" s="106"/>
      <c r="N1979" s="106"/>
      <c r="O1979" s="106"/>
      <c r="P1979" s="106"/>
      <c r="Q1979" s="106"/>
      <c r="R1979" s="106"/>
      <c r="S1979" s="106"/>
      <c r="T1979" s="106"/>
      <c r="U1979" s="106"/>
      <c r="V1979" s="106"/>
      <c r="W1979" s="106"/>
      <c r="X1979" s="106"/>
      <c r="Y1979" s="101"/>
      <c r="Z1979" s="101"/>
      <c r="AA1979" s="101"/>
      <c r="AB1979" s="101"/>
      <c r="AC1979" s="101"/>
      <c r="AD1979" s="101"/>
      <c r="AE1979" s="101"/>
      <c r="AF1979" s="101"/>
      <c r="AG1979" s="101" t="s">
        <v>365</v>
      </c>
      <c r="AH1979" s="101">
        <v>0</v>
      </c>
      <c r="AI1979" s="101"/>
      <c r="AJ1979" s="101"/>
      <c r="AK1979" s="101"/>
      <c r="AL1979" s="101"/>
      <c r="AM1979" s="101"/>
      <c r="AN1979" s="101"/>
      <c r="AO1979" s="101"/>
      <c r="AP1979" s="101"/>
      <c r="AQ1979" s="101"/>
      <c r="AR1979" s="101"/>
      <c r="AS1979" s="101"/>
      <c r="AT1979" s="101"/>
      <c r="AU1979" s="101"/>
      <c r="AV1979" s="101"/>
      <c r="AW1979" s="101"/>
      <c r="AX1979" s="101"/>
      <c r="AY1979" s="101"/>
      <c r="AZ1979" s="101"/>
      <c r="BA1979" s="101"/>
      <c r="BB1979" s="101"/>
      <c r="BC1979" s="101"/>
      <c r="BD1979" s="101"/>
      <c r="BE1979" s="101"/>
      <c r="BF1979" s="101"/>
      <c r="BG1979" s="101"/>
      <c r="BH1979" s="101"/>
    </row>
    <row r="1980" spans="1:60" outlineLevel="1">
      <c r="A1980" s="104"/>
      <c r="B1980" s="105"/>
      <c r="C1980" s="138" t="s">
        <v>1697</v>
      </c>
      <c r="D1980" s="107"/>
      <c r="E1980" s="108">
        <v>-5.4904000000000002</v>
      </c>
      <c r="F1980" s="106"/>
      <c r="G1980" s="106"/>
      <c r="H1980" s="106"/>
      <c r="I1980" s="106"/>
      <c r="J1980" s="106"/>
      <c r="K1980" s="106"/>
      <c r="L1980" s="106"/>
      <c r="M1980" s="106"/>
      <c r="N1980" s="106"/>
      <c r="O1980" s="106"/>
      <c r="P1980" s="106"/>
      <c r="Q1980" s="106"/>
      <c r="R1980" s="106"/>
      <c r="S1980" s="106"/>
      <c r="T1980" s="106"/>
      <c r="U1980" s="106"/>
      <c r="V1980" s="106"/>
      <c r="W1980" s="106"/>
      <c r="X1980" s="106"/>
      <c r="Y1980" s="101"/>
      <c r="Z1980" s="101"/>
      <c r="AA1980" s="101"/>
      <c r="AB1980" s="101"/>
      <c r="AC1980" s="101"/>
      <c r="AD1980" s="101"/>
      <c r="AE1980" s="101"/>
      <c r="AF1980" s="101"/>
      <c r="AG1980" s="101" t="s">
        <v>365</v>
      </c>
      <c r="AH1980" s="101">
        <v>0</v>
      </c>
      <c r="AI1980" s="101"/>
      <c r="AJ1980" s="101"/>
      <c r="AK1980" s="101"/>
      <c r="AL1980" s="101"/>
      <c r="AM1980" s="101"/>
      <c r="AN1980" s="101"/>
      <c r="AO1980" s="101"/>
      <c r="AP1980" s="101"/>
      <c r="AQ1980" s="101"/>
      <c r="AR1980" s="101"/>
      <c r="AS1980" s="101"/>
      <c r="AT1980" s="101"/>
      <c r="AU1980" s="101"/>
      <c r="AV1980" s="101"/>
      <c r="AW1980" s="101"/>
      <c r="AX1980" s="101"/>
      <c r="AY1980" s="101"/>
      <c r="AZ1980" s="101"/>
      <c r="BA1980" s="101"/>
      <c r="BB1980" s="101"/>
      <c r="BC1980" s="101"/>
      <c r="BD1980" s="101"/>
      <c r="BE1980" s="101"/>
      <c r="BF1980" s="101"/>
      <c r="BG1980" s="101"/>
      <c r="BH1980" s="101"/>
    </row>
    <row r="1981" spans="1:60" outlineLevel="1">
      <c r="A1981" s="104"/>
      <c r="B1981" s="105"/>
      <c r="C1981" s="138" t="s">
        <v>1719</v>
      </c>
      <c r="D1981" s="107"/>
      <c r="E1981" s="108">
        <v>21.56</v>
      </c>
      <c r="F1981" s="106"/>
      <c r="G1981" s="106"/>
      <c r="H1981" s="106"/>
      <c r="I1981" s="106"/>
      <c r="J1981" s="106"/>
      <c r="K1981" s="106"/>
      <c r="L1981" s="106"/>
      <c r="M1981" s="106"/>
      <c r="N1981" s="106"/>
      <c r="O1981" s="106"/>
      <c r="P1981" s="106"/>
      <c r="Q1981" s="106"/>
      <c r="R1981" s="106"/>
      <c r="S1981" s="106"/>
      <c r="T1981" s="106"/>
      <c r="U1981" s="106"/>
      <c r="V1981" s="106"/>
      <c r="W1981" s="106"/>
      <c r="X1981" s="106"/>
      <c r="Y1981" s="101"/>
      <c r="Z1981" s="101"/>
      <c r="AA1981" s="101"/>
      <c r="AB1981" s="101"/>
      <c r="AC1981" s="101"/>
      <c r="AD1981" s="101"/>
      <c r="AE1981" s="101"/>
      <c r="AF1981" s="101"/>
      <c r="AG1981" s="101" t="s">
        <v>365</v>
      </c>
      <c r="AH1981" s="101">
        <v>0</v>
      </c>
      <c r="AI1981" s="101"/>
      <c r="AJ1981" s="101"/>
      <c r="AK1981" s="101"/>
      <c r="AL1981" s="101"/>
      <c r="AM1981" s="101"/>
      <c r="AN1981" s="101"/>
      <c r="AO1981" s="101"/>
      <c r="AP1981" s="101"/>
      <c r="AQ1981" s="101"/>
      <c r="AR1981" s="101"/>
      <c r="AS1981" s="101"/>
      <c r="AT1981" s="101"/>
      <c r="AU1981" s="101"/>
      <c r="AV1981" s="101"/>
      <c r="AW1981" s="101"/>
      <c r="AX1981" s="101"/>
      <c r="AY1981" s="101"/>
      <c r="AZ1981" s="101"/>
      <c r="BA1981" s="101"/>
      <c r="BB1981" s="101"/>
      <c r="BC1981" s="101"/>
      <c r="BD1981" s="101"/>
      <c r="BE1981" s="101"/>
      <c r="BF1981" s="101"/>
      <c r="BG1981" s="101"/>
      <c r="BH1981" s="101"/>
    </row>
    <row r="1982" spans="1:60" outlineLevel="1">
      <c r="A1982" s="104"/>
      <c r="B1982" s="105"/>
      <c r="C1982" s="138" t="s">
        <v>1706</v>
      </c>
      <c r="D1982" s="107"/>
      <c r="E1982" s="108">
        <v>-4.444</v>
      </c>
      <c r="F1982" s="106"/>
      <c r="G1982" s="106"/>
      <c r="H1982" s="106"/>
      <c r="I1982" s="106"/>
      <c r="J1982" s="106"/>
      <c r="K1982" s="106"/>
      <c r="L1982" s="106"/>
      <c r="M1982" s="106"/>
      <c r="N1982" s="106"/>
      <c r="O1982" s="106"/>
      <c r="P1982" s="106"/>
      <c r="Q1982" s="106"/>
      <c r="R1982" s="106"/>
      <c r="S1982" s="106"/>
      <c r="T1982" s="106"/>
      <c r="U1982" s="106"/>
      <c r="V1982" s="106"/>
      <c r="W1982" s="106"/>
      <c r="X1982" s="106"/>
      <c r="Y1982" s="101"/>
      <c r="Z1982" s="101"/>
      <c r="AA1982" s="101"/>
      <c r="AB1982" s="101"/>
      <c r="AC1982" s="101"/>
      <c r="AD1982" s="101"/>
      <c r="AE1982" s="101"/>
      <c r="AF1982" s="101"/>
      <c r="AG1982" s="101" t="s">
        <v>365</v>
      </c>
      <c r="AH1982" s="101">
        <v>0</v>
      </c>
      <c r="AI1982" s="101"/>
      <c r="AJ1982" s="101"/>
      <c r="AK1982" s="101"/>
      <c r="AL1982" s="101"/>
      <c r="AM1982" s="101"/>
      <c r="AN1982" s="101"/>
      <c r="AO1982" s="101"/>
      <c r="AP1982" s="101"/>
      <c r="AQ1982" s="101"/>
      <c r="AR1982" s="101"/>
      <c r="AS1982" s="101"/>
      <c r="AT1982" s="101"/>
      <c r="AU1982" s="101"/>
      <c r="AV1982" s="101"/>
      <c r="AW1982" s="101"/>
      <c r="AX1982" s="101"/>
      <c r="AY1982" s="101"/>
      <c r="AZ1982" s="101"/>
      <c r="BA1982" s="101"/>
      <c r="BB1982" s="101"/>
      <c r="BC1982" s="101"/>
      <c r="BD1982" s="101"/>
      <c r="BE1982" s="101"/>
      <c r="BF1982" s="101"/>
      <c r="BG1982" s="101"/>
      <c r="BH1982" s="101"/>
    </row>
    <row r="1983" spans="1:60" outlineLevel="1">
      <c r="A1983" s="104"/>
      <c r="B1983" s="105"/>
      <c r="C1983" s="138" t="s">
        <v>1720</v>
      </c>
      <c r="D1983" s="107"/>
      <c r="E1983" s="108">
        <v>55.44</v>
      </c>
      <c r="F1983" s="106"/>
      <c r="G1983" s="106"/>
      <c r="H1983" s="106"/>
      <c r="I1983" s="106"/>
      <c r="J1983" s="106"/>
      <c r="K1983" s="106"/>
      <c r="L1983" s="106"/>
      <c r="M1983" s="106"/>
      <c r="N1983" s="106"/>
      <c r="O1983" s="106"/>
      <c r="P1983" s="106"/>
      <c r="Q1983" s="106"/>
      <c r="R1983" s="106"/>
      <c r="S1983" s="106"/>
      <c r="T1983" s="106"/>
      <c r="U1983" s="106"/>
      <c r="V1983" s="106"/>
      <c r="W1983" s="106"/>
      <c r="X1983" s="106"/>
      <c r="Y1983" s="101"/>
      <c r="Z1983" s="101"/>
      <c r="AA1983" s="101"/>
      <c r="AB1983" s="101"/>
      <c r="AC1983" s="101"/>
      <c r="AD1983" s="101"/>
      <c r="AE1983" s="101"/>
      <c r="AF1983" s="101"/>
      <c r="AG1983" s="101" t="s">
        <v>365</v>
      </c>
      <c r="AH1983" s="101">
        <v>0</v>
      </c>
      <c r="AI1983" s="101"/>
      <c r="AJ1983" s="101"/>
      <c r="AK1983" s="101"/>
      <c r="AL1983" s="101"/>
      <c r="AM1983" s="101"/>
      <c r="AN1983" s="101"/>
      <c r="AO1983" s="101"/>
      <c r="AP1983" s="101"/>
      <c r="AQ1983" s="101"/>
      <c r="AR1983" s="101"/>
      <c r="AS1983" s="101"/>
      <c r="AT1983" s="101"/>
      <c r="AU1983" s="101"/>
      <c r="AV1983" s="101"/>
      <c r="AW1983" s="101"/>
      <c r="AX1983" s="101"/>
      <c r="AY1983" s="101"/>
      <c r="AZ1983" s="101"/>
      <c r="BA1983" s="101"/>
      <c r="BB1983" s="101"/>
      <c r="BC1983" s="101"/>
      <c r="BD1983" s="101"/>
      <c r="BE1983" s="101"/>
      <c r="BF1983" s="101"/>
      <c r="BG1983" s="101"/>
      <c r="BH1983" s="101"/>
    </row>
    <row r="1984" spans="1:60" outlineLevel="1">
      <c r="A1984" s="104"/>
      <c r="B1984" s="105"/>
      <c r="C1984" s="138" t="s">
        <v>1708</v>
      </c>
      <c r="D1984" s="107"/>
      <c r="E1984" s="108">
        <v>-3.8380000000000001</v>
      </c>
      <c r="F1984" s="106"/>
      <c r="G1984" s="106"/>
      <c r="H1984" s="106"/>
      <c r="I1984" s="106"/>
      <c r="J1984" s="106"/>
      <c r="K1984" s="106"/>
      <c r="L1984" s="106"/>
      <c r="M1984" s="106"/>
      <c r="N1984" s="106"/>
      <c r="O1984" s="106"/>
      <c r="P1984" s="106"/>
      <c r="Q1984" s="106"/>
      <c r="R1984" s="106"/>
      <c r="S1984" s="106"/>
      <c r="T1984" s="106"/>
      <c r="U1984" s="106"/>
      <c r="V1984" s="106"/>
      <c r="W1984" s="106"/>
      <c r="X1984" s="106"/>
      <c r="Y1984" s="101"/>
      <c r="Z1984" s="101"/>
      <c r="AA1984" s="101"/>
      <c r="AB1984" s="101"/>
      <c r="AC1984" s="101"/>
      <c r="AD1984" s="101"/>
      <c r="AE1984" s="101"/>
      <c r="AF1984" s="101"/>
      <c r="AG1984" s="101" t="s">
        <v>365</v>
      </c>
      <c r="AH1984" s="101">
        <v>0</v>
      </c>
      <c r="AI1984" s="101"/>
      <c r="AJ1984" s="101"/>
      <c r="AK1984" s="101"/>
      <c r="AL1984" s="101"/>
      <c r="AM1984" s="101"/>
      <c r="AN1984" s="101"/>
      <c r="AO1984" s="101"/>
      <c r="AP1984" s="101"/>
      <c r="AQ1984" s="101"/>
      <c r="AR1984" s="101"/>
      <c r="AS1984" s="101"/>
      <c r="AT1984" s="101"/>
      <c r="AU1984" s="101"/>
      <c r="AV1984" s="101"/>
      <c r="AW1984" s="101"/>
      <c r="AX1984" s="101"/>
      <c r="AY1984" s="101"/>
      <c r="AZ1984" s="101"/>
      <c r="BA1984" s="101"/>
      <c r="BB1984" s="101"/>
      <c r="BC1984" s="101"/>
      <c r="BD1984" s="101"/>
      <c r="BE1984" s="101"/>
      <c r="BF1984" s="101"/>
      <c r="BG1984" s="101"/>
      <c r="BH1984" s="101"/>
    </row>
    <row r="1985" spans="1:60" outlineLevel="1">
      <c r="A1985" s="104"/>
      <c r="B1985" s="105"/>
      <c r="C1985" s="138" t="s">
        <v>1697</v>
      </c>
      <c r="D1985" s="107"/>
      <c r="E1985" s="108">
        <v>-5.4904000000000002</v>
      </c>
      <c r="F1985" s="106"/>
      <c r="G1985" s="106"/>
      <c r="H1985" s="106"/>
      <c r="I1985" s="106"/>
      <c r="J1985" s="106"/>
      <c r="K1985" s="106"/>
      <c r="L1985" s="106"/>
      <c r="M1985" s="106"/>
      <c r="N1985" s="106"/>
      <c r="O1985" s="106"/>
      <c r="P1985" s="106"/>
      <c r="Q1985" s="106"/>
      <c r="R1985" s="106"/>
      <c r="S1985" s="106"/>
      <c r="T1985" s="106"/>
      <c r="U1985" s="106"/>
      <c r="V1985" s="106"/>
      <c r="W1985" s="106"/>
      <c r="X1985" s="106"/>
      <c r="Y1985" s="101"/>
      <c r="Z1985" s="101"/>
      <c r="AA1985" s="101"/>
      <c r="AB1985" s="101"/>
      <c r="AC1985" s="101"/>
      <c r="AD1985" s="101"/>
      <c r="AE1985" s="101"/>
      <c r="AF1985" s="101"/>
      <c r="AG1985" s="101" t="s">
        <v>365</v>
      </c>
      <c r="AH1985" s="101">
        <v>0</v>
      </c>
      <c r="AI1985" s="101"/>
      <c r="AJ1985" s="101"/>
      <c r="AK1985" s="101"/>
      <c r="AL1985" s="101"/>
      <c r="AM1985" s="101"/>
      <c r="AN1985" s="101"/>
      <c r="AO1985" s="101"/>
      <c r="AP1985" s="101"/>
      <c r="AQ1985" s="101"/>
      <c r="AR1985" s="101"/>
      <c r="AS1985" s="101"/>
      <c r="AT1985" s="101"/>
      <c r="AU1985" s="101"/>
      <c r="AV1985" s="101"/>
      <c r="AW1985" s="101"/>
      <c r="AX1985" s="101"/>
      <c r="AY1985" s="101"/>
      <c r="AZ1985" s="101"/>
      <c r="BA1985" s="101"/>
      <c r="BB1985" s="101"/>
      <c r="BC1985" s="101"/>
      <c r="BD1985" s="101"/>
      <c r="BE1985" s="101"/>
      <c r="BF1985" s="101"/>
      <c r="BG1985" s="101"/>
      <c r="BH1985" s="101"/>
    </row>
    <row r="1986" spans="1:60" outlineLevel="1">
      <c r="A1986" s="104"/>
      <c r="B1986" s="105"/>
      <c r="C1986" s="138" t="s">
        <v>1722</v>
      </c>
      <c r="D1986" s="107"/>
      <c r="E1986" s="108">
        <v>21.56</v>
      </c>
      <c r="F1986" s="106"/>
      <c r="G1986" s="106"/>
      <c r="H1986" s="106"/>
      <c r="I1986" s="106"/>
      <c r="J1986" s="106"/>
      <c r="K1986" s="106"/>
      <c r="L1986" s="106"/>
      <c r="M1986" s="106"/>
      <c r="N1986" s="106"/>
      <c r="O1986" s="106"/>
      <c r="P1986" s="106"/>
      <c r="Q1986" s="106"/>
      <c r="R1986" s="106"/>
      <c r="S1986" s="106"/>
      <c r="T1986" s="106"/>
      <c r="U1986" s="106"/>
      <c r="V1986" s="106"/>
      <c r="W1986" s="106"/>
      <c r="X1986" s="106"/>
      <c r="Y1986" s="101"/>
      <c r="Z1986" s="101"/>
      <c r="AA1986" s="101"/>
      <c r="AB1986" s="101"/>
      <c r="AC1986" s="101"/>
      <c r="AD1986" s="101"/>
      <c r="AE1986" s="101"/>
      <c r="AF1986" s="101"/>
      <c r="AG1986" s="101" t="s">
        <v>365</v>
      </c>
      <c r="AH1986" s="101">
        <v>0</v>
      </c>
      <c r="AI1986" s="101"/>
      <c r="AJ1986" s="101"/>
      <c r="AK1986" s="101"/>
      <c r="AL1986" s="101"/>
      <c r="AM1986" s="101"/>
      <c r="AN1986" s="101"/>
      <c r="AO1986" s="101"/>
      <c r="AP1986" s="101"/>
      <c r="AQ1986" s="101"/>
      <c r="AR1986" s="101"/>
      <c r="AS1986" s="101"/>
      <c r="AT1986" s="101"/>
      <c r="AU1986" s="101"/>
      <c r="AV1986" s="101"/>
      <c r="AW1986" s="101"/>
      <c r="AX1986" s="101"/>
      <c r="AY1986" s="101"/>
      <c r="AZ1986" s="101"/>
      <c r="BA1986" s="101"/>
      <c r="BB1986" s="101"/>
      <c r="BC1986" s="101"/>
      <c r="BD1986" s="101"/>
      <c r="BE1986" s="101"/>
      <c r="BF1986" s="101"/>
      <c r="BG1986" s="101"/>
      <c r="BH1986" s="101"/>
    </row>
    <row r="1987" spans="1:60" outlineLevel="1">
      <c r="A1987" s="104"/>
      <c r="B1987" s="105"/>
      <c r="C1987" s="138" t="s">
        <v>1706</v>
      </c>
      <c r="D1987" s="107"/>
      <c r="E1987" s="108">
        <v>-4.444</v>
      </c>
      <c r="F1987" s="106"/>
      <c r="G1987" s="106"/>
      <c r="H1987" s="106"/>
      <c r="I1987" s="106"/>
      <c r="J1987" s="106"/>
      <c r="K1987" s="106"/>
      <c r="L1987" s="106"/>
      <c r="M1987" s="106"/>
      <c r="N1987" s="106"/>
      <c r="O1987" s="106"/>
      <c r="P1987" s="106"/>
      <c r="Q1987" s="106"/>
      <c r="R1987" s="106"/>
      <c r="S1987" s="106"/>
      <c r="T1987" s="106"/>
      <c r="U1987" s="106"/>
      <c r="V1987" s="106"/>
      <c r="W1987" s="106"/>
      <c r="X1987" s="106"/>
      <c r="Y1987" s="101"/>
      <c r="Z1987" s="101"/>
      <c r="AA1987" s="101"/>
      <c r="AB1987" s="101"/>
      <c r="AC1987" s="101"/>
      <c r="AD1987" s="101"/>
      <c r="AE1987" s="101"/>
      <c r="AF1987" s="101"/>
      <c r="AG1987" s="101" t="s">
        <v>365</v>
      </c>
      <c r="AH1987" s="101">
        <v>0</v>
      </c>
      <c r="AI1987" s="101"/>
      <c r="AJ1987" s="101"/>
      <c r="AK1987" s="101"/>
      <c r="AL1987" s="101"/>
      <c r="AM1987" s="101"/>
      <c r="AN1987" s="101"/>
      <c r="AO1987" s="101"/>
      <c r="AP1987" s="101"/>
      <c r="AQ1987" s="101"/>
      <c r="AR1987" s="101"/>
      <c r="AS1987" s="101"/>
      <c r="AT1987" s="101"/>
      <c r="AU1987" s="101"/>
      <c r="AV1987" s="101"/>
      <c r="AW1987" s="101"/>
      <c r="AX1987" s="101"/>
      <c r="AY1987" s="101"/>
      <c r="AZ1987" s="101"/>
      <c r="BA1987" s="101"/>
      <c r="BB1987" s="101"/>
      <c r="BC1987" s="101"/>
      <c r="BD1987" s="101"/>
      <c r="BE1987" s="101"/>
      <c r="BF1987" s="101"/>
      <c r="BG1987" s="101"/>
      <c r="BH1987" s="101"/>
    </row>
    <row r="1988" spans="1:60" outlineLevel="1">
      <c r="A1988" s="104"/>
      <c r="B1988" s="105"/>
      <c r="C1988" s="138" t="s">
        <v>1723</v>
      </c>
      <c r="D1988" s="107"/>
      <c r="E1988" s="108">
        <v>55.44</v>
      </c>
      <c r="F1988" s="106"/>
      <c r="G1988" s="106"/>
      <c r="H1988" s="106"/>
      <c r="I1988" s="106"/>
      <c r="J1988" s="106"/>
      <c r="K1988" s="106"/>
      <c r="L1988" s="106"/>
      <c r="M1988" s="106"/>
      <c r="N1988" s="106"/>
      <c r="O1988" s="106"/>
      <c r="P1988" s="106"/>
      <c r="Q1988" s="106"/>
      <c r="R1988" s="106"/>
      <c r="S1988" s="106"/>
      <c r="T1988" s="106"/>
      <c r="U1988" s="106"/>
      <c r="V1988" s="106"/>
      <c r="W1988" s="106"/>
      <c r="X1988" s="106"/>
      <c r="Y1988" s="101"/>
      <c r="Z1988" s="101"/>
      <c r="AA1988" s="101"/>
      <c r="AB1988" s="101"/>
      <c r="AC1988" s="101"/>
      <c r="AD1988" s="101"/>
      <c r="AE1988" s="101"/>
      <c r="AF1988" s="101"/>
      <c r="AG1988" s="101" t="s">
        <v>365</v>
      </c>
      <c r="AH1988" s="101">
        <v>0</v>
      </c>
      <c r="AI1988" s="101"/>
      <c r="AJ1988" s="101"/>
      <c r="AK1988" s="101"/>
      <c r="AL1988" s="101"/>
      <c r="AM1988" s="101"/>
      <c r="AN1988" s="101"/>
      <c r="AO1988" s="101"/>
      <c r="AP1988" s="101"/>
      <c r="AQ1988" s="101"/>
      <c r="AR1988" s="101"/>
      <c r="AS1988" s="101"/>
      <c r="AT1988" s="101"/>
      <c r="AU1988" s="101"/>
      <c r="AV1988" s="101"/>
      <c r="AW1988" s="101"/>
      <c r="AX1988" s="101"/>
      <c r="AY1988" s="101"/>
      <c r="AZ1988" s="101"/>
      <c r="BA1988" s="101"/>
      <c r="BB1988" s="101"/>
      <c r="BC1988" s="101"/>
      <c r="BD1988" s="101"/>
      <c r="BE1988" s="101"/>
      <c r="BF1988" s="101"/>
      <c r="BG1988" s="101"/>
      <c r="BH1988" s="101"/>
    </row>
    <row r="1989" spans="1:60" outlineLevel="1">
      <c r="A1989" s="104"/>
      <c r="B1989" s="105"/>
      <c r="C1989" s="138" t="s">
        <v>1708</v>
      </c>
      <c r="D1989" s="107"/>
      <c r="E1989" s="108">
        <v>-3.8380000000000001</v>
      </c>
      <c r="F1989" s="106"/>
      <c r="G1989" s="106"/>
      <c r="H1989" s="106"/>
      <c r="I1989" s="106"/>
      <c r="J1989" s="106"/>
      <c r="K1989" s="106"/>
      <c r="L1989" s="106"/>
      <c r="M1989" s="106"/>
      <c r="N1989" s="106"/>
      <c r="O1989" s="106"/>
      <c r="P1989" s="106"/>
      <c r="Q1989" s="106"/>
      <c r="R1989" s="106"/>
      <c r="S1989" s="106"/>
      <c r="T1989" s="106"/>
      <c r="U1989" s="106"/>
      <c r="V1989" s="106"/>
      <c r="W1989" s="106"/>
      <c r="X1989" s="106"/>
      <c r="Y1989" s="101"/>
      <c r="Z1989" s="101"/>
      <c r="AA1989" s="101"/>
      <c r="AB1989" s="101"/>
      <c r="AC1989" s="101"/>
      <c r="AD1989" s="101"/>
      <c r="AE1989" s="101"/>
      <c r="AF1989" s="101"/>
      <c r="AG1989" s="101" t="s">
        <v>365</v>
      </c>
      <c r="AH1989" s="101">
        <v>0</v>
      </c>
      <c r="AI1989" s="101"/>
      <c r="AJ1989" s="101"/>
      <c r="AK1989" s="101"/>
      <c r="AL1989" s="101"/>
      <c r="AM1989" s="101"/>
      <c r="AN1989" s="101"/>
      <c r="AO1989" s="101"/>
      <c r="AP1989" s="101"/>
      <c r="AQ1989" s="101"/>
      <c r="AR1989" s="101"/>
      <c r="AS1989" s="101"/>
      <c r="AT1989" s="101"/>
      <c r="AU1989" s="101"/>
      <c r="AV1989" s="101"/>
      <c r="AW1989" s="101"/>
      <c r="AX1989" s="101"/>
      <c r="AY1989" s="101"/>
      <c r="AZ1989" s="101"/>
      <c r="BA1989" s="101"/>
      <c r="BB1989" s="101"/>
      <c r="BC1989" s="101"/>
      <c r="BD1989" s="101"/>
      <c r="BE1989" s="101"/>
      <c r="BF1989" s="101"/>
      <c r="BG1989" s="101"/>
      <c r="BH1989" s="101"/>
    </row>
    <row r="1990" spans="1:60" outlineLevel="1">
      <c r="A1990" s="104"/>
      <c r="B1990" s="105"/>
      <c r="C1990" s="138" t="s">
        <v>1697</v>
      </c>
      <c r="D1990" s="107"/>
      <c r="E1990" s="108">
        <v>-5.4904000000000002</v>
      </c>
      <c r="F1990" s="106"/>
      <c r="G1990" s="106"/>
      <c r="H1990" s="106"/>
      <c r="I1990" s="106"/>
      <c r="J1990" s="106"/>
      <c r="K1990" s="106"/>
      <c r="L1990" s="106"/>
      <c r="M1990" s="106"/>
      <c r="N1990" s="106"/>
      <c r="O1990" s="106"/>
      <c r="P1990" s="106"/>
      <c r="Q1990" s="106"/>
      <c r="R1990" s="106"/>
      <c r="S1990" s="106"/>
      <c r="T1990" s="106"/>
      <c r="U1990" s="106"/>
      <c r="V1990" s="106"/>
      <c r="W1990" s="106"/>
      <c r="X1990" s="106"/>
      <c r="Y1990" s="101"/>
      <c r="Z1990" s="101"/>
      <c r="AA1990" s="101"/>
      <c r="AB1990" s="101"/>
      <c r="AC1990" s="101"/>
      <c r="AD1990" s="101"/>
      <c r="AE1990" s="101"/>
      <c r="AF1990" s="101"/>
      <c r="AG1990" s="101" t="s">
        <v>365</v>
      </c>
      <c r="AH1990" s="101">
        <v>0</v>
      </c>
      <c r="AI1990" s="101"/>
      <c r="AJ1990" s="101"/>
      <c r="AK1990" s="101"/>
      <c r="AL1990" s="101"/>
      <c r="AM1990" s="101"/>
      <c r="AN1990" s="101"/>
      <c r="AO1990" s="101"/>
      <c r="AP1990" s="101"/>
      <c r="AQ1990" s="101"/>
      <c r="AR1990" s="101"/>
      <c r="AS1990" s="101"/>
      <c r="AT1990" s="101"/>
      <c r="AU1990" s="101"/>
      <c r="AV1990" s="101"/>
      <c r="AW1990" s="101"/>
      <c r="AX1990" s="101"/>
      <c r="AY1990" s="101"/>
      <c r="AZ1990" s="101"/>
      <c r="BA1990" s="101"/>
      <c r="BB1990" s="101"/>
      <c r="BC1990" s="101"/>
      <c r="BD1990" s="101"/>
      <c r="BE1990" s="101"/>
      <c r="BF1990" s="101"/>
      <c r="BG1990" s="101"/>
      <c r="BH1990" s="101"/>
    </row>
    <row r="1991" spans="1:60" outlineLevel="1">
      <c r="A1991" s="104"/>
      <c r="B1991" s="105"/>
      <c r="C1991" s="138" t="s">
        <v>1725</v>
      </c>
      <c r="D1991" s="107"/>
      <c r="E1991" s="108">
        <v>21.56</v>
      </c>
      <c r="F1991" s="106"/>
      <c r="G1991" s="106"/>
      <c r="H1991" s="106"/>
      <c r="I1991" s="106"/>
      <c r="J1991" s="106"/>
      <c r="K1991" s="106"/>
      <c r="L1991" s="106"/>
      <c r="M1991" s="106"/>
      <c r="N1991" s="106"/>
      <c r="O1991" s="106"/>
      <c r="P1991" s="106"/>
      <c r="Q1991" s="106"/>
      <c r="R1991" s="106"/>
      <c r="S1991" s="106"/>
      <c r="T1991" s="106"/>
      <c r="U1991" s="106"/>
      <c r="V1991" s="106"/>
      <c r="W1991" s="106"/>
      <c r="X1991" s="106"/>
      <c r="Y1991" s="101"/>
      <c r="Z1991" s="101"/>
      <c r="AA1991" s="101"/>
      <c r="AB1991" s="101"/>
      <c r="AC1991" s="101"/>
      <c r="AD1991" s="101"/>
      <c r="AE1991" s="101"/>
      <c r="AF1991" s="101"/>
      <c r="AG1991" s="101" t="s">
        <v>365</v>
      </c>
      <c r="AH1991" s="101">
        <v>0</v>
      </c>
      <c r="AI1991" s="101"/>
      <c r="AJ1991" s="101"/>
      <c r="AK1991" s="101"/>
      <c r="AL1991" s="101"/>
      <c r="AM1991" s="101"/>
      <c r="AN1991" s="101"/>
      <c r="AO1991" s="101"/>
      <c r="AP1991" s="101"/>
      <c r="AQ1991" s="101"/>
      <c r="AR1991" s="101"/>
      <c r="AS1991" s="101"/>
      <c r="AT1991" s="101"/>
      <c r="AU1991" s="101"/>
      <c r="AV1991" s="101"/>
      <c r="AW1991" s="101"/>
      <c r="AX1991" s="101"/>
      <c r="AY1991" s="101"/>
      <c r="AZ1991" s="101"/>
      <c r="BA1991" s="101"/>
      <c r="BB1991" s="101"/>
      <c r="BC1991" s="101"/>
      <c r="BD1991" s="101"/>
      <c r="BE1991" s="101"/>
      <c r="BF1991" s="101"/>
      <c r="BG1991" s="101"/>
      <c r="BH1991" s="101"/>
    </row>
    <row r="1992" spans="1:60" outlineLevel="1">
      <c r="A1992" s="104"/>
      <c r="B1992" s="105"/>
      <c r="C1992" s="138" t="s">
        <v>1706</v>
      </c>
      <c r="D1992" s="107"/>
      <c r="E1992" s="108">
        <v>-4.444</v>
      </c>
      <c r="F1992" s="106"/>
      <c r="G1992" s="106"/>
      <c r="H1992" s="106"/>
      <c r="I1992" s="106"/>
      <c r="J1992" s="106"/>
      <c r="K1992" s="106"/>
      <c r="L1992" s="106"/>
      <c r="M1992" s="106"/>
      <c r="N1992" s="106"/>
      <c r="O1992" s="106"/>
      <c r="P1992" s="106"/>
      <c r="Q1992" s="106"/>
      <c r="R1992" s="106"/>
      <c r="S1992" s="106"/>
      <c r="T1992" s="106"/>
      <c r="U1992" s="106"/>
      <c r="V1992" s="106"/>
      <c r="W1992" s="106"/>
      <c r="X1992" s="106"/>
      <c r="Y1992" s="101"/>
      <c r="Z1992" s="101"/>
      <c r="AA1992" s="101"/>
      <c r="AB1992" s="101"/>
      <c r="AC1992" s="101"/>
      <c r="AD1992" s="101"/>
      <c r="AE1992" s="101"/>
      <c r="AF1992" s="101"/>
      <c r="AG1992" s="101" t="s">
        <v>365</v>
      </c>
      <c r="AH1992" s="101">
        <v>0</v>
      </c>
      <c r="AI1992" s="101"/>
      <c r="AJ1992" s="101"/>
      <c r="AK1992" s="101"/>
      <c r="AL1992" s="101"/>
      <c r="AM1992" s="101"/>
      <c r="AN1992" s="101"/>
      <c r="AO1992" s="101"/>
      <c r="AP1992" s="101"/>
      <c r="AQ1992" s="101"/>
      <c r="AR1992" s="101"/>
      <c r="AS1992" s="101"/>
      <c r="AT1992" s="101"/>
      <c r="AU1992" s="101"/>
      <c r="AV1992" s="101"/>
      <c r="AW1992" s="101"/>
      <c r="AX1992" s="101"/>
      <c r="AY1992" s="101"/>
      <c r="AZ1992" s="101"/>
      <c r="BA1992" s="101"/>
      <c r="BB1992" s="101"/>
      <c r="BC1992" s="101"/>
      <c r="BD1992" s="101"/>
      <c r="BE1992" s="101"/>
      <c r="BF1992" s="101"/>
      <c r="BG1992" s="101"/>
      <c r="BH1992" s="101"/>
    </row>
    <row r="1993" spans="1:60" outlineLevel="1">
      <c r="A1993" s="104"/>
      <c r="B1993" s="105"/>
      <c r="C1993" s="138" t="s">
        <v>1726</v>
      </c>
      <c r="D1993" s="107"/>
      <c r="E1993" s="108">
        <v>55.44</v>
      </c>
      <c r="F1993" s="106"/>
      <c r="G1993" s="106"/>
      <c r="H1993" s="106"/>
      <c r="I1993" s="106"/>
      <c r="J1993" s="106"/>
      <c r="K1993" s="106"/>
      <c r="L1993" s="106"/>
      <c r="M1993" s="106"/>
      <c r="N1993" s="106"/>
      <c r="O1993" s="106"/>
      <c r="P1993" s="106"/>
      <c r="Q1993" s="106"/>
      <c r="R1993" s="106"/>
      <c r="S1993" s="106"/>
      <c r="T1993" s="106"/>
      <c r="U1993" s="106"/>
      <c r="V1993" s="106"/>
      <c r="W1993" s="106"/>
      <c r="X1993" s="106"/>
      <c r="Y1993" s="101"/>
      <c r="Z1993" s="101"/>
      <c r="AA1993" s="101"/>
      <c r="AB1993" s="101"/>
      <c r="AC1993" s="101"/>
      <c r="AD1993" s="101"/>
      <c r="AE1993" s="101"/>
      <c r="AF1993" s="101"/>
      <c r="AG1993" s="101" t="s">
        <v>365</v>
      </c>
      <c r="AH1993" s="101">
        <v>0</v>
      </c>
      <c r="AI1993" s="101"/>
      <c r="AJ1993" s="101"/>
      <c r="AK1993" s="101"/>
      <c r="AL1993" s="101"/>
      <c r="AM1993" s="101"/>
      <c r="AN1993" s="101"/>
      <c r="AO1993" s="101"/>
      <c r="AP1993" s="101"/>
      <c r="AQ1993" s="101"/>
      <c r="AR1993" s="101"/>
      <c r="AS1993" s="101"/>
      <c r="AT1993" s="101"/>
      <c r="AU1993" s="101"/>
      <c r="AV1993" s="101"/>
      <c r="AW1993" s="101"/>
      <c r="AX1993" s="101"/>
      <c r="AY1993" s="101"/>
      <c r="AZ1993" s="101"/>
      <c r="BA1993" s="101"/>
      <c r="BB1993" s="101"/>
      <c r="BC1993" s="101"/>
      <c r="BD1993" s="101"/>
      <c r="BE1993" s="101"/>
      <c r="BF1993" s="101"/>
      <c r="BG1993" s="101"/>
      <c r="BH1993" s="101"/>
    </row>
    <row r="1994" spans="1:60" outlineLevel="1">
      <c r="A1994" s="104"/>
      <c r="B1994" s="105"/>
      <c r="C1994" s="138" t="s">
        <v>1708</v>
      </c>
      <c r="D1994" s="107"/>
      <c r="E1994" s="108">
        <v>-3.8380000000000001</v>
      </c>
      <c r="F1994" s="106"/>
      <c r="G1994" s="106"/>
      <c r="H1994" s="106"/>
      <c r="I1994" s="106"/>
      <c r="J1994" s="106"/>
      <c r="K1994" s="106"/>
      <c r="L1994" s="106"/>
      <c r="M1994" s="106"/>
      <c r="N1994" s="106"/>
      <c r="O1994" s="106"/>
      <c r="P1994" s="106"/>
      <c r="Q1994" s="106"/>
      <c r="R1994" s="106"/>
      <c r="S1994" s="106"/>
      <c r="T1994" s="106"/>
      <c r="U1994" s="106"/>
      <c r="V1994" s="106"/>
      <c r="W1994" s="106"/>
      <c r="X1994" s="106"/>
      <c r="Y1994" s="101"/>
      <c r="Z1994" s="101"/>
      <c r="AA1994" s="101"/>
      <c r="AB1994" s="101"/>
      <c r="AC1994" s="101"/>
      <c r="AD1994" s="101"/>
      <c r="AE1994" s="101"/>
      <c r="AF1994" s="101"/>
      <c r="AG1994" s="101" t="s">
        <v>365</v>
      </c>
      <c r="AH1994" s="101">
        <v>0</v>
      </c>
      <c r="AI1994" s="101"/>
      <c r="AJ1994" s="101"/>
      <c r="AK1994" s="101"/>
      <c r="AL1994" s="101"/>
      <c r="AM1994" s="101"/>
      <c r="AN1994" s="101"/>
      <c r="AO1994" s="101"/>
      <c r="AP1994" s="101"/>
      <c r="AQ1994" s="101"/>
      <c r="AR1994" s="101"/>
      <c r="AS1994" s="101"/>
      <c r="AT1994" s="101"/>
      <c r="AU1994" s="101"/>
      <c r="AV1994" s="101"/>
      <c r="AW1994" s="101"/>
      <c r="AX1994" s="101"/>
      <c r="AY1994" s="101"/>
      <c r="AZ1994" s="101"/>
      <c r="BA1994" s="101"/>
      <c r="BB1994" s="101"/>
      <c r="BC1994" s="101"/>
      <c r="BD1994" s="101"/>
      <c r="BE1994" s="101"/>
      <c r="BF1994" s="101"/>
      <c r="BG1994" s="101"/>
      <c r="BH1994" s="101"/>
    </row>
    <row r="1995" spans="1:60" outlineLevel="1">
      <c r="A1995" s="104"/>
      <c r="B1995" s="105"/>
      <c r="C1995" s="138" t="s">
        <v>1697</v>
      </c>
      <c r="D1995" s="107"/>
      <c r="E1995" s="108">
        <v>-5.4904000000000002</v>
      </c>
      <c r="F1995" s="106"/>
      <c r="G1995" s="106"/>
      <c r="H1995" s="106"/>
      <c r="I1995" s="106"/>
      <c r="J1995" s="106"/>
      <c r="K1995" s="106"/>
      <c r="L1995" s="106"/>
      <c r="M1995" s="106"/>
      <c r="N1995" s="106"/>
      <c r="O1995" s="106"/>
      <c r="P1995" s="106"/>
      <c r="Q1995" s="106"/>
      <c r="R1995" s="106"/>
      <c r="S1995" s="106"/>
      <c r="T1995" s="106"/>
      <c r="U1995" s="106"/>
      <c r="V1995" s="106"/>
      <c r="W1995" s="106"/>
      <c r="X1995" s="106"/>
      <c r="Y1995" s="101"/>
      <c r="Z1995" s="101"/>
      <c r="AA1995" s="101"/>
      <c r="AB1995" s="101"/>
      <c r="AC1995" s="101"/>
      <c r="AD1995" s="101"/>
      <c r="AE1995" s="101"/>
      <c r="AF1995" s="101"/>
      <c r="AG1995" s="101" t="s">
        <v>365</v>
      </c>
      <c r="AH1995" s="101">
        <v>0</v>
      </c>
      <c r="AI1995" s="101"/>
      <c r="AJ1995" s="101"/>
      <c r="AK1995" s="101"/>
      <c r="AL1995" s="101"/>
      <c r="AM1995" s="101"/>
      <c r="AN1995" s="101"/>
      <c r="AO1995" s="101"/>
      <c r="AP1995" s="101"/>
      <c r="AQ1995" s="101"/>
      <c r="AR1995" s="101"/>
      <c r="AS1995" s="101"/>
      <c r="AT1995" s="101"/>
      <c r="AU1995" s="101"/>
      <c r="AV1995" s="101"/>
      <c r="AW1995" s="101"/>
      <c r="AX1995" s="101"/>
      <c r="AY1995" s="101"/>
      <c r="AZ1995" s="101"/>
      <c r="BA1995" s="101"/>
      <c r="BB1995" s="101"/>
      <c r="BC1995" s="101"/>
      <c r="BD1995" s="101"/>
      <c r="BE1995" s="101"/>
      <c r="BF1995" s="101"/>
      <c r="BG1995" s="101"/>
      <c r="BH1995" s="101"/>
    </row>
    <row r="1996" spans="1:60" outlineLevel="1">
      <c r="A1996" s="104"/>
      <c r="B1996" s="105"/>
      <c r="C1996" s="138" t="s">
        <v>1728</v>
      </c>
      <c r="D1996" s="107"/>
      <c r="E1996" s="108">
        <v>26.395600000000002</v>
      </c>
      <c r="F1996" s="106"/>
      <c r="G1996" s="106"/>
      <c r="H1996" s="106"/>
      <c r="I1996" s="106"/>
      <c r="J1996" s="106"/>
      <c r="K1996" s="106"/>
      <c r="L1996" s="106"/>
      <c r="M1996" s="106"/>
      <c r="N1996" s="106"/>
      <c r="O1996" s="106"/>
      <c r="P1996" s="106"/>
      <c r="Q1996" s="106"/>
      <c r="R1996" s="106"/>
      <c r="S1996" s="106"/>
      <c r="T1996" s="106"/>
      <c r="U1996" s="106"/>
      <c r="V1996" s="106"/>
      <c r="W1996" s="106"/>
      <c r="X1996" s="106"/>
      <c r="Y1996" s="101"/>
      <c r="Z1996" s="101"/>
      <c r="AA1996" s="101"/>
      <c r="AB1996" s="101"/>
      <c r="AC1996" s="101"/>
      <c r="AD1996" s="101"/>
      <c r="AE1996" s="101"/>
      <c r="AF1996" s="101"/>
      <c r="AG1996" s="101" t="s">
        <v>365</v>
      </c>
      <c r="AH1996" s="101">
        <v>0</v>
      </c>
      <c r="AI1996" s="101"/>
      <c r="AJ1996" s="101"/>
      <c r="AK1996" s="101"/>
      <c r="AL1996" s="101"/>
      <c r="AM1996" s="101"/>
      <c r="AN1996" s="101"/>
      <c r="AO1996" s="101"/>
      <c r="AP1996" s="101"/>
      <c r="AQ1996" s="101"/>
      <c r="AR1996" s="101"/>
      <c r="AS1996" s="101"/>
      <c r="AT1996" s="101"/>
      <c r="AU1996" s="101"/>
      <c r="AV1996" s="101"/>
      <c r="AW1996" s="101"/>
      <c r="AX1996" s="101"/>
      <c r="AY1996" s="101"/>
      <c r="AZ1996" s="101"/>
      <c r="BA1996" s="101"/>
      <c r="BB1996" s="101"/>
      <c r="BC1996" s="101"/>
      <c r="BD1996" s="101"/>
      <c r="BE1996" s="101"/>
      <c r="BF1996" s="101"/>
      <c r="BG1996" s="101"/>
      <c r="BH1996" s="101"/>
    </row>
    <row r="1997" spans="1:60" outlineLevel="1">
      <c r="A1997" s="104"/>
      <c r="B1997" s="105"/>
      <c r="C1997" s="138" t="s">
        <v>1706</v>
      </c>
      <c r="D1997" s="107"/>
      <c r="E1997" s="108">
        <v>-4.444</v>
      </c>
      <c r="F1997" s="106"/>
      <c r="G1997" s="106"/>
      <c r="H1997" s="106"/>
      <c r="I1997" s="106"/>
      <c r="J1997" s="106"/>
      <c r="K1997" s="106"/>
      <c r="L1997" s="106"/>
      <c r="M1997" s="106"/>
      <c r="N1997" s="106"/>
      <c r="O1997" s="106"/>
      <c r="P1997" s="106"/>
      <c r="Q1997" s="106"/>
      <c r="R1997" s="106"/>
      <c r="S1997" s="106"/>
      <c r="T1997" s="106"/>
      <c r="U1997" s="106"/>
      <c r="V1997" s="106"/>
      <c r="W1997" s="106"/>
      <c r="X1997" s="106"/>
      <c r="Y1997" s="101"/>
      <c r="Z1997" s="101"/>
      <c r="AA1997" s="101"/>
      <c r="AB1997" s="101"/>
      <c r="AC1997" s="101"/>
      <c r="AD1997" s="101"/>
      <c r="AE1997" s="101"/>
      <c r="AF1997" s="101"/>
      <c r="AG1997" s="101" t="s">
        <v>365</v>
      </c>
      <c r="AH1997" s="101">
        <v>0</v>
      </c>
      <c r="AI1997" s="101"/>
      <c r="AJ1997" s="101"/>
      <c r="AK1997" s="101"/>
      <c r="AL1997" s="101"/>
      <c r="AM1997" s="101"/>
      <c r="AN1997" s="101"/>
      <c r="AO1997" s="101"/>
      <c r="AP1997" s="101"/>
      <c r="AQ1997" s="101"/>
      <c r="AR1997" s="101"/>
      <c r="AS1997" s="101"/>
      <c r="AT1997" s="101"/>
      <c r="AU1997" s="101"/>
      <c r="AV1997" s="101"/>
      <c r="AW1997" s="101"/>
      <c r="AX1997" s="101"/>
      <c r="AY1997" s="101"/>
      <c r="AZ1997" s="101"/>
      <c r="BA1997" s="101"/>
      <c r="BB1997" s="101"/>
      <c r="BC1997" s="101"/>
      <c r="BD1997" s="101"/>
      <c r="BE1997" s="101"/>
      <c r="BF1997" s="101"/>
      <c r="BG1997" s="101"/>
      <c r="BH1997" s="101"/>
    </row>
    <row r="1998" spans="1:60" outlineLevel="1">
      <c r="A1998" s="104"/>
      <c r="B1998" s="105"/>
      <c r="C1998" s="138" t="s">
        <v>1729</v>
      </c>
      <c r="D1998" s="107"/>
      <c r="E1998" s="108">
        <v>39.116</v>
      </c>
      <c r="F1998" s="106"/>
      <c r="G1998" s="106"/>
      <c r="H1998" s="106"/>
      <c r="I1998" s="106"/>
      <c r="J1998" s="106"/>
      <c r="K1998" s="106"/>
      <c r="L1998" s="106"/>
      <c r="M1998" s="106"/>
      <c r="N1998" s="106"/>
      <c r="O1998" s="106"/>
      <c r="P1998" s="106"/>
      <c r="Q1998" s="106"/>
      <c r="R1998" s="106"/>
      <c r="S1998" s="106"/>
      <c r="T1998" s="106"/>
      <c r="U1998" s="106"/>
      <c r="V1998" s="106"/>
      <c r="W1998" s="106"/>
      <c r="X1998" s="106"/>
      <c r="Y1998" s="101"/>
      <c r="Z1998" s="101"/>
      <c r="AA1998" s="101"/>
      <c r="AB1998" s="101"/>
      <c r="AC1998" s="101"/>
      <c r="AD1998" s="101"/>
      <c r="AE1998" s="101"/>
      <c r="AF1998" s="101"/>
      <c r="AG1998" s="101" t="s">
        <v>365</v>
      </c>
      <c r="AH1998" s="101">
        <v>0</v>
      </c>
      <c r="AI1998" s="101"/>
      <c r="AJ1998" s="101"/>
      <c r="AK1998" s="101"/>
      <c r="AL1998" s="101"/>
      <c r="AM1998" s="101"/>
      <c r="AN1998" s="101"/>
      <c r="AO1998" s="101"/>
      <c r="AP1998" s="101"/>
      <c r="AQ1998" s="101"/>
      <c r="AR1998" s="101"/>
      <c r="AS1998" s="101"/>
      <c r="AT1998" s="101"/>
      <c r="AU1998" s="101"/>
      <c r="AV1998" s="101"/>
      <c r="AW1998" s="101"/>
      <c r="AX1998" s="101"/>
      <c r="AY1998" s="101"/>
      <c r="AZ1998" s="101"/>
      <c r="BA1998" s="101"/>
      <c r="BB1998" s="101"/>
      <c r="BC1998" s="101"/>
      <c r="BD1998" s="101"/>
      <c r="BE1998" s="101"/>
      <c r="BF1998" s="101"/>
      <c r="BG1998" s="101"/>
      <c r="BH1998" s="101"/>
    </row>
    <row r="1999" spans="1:60" outlineLevel="1">
      <c r="A1999" s="104"/>
      <c r="B1999" s="105"/>
      <c r="C1999" s="138" t="s">
        <v>1708</v>
      </c>
      <c r="D1999" s="107"/>
      <c r="E1999" s="108">
        <v>-3.8380000000000001</v>
      </c>
      <c r="F1999" s="106"/>
      <c r="G1999" s="106"/>
      <c r="H1999" s="106"/>
      <c r="I1999" s="106"/>
      <c r="J1999" s="106"/>
      <c r="K1999" s="106"/>
      <c r="L1999" s="106"/>
      <c r="M1999" s="106"/>
      <c r="N1999" s="106"/>
      <c r="O1999" s="106"/>
      <c r="P1999" s="106"/>
      <c r="Q1999" s="106"/>
      <c r="R1999" s="106"/>
      <c r="S1999" s="106"/>
      <c r="T1999" s="106"/>
      <c r="U1999" s="106"/>
      <c r="V1999" s="106"/>
      <c r="W1999" s="106"/>
      <c r="X1999" s="106"/>
      <c r="Y1999" s="101"/>
      <c r="Z1999" s="101"/>
      <c r="AA1999" s="101"/>
      <c r="AB1999" s="101"/>
      <c r="AC1999" s="101"/>
      <c r="AD1999" s="101"/>
      <c r="AE1999" s="101"/>
      <c r="AF1999" s="101"/>
      <c r="AG1999" s="101" t="s">
        <v>365</v>
      </c>
      <c r="AH1999" s="101">
        <v>0</v>
      </c>
      <c r="AI1999" s="101"/>
      <c r="AJ1999" s="101"/>
      <c r="AK1999" s="101"/>
      <c r="AL1999" s="101"/>
      <c r="AM1999" s="101"/>
      <c r="AN1999" s="101"/>
      <c r="AO1999" s="101"/>
      <c r="AP1999" s="101"/>
      <c r="AQ1999" s="101"/>
      <c r="AR1999" s="101"/>
      <c r="AS1999" s="101"/>
      <c r="AT1999" s="101"/>
      <c r="AU1999" s="101"/>
      <c r="AV1999" s="101"/>
      <c r="AW1999" s="101"/>
      <c r="AX1999" s="101"/>
      <c r="AY1999" s="101"/>
      <c r="AZ1999" s="101"/>
      <c r="BA1999" s="101"/>
      <c r="BB1999" s="101"/>
      <c r="BC1999" s="101"/>
      <c r="BD1999" s="101"/>
      <c r="BE1999" s="101"/>
      <c r="BF1999" s="101"/>
      <c r="BG1999" s="101"/>
      <c r="BH1999" s="101"/>
    </row>
    <row r="2000" spans="1:60" outlineLevel="1">
      <c r="A2000" s="104"/>
      <c r="B2000" s="105"/>
      <c r="C2000" s="138" t="s">
        <v>1730</v>
      </c>
      <c r="D2000" s="107"/>
      <c r="E2000" s="108">
        <v>-1.5891</v>
      </c>
      <c r="F2000" s="106"/>
      <c r="G2000" s="106"/>
      <c r="H2000" s="106"/>
      <c r="I2000" s="106"/>
      <c r="J2000" s="106"/>
      <c r="K2000" s="106"/>
      <c r="L2000" s="106"/>
      <c r="M2000" s="106"/>
      <c r="N2000" s="106"/>
      <c r="O2000" s="106"/>
      <c r="P2000" s="106"/>
      <c r="Q2000" s="106"/>
      <c r="R2000" s="106"/>
      <c r="S2000" s="106"/>
      <c r="T2000" s="106"/>
      <c r="U2000" s="106"/>
      <c r="V2000" s="106"/>
      <c r="W2000" s="106"/>
      <c r="X2000" s="106"/>
      <c r="Y2000" s="101"/>
      <c r="Z2000" s="101"/>
      <c r="AA2000" s="101"/>
      <c r="AB2000" s="101"/>
      <c r="AC2000" s="101"/>
      <c r="AD2000" s="101"/>
      <c r="AE2000" s="101"/>
      <c r="AF2000" s="101"/>
      <c r="AG2000" s="101" t="s">
        <v>365</v>
      </c>
      <c r="AH2000" s="101">
        <v>0</v>
      </c>
      <c r="AI2000" s="101"/>
      <c r="AJ2000" s="101"/>
      <c r="AK2000" s="101"/>
      <c r="AL2000" s="101"/>
      <c r="AM2000" s="101"/>
      <c r="AN2000" s="101"/>
      <c r="AO2000" s="101"/>
      <c r="AP2000" s="101"/>
      <c r="AQ2000" s="101"/>
      <c r="AR2000" s="101"/>
      <c r="AS2000" s="101"/>
      <c r="AT2000" s="101"/>
      <c r="AU2000" s="101"/>
      <c r="AV2000" s="101"/>
      <c r="AW2000" s="101"/>
      <c r="AX2000" s="101"/>
      <c r="AY2000" s="101"/>
      <c r="AZ2000" s="101"/>
      <c r="BA2000" s="101"/>
      <c r="BB2000" s="101"/>
      <c r="BC2000" s="101"/>
      <c r="BD2000" s="101"/>
      <c r="BE2000" s="101"/>
      <c r="BF2000" s="101"/>
      <c r="BG2000" s="101"/>
      <c r="BH2000" s="101"/>
    </row>
    <row r="2001" spans="1:60" outlineLevel="1">
      <c r="A2001" s="104"/>
      <c r="B2001" s="105"/>
      <c r="C2001" s="138" t="s">
        <v>1733</v>
      </c>
      <c r="D2001" s="107"/>
      <c r="E2001" s="108">
        <v>29.722000000000001</v>
      </c>
      <c r="F2001" s="106"/>
      <c r="G2001" s="106"/>
      <c r="H2001" s="106"/>
      <c r="I2001" s="106"/>
      <c r="J2001" s="106"/>
      <c r="K2001" s="106"/>
      <c r="L2001" s="106"/>
      <c r="M2001" s="106"/>
      <c r="N2001" s="106"/>
      <c r="O2001" s="106"/>
      <c r="P2001" s="106"/>
      <c r="Q2001" s="106"/>
      <c r="R2001" s="106"/>
      <c r="S2001" s="106"/>
      <c r="T2001" s="106"/>
      <c r="U2001" s="106"/>
      <c r="V2001" s="106"/>
      <c r="W2001" s="106"/>
      <c r="X2001" s="106"/>
      <c r="Y2001" s="101"/>
      <c r="Z2001" s="101"/>
      <c r="AA2001" s="101"/>
      <c r="AB2001" s="101"/>
      <c r="AC2001" s="101"/>
      <c r="AD2001" s="101"/>
      <c r="AE2001" s="101"/>
      <c r="AF2001" s="101"/>
      <c r="AG2001" s="101" t="s">
        <v>365</v>
      </c>
      <c r="AH2001" s="101">
        <v>0</v>
      </c>
      <c r="AI2001" s="101"/>
      <c r="AJ2001" s="101"/>
      <c r="AK2001" s="101"/>
      <c r="AL2001" s="101"/>
      <c r="AM2001" s="101"/>
      <c r="AN2001" s="101"/>
      <c r="AO2001" s="101"/>
      <c r="AP2001" s="101"/>
      <c r="AQ2001" s="101"/>
      <c r="AR2001" s="101"/>
      <c r="AS2001" s="101"/>
      <c r="AT2001" s="101"/>
      <c r="AU2001" s="101"/>
      <c r="AV2001" s="101"/>
      <c r="AW2001" s="101"/>
      <c r="AX2001" s="101"/>
      <c r="AY2001" s="101"/>
      <c r="AZ2001" s="101"/>
      <c r="BA2001" s="101"/>
      <c r="BB2001" s="101"/>
      <c r="BC2001" s="101"/>
      <c r="BD2001" s="101"/>
      <c r="BE2001" s="101"/>
      <c r="BF2001" s="101"/>
      <c r="BG2001" s="101"/>
      <c r="BH2001" s="101"/>
    </row>
    <row r="2002" spans="1:60" outlineLevel="1">
      <c r="A2002" s="104"/>
      <c r="B2002" s="105"/>
      <c r="C2002" s="138" t="s">
        <v>515</v>
      </c>
      <c r="D2002" s="107"/>
      <c r="E2002" s="108">
        <v>-1.6160000000000001</v>
      </c>
      <c r="F2002" s="106"/>
      <c r="G2002" s="106"/>
      <c r="H2002" s="106"/>
      <c r="I2002" s="106"/>
      <c r="J2002" s="106"/>
      <c r="K2002" s="106"/>
      <c r="L2002" s="106"/>
      <c r="M2002" s="106"/>
      <c r="N2002" s="106"/>
      <c r="O2002" s="106"/>
      <c r="P2002" s="106"/>
      <c r="Q2002" s="106"/>
      <c r="R2002" s="106"/>
      <c r="S2002" s="106"/>
      <c r="T2002" s="106"/>
      <c r="U2002" s="106"/>
      <c r="V2002" s="106"/>
      <c r="W2002" s="106"/>
      <c r="X2002" s="106"/>
      <c r="Y2002" s="101"/>
      <c r="Z2002" s="101"/>
      <c r="AA2002" s="101"/>
      <c r="AB2002" s="101"/>
      <c r="AC2002" s="101"/>
      <c r="AD2002" s="101"/>
      <c r="AE2002" s="101"/>
      <c r="AF2002" s="101"/>
      <c r="AG2002" s="101" t="s">
        <v>365</v>
      </c>
      <c r="AH2002" s="101">
        <v>0</v>
      </c>
      <c r="AI2002" s="101"/>
      <c r="AJ2002" s="101"/>
      <c r="AK2002" s="101"/>
      <c r="AL2002" s="101"/>
      <c r="AM2002" s="101"/>
      <c r="AN2002" s="101"/>
      <c r="AO2002" s="101"/>
      <c r="AP2002" s="101"/>
      <c r="AQ2002" s="101"/>
      <c r="AR2002" s="101"/>
      <c r="AS2002" s="101"/>
      <c r="AT2002" s="101"/>
      <c r="AU2002" s="101"/>
      <c r="AV2002" s="101"/>
      <c r="AW2002" s="101"/>
      <c r="AX2002" s="101"/>
      <c r="AY2002" s="101"/>
      <c r="AZ2002" s="101"/>
      <c r="BA2002" s="101"/>
      <c r="BB2002" s="101"/>
      <c r="BC2002" s="101"/>
      <c r="BD2002" s="101"/>
      <c r="BE2002" s="101"/>
      <c r="BF2002" s="101"/>
      <c r="BG2002" s="101"/>
      <c r="BH2002" s="101"/>
    </row>
    <row r="2003" spans="1:60" outlineLevel="1">
      <c r="A2003" s="104"/>
      <c r="B2003" s="105"/>
      <c r="C2003" s="138" t="s">
        <v>1736</v>
      </c>
      <c r="D2003" s="107"/>
      <c r="E2003" s="108">
        <v>30.707599999999999</v>
      </c>
      <c r="F2003" s="106"/>
      <c r="G2003" s="106"/>
      <c r="H2003" s="106"/>
      <c r="I2003" s="106"/>
      <c r="J2003" s="106"/>
      <c r="K2003" s="106"/>
      <c r="L2003" s="106"/>
      <c r="M2003" s="106"/>
      <c r="N2003" s="106"/>
      <c r="O2003" s="106"/>
      <c r="P2003" s="106"/>
      <c r="Q2003" s="106"/>
      <c r="R2003" s="106"/>
      <c r="S2003" s="106"/>
      <c r="T2003" s="106"/>
      <c r="U2003" s="106"/>
      <c r="V2003" s="106"/>
      <c r="W2003" s="106"/>
      <c r="X2003" s="106"/>
      <c r="Y2003" s="101"/>
      <c r="Z2003" s="101"/>
      <c r="AA2003" s="101"/>
      <c r="AB2003" s="101"/>
      <c r="AC2003" s="101"/>
      <c r="AD2003" s="101"/>
      <c r="AE2003" s="101"/>
      <c r="AF2003" s="101"/>
      <c r="AG2003" s="101" t="s">
        <v>365</v>
      </c>
      <c r="AH2003" s="101">
        <v>0</v>
      </c>
      <c r="AI2003" s="101"/>
      <c r="AJ2003" s="101"/>
      <c r="AK2003" s="101"/>
      <c r="AL2003" s="101"/>
      <c r="AM2003" s="101"/>
      <c r="AN2003" s="101"/>
      <c r="AO2003" s="101"/>
      <c r="AP2003" s="101"/>
      <c r="AQ2003" s="101"/>
      <c r="AR2003" s="101"/>
      <c r="AS2003" s="101"/>
      <c r="AT2003" s="101"/>
      <c r="AU2003" s="101"/>
      <c r="AV2003" s="101"/>
      <c r="AW2003" s="101"/>
      <c r="AX2003" s="101"/>
      <c r="AY2003" s="101"/>
      <c r="AZ2003" s="101"/>
      <c r="BA2003" s="101"/>
      <c r="BB2003" s="101"/>
      <c r="BC2003" s="101"/>
      <c r="BD2003" s="101"/>
      <c r="BE2003" s="101"/>
      <c r="BF2003" s="101"/>
      <c r="BG2003" s="101"/>
      <c r="BH2003" s="101"/>
    </row>
    <row r="2004" spans="1:60" outlineLevel="1">
      <c r="A2004" s="104"/>
      <c r="B2004" s="105"/>
      <c r="C2004" s="138" t="s">
        <v>515</v>
      </c>
      <c r="D2004" s="107"/>
      <c r="E2004" s="108">
        <v>-1.6160000000000001</v>
      </c>
      <c r="F2004" s="106"/>
      <c r="G2004" s="106"/>
      <c r="H2004" s="106"/>
      <c r="I2004" s="106"/>
      <c r="J2004" s="106"/>
      <c r="K2004" s="106"/>
      <c r="L2004" s="106"/>
      <c r="M2004" s="106"/>
      <c r="N2004" s="106"/>
      <c r="O2004" s="106"/>
      <c r="P2004" s="106"/>
      <c r="Q2004" s="106"/>
      <c r="R2004" s="106"/>
      <c r="S2004" s="106"/>
      <c r="T2004" s="106"/>
      <c r="U2004" s="106"/>
      <c r="V2004" s="106"/>
      <c r="W2004" s="106"/>
      <c r="X2004" s="106"/>
      <c r="Y2004" s="101"/>
      <c r="Z2004" s="101"/>
      <c r="AA2004" s="101"/>
      <c r="AB2004" s="101"/>
      <c r="AC2004" s="101"/>
      <c r="AD2004" s="101"/>
      <c r="AE2004" s="101"/>
      <c r="AF2004" s="101"/>
      <c r="AG2004" s="101" t="s">
        <v>365</v>
      </c>
      <c r="AH2004" s="101">
        <v>0</v>
      </c>
      <c r="AI2004" s="101"/>
      <c r="AJ2004" s="101"/>
      <c r="AK2004" s="101"/>
      <c r="AL2004" s="101"/>
      <c r="AM2004" s="101"/>
      <c r="AN2004" s="101"/>
      <c r="AO2004" s="101"/>
      <c r="AP2004" s="101"/>
      <c r="AQ2004" s="101"/>
      <c r="AR2004" s="101"/>
      <c r="AS2004" s="101"/>
      <c r="AT2004" s="101"/>
      <c r="AU2004" s="101"/>
      <c r="AV2004" s="101"/>
      <c r="AW2004" s="101"/>
      <c r="AX2004" s="101"/>
      <c r="AY2004" s="101"/>
      <c r="AZ2004" s="101"/>
      <c r="BA2004" s="101"/>
      <c r="BB2004" s="101"/>
      <c r="BC2004" s="101"/>
      <c r="BD2004" s="101"/>
      <c r="BE2004" s="101"/>
      <c r="BF2004" s="101"/>
      <c r="BG2004" s="101"/>
      <c r="BH2004" s="101"/>
    </row>
    <row r="2005" spans="1:60" outlineLevel="1">
      <c r="A2005" s="104"/>
      <c r="B2005" s="105"/>
      <c r="C2005" s="138" t="s">
        <v>1740</v>
      </c>
      <c r="D2005" s="107"/>
      <c r="E2005" s="108">
        <v>25.872</v>
      </c>
      <c r="F2005" s="106"/>
      <c r="G2005" s="106"/>
      <c r="H2005" s="106"/>
      <c r="I2005" s="106"/>
      <c r="J2005" s="106"/>
      <c r="K2005" s="106"/>
      <c r="L2005" s="106"/>
      <c r="M2005" s="106"/>
      <c r="N2005" s="106"/>
      <c r="O2005" s="106"/>
      <c r="P2005" s="106"/>
      <c r="Q2005" s="106"/>
      <c r="R2005" s="106"/>
      <c r="S2005" s="106"/>
      <c r="T2005" s="106"/>
      <c r="U2005" s="106"/>
      <c r="V2005" s="106"/>
      <c r="W2005" s="106"/>
      <c r="X2005" s="106"/>
      <c r="Y2005" s="101"/>
      <c r="Z2005" s="101"/>
      <c r="AA2005" s="101"/>
      <c r="AB2005" s="101"/>
      <c r="AC2005" s="101"/>
      <c r="AD2005" s="101"/>
      <c r="AE2005" s="101"/>
      <c r="AF2005" s="101"/>
      <c r="AG2005" s="101" t="s">
        <v>365</v>
      </c>
      <c r="AH2005" s="101">
        <v>0</v>
      </c>
      <c r="AI2005" s="101"/>
      <c r="AJ2005" s="101"/>
      <c r="AK2005" s="101"/>
      <c r="AL2005" s="101"/>
      <c r="AM2005" s="101"/>
      <c r="AN2005" s="101"/>
      <c r="AO2005" s="101"/>
      <c r="AP2005" s="101"/>
      <c r="AQ2005" s="101"/>
      <c r="AR2005" s="101"/>
      <c r="AS2005" s="101"/>
      <c r="AT2005" s="101"/>
      <c r="AU2005" s="101"/>
      <c r="AV2005" s="101"/>
      <c r="AW2005" s="101"/>
      <c r="AX2005" s="101"/>
      <c r="AY2005" s="101"/>
      <c r="AZ2005" s="101"/>
      <c r="BA2005" s="101"/>
      <c r="BB2005" s="101"/>
      <c r="BC2005" s="101"/>
      <c r="BD2005" s="101"/>
      <c r="BE2005" s="101"/>
      <c r="BF2005" s="101"/>
      <c r="BG2005" s="101"/>
      <c r="BH2005" s="101"/>
    </row>
    <row r="2006" spans="1:60" outlineLevel="1">
      <c r="A2006" s="104"/>
      <c r="B2006" s="105"/>
      <c r="C2006" s="138" t="s">
        <v>517</v>
      </c>
      <c r="D2006" s="107"/>
      <c r="E2006" s="108">
        <v>-1.8180000000000001</v>
      </c>
      <c r="F2006" s="106"/>
      <c r="G2006" s="106"/>
      <c r="H2006" s="106"/>
      <c r="I2006" s="106"/>
      <c r="J2006" s="106"/>
      <c r="K2006" s="106"/>
      <c r="L2006" s="106"/>
      <c r="M2006" s="106"/>
      <c r="N2006" s="106"/>
      <c r="O2006" s="106"/>
      <c r="P2006" s="106"/>
      <c r="Q2006" s="106"/>
      <c r="R2006" s="106"/>
      <c r="S2006" s="106"/>
      <c r="T2006" s="106"/>
      <c r="U2006" s="106"/>
      <c r="V2006" s="106"/>
      <c r="W2006" s="106"/>
      <c r="X2006" s="106"/>
      <c r="Y2006" s="101"/>
      <c r="Z2006" s="101"/>
      <c r="AA2006" s="101"/>
      <c r="AB2006" s="101"/>
      <c r="AC2006" s="101"/>
      <c r="AD2006" s="101"/>
      <c r="AE2006" s="101"/>
      <c r="AF2006" s="101"/>
      <c r="AG2006" s="101" t="s">
        <v>365</v>
      </c>
      <c r="AH2006" s="101">
        <v>0</v>
      </c>
      <c r="AI2006" s="101"/>
      <c r="AJ2006" s="101"/>
      <c r="AK2006" s="101"/>
      <c r="AL2006" s="101"/>
      <c r="AM2006" s="101"/>
      <c r="AN2006" s="101"/>
      <c r="AO2006" s="101"/>
      <c r="AP2006" s="101"/>
      <c r="AQ2006" s="101"/>
      <c r="AR2006" s="101"/>
      <c r="AS2006" s="101"/>
      <c r="AT2006" s="101"/>
      <c r="AU2006" s="101"/>
      <c r="AV2006" s="101"/>
      <c r="AW2006" s="101"/>
      <c r="AX2006" s="101"/>
      <c r="AY2006" s="101"/>
      <c r="AZ2006" s="101"/>
      <c r="BA2006" s="101"/>
      <c r="BB2006" s="101"/>
      <c r="BC2006" s="101"/>
      <c r="BD2006" s="101"/>
      <c r="BE2006" s="101"/>
      <c r="BF2006" s="101"/>
      <c r="BG2006" s="101"/>
      <c r="BH2006" s="101"/>
    </row>
    <row r="2007" spans="1:60" outlineLevel="1">
      <c r="A2007" s="104"/>
      <c r="B2007" s="105"/>
      <c r="C2007" s="138" t="s">
        <v>1744</v>
      </c>
      <c r="D2007" s="107"/>
      <c r="E2007" s="108">
        <v>48.1096</v>
      </c>
      <c r="F2007" s="106"/>
      <c r="G2007" s="106"/>
      <c r="H2007" s="106"/>
      <c r="I2007" s="106"/>
      <c r="J2007" s="106"/>
      <c r="K2007" s="106"/>
      <c r="L2007" s="106"/>
      <c r="M2007" s="106"/>
      <c r="N2007" s="106"/>
      <c r="O2007" s="106"/>
      <c r="P2007" s="106"/>
      <c r="Q2007" s="106"/>
      <c r="R2007" s="106"/>
      <c r="S2007" s="106"/>
      <c r="T2007" s="106"/>
      <c r="U2007" s="106"/>
      <c r="V2007" s="106"/>
      <c r="W2007" s="106"/>
      <c r="X2007" s="106"/>
      <c r="Y2007" s="101"/>
      <c r="Z2007" s="101"/>
      <c r="AA2007" s="101"/>
      <c r="AB2007" s="101"/>
      <c r="AC2007" s="101"/>
      <c r="AD2007" s="101"/>
      <c r="AE2007" s="101"/>
      <c r="AF2007" s="101"/>
      <c r="AG2007" s="101" t="s">
        <v>365</v>
      </c>
      <c r="AH2007" s="101">
        <v>0</v>
      </c>
      <c r="AI2007" s="101"/>
      <c r="AJ2007" s="101"/>
      <c r="AK2007" s="101"/>
      <c r="AL2007" s="101"/>
      <c r="AM2007" s="101"/>
      <c r="AN2007" s="101"/>
      <c r="AO2007" s="101"/>
      <c r="AP2007" s="101"/>
      <c r="AQ2007" s="101"/>
      <c r="AR2007" s="101"/>
      <c r="AS2007" s="101"/>
      <c r="AT2007" s="101"/>
      <c r="AU2007" s="101"/>
      <c r="AV2007" s="101"/>
      <c r="AW2007" s="101"/>
      <c r="AX2007" s="101"/>
      <c r="AY2007" s="101"/>
      <c r="AZ2007" s="101"/>
      <c r="BA2007" s="101"/>
      <c r="BB2007" s="101"/>
      <c r="BC2007" s="101"/>
      <c r="BD2007" s="101"/>
      <c r="BE2007" s="101"/>
      <c r="BF2007" s="101"/>
      <c r="BG2007" s="101"/>
      <c r="BH2007" s="101"/>
    </row>
    <row r="2008" spans="1:60" outlineLevel="1">
      <c r="A2008" s="104"/>
      <c r="B2008" s="105"/>
      <c r="C2008" s="138" t="s">
        <v>1745</v>
      </c>
      <c r="D2008" s="107"/>
      <c r="E2008" s="108">
        <v>-3.2320000000000002</v>
      </c>
      <c r="F2008" s="106"/>
      <c r="G2008" s="106"/>
      <c r="H2008" s="106"/>
      <c r="I2008" s="106"/>
      <c r="J2008" s="106"/>
      <c r="K2008" s="106"/>
      <c r="L2008" s="106"/>
      <c r="M2008" s="106"/>
      <c r="N2008" s="106"/>
      <c r="O2008" s="106"/>
      <c r="P2008" s="106"/>
      <c r="Q2008" s="106"/>
      <c r="R2008" s="106"/>
      <c r="S2008" s="106"/>
      <c r="T2008" s="106"/>
      <c r="U2008" s="106"/>
      <c r="V2008" s="106"/>
      <c r="W2008" s="106"/>
      <c r="X2008" s="106"/>
      <c r="Y2008" s="101"/>
      <c r="Z2008" s="101"/>
      <c r="AA2008" s="101"/>
      <c r="AB2008" s="101"/>
      <c r="AC2008" s="101"/>
      <c r="AD2008" s="101"/>
      <c r="AE2008" s="101"/>
      <c r="AF2008" s="101"/>
      <c r="AG2008" s="101" t="s">
        <v>365</v>
      </c>
      <c r="AH2008" s="101">
        <v>0</v>
      </c>
      <c r="AI2008" s="101"/>
      <c r="AJ2008" s="101"/>
      <c r="AK2008" s="101"/>
      <c r="AL2008" s="101"/>
      <c r="AM2008" s="101"/>
      <c r="AN2008" s="101"/>
      <c r="AO2008" s="101"/>
      <c r="AP2008" s="101"/>
      <c r="AQ2008" s="101"/>
      <c r="AR2008" s="101"/>
      <c r="AS2008" s="101"/>
      <c r="AT2008" s="101"/>
      <c r="AU2008" s="101"/>
      <c r="AV2008" s="101"/>
      <c r="AW2008" s="101"/>
      <c r="AX2008" s="101"/>
      <c r="AY2008" s="101"/>
      <c r="AZ2008" s="101"/>
      <c r="BA2008" s="101"/>
      <c r="BB2008" s="101"/>
      <c r="BC2008" s="101"/>
      <c r="BD2008" s="101"/>
      <c r="BE2008" s="101"/>
      <c r="BF2008" s="101"/>
      <c r="BG2008" s="101"/>
      <c r="BH2008" s="101"/>
    </row>
    <row r="2009" spans="1:60" outlineLevel="1">
      <c r="A2009" s="104"/>
      <c r="B2009" s="105"/>
      <c r="C2009" s="138" t="s">
        <v>1750</v>
      </c>
      <c r="D2009" s="107"/>
      <c r="E2009" s="108">
        <v>34.2804</v>
      </c>
      <c r="F2009" s="106"/>
      <c r="G2009" s="106"/>
      <c r="H2009" s="106"/>
      <c r="I2009" s="106"/>
      <c r="J2009" s="106"/>
      <c r="K2009" s="106"/>
      <c r="L2009" s="106"/>
      <c r="M2009" s="106"/>
      <c r="N2009" s="106"/>
      <c r="O2009" s="106"/>
      <c r="P2009" s="106"/>
      <c r="Q2009" s="106"/>
      <c r="R2009" s="106"/>
      <c r="S2009" s="106"/>
      <c r="T2009" s="106"/>
      <c r="U2009" s="106"/>
      <c r="V2009" s="106"/>
      <c r="W2009" s="106"/>
      <c r="X2009" s="106"/>
      <c r="Y2009" s="101"/>
      <c r="Z2009" s="101"/>
      <c r="AA2009" s="101"/>
      <c r="AB2009" s="101"/>
      <c r="AC2009" s="101"/>
      <c r="AD2009" s="101"/>
      <c r="AE2009" s="101"/>
      <c r="AF2009" s="101"/>
      <c r="AG2009" s="101" t="s">
        <v>365</v>
      </c>
      <c r="AH2009" s="101">
        <v>0</v>
      </c>
      <c r="AI2009" s="101"/>
      <c r="AJ2009" s="101"/>
      <c r="AK2009" s="101"/>
      <c r="AL2009" s="101"/>
      <c r="AM2009" s="101"/>
      <c r="AN2009" s="101"/>
      <c r="AO2009" s="101"/>
      <c r="AP2009" s="101"/>
      <c r="AQ2009" s="101"/>
      <c r="AR2009" s="101"/>
      <c r="AS2009" s="101"/>
      <c r="AT2009" s="101"/>
      <c r="AU2009" s="101"/>
      <c r="AV2009" s="101"/>
      <c r="AW2009" s="101"/>
      <c r="AX2009" s="101"/>
      <c r="AY2009" s="101"/>
      <c r="AZ2009" s="101"/>
      <c r="BA2009" s="101"/>
      <c r="BB2009" s="101"/>
      <c r="BC2009" s="101"/>
      <c r="BD2009" s="101"/>
      <c r="BE2009" s="101"/>
      <c r="BF2009" s="101"/>
      <c r="BG2009" s="101"/>
      <c r="BH2009" s="101"/>
    </row>
    <row r="2010" spans="1:60" outlineLevel="1">
      <c r="A2010" s="104"/>
      <c r="B2010" s="105"/>
      <c r="C2010" s="138" t="s">
        <v>515</v>
      </c>
      <c r="D2010" s="107"/>
      <c r="E2010" s="108">
        <v>-1.6160000000000001</v>
      </c>
      <c r="F2010" s="106"/>
      <c r="G2010" s="106"/>
      <c r="H2010" s="106"/>
      <c r="I2010" s="106"/>
      <c r="J2010" s="106"/>
      <c r="K2010" s="106"/>
      <c r="L2010" s="106"/>
      <c r="M2010" s="106"/>
      <c r="N2010" s="106"/>
      <c r="O2010" s="106"/>
      <c r="P2010" s="106"/>
      <c r="Q2010" s="106"/>
      <c r="R2010" s="106"/>
      <c r="S2010" s="106"/>
      <c r="T2010" s="106"/>
      <c r="U2010" s="106"/>
      <c r="V2010" s="106"/>
      <c r="W2010" s="106"/>
      <c r="X2010" s="106"/>
      <c r="Y2010" s="101"/>
      <c r="Z2010" s="101"/>
      <c r="AA2010" s="101"/>
      <c r="AB2010" s="101"/>
      <c r="AC2010" s="101"/>
      <c r="AD2010" s="101"/>
      <c r="AE2010" s="101"/>
      <c r="AF2010" s="101"/>
      <c r="AG2010" s="101" t="s">
        <v>365</v>
      </c>
      <c r="AH2010" s="101">
        <v>0</v>
      </c>
      <c r="AI2010" s="101"/>
      <c r="AJ2010" s="101"/>
      <c r="AK2010" s="101"/>
      <c r="AL2010" s="101"/>
      <c r="AM2010" s="101"/>
      <c r="AN2010" s="101"/>
      <c r="AO2010" s="101"/>
      <c r="AP2010" s="101"/>
      <c r="AQ2010" s="101"/>
      <c r="AR2010" s="101"/>
      <c r="AS2010" s="101"/>
      <c r="AT2010" s="101"/>
      <c r="AU2010" s="101"/>
      <c r="AV2010" s="101"/>
      <c r="AW2010" s="101"/>
      <c r="AX2010" s="101"/>
      <c r="AY2010" s="101"/>
      <c r="AZ2010" s="101"/>
      <c r="BA2010" s="101"/>
      <c r="BB2010" s="101"/>
      <c r="BC2010" s="101"/>
      <c r="BD2010" s="101"/>
      <c r="BE2010" s="101"/>
      <c r="BF2010" s="101"/>
      <c r="BG2010" s="101"/>
      <c r="BH2010" s="101"/>
    </row>
    <row r="2011" spans="1:60" outlineLevel="1">
      <c r="A2011" s="104"/>
      <c r="B2011" s="105"/>
      <c r="C2011" s="139" t="s">
        <v>454</v>
      </c>
      <c r="D2011" s="109"/>
      <c r="E2011" s="110">
        <v>1133.5735</v>
      </c>
      <c r="F2011" s="106"/>
      <c r="G2011" s="106"/>
      <c r="H2011" s="106"/>
      <c r="I2011" s="106"/>
      <c r="J2011" s="106"/>
      <c r="K2011" s="106"/>
      <c r="L2011" s="106"/>
      <c r="M2011" s="106"/>
      <c r="N2011" s="106"/>
      <c r="O2011" s="106"/>
      <c r="P2011" s="106"/>
      <c r="Q2011" s="106"/>
      <c r="R2011" s="106"/>
      <c r="S2011" s="106"/>
      <c r="T2011" s="106"/>
      <c r="U2011" s="106"/>
      <c r="V2011" s="106"/>
      <c r="W2011" s="106"/>
      <c r="X2011" s="106"/>
      <c r="Y2011" s="101"/>
      <c r="Z2011" s="101"/>
      <c r="AA2011" s="101"/>
      <c r="AB2011" s="101"/>
      <c r="AC2011" s="101"/>
      <c r="AD2011" s="101"/>
      <c r="AE2011" s="101"/>
      <c r="AF2011" s="101"/>
      <c r="AG2011" s="101" t="s">
        <v>365</v>
      </c>
      <c r="AH2011" s="101">
        <v>1</v>
      </c>
      <c r="AI2011" s="101"/>
      <c r="AJ2011" s="101"/>
      <c r="AK2011" s="101"/>
      <c r="AL2011" s="101"/>
      <c r="AM2011" s="101"/>
      <c r="AN2011" s="101"/>
      <c r="AO2011" s="101"/>
      <c r="AP2011" s="101"/>
      <c r="AQ2011" s="101"/>
      <c r="AR2011" s="101"/>
      <c r="AS2011" s="101"/>
      <c r="AT2011" s="101"/>
      <c r="AU2011" s="101"/>
      <c r="AV2011" s="101"/>
      <c r="AW2011" s="101"/>
      <c r="AX2011" s="101"/>
      <c r="AY2011" s="101"/>
      <c r="AZ2011" s="101"/>
      <c r="BA2011" s="101"/>
      <c r="BB2011" s="101"/>
      <c r="BC2011" s="101"/>
      <c r="BD2011" s="101"/>
      <c r="BE2011" s="101"/>
      <c r="BF2011" s="101"/>
      <c r="BG2011" s="101"/>
      <c r="BH2011" s="101"/>
    </row>
    <row r="2012" spans="1:60" outlineLevel="1">
      <c r="A2012" s="122">
        <v>231</v>
      </c>
      <c r="B2012" s="123" t="s">
        <v>1759</v>
      </c>
      <c r="C2012" s="137" t="s">
        <v>1760</v>
      </c>
      <c r="D2012" s="124" t="s">
        <v>359</v>
      </c>
      <c r="E2012" s="125">
        <v>554.21</v>
      </c>
      <c r="F2012" s="126"/>
      <c r="G2012" s="127">
        <f>ROUND(E2012*F2012,2)</f>
        <v>0</v>
      </c>
      <c r="H2012" s="126"/>
      <c r="I2012" s="127">
        <f>ROUND(E2012*H2012,2)</f>
        <v>0</v>
      </c>
      <c r="J2012" s="126"/>
      <c r="K2012" s="127">
        <f>ROUND(E2012*J2012,2)</f>
        <v>0</v>
      </c>
      <c r="L2012" s="127">
        <v>21</v>
      </c>
      <c r="M2012" s="127">
        <f>G2012*(1+L2012/100)</f>
        <v>0</v>
      </c>
      <c r="N2012" s="127">
        <v>0</v>
      </c>
      <c r="O2012" s="127">
        <f>ROUND(E2012*N2012,2)</f>
        <v>0</v>
      </c>
      <c r="P2012" s="127">
        <v>0</v>
      </c>
      <c r="Q2012" s="127">
        <f>ROUND(E2012*P2012,2)</f>
        <v>0</v>
      </c>
      <c r="R2012" s="127"/>
      <c r="S2012" s="127" t="s">
        <v>392</v>
      </c>
      <c r="T2012" s="128" t="s">
        <v>393</v>
      </c>
      <c r="U2012" s="106">
        <v>0</v>
      </c>
      <c r="V2012" s="106">
        <f>ROUND(E2012*U2012,2)</f>
        <v>0</v>
      </c>
      <c r="W2012" s="106"/>
      <c r="X2012" s="106" t="s">
        <v>362</v>
      </c>
      <c r="Y2012" s="101"/>
      <c r="Z2012" s="101"/>
      <c r="AA2012" s="101"/>
      <c r="AB2012" s="101"/>
      <c r="AC2012" s="101"/>
      <c r="AD2012" s="101"/>
      <c r="AE2012" s="101"/>
      <c r="AF2012" s="101"/>
      <c r="AG2012" s="101" t="s">
        <v>363</v>
      </c>
      <c r="AH2012" s="101"/>
      <c r="AI2012" s="101"/>
      <c r="AJ2012" s="101"/>
      <c r="AK2012" s="101"/>
      <c r="AL2012" s="101"/>
      <c r="AM2012" s="101"/>
      <c r="AN2012" s="101"/>
      <c r="AO2012" s="101"/>
      <c r="AP2012" s="101"/>
      <c r="AQ2012" s="101"/>
      <c r="AR2012" s="101"/>
      <c r="AS2012" s="101"/>
      <c r="AT2012" s="101"/>
      <c r="AU2012" s="101"/>
      <c r="AV2012" s="101"/>
      <c r="AW2012" s="101"/>
      <c r="AX2012" s="101"/>
      <c r="AY2012" s="101"/>
      <c r="AZ2012" s="101"/>
      <c r="BA2012" s="101"/>
      <c r="BB2012" s="101"/>
      <c r="BC2012" s="101"/>
      <c r="BD2012" s="101"/>
      <c r="BE2012" s="101"/>
      <c r="BF2012" s="101"/>
      <c r="BG2012" s="101"/>
      <c r="BH2012" s="101"/>
    </row>
    <row r="2013" spans="1:60" outlineLevel="1">
      <c r="A2013" s="104"/>
      <c r="B2013" s="105"/>
      <c r="C2013" s="138" t="s">
        <v>1761</v>
      </c>
      <c r="D2013" s="107"/>
      <c r="E2013" s="108">
        <v>554.21</v>
      </c>
      <c r="F2013" s="106"/>
      <c r="G2013" s="106"/>
      <c r="H2013" s="106"/>
      <c r="I2013" s="106"/>
      <c r="J2013" s="106"/>
      <c r="K2013" s="106"/>
      <c r="L2013" s="106"/>
      <c r="M2013" s="106"/>
      <c r="N2013" s="106"/>
      <c r="O2013" s="106"/>
      <c r="P2013" s="106"/>
      <c r="Q2013" s="106"/>
      <c r="R2013" s="106"/>
      <c r="S2013" s="106"/>
      <c r="T2013" s="106"/>
      <c r="U2013" s="106"/>
      <c r="V2013" s="106"/>
      <c r="W2013" s="106"/>
      <c r="X2013" s="106"/>
      <c r="Y2013" s="101"/>
      <c r="Z2013" s="101"/>
      <c r="AA2013" s="101"/>
      <c r="AB2013" s="101"/>
      <c r="AC2013" s="101"/>
      <c r="AD2013" s="101"/>
      <c r="AE2013" s="101"/>
      <c r="AF2013" s="101"/>
      <c r="AG2013" s="101" t="s">
        <v>365</v>
      </c>
      <c r="AH2013" s="101">
        <v>0</v>
      </c>
      <c r="AI2013" s="101"/>
      <c r="AJ2013" s="101"/>
      <c r="AK2013" s="101"/>
      <c r="AL2013" s="101"/>
      <c r="AM2013" s="101"/>
      <c r="AN2013" s="101"/>
      <c r="AO2013" s="101"/>
      <c r="AP2013" s="101"/>
      <c r="AQ2013" s="101"/>
      <c r="AR2013" s="101"/>
      <c r="AS2013" s="101"/>
      <c r="AT2013" s="101"/>
      <c r="AU2013" s="101"/>
      <c r="AV2013" s="101"/>
      <c r="AW2013" s="101"/>
      <c r="AX2013" s="101"/>
      <c r="AY2013" s="101"/>
      <c r="AZ2013" s="101"/>
      <c r="BA2013" s="101"/>
      <c r="BB2013" s="101"/>
      <c r="BC2013" s="101"/>
      <c r="BD2013" s="101"/>
      <c r="BE2013" s="101"/>
      <c r="BF2013" s="101"/>
      <c r="BG2013" s="101"/>
      <c r="BH2013" s="101"/>
    </row>
    <row r="2014" spans="1:60">
      <c r="A2014" s="116" t="s">
        <v>355</v>
      </c>
      <c r="B2014" s="117" t="s">
        <v>192</v>
      </c>
      <c r="C2014" s="136" t="s">
        <v>193</v>
      </c>
      <c r="D2014" s="118"/>
      <c r="E2014" s="119"/>
      <c r="F2014" s="120"/>
      <c r="G2014" s="120">
        <f>SUMIF(AG2015:AG2027,"&lt;&gt;NOR",G2015:G2027)</f>
        <v>0</v>
      </c>
      <c r="H2014" s="120"/>
      <c r="I2014" s="120">
        <f>SUM(I2015:I2027)</f>
        <v>0</v>
      </c>
      <c r="J2014" s="120"/>
      <c r="K2014" s="120">
        <f>SUM(K2015:K2027)</f>
        <v>0</v>
      </c>
      <c r="L2014" s="120"/>
      <c r="M2014" s="120">
        <f>SUM(M2015:M2027)</f>
        <v>0</v>
      </c>
      <c r="N2014" s="120"/>
      <c r="O2014" s="120">
        <f>SUM(O2015:O2027)</f>
        <v>0</v>
      </c>
      <c r="P2014" s="120"/>
      <c r="Q2014" s="120">
        <f>SUM(Q2015:Q2027)</f>
        <v>0.16</v>
      </c>
      <c r="R2014" s="120"/>
      <c r="S2014" s="120"/>
      <c r="T2014" s="121"/>
      <c r="U2014" s="115"/>
      <c r="V2014" s="115">
        <f>SUM(V2015:V2027)</f>
        <v>6.34</v>
      </c>
      <c r="W2014" s="115"/>
      <c r="X2014" s="115"/>
      <c r="AG2014" t="s">
        <v>356</v>
      </c>
    </row>
    <row r="2015" spans="1:60" outlineLevel="1">
      <c r="A2015" s="122">
        <v>232</v>
      </c>
      <c r="B2015" s="123" t="s">
        <v>1762</v>
      </c>
      <c r="C2015" s="137" t="s">
        <v>1763</v>
      </c>
      <c r="D2015" s="124" t="s">
        <v>534</v>
      </c>
      <c r="E2015" s="125">
        <v>10</v>
      </c>
      <c r="F2015" s="126"/>
      <c r="G2015" s="127">
        <f>ROUND(E2015*F2015,2)</f>
        <v>0</v>
      </c>
      <c r="H2015" s="126"/>
      <c r="I2015" s="127">
        <f>ROUND(E2015*H2015,2)</f>
        <v>0</v>
      </c>
      <c r="J2015" s="126"/>
      <c r="K2015" s="127">
        <f>ROUND(E2015*J2015,2)</f>
        <v>0</v>
      </c>
      <c r="L2015" s="127">
        <v>21</v>
      </c>
      <c r="M2015" s="127">
        <f>G2015*(1+L2015/100)</f>
        <v>0</v>
      </c>
      <c r="N2015" s="127">
        <v>0</v>
      </c>
      <c r="O2015" s="127">
        <f>ROUND(E2015*N2015,2)</f>
        <v>0</v>
      </c>
      <c r="P2015" s="127">
        <v>1.6E-2</v>
      </c>
      <c r="Q2015" s="127">
        <f>ROUND(E2015*P2015,2)</f>
        <v>0.16</v>
      </c>
      <c r="R2015" s="127"/>
      <c r="S2015" s="127" t="s">
        <v>360</v>
      </c>
      <c r="T2015" s="128" t="s">
        <v>361</v>
      </c>
      <c r="U2015" s="106">
        <v>0.63390000000000002</v>
      </c>
      <c r="V2015" s="106">
        <f>ROUND(E2015*U2015,2)</f>
        <v>6.34</v>
      </c>
      <c r="W2015" s="106"/>
      <c r="X2015" s="106" t="s">
        <v>362</v>
      </c>
      <c r="Y2015" s="101"/>
      <c r="Z2015" s="101"/>
      <c r="AA2015" s="101"/>
      <c r="AB2015" s="101"/>
      <c r="AC2015" s="101"/>
      <c r="AD2015" s="101"/>
      <c r="AE2015" s="101"/>
      <c r="AF2015" s="101"/>
      <c r="AG2015" s="101" t="s">
        <v>363</v>
      </c>
      <c r="AH2015" s="101"/>
      <c r="AI2015" s="101"/>
      <c r="AJ2015" s="101"/>
      <c r="AK2015" s="101"/>
      <c r="AL2015" s="101"/>
      <c r="AM2015" s="101"/>
      <c r="AN2015" s="101"/>
      <c r="AO2015" s="101"/>
      <c r="AP2015" s="101"/>
      <c r="AQ2015" s="101"/>
      <c r="AR2015" s="101"/>
      <c r="AS2015" s="101"/>
      <c r="AT2015" s="101"/>
      <c r="AU2015" s="101"/>
      <c r="AV2015" s="101"/>
      <c r="AW2015" s="101"/>
      <c r="AX2015" s="101"/>
      <c r="AY2015" s="101"/>
      <c r="AZ2015" s="101"/>
      <c r="BA2015" s="101"/>
      <c r="BB2015" s="101"/>
      <c r="BC2015" s="101"/>
      <c r="BD2015" s="101"/>
      <c r="BE2015" s="101"/>
      <c r="BF2015" s="101"/>
      <c r="BG2015" s="101"/>
      <c r="BH2015" s="101"/>
    </row>
    <row r="2016" spans="1:60" outlineLevel="1">
      <c r="A2016" s="104"/>
      <c r="B2016" s="105"/>
      <c r="C2016" s="138" t="s">
        <v>394</v>
      </c>
      <c r="D2016" s="107"/>
      <c r="E2016" s="108"/>
      <c r="F2016" s="106"/>
      <c r="G2016" s="106"/>
      <c r="H2016" s="106"/>
      <c r="I2016" s="106"/>
      <c r="J2016" s="106"/>
      <c r="K2016" s="106"/>
      <c r="L2016" s="106"/>
      <c r="M2016" s="106"/>
      <c r="N2016" s="106"/>
      <c r="O2016" s="106"/>
      <c r="P2016" s="106"/>
      <c r="Q2016" s="106"/>
      <c r="R2016" s="106"/>
      <c r="S2016" s="106"/>
      <c r="T2016" s="106"/>
      <c r="U2016" s="106"/>
      <c r="V2016" s="106"/>
      <c r="W2016" s="106"/>
      <c r="X2016" s="106"/>
      <c r="Y2016" s="101"/>
      <c r="Z2016" s="101"/>
      <c r="AA2016" s="101"/>
      <c r="AB2016" s="101"/>
      <c r="AC2016" s="101"/>
      <c r="AD2016" s="101"/>
      <c r="AE2016" s="101"/>
      <c r="AF2016" s="101"/>
      <c r="AG2016" s="101" t="s">
        <v>365</v>
      </c>
      <c r="AH2016" s="101">
        <v>0</v>
      </c>
      <c r="AI2016" s="101"/>
      <c r="AJ2016" s="101"/>
      <c r="AK2016" s="101"/>
      <c r="AL2016" s="101"/>
      <c r="AM2016" s="101"/>
      <c r="AN2016" s="101"/>
      <c r="AO2016" s="101"/>
      <c r="AP2016" s="101"/>
      <c r="AQ2016" s="101"/>
      <c r="AR2016" s="101"/>
      <c r="AS2016" s="101"/>
      <c r="AT2016" s="101"/>
      <c r="AU2016" s="101"/>
      <c r="AV2016" s="101"/>
      <c r="AW2016" s="101"/>
      <c r="AX2016" s="101"/>
      <c r="AY2016" s="101"/>
      <c r="AZ2016" s="101"/>
      <c r="BA2016" s="101"/>
      <c r="BB2016" s="101"/>
      <c r="BC2016" s="101"/>
      <c r="BD2016" s="101"/>
      <c r="BE2016" s="101"/>
      <c r="BF2016" s="101"/>
      <c r="BG2016" s="101"/>
      <c r="BH2016" s="101"/>
    </row>
    <row r="2017" spans="1:60" outlineLevel="1">
      <c r="A2017" s="104"/>
      <c r="B2017" s="105"/>
      <c r="C2017" s="138" t="s">
        <v>1764</v>
      </c>
      <c r="D2017" s="107"/>
      <c r="E2017" s="108"/>
      <c r="F2017" s="106"/>
      <c r="G2017" s="106"/>
      <c r="H2017" s="106"/>
      <c r="I2017" s="106"/>
      <c r="J2017" s="106"/>
      <c r="K2017" s="106"/>
      <c r="L2017" s="106"/>
      <c r="M2017" s="106"/>
      <c r="N2017" s="106"/>
      <c r="O2017" s="106"/>
      <c r="P2017" s="106"/>
      <c r="Q2017" s="106"/>
      <c r="R2017" s="106"/>
      <c r="S2017" s="106"/>
      <c r="T2017" s="106"/>
      <c r="U2017" s="106"/>
      <c r="V2017" s="106"/>
      <c r="W2017" s="106"/>
      <c r="X2017" s="106"/>
      <c r="Y2017" s="101"/>
      <c r="Z2017" s="101"/>
      <c r="AA2017" s="101"/>
      <c r="AB2017" s="101"/>
      <c r="AC2017" s="101"/>
      <c r="AD2017" s="101"/>
      <c r="AE2017" s="101"/>
      <c r="AF2017" s="101"/>
      <c r="AG2017" s="101" t="s">
        <v>365</v>
      </c>
      <c r="AH2017" s="101">
        <v>0</v>
      </c>
      <c r="AI2017" s="101"/>
      <c r="AJ2017" s="101"/>
      <c r="AK2017" s="101"/>
      <c r="AL2017" s="101"/>
      <c r="AM2017" s="101"/>
      <c r="AN2017" s="101"/>
      <c r="AO2017" s="101"/>
      <c r="AP2017" s="101"/>
      <c r="AQ2017" s="101"/>
      <c r="AR2017" s="101"/>
      <c r="AS2017" s="101"/>
      <c r="AT2017" s="101"/>
      <c r="AU2017" s="101"/>
      <c r="AV2017" s="101"/>
      <c r="AW2017" s="101"/>
      <c r="AX2017" s="101"/>
      <c r="AY2017" s="101"/>
      <c r="AZ2017" s="101"/>
      <c r="BA2017" s="101"/>
      <c r="BB2017" s="101"/>
      <c r="BC2017" s="101"/>
      <c r="BD2017" s="101"/>
      <c r="BE2017" s="101"/>
      <c r="BF2017" s="101"/>
      <c r="BG2017" s="101"/>
      <c r="BH2017" s="101"/>
    </row>
    <row r="2018" spans="1:60" outlineLevel="1">
      <c r="A2018" s="104"/>
      <c r="B2018" s="105"/>
      <c r="C2018" s="138" t="s">
        <v>1765</v>
      </c>
      <c r="D2018" s="107"/>
      <c r="E2018" s="108">
        <v>1</v>
      </c>
      <c r="F2018" s="106"/>
      <c r="G2018" s="106"/>
      <c r="H2018" s="106"/>
      <c r="I2018" s="106"/>
      <c r="J2018" s="106"/>
      <c r="K2018" s="106"/>
      <c r="L2018" s="106"/>
      <c r="M2018" s="106"/>
      <c r="N2018" s="106"/>
      <c r="O2018" s="106"/>
      <c r="P2018" s="106"/>
      <c r="Q2018" s="106"/>
      <c r="R2018" s="106"/>
      <c r="S2018" s="106"/>
      <c r="T2018" s="106"/>
      <c r="U2018" s="106"/>
      <c r="V2018" s="106"/>
      <c r="W2018" s="106"/>
      <c r="X2018" s="106"/>
      <c r="Y2018" s="101"/>
      <c r="Z2018" s="101"/>
      <c r="AA2018" s="101"/>
      <c r="AB2018" s="101"/>
      <c r="AC2018" s="101"/>
      <c r="AD2018" s="101"/>
      <c r="AE2018" s="101"/>
      <c r="AF2018" s="101"/>
      <c r="AG2018" s="101" t="s">
        <v>365</v>
      </c>
      <c r="AH2018" s="101">
        <v>0</v>
      </c>
      <c r="AI2018" s="101"/>
      <c r="AJ2018" s="101"/>
      <c r="AK2018" s="101"/>
      <c r="AL2018" s="101"/>
      <c r="AM2018" s="101"/>
      <c r="AN2018" s="101"/>
      <c r="AO2018" s="101"/>
      <c r="AP2018" s="101"/>
      <c r="AQ2018" s="101"/>
      <c r="AR2018" s="101"/>
      <c r="AS2018" s="101"/>
      <c r="AT2018" s="101"/>
      <c r="AU2018" s="101"/>
      <c r="AV2018" s="101"/>
      <c r="AW2018" s="101"/>
      <c r="AX2018" s="101"/>
      <c r="AY2018" s="101"/>
      <c r="AZ2018" s="101"/>
      <c r="BA2018" s="101"/>
      <c r="BB2018" s="101"/>
      <c r="BC2018" s="101"/>
      <c r="BD2018" s="101"/>
      <c r="BE2018" s="101"/>
      <c r="BF2018" s="101"/>
      <c r="BG2018" s="101"/>
      <c r="BH2018" s="101"/>
    </row>
    <row r="2019" spans="1:60" outlineLevel="1">
      <c r="A2019" s="104"/>
      <c r="B2019" s="105"/>
      <c r="C2019" s="138" t="s">
        <v>1765</v>
      </c>
      <c r="D2019" s="107"/>
      <c r="E2019" s="108">
        <v>1</v>
      </c>
      <c r="F2019" s="106"/>
      <c r="G2019" s="106"/>
      <c r="H2019" s="106"/>
      <c r="I2019" s="106"/>
      <c r="J2019" s="106"/>
      <c r="K2019" s="106"/>
      <c r="L2019" s="106"/>
      <c r="M2019" s="106"/>
      <c r="N2019" s="106"/>
      <c r="O2019" s="106"/>
      <c r="P2019" s="106"/>
      <c r="Q2019" s="106"/>
      <c r="R2019" s="106"/>
      <c r="S2019" s="106"/>
      <c r="T2019" s="106"/>
      <c r="U2019" s="106"/>
      <c r="V2019" s="106"/>
      <c r="W2019" s="106"/>
      <c r="X2019" s="106"/>
      <c r="Y2019" s="101"/>
      <c r="Z2019" s="101"/>
      <c r="AA2019" s="101"/>
      <c r="AB2019" s="101"/>
      <c r="AC2019" s="101"/>
      <c r="AD2019" s="101"/>
      <c r="AE2019" s="101"/>
      <c r="AF2019" s="101"/>
      <c r="AG2019" s="101" t="s">
        <v>365</v>
      </c>
      <c r="AH2019" s="101">
        <v>0</v>
      </c>
      <c r="AI2019" s="101"/>
      <c r="AJ2019" s="101"/>
      <c r="AK2019" s="101"/>
      <c r="AL2019" s="101"/>
      <c r="AM2019" s="101"/>
      <c r="AN2019" s="101"/>
      <c r="AO2019" s="101"/>
      <c r="AP2019" s="101"/>
      <c r="AQ2019" s="101"/>
      <c r="AR2019" s="101"/>
      <c r="AS2019" s="101"/>
      <c r="AT2019" s="101"/>
      <c r="AU2019" s="101"/>
      <c r="AV2019" s="101"/>
      <c r="AW2019" s="101"/>
      <c r="AX2019" s="101"/>
      <c r="AY2019" s="101"/>
      <c r="AZ2019" s="101"/>
      <c r="BA2019" s="101"/>
      <c r="BB2019" s="101"/>
      <c r="BC2019" s="101"/>
      <c r="BD2019" s="101"/>
      <c r="BE2019" s="101"/>
      <c r="BF2019" s="101"/>
      <c r="BG2019" s="101"/>
      <c r="BH2019" s="101"/>
    </row>
    <row r="2020" spans="1:60" outlineLevel="1">
      <c r="A2020" s="104"/>
      <c r="B2020" s="105"/>
      <c r="C2020" s="138" t="s">
        <v>947</v>
      </c>
      <c r="D2020" s="107"/>
      <c r="E2020" s="108">
        <v>1</v>
      </c>
      <c r="F2020" s="106"/>
      <c r="G2020" s="106"/>
      <c r="H2020" s="106"/>
      <c r="I2020" s="106"/>
      <c r="J2020" s="106"/>
      <c r="K2020" s="106"/>
      <c r="L2020" s="106"/>
      <c r="M2020" s="106"/>
      <c r="N2020" s="106"/>
      <c r="O2020" s="106"/>
      <c r="P2020" s="106"/>
      <c r="Q2020" s="106"/>
      <c r="R2020" s="106"/>
      <c r="S2020" s="106"/>
      <c r="T2020" s="106"/>
      <c r="U2020" s="106"/>
      <c r="V2020" s="106"/>
      <c r="W2020" s="106"/>
      <c r="X2020" s="106"/>
      <c r="Y2020" s="101"/>
      <c r="Z2020" s="101"/>
      <c r="AA2020" s="101"/>
      <c r="AB2020" s="101"/>
      <c r="AC2020" s="101"/>
      <c r="AD2020" s="101"/>
      <c r="AE2020" s="101"/>
      <c r="AF2020" s="101"/>
      <c r="AG2020" s="101" t="s">
        <v>365</v>
      </c>
      <c r="AH2020" s="101">
        <v>0</v>
      </c>
      <c r="AI2020" s="101"/>
      <c r="AJ2020" s="101"/>
      <c r="AK2020" s="101"/>
      <c r="AL2020" s="101"/>
      <c r="AM2020" s="101"/>
      <c r="AN2020" s="101"/>
      <c r="AO2020" s="101"/>
      <c r="AP2020" s="101"/>
      <c r="AQ2020" s="101"/>
      <c r="AR2020" s="101"/>
      <c r="AS2020" s="101"/>
      <c r="AT2020" s="101"/>
      <c r="AU2020" s="101"/>
      <c r="AV2020" s="101"/>
      <c r="AW2020" s="101"/>
      <c r="AX2020" s="101"/>
      <c r="AY2020" s="101"/>
      <c r="AZ2020" s="101"/>
      <c r="BA2020" s="101"/>
      <c r="BB2020" s="101"/>
      <c r="BC2020" s="101"/>
      <c r="BD2020" s="101"/>
      <c r="BE2020" s="101"/>
      <c r="BF2020" s="101"/>
      <c r="BG2020" s="101"/>
      <c r="BH2020" s="101"/>
    </row>
    <row r="2021" spans="1:60" outlineLevel="1">
      <c r="A2021" s="104"/>
      <c r="B2021" s="105"/>
      <c r="C2021" s="138" t="s">
        <v>948</v>
      </c>
      <c r="D2021" s="107"/>
      <c r="E2021" s="108">
        <v>1</v>
      </c>
      <c r="F2021" s="106"/>
      <c r="G2021" s="106"/>
      <c r="H2021" s="106"/>
      <c r="I2021" s="106"/>
      <c r="J2021" s="106"/>
      <c r="K2021" s="106"/>
      <c r="L2021" s="106"/>
      <c r="M2021" s="106"/>
      <c r="N2021" s="106"/>
      <c r="O2021" s="106"/>
      <c r="P2021" s="106"/>
      <c r="Q2021" s="106"/>
      <c r="R2021" s="106"/>
      <c r="S2021" s="106"/>
      <c r="T2021" s="106"/>
      <c r="U2021" s="106"/>
      <c r="V2021" s="106"/>
      <c r="W2021" s="106"/>
      <c r="X2021" s="106"/>
      <c r="Y2021" s="101"/>
      <c r="Z2021" s="101"/>
      <c r="AA2021" s="101"/>
      <c r="AB2021" s="101"/>
      <c r="AC2021" s="101"/>
      <c r="AD2021" s="101"/>
      <c r="AE2021" s="101"/>
      <c r="AF2021" s="101"/>
      <c r="AG2021" s="101" t="s">
        <v>365</v>
      </c>
      <c r="AH2021" s="101">
        <v>0</v>
      </c>
      <c r="AI2021" s="101"/>
      <c r="AJ2021" s="101"/>
      <c r="AK2021" s="101"/>
      <c r="AL2021" s="101"/>
      <c r="AM2021" s="101"/>
      <c r="AN2021" s="101"/>
      <c r="AO2021" s="101"/>
      <c r="AP2021" s="101"/>
      <c r="AQ2021" s="101"/>
      <c r="AR2021" s="101"/>
      <c r="AS2021" s="101"/>
      <c r="AT2021" s="101"/>
      <c r="AU2021" s="101"/>
      <c r="AV2021" s="101"/>
      <c r="AW2021" s="101"/>
      <c r="AX2021" s="101"/>
      <c r="AY2021" s="101"/>
      <c r="AZ2021" s="101"/>
      <c r="BA2021" s="101"/>
      <c r="BB2021" s="101"/>
      <c r="BC2021" s="101"/>
      <c r="BD2021" s="101"/>
      <c r="BE2021" s="101"/>
      <c r="BF2021" s="101"/>
      <c r="BG2021" s="101"/>
      <c r="BH2021" s="101"/>
    </row>
    <row r="2022" spans="1:60" outlineLevel="1">
      <c r="A2022" s="104"/>
      <c r="B2022" s="105"/>
      <c r="C2022" s="138" t="s">
        <v>949</v>
      </c>
      <c r="D2022" s="107"/>
      <c r="E2022" s="108">
        <v>1</v>
      </c>
      <c r="F2022" s="106"/>
      <c r="G2022" s="106"/>
      <c r="H2022" s="106"/>
      <c r="I2022" s="106"/>
      <c r="J2022" s="106"/>
      <c r="K2022" s="106"/>
      <c r="L2022" s="106"/>
      <c r="M2022" s="106"/>
      <c r="N2022" s="106"/>
      <c r="O2022" s="106"/>
      <c r="P2022" s="106"/>
      <c r="Q2022" s="106"/>
      <c r="R2022" s="106"/>
      <c r="S2022" s="106"/>
      <c r="T2022" s="106"/>
      <c r="U2022" s="106"/>
      <c r="V2022" s="106"/>
      <c r="W2022" s="106"/>
      <c r="X2022" s="106"/>
      <c r="Y2022" s="101"/>
      <c r="Z2022" s="101"/>
      <c r="AA2022" s="101"/>
      <c r="AB2022" s="101"/>
      <c r="AC2022" s="101"/>
      <c r="AD2022" s="101"/>
      <c r="AE2022" s="101"/>
      <c r="AF2022" s="101"/>
      <c r="AG2022" s="101" t="s">
        <v>365</v>
      </c>
      <c r="AH2022" s="101">
        <v>0</v>
      </c>
      <c r="AI2022" s="101"/>
      <c r="AJ2022" s="101"/>
      <c r="AK2022" s="101"/>
      <c r="AL2022" s="101"/>
      <c r="AM2022" s="101"/>
      <c r="AN2022" s="101"/>
      <c r="AO2022" s="101"/>
      <c r="AP2022" s="101"/>
      <c r="AQ2022" s="101"/>
      <c r="AR2022" s="101"/>
      <c r="AS2022" s="101"/>
      <c r="AT2022" s="101"/>
      <c r="AU2022" s="101"/>
      <c r="AV2022" s="101"/>
      <c r="AW2022" s="101"/>
      <c r="AX2022" s="101"/>
      <c r="AY2022" s="101"/>
      <c r="AZ2022" s="101"/>
      <c r="BA2022" s="101"/>
      <c r="BB2022" s="101"/>
      <c r="BC2022" s="101"/>
      <c r="BD2022" s="101"/>
      <c r="BE2022" s="101"/>
      <c r="BF2022" s="101"/>
      <c r="BG2022" s="101"/>
      <c r="BH2022" s="101"/>
    </row>
    <row r="2023" spans="1:60" outlineLevel="1">
      <c r="A2023" s="104"/>
      <c r="B2023" s="105"/>
      <c r="C2023" s="138" t="s">
        <v>950</v>
      </c>
      <c r="D2023" s="107"/>
      <c r="E2023" s="108">
        <v>1</v>
      </c>
      <c r="F2023" s="106"/>
      <c r="G2023" s="106"/>
      <c r="H2023" s="106"/>
      <c r="I2023" s="106"/>
      <c r="J2023" s="106"/>
      <c r="K2023" s="106"/>
      <c r="L2023" s="106"/>
      <c r="M2023" s="106"/>
      <c r="N2023" s="106"/>
      <c r="O2023" s="106"/>
      <c r="P2023" s="106"/>
      <c r="Q2023" s="106"/>
      <c r="R2023" s="106"/>
      <c r="S2023" s="106"/>
      <c r="T2023" s="106"/>
      <c r="U2023" s="106"/>
      <c r="V2023" s="106"/>
      <c r="W2023" s="106"/>
      <c r="X2023" s="106"/>
      <c r="Y2023" s="101"/>
      <c r="Z2023" s="101"/>
      <c r="AA2023" s="101"/>
      <c r="AB2023" s="101"/>
      <c r="AC2023" s="101"/>
      <c r="AD2023" s="101"/>
      <c r="AE2023" s="101"/>
      <c r="AF2023" s="101"/>
      <c r="AG2023" s="101" t="s">
        <v>365</v>
      </c>
      <c r="AH2023" s="101">
        <v>0</v>
      </c>
      <c r="AI2023" s="101"/>
      <c r="AJ2023" s="101"/>
      <c r="AK2023" s="101"/>
      <c r="AL2023" s="101"/>
      <c r="AM2023" s="101"/>
      <c r="AN2023" s="101"/>
      <c r="AO2023" s="101"/>
      <c r="AP2023" s="101"/>
      <c r="AQ2023" s="101"/>
      <c r="AR2023" s="101"/>
      <c r="AS2023" s="101"/>
      <c r="AT2023" s="101"/>
      <c r="AU2023" s="101"/>
      <c r="AV2023" s="101"/>
      <c r="AW2023" s="101"/>
      <c r="AX2023" s="101"/>
      <c r="AY2023" s="101"/>
      <c r="AZ2023" s="101"/>
      <c r="BA2023" s="101"/>
      <c r="BB2023" s="101"/>
      <c r="BC2023" s="101"/>
      <c r="BD2023" s="101"/>
      <c r="BE2023" s="101"/>
      <c r="BF2023" s="101"/>
      <c r="BG2023" s="101"/>
      <c r="BH2023" s="101"/>
    </row>
    <row r="2024" spans="1:60" outlineLevel="1">
      <c r="A2024" s="104"/>
      <c r="B2024" s="105"/>
      <c r="C2024" s="138" t="s">
        <v>951</v>
      </c>
      <c r="D2024" s="107"/>
      <c r="E2024" s="108">
        <v>1</v>
      </c>
      <c r="F2024" s="106"/>
      <c r="G2024" s="106"/>
      <c r="H2024" s="106"/>
      <c r="I2024" s="106"/>
      <c r="J2024" s="106"/>
      <c r="K2024" s="106"/>
      <c r="L2024" s="106"/>
      <c r="M2024" s="106"/>
      <c r="N2024" s="106"/>
      <c r="O2024" s="106"/>
      <c r="P2024" s="106"/>
      <c r="Q2024" s="106"/>
      <c r="R2024" s="106"/>
      <c r="S2024" s="106"/>
      <c r="T2024" s="106"/>
      <c r="U2024" s="106"/>
      <c r="V2024" s="106"/>
      <c r="W2024" s="106"/>
      <c r="X2024" s="106"/>
      <c r="Y2024" s="101"/>
      <c r="Z2024" s="101"/>
      <c r="AA2024" s="101"/>
      <c r="AB2024" s="101"/>
      <c r="AC2024" s="101"/>
      <c r="AD2024" s="101"/>
      <c r="AE2024" s="101"/>
      <c r="AF2024" s="101"/>
      <c r="AG2024" s="101" t="s">
        <v>365</v>
      </c>
      <c r="AH2024" s="101">
        <v>0</v>
      </c>
      <c r="AI2024" s="101"/>
      <c r="AJ2024" s="101"/>
      <c r="AK2024" s="101"/>
      <c r="AL2024" s="101"/>
      <c r="AM2024" s="101"/>
      <c r="AN2024" s="101"/>
      <c r="AO2024" s="101"/>
      <c r="AP2024" s="101"/>
      <c r="AQ2024" s="101"/>
      <c r="AR2024" s="101"/>
      <c r="AS2024" s="101"/>
      <c r="AT2024" s="101"/>
      <c r="AU2024" s="101"/>
      <c r="AV2024" s="101"/>
      <c r="AW2024" s="101"/>
      <c r="AX2024" s="101"/>
      <c r="AY2024" s="101"/>
      <c r="AZ2024" s="101"/>
      <c r="BA2024" s="101"/>
      <c r="BB2024" s="101"/>
      <c r="BC2024" s="101"/>
      <c r="BD2024" s="101"/>
      <c r="BE2024" s="101"/>
      <c r="BF2024" s="101"/>
      <c r="BG2024" s="101"/>
      <c r="BH2024" s="101"/>
    </row>
    <row r="2025" spans="1:60" outlineLevel="1">
      <c r="A2025" s="104"/>
      <c r="B2025" s="105"/>
      <c r="C2025" s="138" t="s">
        <v>952</v>
      </c>
      <c r="D2025" s="107"/>
      <c r="E2025" s="108">
        <v>1</v>
      </c>
      <c r="F2025" s="106"/>
      <c r="G2025" s="106"/>
      <c r="H2025" s="106"/>
      <c r="I2025" s="106"/>
      <c r="J2025" s="106"/>
      <c r="K2025" s="106"/>
      <c r="L2025" s="106"/>
      <c r="M2025" s="106"/>
      <c r="N2025" s="106"/>
      <c r="O2025" s="106"/>
      <c r="P2025" s="106"/>
      <c r="Q2025" s="106"/>
      <c r="R2025" s="106"/>
      <c r="S2025" s="106"/>
      <c r="T2025" s="106"/>
      <c r="U2025" s="106"/>
      <c r="V2025" s="106"/>
      <c r="W2025" s="106"/>
      <c r="X2025" s="106"/>
      <c r="Y2025" s="101"/>
      <c r="Z2025" s="101"/>
      <c r="AA2025" s="101"/>
      <c r="AB2025" s="101"/>
      <c r="AC2025" s="101"/>
      <c r="AD2025" s="101"/>
      <c r="AE2025" s="101"/>
      <c r="AF2025" s="101"/>
      <c r="AG2025" s="101" t="s">
        <v>365</v>
      </c>
      <c r="AH2025" s="101">
        <v>0</v>
      </c>
      <c r="AI2025" s="101"/>
      <c r="AJ2025" s="101"/>
      <c r="AK2025" s="101"/>
      <c r="AL2025" s="101"/>
      <c r="AM2025" s="101"/>
      <c r="AN2025" s="101"/>
      <c r="AO2025" s="101"/>
      <c r="AP2025" s="101"/>
      <c r="AQ2025" s="101"/>
      <c r="AR2025" s="101"/>
      <c r="AS2025" s="101"/>
      <c r="AT2025" s="101"/>
      <c r="AU2025" s="101"/>
      <c r="AV2025" s="101"/>
      <c r="AW2025" s="101"/>
      <c r="AX2025" s="101"/>
      <c r="AY2025" s="101"/>
      <c r="AZ2025" s="101"/>
      <c r="BA2025" s="101"/>
      <c r="BB2025" s="101"/>
      <c r="BC2025" s="101"/>
      <c r="BD2025" s="101"/>
      <c r="BE2025" s="101"/>
      <c r="BF2025" s="101"/>
      <c r="BG2025" s="101"/>
      <c r="BH2025" s="101"/>
    </row>
    <row r="2026" spans="1:60" outlineLevel="1">
      <c r="A2026" s="104"/>
      <c r="B2026" s="105"/>
      <c r="C2026" s="138" t="s">
        <v>953</v>
      </c>
      <c r="D2026" s="107"/>
      <c r="E2026" s="108">
        <v>1</v>
      </c>
      <c r="F2026" s="106"/>
      <c r="G2026" s="106"/>
      <c r="H2026" s="106"/>
      <c r="I2026" s="106"/>
      <c r="J2026" s="106"/>
      <c r="K2026" s="106"/>
      <c r="L2026" s="106"/>
      <c r="M2026" s="106"/>
      <c r="N2026" s="106"/>
      <c r="O2026" s="106"/>
      <c r="P2026" s="106"/>
      <c r="Q2026" s="106"/>
      <c r="R2026" s="106"/>
      <c r="S2026" s="106"/>
      <c r="T2026" s="106"/>
      <c r="U2026" s="106"/>
      <c r="V2026" s="106"/>
      <c r="W2026" s="106"/>
      <c r="X2026" s="106"/>
      <c r="Y2026" s="101"/>
      <c r="Z2026" s="101"/>
      <c r="AA2026" s="101"/>
      <c r="AB2026" s="101"/>
      <c r="AC2026" s="101"/>
      <c r="AD2026" s="101"/>
      <c r="AE2026" s="101"/>
      <c r="AF2026" s="101"/>
      <c r="AG2026" s="101" t="s">
        <v>365</v>
      </c>
      <c r="AH2026" s="101">
        <v>0</v>
      </c>
      <c r="AI2026" s="101"/>
      <c r="AJ2026" s="101"/>
      <c r="AK2026" s="101"/>
      <c r="AL2026" s="101"/>
      <c r="AM2026" s="101"/>
      <c r="AN2026" s="101"/>
      <c r="AO2026" s="101"/>
      <c r="AP2026" s="101"/>
      <c r="AQ2026" s="101"/>
      <c r="AR2026" s="101"/>
      <c r="AS2026" s="101"/>
      <c r="AT2026" s="101"/>
      <c r="AU2026" s="101"/>
      <c r="AV2026" s="101"/>
      <c r="AW2026" s="101"/>
      <c r="AX2026" s="101"/>
      <c r="AY2026" s="101"/>
      <c r="AZ2026" s="101"/>
      <c r="BA2026" s="101"/>
      <c r="BB2026" s="101"/>
      <c r="BC2026" s="101"/>
      <c r="BD2026" s="101"/>
      <c r="BE2026" s="101"/>
      <c r="BF2026" s="101"/>
      <c r="BG2026" s="101"/>
      <c r="BH2026" s="101"/>
    </row>
    <row r="2027" spans="1:60" outlineLevel="1">
      <c r="A2027" s="104"/>
      <c r="B2027" s="105"/>
      <c r="C2027" s="138" t="s">
        <v>954</v>
      </c>
      <c r="D2027" s="107"/>
      <c r="E2027" s="108">
        <v>1</v>
      </c>
      <c r="F2027" s="106"/>
      <c r="G2027" s="106"/>
      <c r="H2027" s="106"/>
      <c r="I2027" s="106"/>
      <c r="J2027" s="106"/>
      <c r="K2027" s="106"/>
      <c r="L2027" s="106"/>
      <c r="M2027" s="106"/>
      <c r="N2027" s="106"/>
      <c r="O2027" s="106"/>
      <c r="P2027" s="106"/>
      <c r="Q2027" s="106"/>
      <c r="R2027" s="106"/>
      <c r="S2027" s="106"/>
      <c r="T2027" s="106"/>
      <c r="U2027" s="106"/>
      <c r="V2027" s="106"/>
      <c r="W2027" s="106"/>
      <c r="X2027" s="106"/>
      <c r="Y2027" s="101"/>
      <c r="Z2027" s="101"/>
      <c r="AA2027" s="101"/>
      <c r="AB2027" s="101"/>
      <c r="AC2027" s="101"/>
      <c r="AD2027" s="101"/>
      <c r="AE2027" s="101"/>
      <c r="AF2027" s="101"/>
      <c r="AG2027" s="101" t="s">
        <v>365</v>
      </c>
      <c r="AH2027" s="101">
        <v>0</v>
      </c>
      <c r="AI2027" s="101"/>
      <c r="AJ2027" s="101"/>
      <c r="AK2027" s="101"/>
      <c r="AL2027" s="101"/>
      <c r="AM2027" s="101"/>
      <c r="AN2027" s="101"/>
      <c r="AO2027" s="101"/>
      <c r="AP2027" s="101"/>
      <c r="AQ2027" s="101"/>
      <c r="AR2027" s="101"/>
      <c r="AS2027" s="101"/>
      <c r="AT2027" s="101"/>
      <c r="AU2027" s="101"/>
      <c r="AV2027" s="101"/>
      <c r="AW2027" s="101"/>
      <c r="AX2027" s="101"/>
      <c r="AY2027" s="101"/>
      <c r="AZ2027" s="101"/>
      <c r="BA2027" s="101"/>
      <c r="BB2027" s="101"/>
      <c r="BC2027" s="101"/>
      <c r="BD2027" s="101"/>
      <c r="BE2027" s="101"/>
      <c r="BF2027" s="101"/>
      <c r="BG2027" s="101"/>
      <c r="BH2027" s="101"/>
    </row>
    <row r="2028" spans="1:60">
      <c r="A2028" s="116" t="s">
        <v>355</v>
      </c>
      <c r="B2028" s="117" t="s">
        <v>317</v>
      </c>
      <c r="C2028" s="136" t="s">
        <v>318</v>
      </c>
      <c r="D2028" s="118"/>
      <c r="E2028" s="119"/>
      <c r="F2028" s="120"/>
      <c r="G2028" s="120">
        <f>SUMIF(AG2029:AG2035,"&lt;&gt;NOR",G2029:G2035)</f>
        <v>0</v>
      </c>
      <c r="H2028" s="120"/>
      <c r="I2028" s="120">
        <f>SUM(I2029:I2035)</f>
        <v>0</v>
      </c>
      <c r="J2028" s="120"/>
      <c r="K2028" s="120">
        <f>SUM(K2029:K2035)</f>
        <v>0</v>
      </c>
      <c r="L2028" s="120"/>
      <c r="M2028" s="120">
        <f>SUM(M2029:M2035)</f>
        <v>0</v>
      </c>
      <c r="N2028" s="120"/>
      <c r="O2028" s="120">
        <f>SUM(O2029:O2035)</f>
        <v>0</v>
      </c>
      <c r="P2028" s="120"/>
      <c r="Q2028" s="120">
        <f>SUM(Q2029:Q2035)</f>
        <v>0</v>
      </c>
      <c r="R2028" s="120"/>
      <c r="S2028" s="120"/>
      <c r="T2028" s="121"/>
      <c r="U2028" s="115"/>
      <c r="V2028" s="115">
        <f>SUM(V2029:V2035)</f>
        <v>2893.7200000000003</v>
      </c>
      <c r="W2028" s="115"/>
      <c r="X2028" s="115"/>
      <c r="AG2028" t="s">
        <v>356</v>
      </c>
    </row>
    <row r="2029" spans="1:60" outlineLevel="1">
      <c r="A2029" s="129">
        <v>233</v>
      </c>
      <c r="B2029" s="130" t="s">
        <v>1766</v>
      </c>
      <c r="C2029" s="140" t="s">
        <v>1767</v>
      </c>
      <c r="D2029" s="131" t="s">
        <v>544</v>
      </c>
      <c r="E2029" s="132">
        <v>184.40726000000001</v>
      </c>
      <c r="F2029" s="133"/>
      <c r="G2029" s="134">
        <f t="shared" ref="G2029:G2035" si="28">ROUND(E2029*F2029,2)</f>
        <v>0</v>
      </c>
      <c r="H2029" s="133"/>
      <c r="I2029" s="134">
        <f t="shared" ref="I2029:I2035" si="29">ROUND(E2029*H2029,2)</f>
        <v>0</v>
      </c>
      <c r="J2029" s="133"/>
      <c r="K2029" s="134">
        <f t="shared" ref="K2029:K2035" si="30">ROUND(E2029*J2029,2)</f>
        <v>0</v>
      </c>
      <c r="L2029" s="134">
        <v>21</v>
      </c>
      <c r="M2029" s="134">
        <f t="shared" ref="M2029:M2035" si="31">G2029*(1+L2029/100)</f>
        <v>0</v>
      </c>
      <c r="N2029" s="134">
        <v>0</v>
      </c>
      <c r="O2029" s="134">
        <f t="shared" ref="O2029:O2035" si="32">ROUND(E2029*N2029,2)</f>
        <v>0</v>
      </c>
      <c r="P2029" s="134">
        <v>0</v>
      </c>
      <c r="Q2029" s="134">
        <f t="shared" ref="Q2029:Q2035" si="33">ROUND(E2029*P2029,2)</f>
        <v>0</v>
      </c>
      <c r="R2029" s="134"/>
      <c r="S2029" s="134" t="s">
        <v>360</v>
      </c>
      <c r="T2029" s="135" t="s">
        <v>361</v>
      </c>
      <c r="U2029" s="106">
        <v>0.93300000000000005</v>
      </c>
      <c r="V2029" s="106">
        <f t="shared" ref="V2029:V2035" si="34">ROUND(E2029*U2029,2)</f>
        <v>172.05</v>
      </c>
      <c r="W2029" s="106"/>
      <c r="X2029" s="106" t="s">
        <v>1768</v>
      </c>
      <c r="Y2029" s="101"/>
      <c r="Z2029" s="101"/>
      <c r="AA2029" s="101"/>
      <c r="AB2029" s="101"/>
      <c r="AC2029" s="101"/>
      <c r="AD2029" s="101"/>
      <c r="AE2029" s="101"/>
      <c r="AF2029" s="101"/>
      <c r="AG2029" s="101" t="s">
        <v>1769</v>
      </c>
      <c r="AH2029" s="101"/>
      <c r="AI2029" s="101"/>
      <c r="AJ2029" s="101"/>
      <c r="AK2029" s="101"/>
      <c r="AL2029" s="101"/>
      <c r="AM2029" s="101"/>
      <c r="AN2029" s="101"/>
      <c r="AO2029" s="101"/>
      <c r="AP2029" s="101"/>
      <c r="AQ2029" s="101"/>
      <c r="AR2029" s="101"/>
      <c r="AS2029" s="101"/>
      <c r="AT2029" s="101"/>
      <c r="AU2029" s="101"/>
      <c r="AV2029" s="101"/>
      <c r="AW2029" s="101"/>
      <c r="AX2029" s="101"/>
      <c r="AY2029" s="101"/>
      <c r="AZ2029" s="101"/>
      <c r="BA2029" s="101"/>
      <c r="BB2029" s="101"/>
      <c r="BC2029" s="101"/>
      <c r="BD2029" s="101"/>
      <c r="BE2029" s="101"/>
      <c r="BF2029" s="101"/>
      <c r="BG2029" s="101"/>
      <c r="BH2029" s="101"/>
    </row>
    <row r="2030" spans="1:60" outlineLevel="1">
      <c r="A2030" s="129">
        <v>234</v>
      </c>
      <c r="B2030" s="130" t="s">
        <v>1770</v>
      </c>
      <c r="C2030" s="140" t="s">
        <v>1771</v>
      </c>
      <c r="D2030" s="131" t="s">
        <v>544</v>
      </c>
      <c r="E2030" s="132">
        <v>2766.1089099999999</v>
      </c>
      <c r="F2030" s="133"/>
      <c r="G2030" s="134">
        <f t="shared" si="28"/>
        <v>0</v>
      </c>
      <c r="H2030" s="133"/>
      <c r="I2030" s="134">
        <f t="shared" si="29"/>
        <v>0</v>
      </c>
      <c r="J2030" s="133"/>
      <c r="K2030" s="134">
        <f t="shared" si="30"/>
        <v>0</v>
      </c>
      <c r="L2030" s="134">
        <v>21</v>
      </c>
      <c r="M2030" s="134">
        <f t="shared" si="31"/>
        <v>0</v>
      </c>
      <c r="N2030" s="134">
        <v>0</v>
      </c>
      <c r="O2030" s="134">
        <f t="shared" si="32"/>
        <v>0</v>
      </c>
      <c r="P2030" s="134">
        <v>0</v>
      </c>
      <c r="Q2030" s="134">
        <f t="shared" si="33"/>
        <v>0</v>
      </c>
      <c r="R2030" s="134"/>
      <c r="S2030" s="134" t="s">
        <v>360</v>
      </c>
      <c r="T2030" s="135" t="s">
        <v>361</v>
      </c>
      <c r="U2030" s="106">
        <v>0.65300000000000002</v>
      </c>
      <c r="V2030" s="106">
        <f t="shared" si="34"/>
        <v>1806.27</v>
      </c>
      <c r="W2030" s="106"/>
      <c r="X2030" s="106" t="s">
        <v>1768</v>
      </c>
      <c r="Y2030" s="101"/>
      <c r="Z2030" s="101"/>
      <c r="AA2030" s="101"/>
      <c r="AB2030" s="101"/>
      <c r="AC2030" s="101"/>
      <c r="AD2030" s="101"/>
      <c r="AE2030" s="101"/>
      <c r="AF2030" s="101"/>
      <c r="AG2030" s="101" t="s">
        <v>1769</v>
      </c>
      <c r="AH2030" s="101"/>
      <c r="AI2030" s="101"/>
      <c r="AJ2030" s="101"/>
      <c r="AK2030" s="101"/>
      <c r="AL2030" s="101"/>
      <c r="AM2030" s="101"/>
      <c r="AN2030" s="101"/>
      <c r="AO2030" s="101"/>
      <c r="AP2030" s="101"/>
      <c r="AQ2030" s="101"/>
      <c r="AR2030" s="101"/>
      <c r="AS2030" s="101"/>
      <c r="AT2030" s="101"/>
      <c r="AU2030" s="101"/>
      <c r="AV2030" s="101"/>
      <c r="AW2030" s="101"/>
      <c r="AX2030" s="101"/>
      <c r="AY2030" s="101"/>
      <c r="AZ2030" s="101"/>
      <c r="BA2030" s="101"/>
      <c r="BB2030" s="101"/>
      <c r="BC2030" s="101"/>
      <c r="BD2030" s="101"/>
      <c r="BE2030" s="101"/>
      <c r="BF2030" s="101"/>
      <c r="BG2030" s="101"/>
      <c r="BH2030" s="101"/>
    </row>
    <row r="2031" spans="1:60" outlineLevel="1">
      <c r="A2031" s="129">
        <v>235</v>
      </c>
      <c r="B2031" s="130" t="s">
        <v>1772</v>
      </c>
      <c r="C2031" s="140" t="s">
        <v>1773</v>
      </c>
      <c r="D2031" s="131" t="s">
        <v>544</v>
      </c>
      <c r="E2031" s="132">
        <v>184.40726000000001</v>
      </c>
      <c r="F2031" s="133"/>
      <c r="G2031" s="134">
        <f t="shared" si="28"/>
        <v>0</v>
      </c>
      <c r="H2031" s="133"/>
      <c r="I2031" s="134">
        <f t="shared" si="29"/>
        <v>0</v>
      </c>
      <c r="J2031" s="133"/>
      <c r="K2031" s="134">
        <f t="shared" si="30"/>
        <v>0</v>
      </c>
      <c r="L2031" s="134">
        <v>21</v>
      </c>
      <c r="M2031" s="134">
        <f t="shared" si="31"/>
        <v>0</v>
      </c>
      <c r="N2031" s="134">
        <v>0</v>
      </c>
      <c r="O2031" s="134">
        <f t="shared" si="32"/>
        <v>0</v>
      </c>
      <c r="P2031" s="134">
        <v>0</v>
      </c>
      <c r="Q2031" s="134">
        <f t="shared" si="33"/>
        <v>0</v>
      </c>
      <c r="R2031" s="134"/>
      <c r="S2031" s="134" t="s">
        <v>360</v>
      </c>
      <c r="T2031" s="135" t="s">
        <v>361</v>
      </c>
      <c r="U2031" s="106">
        <v>0.98</v>
      </c>
      <c r="V2031" s="106">
        <f t="shared" si="34"/>
        <v>180.72</v>
      </c>
      <c r="W2031" s="106"/>
      <c r="X2031" s="106" t="s">
        <v>1768</v>
      </c>
      <c r="Y2031" s="101"/>
      <c r="Z2031" s="101"/>
      <c r="AA2031" s="101"/>
      <c r="AB2031" s="101"/>
      <c r="AC2031" s="101"/>
      <c r="AD2031" s="101"/>
      <c r="AE2031" s="101"/>
      <c r="AF2031" s="101"/>
      <c r="AG2031" s="101" t="s">
        <v>1769</v>
      </c>
      <c r="AH2031" s="101"/>
      <c r="AI2031" s="101"/>
      <c r="AJ2031" s="101"/>
      <c r="AK2031" s="101"/>
      <c r="AL2031" s="101"/>
      <c r="AM2031" s="101"/>
      <c r="AN2031" s="101"/>
      <c r="AO2031" s="101"/>
      <c r="AP2031" s="101"/>
      <c r="AQ2031" s="101"/>
      <c r="AR2031" s="101"/>
      <c r="AS2031" s="101"/>
      <c r="AT2031" s="101"/>
      <c r="AU2031" s="101"/>
      <c r="AV2031" s="101"/>
      <c r="AW2031" s="101"/>
      <c r="AX2031" s="101"/>
      <c r="AY2031" s="101"/>
      <c r="AZ2031" s="101"/>
      <c r="BA2031" s="101"/>
      <c r="BB2031" s="101"/>
      <c r="BC2031" s="101"/>
      <c r="BD2031" s="101"/>
      <c r="BE2031" s="101"/>
      <c r="BF2031" s="101"/>
      <c r="BG2031" s="101"/>
      <c r="BH2031" s="101"/>
    </row>
    <row r="2032" spans="1:60" outlineLevel="1">
      <c r="A2032" s="129">
        <v>236</v>
      </c>
      <c r="B2032" s="130" t="s">
        <v>1774</v>
      </c>
      <c r="C2032" s="140" t="s">
        <v>1775</v>
      </c>
      <c r="D2032" s="131" t="s">
        <v>544</v>
      </c>
      <c r="E2032" s="132">
        <v>1659.66535</v>
      </c>
      <c r="F2032" s="133"/>
      <c r="G2032" s="134">
        <f t="shared" si="28"/>
        <v>0</v>
      </c>
      <c r="H2032" s="133"/>
      <c r="I2032" s="134">
        <f t="shared" si="29"/>
        <v>0</v>
      </c>
      <c r="J2032" s="133"/>
      <c r="K2032" s="134">
        <f t="shared" si="30"/>
        <v>0</v>
      </c>
      <c r="L2032" s="134">
        <v>21</v>
      </c>
      <c r="M2032" s="134">
        <f t="shared" si="31"/>
        <v>0</v>
      </c>
      <c r="N2032" s="134">
        <v>0</v>
      </c>
      <c r="O2032" s="134">
        <f t="shared" si="32"/>
        <v>0</v>
      </c>
      <c r="P2032" s="134">
        <v>0</v>
      </c>
      <c r="Q2032" s="134">
        <f t="shared" si="33"/>
        <v>0</v>
      </c>
      <c r="R2032" s="134"/>
      <c r="S2032" s="134" t="s">
        <v>360</v>
      </c>
      <c r="T2032" s="135" t="s">
        <v>361</v>
      </c>
      <c r="U2032" s="106">
        <v>0</v>
      </c>
      <c r="V2032" s="106">
        <f t="shared" si="34"/>
        <v>0</v>
      </c>
      <c r="W2032" s="106"/>
      <c r="X2032" s="106" t="s">
        <v>1768</v>
      </c>
      <c r="Y2032" s="101"/>
      <c r="Z2032" s="101"/>
      <c r="AA2032" s="101"/>
      <c r="AB2032" s="101"/>
      <c r="AC2032" s="101"/>
      <c r="AD2032" s="101"/>
      <c r="AE2032" s="101"/>
      <c r="AF2032" s="101"/>
      <c r="AG2032" s="101" t="s">
        <v>1769</v>
      </c>
      <c r="AH2032" s="101"/>
      <c r="AI2032" s="101"/>
      <c r="AJ2032" s="101"/>
      <c r="AK2032" s="101"/>
      <c r="AL2032" s="101"/>
      <c r="AM2032" s="101"/>
      <c r="AN2032" s="101"/>
      <c r="AO2032" s="101"/>
      <c r="AP2032" s="101"/>
      <c r="AQ2032" s="101"/>
      <c r="AR2032" s="101"/>
      <c r="AS2032" s="101"/>
      <c r="AT2032" s="101"/>
      <c r="AU2032" s="101"/>
      <c r="AV2032" s="101"/>
      <c r="AW2032" s="101"/>
      <c r="AX2032" s="101"/>
      <c r="AY2032" s="101"/>
      <c r="AZ2032" s="101"/>
      <c r="BA2032" s="101"/>
      <c r="BB2032" s="101"/>
      <c r="BC2032" s="101"/>
      <c r="BD2032" s="101"/>
      <c r="BE2032" s="101"/>
      <c r="BF2032" s="101"/>
      <c r="BG2032" s="101"/>
      <c r="BH2032" s="101"/>
    </row>
    <row r="2033" spans="1:60" outlineLevel="1">
      <c r="A2033" s="129">
        <v>237</v>
      </c>
      <c r="B2033" s="130" t="s">
        <v>1776</v>
      </c>
      <c r="C2033" s="140" t="s">
        <v>1777</v>
      </c>
      <c r="D2033" s="131" t="s">
        <v>544</v>
      </c>
      <c r="E2033" s="132">
        <v>184.40726000000001</v>
      </c>
      <c r="F2033" s="133"/>
      <c r="G2033" s="134">
        <f t="shared" si="28"/>
        <v>0</v>
      </c>
      <c r="H2033" s="133"/>
      <c r="I2033" s="134">
        <f t="shared" si="29"/>
        <v>0</v>
      </c>
      <c r="J2033" s="133"/>
      <c r="K2033" s="134">
        <f t="shared" si="30"/>
        <v>0</v>
      </c>
      <c r="L2033" s="134">
        <v>21</v>
      </c>
      <c r="M2033" s="134">
        <f t="shared" si="31"/>
        <v>0</v>
      </c>
      <c r="N2033" s="134">
        <v>0</v>
      </c>
      <c r="O2033" s="134">
        <f t="shared" si="32"/>
        <v>0</v>
      </c>
      <c r="P2033" s="134">
        <v>0</v>
      </c>
      <c r="Q2033" s="134">
        <f t="shared" si="33"/>
        <v>0</v>
      </c>
      <c r="R2033" s="134"/>
      <c r="S2033" s="134" t="s">
        <v>360</v>
      </c>
      <c r="T2033" s="135" t="s">
        <v>361</v>
      </c>
      <c r="U2033" s="106">
        <v>1.8839999999999999</v>
      </c>
      <c r="V2033" s="106">
        <f t="shared" si="34"/>
        <v>347.42</v>
      </c>
      <c r="W2033" s="106"/>
      <c r="X2033" s="106" t="s">
        <v>1768</v>
      </c>
      <c r="Y2033" s="101"/>
      <c r="Z2033" s="101"/>
      <c r="AA2033" s="101"/>
      <c r="AB2033" s="101"/>
      <c r="AC2033" s="101"/>
      <c r="AD2033" s="101"/>
      <c r="AE2033" s="101"/>
      <c r="AF2033" s="101"/>
      <c r="AG2033" s="101" t="s">
        <v>1769</v>
      </c>
      <c r="AH2033" s="101"/>
      <c r="AI2033" s="101"/>
      <c r="AJ2033" s="101"/>
      <c r="AK2033" s="101"/>
      <c r="AL2033" s="101"/>
      <c r="AM2033" s="101"/>
      <c r="AN2033" s="101"/>
      <c r="AO2033" s="101"/>
      <c r="AP2033" s="101"/>
      <c r="AQ2033" s="101"/>
      <c r="AR2033" s="101"/>
      <c r="AS2033" s="101"/>
      <c r="AT2033" s="101"/>
      <c r="AU2033" s="101"/>
      <c r="AV2033" s="101"/>
      <c r="AW2033" s="101"/>
      <c r="AX2033" s="101"/>
      <c r="AY2033" s="101"/>
      <c r="AZ2033" s="101"/>
      <c r="BA2033" s="101"/>
      <c r="BB2033" s="101"/>
      <c r="BC2033" s="101"/>
      <c r="BD2033" s="101"/>
      <c r="BE2033" s="101"/>
      <c r="BF2033" s="101"/>
      <c r="BG2033" s="101"/>
      <c r="BH2033" s="101"/>
    </row>
    <row r="2034" spans="1:60" outlineLevel="1">
      <c r="A2034" s="129">
        <v>238</v>
      </c>
      <c r="B2034" s="130" t="s">
        <v>1778</v>
      </c>
      <c r="C2034" s="140" t="s">
        <v>1779</v>
      </c>
      <c r="D2034" s="131" t="s">
        <v>544</v>
      </c>
      <c r="E2034" s="132">
        <v>1844.0726099999999</v>
      </c>
      <c r="F2034" s="133"/>
      <c r="G2034" s="134">
        <f t="shared" si="28"/>
        <v>0</v>
      </c>
      <c r="H2034" s="133"/>
      <c r="I2034" s="134">
        <f t="shared" si="29"/>
        <v>0</v>
      </c>
      <c r="J2034" s="133"/>
      <c r="K2034" s="134">
        <f t="shared" si="30"/>
        <v>0</v>
      </c>
      <c r="L2034" s="134">
        <v>21</v>
      </c>
      <c r="M2034" s="134">
        <f t="shared" si="31"/>
        <v>0</v>
      </c>
      <c r="N2034" s="134">
        <v>0</v>
      </c>
      <c r="O2034" s="134">
        <f t="shared" si="32"/>
        <v>0</v>
      </c>
      <c r="P2034" s="134">
        <v>0</v>
      </c>
      <c r="Q2034" s="134">
        <f t="shared" si="33"/>
        <v>0</v>
      </c>
      <c r="R2034" s="134"/>
      <c r="S2034" s="134" t="s">
        <v>360</v>
      </c>
      <c r="T2034" s="135" t="s">
        <v>361</v>
      </c>
      <c r="U2034" s="106">
        <v>0.21</v>
      </c>
      <c r="V2034" s="106">
        <f t="shared" si="34"/>
        <v>387.26</v>
      </c>
      <c r="W2034" s="106"/>
      <c r="X2034" s="106" t="s">
        <v>1768</v>
      </c>
      <c r="Y2034" s="101"/>
      <c r="Z2034" s="101"/>
      <c r="AA2034" s="101"/>
      <c r="AB2034" s="101"/>
      <c r="AC2034" s="101"/>
      <c r="AD2034" s="101"/>
      <c r="AE2034" s="101"/>
      <c r="AF2034" s="101"/>
      <c r="AG2034" s="101" t="s">
        <v>1769</v>
      </c>
      <c r="AH2034" s="101"/>
      <c r="AI2034" s="101"/>
      <c r="AJ2034" s="101"/>
      <c r="AK2034" s="101"/>
      <c r="AL2034" s="101"/>
      <c r="AM2034" s="101"/>
      <c r="AN2034" s="101"/>
      <c r="AO2034" s="101"/>
      <c r="AP2034" s="101"/>
      <c r="AQ2034" s="101"/>
      <c r="AR2034" s="101"/>
      <c r="AS2034" s="101"/>
      <c r="AT2034" s="101"/>
      <c r="AU2034" s="101"/>
      <c r="AV2034" s="101"/>
      <c r="AW2034" s="101"/>
      <c r="AX2034" s="101"/>
      <c r="AY2034" s="101"/>
      <c r="AZ2034" s="101"/>
      <c r="BA2034" s="101"/>
      <c r="BB2034" s="101"/>
      <c r="BC2034" s="101"/>
      <c r="BD2034" s="101"/>
      <c r="BE2034" s="101"/>
      <c r="BF2034" s="101"/>
      <c r="BG2034" s="101"/>
      <c r="BH2034" s="101"/>
    </row>
    <row r="2035" spans="1:60" outlineLevel="1">
      <c r="A2035" s="122">
        <v>239</v>
      </c>
      <c r="B2035" s="123" t="s">
        <v>1780</v>
      </c>
      <c r="C2035" s="137" t="s">
        <v>1781</v>
      </c>
      <c r="D2035" s="124" t="s">
        <v>544</v>
      </c>
      <c r="E2035" s="125">
        <v>184.40726000000001</v>
      </c>
      <c r="F2035" s="126"/>
      <c r="G2035" s="127">
        <f t="shared" si="28"/>
        <v>0</v>
      </c>
      <c r="H2035" s="126"/>
      <c r="I2035" s="127">
        <f t="shared" si="29"/>
        <v>0</v>
      </c>
      <c r="J2035" s="126"/>
      <c r="K2035" s="127">
        <f t="shared" si="30"/>
        <v>0</v>
      </c>
      <c r="L2035" s="127">
        <v>21</v>
      </c>
      <c r="M2035" s="127">
        <f t="shared" si="31"/>
        <v>0</v>
      </c>
      <c r="N2035" s="127">
        <v>0</v>
      </c>
      <c r="O2035" s="127">
        <f t="shared" si="32"/>
        <v>0</v>
      </c>
      <c r="P2035" s="127">
        <v>0</v>
      </c>
      <c r="Q2035" s="127">
        <f t="shared" si="33"/>
        <v>0</v>
      </c>
      <c r="R2035" s="127"/>
      <c r="S2035" s="127" t="s">
        <v>360</v>
      </c>
      <c r="T2035" s="128" t="s">
        <v>361</v>
      </c>
      <c r="U2035" s="106">
        <v>0</v>
      </c>
      <c r="V2035" s="106">
        <f t="shared" si="34"/>
        <v>0</v>
      </c>
      <c r="W2035" s="106"/>
      <c r="X2035" s="106" t="s">
        <v>1768</v>
      </c>
      <c r="Y2035" s="101"/>
      <c r="Z2035" s="101"/>
      <c r="AA2035" s="101"/>
      <c r="AB2035" s="101"/>
      <c r="AC2035" s="101"/>
      <c r="AD2035" s="101"/>
      <c r="AE2035" s="101"/>
      <c r="AF2035" s="101"/>
      <c r="AG2035" s="101" t="s">
        <v>1769</v>
      </c>
      <c r="AH2035" s="101"/>
      <c r="AI2035" s="101"/>
      <c r="AJ2035" s="101"/>
      <c r="AK2035" s="101"/>
      <c r="AL2035" s="101"/>
      <c r="AM2035" s="101"/>
      <c r="AN2035" s="101"/>
      <c r="AO2035" s="101"/>
      <c r="AP2035" s="101"/>
      <c r="AQ2035" s="101"/>
      <c r="AR2035" s="101"/>
      <c r="AS2035" s="101"/>
      <c r="AT2035" s="101"/>
      <c r="AU2035" s="101"/>
      <c r="AV2035" s="101"/>
      <c r="AW2035" s="101"/>
      <c r="AX2035" s="101"/>
      <c r="AY2035" s="101"/>
      <c r="AZ2035" s="101"/>
      <c r="BA2035" s="101"/>
      <c r="BB2035" s="101"/>
      <c r="BC2035" s="101"/>
      <c r="BD2035" s="101"/>
      <c r="BE2035" s="101"/>
      <c r="BF2035" s="101"/>
      <c r="BG2035" s="101"/>
      <c r="BH2035" s="101"/>
    </row>
    <row r="2036" spans="1:60">
      <c r="A2036" s="152"/>
      <c r="B2036" s="4"/>
      <c r="C2036" s="144"/>
      <c r="D2036" s="6"/>
      <c r="E2036" s="152"/>
      <c r="F2036" s="152"/>
      <c r="G2036" s="152"/>
      <c r="H2036" s="152"/>
      <c r="I2036" s="152"/>
      <c r="J2036" s="152"/>
      <c r="K2036" s="152"/>
      <c r="L2036" s="152"/>
      <c r="M2036" s="152"/>
      <c r="N2036" s="152"/>
      <c r="O2036" s="152"/>
      <c r="P2036" s="152"/>
      <c r="Q2036" s="152"/>
      <c r="R2036" s="152"/>
      <c r="S2036" s="152"/>
      <c r="T2036" s="152"/>
      <c r="U2036" s="152"/>
      <c r="V2036" s="152"/>
      <c r="W2036" s="152"/>
      <c r="X2036" s="152"/>
      <c r="AE2036">
        <v>15</v>
      </c>
      <c r="AF2036">
        <v>21</v>
      </c>
      <c r="AG2036" t="s">
        <v>342</v>
      </c>
    </row>
    <row r="2037" spans="1:60">
      <c r="A2037" s="194"/>
      <c r="B2037" s="195" t="s">
        <v>14</v>
      </c>
      <c r="C2037" s="196"/>
      <c r="D2037" s="197"/>
      <c r="E2037" s="198"/>
      <c r="F2037" s="198"/>
      <c r="G2037" s="199">
        <f>G8+G236+G272+G286+G403+G405+G458+G460+G689+G780+G782+G859+G1007+G1011+G1016+G1020+G1073+G1282+G1587+G1824+G2014+G2028</f>
        <v>0</v>
      </c>
      <c r="H2037" s="152"/>
      <c r="I2037" s="152"/>
      <c r="J2037" s="152"/>
      <c r="K2037" s="152"/>
      <c r="L2037" s="152"/>
      <c r="M2037" s="152"/>
      <c r="N2037" s="152"/>
      <c r="O2037" s="152"/>
      <c r="P2037" s="152"/>
      <c r="Q2037" s="152"/>
      <c r="R2037" s="152"/>
      <c r="S2037" s="152"/>
      <c r="T2037" s="152"/>
      <c r="U2037" s="152"/>
      <c r="V2037" s="152"/>
      <c r="W2037" s="152"/>
      <c r="X2037" s="152"/>
      <c r="AE2037">
        <f>SUMIF(L7:L2035,AE2036,G7:G2035)</f>
        <v>0</v>
      </c>
      <c r="AF2037">
        <f>SUMIF(L7:L2035,AF2036,G7:G2035)</f>
        <v>0</v>
      </c>
      <c r="AG2037" t="s">
        <v>1782</v>
      </c>
    </row>
    <row r="2038" spans="1:60">
      <c r="A2038" s="152"/>
      <c r="B2038" s="4"/>
      <c r="C2038" s="144"/>
      <c r="D2038" s="6"/>
      <c r="E2038" s="152"/>
      <c r="F2038" s="152"/>
      <c r="G2038" s="152"/>
      <c r="H2038" s="152"/>
      <c r="I2038" s="152"/>
      <c r="J2038" s="152"/>
      <c r="K2038" s="152"/>
      <c r="L2038" s="152"/>
      <c r="M2038" s="152"/>
      <c r="N2038" s="152"/>
      <c r="O2038" s="152"/>
      <c r="P2038" s="152"/>
      <c r="Q2038" s="152"/>
      <c r="R2038" s="152"/>
      <c r="S2038" s="152"/>
      <c r="T2038" s="152"/>
      <c r="U2038" s="152"/>
      <c r="V2038" s="152"/>
      <c r="W2038" s="152"/>
      <c r="X2038" s="152"/>
    </row>
    <row r="2039" spans="1:60">
      <c r="A2039" s="152"/>
      <c r="B2039" s="4"/>
      <c r="C2039" s="144"/>
      <c r="D2039" s="6"/>
      <c r="E2039" s="152"/>
      <c r="F2039" s="152"/>
      <c r="G2039" s="152"/>
      <c r="H2039" s="152"/>
      <c r="I2039" s="152"/>
      <c r="J2039" s="152"/>
      <c r="K2039" s="152"/>
      <c r="L2039" s="152"/>
      <c r="M2039" s="152"/>
      <c r="N2039" s="152"/>
      <c r="O2039" s="152"/>
      <c r="P2039" s="152"/>
      <c r="Q2039" s="152"/>
      <c r="R2039" s="152"/>
      <c r="S2039" s="152"/>
      <c r="T2039" s="152"/>
      <c r="U2039" s="152"/>
      <c r="V2039" s="152"/>
      <c r="W2039" s="152"/>
      <c r="X2039" s="152"/>
    </row>
    <row r="2040" spans="1:60">
      <c r="A2040" s="276" t="s">
        <v>1783</v>
      </c>
      <c r="B2040" s="276"/>
      <c r="C2040" s="277"/>
      <c r="D2040" s="6"/>
      <c r="E2040" s="152"/>
      <c r="F2040" s="152"/>
      <c r="G2040" s="152"/>
      <c r="H2040" s="152"/>
      <c r="I2040" s="152"/>
      <c r="J2040" s="152"/>
      <c r="K2040" s="152"/>
      <c r="L2040" s="152"/>
      <c r="M2040" s="152"/>
      <c r="N2040" s="152"/>
      <c r="O2040" s="152"/>
      <c r="P2040" s="152"/>
      <c r="Q2040" s="152"/>
      <c r="R2040" s="152"/>
      <c r="S2040" s="152"/>
      <c r="T2040" s="152"/>
      <c r="U2040" s="152"/>
      <c r="V2040" s="152"/>
      <c r="W2040" s="152"/>
      <c r="X2040" s="152"/>
    </row>
    <row r="2041" spans="1:60">
      <c r="A2041" s="257"/>
      <c r="B2041" s="258"/>
      <c r="C2041" s="259"/>
      <c r="D2041" s="258"/>
      <c r="E2041" s="258"/>
      <c r="F2041" s="258"/>
      <c r="G2041" s="260"/>
      <c r="H2041" s="152"/>
      <c r="I2041" s="152"/>
      <c r="J2041" s="152"/>
      <c r="K2041" s="152"/>
      <c r="L2041" s="152"/>
      <c r="M2041" s="152"/>
      <c r="N2041" s="152"/>
      <c r="O2041" s="152"/>
      <c r="P2041" s="152"/>
      <c r="Q2041" s="152"/>
      <c r="R2041" s="152"/>
      <c r="S2041" s="152"/>
      <c r="T2041" s="152"/>
      <c r="U2041" s="152"/>
      <c r="V2041" s="152"/>
      <c r="W2041" s="152"/>
      <c r="X2041" s="152"/>
      <c r="AG2041" t="s">
        <v>1784</v>
      </c>
    </row>
    <row r="2042" spans="1:60">
      <c r="A2042" s="261"/>
      <c r="B2042" s="262"/>
      <c r="C2042" s="263"/>
      <c r="D2042" s="262"/>
      <c r="E2042" s="262"/>
      <c r="F2042" s="262"/>
      <c r="G2042" s="264"/>
      <c r="H2042" s="152"/>
      <c r="I2042" s="152"/>
      <c r="J2042" s="152"/>
      <c r="K2042" s="152"/>
      <c r="L2042" s="152"/>
      <c r="M2042" s="152"/>
      <c r="N2042" s="152"/>
      <c r="O2042" s="152"/>
      <c r="P2042" s="152"/>
      <c r="Q2042" s="152"/>
      <c r="R2042" s="152"/>
      <c r="S2042" s="152"/>
      <c r="T2042" s="152"/>
      <c r="U2042" s="152"/>
      <c r="V2042" s="152"/>
      <c r="W2042" s="152"/>
      <c r="X2042" s="152"/>
    </row>
    <row r="2043" spans="1:60">
      <c r="A2043" s="261"/>
      <c r="B2043" s="262"/>
      <c r="C2043" s="263"/>
      <c r="D2043" s="262"/>
      <c r="E2043" s="262"/>
      <c r="F2043" s="262"/>
      <c r="G2043" s="264"/>
      <c r="H2043" s="152"/>
      <c r="I2043" s="152"/>
      <c r="J2043" s="152"/>
      <c r="K2043" s="152"/>
      <c r="L2043" s="152"/>
      <c r="M2043" s="152"/>
      <c r="N2043" s="152"/>
      <c r="O2043" s="152"/>
      <c r="P2043" s="152"/>
      <c r="Q2043" s="152"/>
      <c r="R2043" s="152"/>
      <c r="S2043" s="152"/>
      <c r="T2043" s="152"/>
      <c r="U2043" s="152"/>
      <c r="V2043" s="152"/>
      <c r="W2043" s="152"/>
      <c r="X2043" s="152"/>
    </row>
    <row r="2044" spans="1:60">
      <c r="A2044" s="261"/>
      <c r="B2044" s="262"/>
      <c r="C2044" s="263"/>
      <c r="D2044" s="262"/>
      <c r="E2044" s="262"/>
      <c r="F2044" s="262"/>
      <c r="G2044" s="264"/>
      <c r="H2044" s="152"/>
      <c r="I2044" s="152"/>
      <c r="J2044" s="152"/>
      <c r="K2044" s="152"/>
      <c r="L2044" s="152"/>
      <c r="M2044" s="152"/>
      <c r="N2044" s="152"/>
      <c r="O2044" s="152"/>
      <c r="P2044" s="152"/>
      <c r="Q2044" s="152"/>
      <c r="R2044" s="152"/>
      <c r="S2044" s="152"/>
      <c r="T2044" s="152"/>
      <c r="U2044" s="152"/>
      <c r="V2044" s="152"/>
      <c r="W2044" s="152"/>
      <c r="X2044" s="152"/>
    </row>
    <row r="2045" spans="1:60">
      <c r="A2045" s="265"/>
      <c r="B2045" s="266"/>
      <c r="C2045" s="267"/>
      <c r="D2045" s="266"/>
      <c r="E2045" s="266"/>
      <c r="F2045" s="266"/>
      <c r="G2045" s="268"/>
      <c r="H2045" s="152"/>
      <c r="I2045" s="152"/>
      <c r="J2045" s="152"/>
      <c r="K2045" s="152"/>
      <c r="L2045" s="152"/>
      <c r="M2045" s="152"/>
      <c r="N2045" s="152"/>
      <c r="O2045" s="152"/>
      <c r="P2045" s="152"/>
      <c r="Q2045" s="152"/>
      <c r="R2045" s="152"/>
      <c r="S2045" s="152"/>
      <c r="T2045" s="152"/>
      <c r="U2045" s="152"/>
      <c r="V2045" s="152"/>
      <c r="W2045" s="152"/>
      <c r="X2045" s="152"/>
    </row>
    <row r="2046" spans="1:60">
      <c r="A2046" s="152"/>
      <c r="B2046" s="4"/>
      <c r="C2046" s="144"/>
      <c r="D2046" s="6"/>
      <c r="E2046" s="152"/>
      <c r="F2046" s="152"/>
      <c r="G2046" s="152"/>
      <c r="H2046" s="152"/>
      <c r="I2046" s="152"/>
      <c r="J2046" s="152"/>
      <c r="K2046" s="152"/>
      <c r="L2046" s="152"/>
      <c r="M2046" s="152"/>
      <c r="N2046" s="152"/>
      <c r="O2046" s="152"/>
      <c r="P2046" s="152"/>
      <c r="Q2046" s="152"/>
      <c r="R2046" s="152"/>
      <c r="S2046" s="152"/>
      <c r="T2046" s="152"/>
      <c r="U2046" s="152"/>
      <c r="V2046" s="152"/>
      <c r="W2046" s="152"/>
      <c r="X2046" s="152"/>
    </row>
    <row r="2047" spans="1:60">
      <c r="C2047" s="145"/>
      <c r="D2047" s="10"/>
      <c r="AG2047" t="s">
        <v>1785</v>
      </c>
    </row>
    <row r="2048" spans="1:60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2041:G2045"/>
    <mergeCell ref="A1:G1"/>
    <mergeCell ref="C2:G2"/>
    <mergeCell ref="C3:G3"/>
    <mergeCell ref="C4:G4"/>
    <mergeCell ref="A2040:C204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47</v>
      </c>
      <c r="C4" s="273" t="s">
        <v>48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163</v>
      </c>
      <c r="C8" s="136" t="s">
        <v>150</v>
      </c>
      <c r="D8" s="118"/>
      <c r="E8" s="119"/>
      <c r="F8" s="120"/>
      <c r="G8" s="120">
        <f>SUMIF(AG9:AG116,"&lt;&gt;NOR",G9:G116)</f>
        <v>0</v>
      </c>
      <c r="H8" s="120"/>
      <c r="I8" s="120">
        <f>SUM(I9:I116)</f>
        <v>0</v>
      </c>
      <c r="J8" s="120"/>
      <c r="K8" s="120">
        <f>SUM(K9:K116)</f>
        <v>0</v>
      </c>
      <c r="L8" s="120"/>
      <c r="M8" s="120">
        <f>SUM(M9:M116)</f>
        <v>0</v>
      </c>
      <c r="N8" s="120"/>
      <c r="O8" s="120">
        <f>SUM(O9:O116)</f>
        <v>1.0600000000000003</v>
      </c>
      <c r="P8" s="120"/>
      <c r="Q8" s="120">
        <f>SUM(Q9:Q116)</f>
        <v>0</v>
      </c>
      <c r="R8" s="120"/>
      <c r="S8" s="120"/>
      <c r="T8" s="121"/>
      <c r="U8" s="115"/>
      <c r="V8" s="115">
        <f>SUM(V9:V116)</f>
        <v>105.19999999999999</v>
      </c>
      <c r="W8" s="115"/>
      <c r="X8" s="115"/>
      <c r="AG8" t="s">
        <v>356</v>
      </c>
    </row>
    <row r="9" spans="1:60" ht="22.5" outlineLevel="1">
      <c r="A9" s="122">
        <v>1</v>
      </c>
      <c r="B9" s="123" t="s">
        <v>1786</v>
      </c>
      <c r="C9" s="137" t="s">
        <v>1787</v>
      </c>
      <c r="D9" s="124" t="s">
        <v>1788</v>
      </c>
      <c r="E9" s="125">
        <v>64</v>
      </c>
      <c r="F9" s="126"/>
      <c r="G9" s="127">
        <f>ROUND(E9*F9,2)</f>
        <v>0</v>
      </c>
      <c r="H9" s="126"/>
      <c r="I9" s="127">
        <f>ROUND(E9*H9,2)</f>
        <v>0</v>
      </c>
      <c r="J9" s="126"/>
      <c r="K9" s="127">
        <f>ROUND(E9*J9,2)</f>
        <v>0</v>
      </c>
      <c r="L9" s="127">
        <v>21</v>
      </c>
      <c r="M9" s="127">
        <f>G9*(1+L9/100)</f>
        <v>0</v>
      </c>
      <c r="N9" s="127">
        <v>0</v>
      </c>
      <c r="O9" s="127">
        <f>ROUND(E9*N9,2)</f>
        <v>0</v>
      </c>
      <c r="P9" s="127">
        <v>0</v>
      </c>
      <c r="Q9" s="127">
        <f>ROUND(E9*P9,2)</f>
        <v>0</v>
      </c>
      <c r="R9" s="127"/>
      <c r="S9" s="127" t="s">
        <v>392</v>
      </c>
      <c r="T9" s="128" t="s">
        <v>393</v>
      </c>
      <c r="U9" s="106">
        <v>0</v>
      </c>
      <c r="V9" s="106">
        <f>ROUND(E9*U9,2)</f>
        <v>0</v>
      </c>
      <c r="W9" s="106"/>
      <c r="X9" s="106" t="s">
        <v>362</v>
      </c>
      <c r="Y9" s="101"/>
      <c r="Z9" s="101"/>
      <c r="AA9" s="101"/>
      <c r="AB9" s="101"/>
      <c r="AC9" s="101"/>
      <c r="AD9" s="101"/>
      <c r="AE9" s="101"/>
      <c r="AF9" s="101"/>
      <c r="AG9" s="101" t="s">
        <v>1789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ht="22.5" outlineLevel="1">
      <c r="A10" s="104"/>
      <c r="B10" s="105"/>
      <c r="C10" s="138" t="s">
        <v>1790</v>
      </c>
      <c r="D10" s="107"/>
      <c r="E10" s="108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1"/>
      <c r="Z10" s="101"/>
      <c r="AA10" s="101"/>
      <c r="AB10" s="101"/>
      <c r="AC10" s="101"/>
      <c r="AD10" s="101"/>
      <c r="AE10" s="101"/>
      <c r="AF10" s="101"/>
      <c r="AG10" s="101" t="s">
        <v>365</v>
      </c>
      <c r="AH10" s="101">
        <v>0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outlineLevel="1">
      <c r="A11" s="104"/>
      <c r="B11" s="105"/>
      <c r="C11" s="138" t="s">
        <v>1791</v>
      </c>
      <c r="D11" s="107"/>
      <c r="E11" s="108">
        <v>64</v>
      </c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1"/>
      <c r="Z11" s="101"/>
      <c r="AA11" s="101"/>
      <c r="AB11" s="101"/>
      <c r="AC11" s="101"/>
      <c r="AD11" s="101"/>
      <c r="AE11" s="101"/>
      <c r="AF11" s="101"/>
      <c r="AG11" s="101" t="s">
        <v>365</v>
      </c>
      <c r="AH11" s="101">
        <v>0</v>
      </c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ht="22.5" outlineLevel="1">
      <c r="A12" s="122">
        <v>2</v>
      </c>
      <c r="B12" s="123" t="s">
        <v>1792</v>
      </c>
      <c r="C12" s="137" t="s">
        <v>1793</v>
      </c>
      <c r="D12" s="124" t="s">
        <v>1794</v>
      </c>
      <c r="E12" s="125">
        <v>1</v>
      </c>
      <c r="F12" s="126"/>
      <c r="G12" s="127">
        <f>ROUND(E12*F12,2)</f>
        <v>0</v>
      </c>
      <c r="H12" s="126"/>
      <c r="I12" s="127">
        <f>ROUND(E12*H12,2)</f>
        <v>0</v>
      </c>
      <c r="J12" s="126"/>
      <c r="K12" s="127">
        <f>ROUND(E12*J12,2)</f>
        <v>0</v>
      </c>
      <c r="L12" s="127">
        <v>21</v>
      </c>
      <c r="M12" s="127">
        <f>G12*(1+L12/100)</f>
        <v>0</v>
      </c>
      <c r="N12" s="127">
        <v>5.0000000000000001E-3</v>
      </c>
      <c r="O12" s="127">
        <f>ROUND(E12*N12,2)</f>
        <v>0.01</v>
      </c>
      <c r="P12" s="127">
        <v>0</v>
      </c>
      <c r="Q12" s="127">
        <f>ROUND(E12*P12,2)</f>
        <v>0</v>
      </c>
      <c r="R12" s="127"/>
      <c r="S12" s="127" t="s">
        <v>392</v>
      </c>
      <c r="T12" s="128" t="s">
        <v>393</v>
      </c>
      <c r="U12" s="106">
        <v>0</v>
      </c>
      <c r="V12" s="106">
        <f>ROUND(E12*U12,2)</f>
        <v>0</v>
      </c>
      <c r="W12" s="106"/>
      <c r="X12" s="106" t="s">
        <v>1066</v>
      </c>
      <c r="Y12" s="101"/>
      <c r="Z12" s="101"/>
      <c r="AA12" s="101"/>
      <c r="AB12" s="101"/>
      <c r="AC12" s="101"/>
      <c r="AD12" s="101"/>
      <c r="AE12" s="101"/>
      <c r="AF12" s="101"/>
      <c r="AG12" s="101" t="s">
        <v>1795</v>
      </c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outlineLevel="1">
      <c r="A13" s="104"/>
      <c r="B13" s="105"/>
      <c r="C13" s="138" t="s">
        <v>1796</v>
      </c>
      <c r="D13" s="107"/>
      <c r="E13" s="108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1"/>
      <c r="Z13" s="101"/>
      <c r="AA13" s="101"/>
      <c r="AB13" s="101"/>
      <c r="AC13" s="101"/>
      <c r="AD13" s="101"/>
      <c r="AE13" s="101"/>
      <c r="AF13" s="101"/>
      <c r="AG13" s="101" t="s">
        <v>365</v>
      </c>
      <c r="AH13" s="101">
        <v>0</v>
      </c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04"/>
      <c r="B14" s="105"/>
      <c r="C14" s="138" t="s">
        <v>43</v>
      </c>
      <c r="D14" s="107"/>
      <c r="E14" s="108">
        <v>1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1"/>
      <c r="Z14" s="101"/>
      <c r="AA14" s="101"/>
      <c r="AB14" s="101"/>
      <c r="AC14" s="101"/>
      <c r="AD14" s="101"/>
      <c r="AE14" s="101"/>
      <c r="AF14" s="101"/>
      <c r="AG14" s="101" t="s">
        <v>365</v>
      </c>
      <c r="AH14" s="101">
        <v>0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ht="33.75" outlineLevel="1">
      <c r="A15" s="122">
        <v>3</v>
      </c>
      <c r="B15" s="123" t="s">
        <v>1797</v>
      </c>
      <c r="C15" s="137" t="s">
        <v>1798</v>
      </c>
      <c r="D15" s="124" t="s">
        <v>1794</v>
      </c>
      <c r="E15" s="125">
        <v>65</v>
      </c>
      <c r="F15" s="126"/>
      <c r="G15" s="127">
        <f>ROUND(E15*F15,2)</f>
        <v>0</v>
      </c>
      <c r="H15" s="126"/>
      <c r="I15" s="127">
        <f>ROUND(E15*H15,2)</f>
        <v>0</v>
      </c>
      <c r="J15" s="126"/>
      <c r="K15" s="127">
        <f>ROUND(E15*J15,2)</f>
        <v>0</v>
      </c>
      <c r="L15" s="127">
        <v>21</v>
      </c>
      <c r="M15" s="127">
        <f>G15*(1+L15/100)</f>
        <v>0</v>
      </c>
      <c r="N15" s="127">
        <v>0</v>
      </c>
      <c r="O15" s="127">
        <f>ROUND(E15*N15,2)</f>
        <v>0</v>
      </c>
      <c r="P15" s="127">
        <v>0</v>
      </c>
      <c r="Q15" s="127">
        <f>ROUND(E15*P15,2)</f>
        <v>0</v>
      </c>
      <c r="R15" s="127"/>
      <c r="S15" s="127" t="s">
        <v>392</v>
      </c>
      <c r="T15" s="128" t="s">
        <v>393</v>
      </c>
      <c r="U15" s="106">
        <v>0</v>
      </c>
      <c r="V15" s="106">
        <f>ROUND(E15*U15,2)</f>
        <v>0</v>
      </c>
      <c r="W15" s="106"/>
      <c r="X15" s="106" t="s">
        <v>362</v>
      </c>
      <c r="Y15" s="101"/>
      <c r="Z15" s="101"/>
      <c r="AA15" s="101"/>
      <c r="AB15" s="101"/>
      <c r="AC15" s="101"/>
      <c r="AD15" s="101"/>
      <c r="AE15" s="101"/>
      <c r="AF15" s="101"/>
      <c r="AG15" s="101" t="s">
        <v>1789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ht="22.5" outlineLevel="1">
      <c r="A16" s="104"/>
      <c r="B16" s="105"/>
      <c r="C16" s="138" t="s">
        <v>1799</v>
      </c>
      <c r="D16" s="107"/>
      <c r="E16" s="108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1"/>
      <c r="Z16" s="101"/>
      <c r="AA16" s="101"/>
      <c r="AB16" s="101"/>
      <c r="AC16" s="101"/>
      <c r="AD16" s="101"/>
      <c r="AE16" s="101"/>
      <c r="AF16" s="101"/>
      <c r="AG16" s="101" t="s">
        <v>365</v>
      </c>
      <c r="AH16" s="101">
        <v>0</v>
      </c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outlineLevel="1">
      <c r="A17" s="104"/>
      <c r="B17" s="105"/>
      <c r="C17" s="138" t="s">
        <v>1800</v>
      </c>
      <c r="D17" s="107"/>
      <c r="E17" s="108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1"/>
      <c r="Z17" s="101"/>
      <c r="AA17" s="101"/>
      <c r="AB17" s="101"/>
      <c r="AC17" s="101"/>
      <c r="AD17" s="101"/>
      <c r="AE17" s="101"/>
      <c r="AF17" s="101"/>
      <c r="AG17" s="101" t="s">
        <v>365</v>
      </c>
      <c r="AH17" s="101">
        <v>0</v>
      </c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outlineLevel="1">
      <c r="A18" s="104"/>
      <c r="B18" s="105"/>
      <c r="C18" s="138" t="s">
        <v>1801</v>
      </c>
      <c r="D18" s="107"/>
      <c r="E18" s="108">
        <v>65</v>
      </c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1"/>
      <c r="Z18" s="101"/>
      <c r="AA18" s="101"/>
      <c r="AB18" s="101"/>
      <c r="AC18" s="101"/>
      <c r="AD18" s="101"/>
      <c r="AE18" s="101"/>
      <c r="AF18" s="101"/>
      <c r="AG18" s="101" t="s">
        <v>365</v>
      </c>
      <c r="AH18" s="101">
        <v>0</v>
      </c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ht="33.75" outlineLevel="1">
      <c r="A19" s="122">
        <v>4</v>
      </c>
      <c r="B19" s="123" t="s">
        <v>1802</v>
      </c>
      <c r="C19" s="137" t="s">
        <v>1803</v>
      </c>
      <c r="D19" s="124" t="s">
        <v>1794</v>
      </c>
      <c r="E19" s="125">
        <v>5</v>
      </c>
      <c r="F19" s="126"/>
      <c r="G19" s="127">
        <f>ROUND(E19*F19,2)</f>
        <v>0</v>
      </c>
      <c r="H19" s="126"/>
      <c r="I19" s="127">
        <f>ROUND(E19*H19,2)</f>
        <v>0</v>
      </c>
      <c r="J19" s="126"/>
      <c r="K19" s="127">
        <f>ROUND(E19*J19,2)</f>
        <v>0</v>
      </c>
      <c r="L19" s="127">
        <v>21</v>
      </c>
      <c r="M19" s="127">
        <f>G19*(1+L19/100)</f>
        <v>0</v>
      </c>
      <c r="N19" s="127">
        <v>1.4999999999999999E-2</v>
      </c>
      <c r="O19" s="127">
        <f>ROUND(E19*N19,2)</f>
        <v>0.08</v>
      </c>
      <c r="P19" s="127">
        <v>0</v>
      </c>
      <c r="Q19" s="127">
        <f>ROUND(E19*P19,2)</f>
        <v>0</v>
      </c>
      <c r="R19" s="127"/>
      <c r="S19" s="127" t="s">
        <v>392</v>
      </c>
      <c r="T19" s="128" t="s">
        <v>393</v>
      </c>
      <c r="U19" s="106">
        <v>0</v>
      </c>
      <c r="V19" s="106">
        <f>ROUND(E19*U19,2)</f>
        <v>0</v>
      </c>
      <c r="W19" s="106"/>
      <c r="X19" s="106" t="s">
        <v>362</v>
      </c>
      <c r="Y19" s="101"/>
      <c r="Z19" s="101"/>
      <c r="AA19" s="101"/>
      <c r="AB19" s="101"/>
      <c r="AC19" s="101"/>
      <c r="AD19" s="101"/>
      <c r="AE19" s="101"/>
      <c r="AF19" s="101"/>
      <c r="AG19" s="101" t="s">
        <v>1789</v>
      </c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ht="22.5" outlineLevel="1">
      <c r="A20" s="104"/>
      <c r="B20" s="105"/>
      <c r="C20" s="138" t="s">
        <v>1799</v>
      </c>
      <c r="D20" s="107"/>
      <c r="E20" s="108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/>
      <c r="Z20" s="101"/>
      <c r="AA20" s="101"/>
      <c r="AB20" s="101"/>
      <c r="AC20" s="101"/>
      <c r="AD20" s="101"/>
      <c r="AE20" s="101"/>
      <c r="AF20" s="101"/>
      <c r="AG20" s="101" t="s">
        <v>365</v>
      </c>
      <c r="AH20" s="101">
        <v>0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outlineLevel="1">
      <c r="A21" s="104"/>
      <c r="B21" s="105"/>
      <c r="C21" s="138" t="s">
        <v>1804</v>
      </c>
      <c r="D21" s="107"/>
      <c r="E21" s="108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1"/>
      <c r="Z21" s="101"/>
      <c r="AA21" s="101"/>
      <c r="AB21" s="101"/>
      <c r="AC21" s="101"/>
      <c r="AD21" s="101"/>
      <c r="AE21" s="101"/>
      <c r="AF21" s="101"/>
      <c r="AG21" s="101" t="s">
        <v>365</v>
      </c>
      <c r="AH21" s="101">
        <v>0</v>
      </c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outlineLevel="1">
      <c r="A22" s="104"/>
      <c r="B22" s="105"/>
      <c r="C22" s="138" t="s">
        <v>305</v>
      </c>
      <c r="D22" s="107"/>
      <c r="E22" s="108">
        <v>5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1"/>
      <c r="Z22" s="101"/>
      <c r="AA22" s="101"/>
      <c r="AB22" s="101"/>
      <c r="AC22" s="101"/>
      <c r="AD22" s="101"/>
      <c r="AE22" s="101"/>
      <c r="AF22" s="101"/>
      <c r="AG22" s="101" t="s">
        <v>365</v>
      </c>
      <c r="AH22" s="101">
        <v>0</v>
      </c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ht="33.75" outlineLevel="1">
      <c r="A23" s="122">
        <v>5</v>
      </c>
      <c r="B23" s="123" t="s">
        <v>1805</v>
      </c>
      <c r="C23" s="137" t="s">
        <v>1806</v>
      </c>
      <c r="D23" s="124" t="s">
        <v>525</v>
      </c>
      <c r="E23" s="125">
        <v>139</v>
      </c>
      <c r="F23" s="126"/>
      <c r="G23" s="127">
        <f>ROUND(E23*F23,2)</f>
        <v>0</v>
      </c>
      <c r="H23" s="126"/>
      <c r="I23" s="127">
        <f>ROUND(E23*H23,2)</f>
        <v>0</v>
      </c>
      <c r="J23" s="126"/>
      <c r="K23" s="127">
        <f>ROUND(E23*J23,2)</f>
        <v>0</v>
      </c>
      <c r="L23" s="127">
        <v>21</v>
      </c>
      <c r="M23" s="127">
        <f>G23*(1+L23/100)</f>
        <v>0</v>
      </c>
      <c r="N23" s="127">
        <v>1.1E-4</v>
      </c>
      <c r="O23" s="127">
        <f>ROUND(E23*N23,2)</f>
        <v>0.02</v>
      </c>
      <c r="P23" s="127">
        <v>0</v>
      </c>
      <c r="Q23" s="127">
        <f>ROUND(E23*P23,2)</f>
        <v>0</v>
      </c>
      <c r="R23" s="127"/>
      <c r="S23" s="127" t="s">
        <v>392</v>
      </c>
      <c r="T23" s="128" t="s">
        <v>393</v>
      </c>
      <c r="U23" s="106">
        <v>0</v>
      </c>
      <c r="V23" s="106">
        <f>ROUND(E23*U23,2)</f>
        <v>0</v>
      </c>
      <c r="W23" s="106"/>
      <c r="X23" s="106" t="s">
        <v>362</v>
      </c>
      <c r="Y23" s="101"/>
      <c r="Z23" s="101"/>
      <c r="AA23" s="101"/>
      <c r="AB23" s="101"/>
      <c r="AC23" s="101"/>
      <c r="AD23" s="101"/>
      <c r="AE23" s="101"/>
      <c r="AF23" s="101"/>
      <c r="AG23" s="101" t="s">
        <v>1789</v>
      </c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outlineLevel="1">
      <c r="A24" s="104"/>
      <c r="B24" s="105"/>
      <c r="C24" s="138" t="s">
        <v>1807</v>
      </c>
      <c r="D24" s="107"/>
      <c r="E24" s="108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1"/>
      <c r="Z24" s="101"/>
      <c r="AA24" s="101"/>
      <c r="AB24" s="101"/>
      <c r="AC24" s="101"/>
      <c r="AD24" s="101"/>
      <c r="AE24" s="101"/>
      <c r="AF24" s="101"/>
      <c r="AG24" s="101" t="s">
        <v>365</v>
      </c>
      <c r="AH24" s="101">
        <v>0</v>
      </c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outlineLevel="1">
      <c r="A25" s="104"/>
      <c r="B25" s="105"/>
      <c r="C25" s="138" t="s">
        <v>1808</v>
      </c>
      <c r="D25" s="107"/>
      <c r="E25" s="108">
        <v>139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1"/>
      <c r="Z25" s="101"/>
      <c r="AA25" s="101"/>
      <c r="AB25" s="101"/>
      <c r="AC25" s="101"/>
      <c r="AD25" s="101"/>
      <c r="AE25" s="101"/>
      <c r="AF25" s="101"/>
      <c r="AG25" s="101" t="s">
        <v>365</v>
      </c>
      <c r="AH25" s="101">
        <v>0</v>
      </c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ht="33.75" outlineLevel="1">
      <c r="A26" s="122">
        <v>6</v>
      </c>
      <c r="B26" s="123" t="s">
        <v>1809</v>
      </c>
      <c r="C26" s="137" t="s">
        <v>1810</v>
      </c>
      <c r="D26" s="124" t="s">
        <v>525</v>
      </c>
      <c r="E26" s="125">
        <v>153</v>
      </c>
      <c r="F26" s="126"/>
      <c r="G26" s="127">
        <f>ROUND(E26*F26,2)</f>
        <v>0</v>
      </c>
      <c r="H26" s="126"/>
      <c r="I26" s="127">
        <f>ROUND(E26*H26,2)</f>
        <v>0</v>
      </c>
      <c r="J26" s="126"/>
      <c r="K26" s="127">
        <f>ROUND(E26*J26,2)</f>
        <v>0</v>
      </c>
      <c r="L26" s="127">
        <v>21</v>
      </c>
      <c r="M26" s="127">
        <f>G26*(1+L26/100)</f>
        <v>0</v>
      </c>
      <c r="N26" s="127">
        <v>1.4E-3</v>
      </c>
      <c r="O26" s="127">
        <f>ROUND(E26*N26,2)</f>
        <v>0.21</v>
      </c>
      <c r="P26" s="127">
        <v>0</v>
      </c>
      <c r="Q26" s="127">
        <f>ROUND(E26*P26,2)</f>
        <v>0</v>
      </c>
      <c r="R26" s="127"/>
      <c r="S26" s="127" t="s">
        <v>392</v>
      </c>
      <c r="T26" s="128" t="s">
        <v>393</v>
      </c>
      <c r="U26" s="106">
        <v>0</v>
      </c>
      <c r="V26" s="106">
        <f>ROUND(E26*U26,2)</f>
        <v>0</v>
      </c>
      <c r="W26" s="106"/>
      <c r="X26" s="106" t="s">
        <v>362</v>
      </c>
      <c r="Y26" s="101"/>
      <c r="Z26" s="101"/>
      <c r="AA26" s="101"/>
      <c r="AB26" s="101"/>
      <c r="AC26" s="101"/>
      <c r="AD26" s="101"/>
      <c r="AE26" s="101"/>
      <c r="AF26" s="101"/>
      <c r="AG26" s="101" t="s">
        <v>1789</v>
      </c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04"/>
      <c r="B27" s="105"/>
      <c r="C27" s="138" t="s">
        <v>1811</v>
      </c>
      <c r="D27" s="107"/>
      <c r="E27" s="108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1"/>
      <c r="Z27" s="101"/>
      <c r="AA27" s="101"/>
      <c r="AB27" s="101"/>
      <c r="AC27" s="101"/>
      <c r="AD27" s="101"/>
      <c r="AE27" s="101"/>
      <c r="AF27" s="101"/>
      <c r="AG27" s="101" t="s">
        <v>365</v>
      </c>
      <c r="AH27" s="101">
        <v>0</v>
      </c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outlineLevel="1">
      <c r="A28" s="104"/>
      <c r="B28" s="105"/>
      <c r="C28" s="138" t="s">
        <v>1812</v>
      </c>
      <c r="D28" s="107"/>
      <c r="E28" s="108">
        <v>153</v>
      </c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1"/>
      <c r="Z28" s="101"/>
      <c r="AA28" s="101"/>
      <c r="AB28" s="101"/>
      <c r="AC28" s="101"/>
      <c r="AD28" s="101"/>
      <c r="AE28" s="101"/>
      <c r="AF28" s="101"/>
      <c r="AG28" s="101" t="s">
        <v>365</v>
      </c>
      <c r="AH28" s="101">
        <v>0</v>
      </c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ht="33.75" outlineLevel="1">
      <c r="A29" s="122">
        <v>7</v>
      </c>
      <c r="B29" s="123" t="s">
        <v>1813</v>
      </c>
      <c r="C29" s="137" t="s">
        <v>1814</v>
      </c>
      <c r="D29" s="124" t="s">
        <v>525</v>
      </c>
      <c r="E29" s="125">
        <v>64</v>
      </c>
      <c r="F29" s="126"/>
      <c r="G29" s="127">
        <f>ROUND(E29*F29,2)</f>
        <v>0</v>
      </c>
      <c r="H29" s="126"/>
      <c r="I29" s="127">
        <f>ROUND(E29*H29,2)</f>
        <v>0</v>
      </c>
      <c r="J29" s="126"/>
      <c r="K29" s="127">
        <f>ROUND(E29*J29,2)</f>
        <v>0</v>
      </c>
      <c r="L29" s="127">
        <v>21</v>
      </c>
      <c r="M29" s="127">
        <f>G29*(1+L29/100)</f>
        <v>0</v>
      </c>
      <c r="N29" s="127">
        <v>1.6000000000000001E-3</v>
      </c>
      <c r="O29" s="127">
        <f>ROUND(E29*N29,2)</f>
        <v>0.1</v>
      </c>
      <c r="P29" s="127">
        <v>0</v>
      </c>
      <c r="Q29" s="127">
        <f>ROUND(E29*P29,2)</f>
        <v>0</v>
      </c>
      <c r="R29" s="127"/>
      <c r="S29" s="127" t="s">
        <v>392</v>
      </c>
      <c r="T29" s="128" t="s">
        <v>393</v>
      </c>
      <c r="U29" s="106">
        <v>0</v>
      </c>
      <c r="V29" s="106">
        <f>ROUND(E29*U29,2)</f>
        <v>0</v>
      </c>
      <c r="W29" s="106"/>
      <c r="X29" s="106" t="s">
        <v>362</v>
      </c>
      <c r="Y29" s="101"/>
      <c r="Z29" s="101"/>
      <c r="AA29" s="101"/>
      <c r="AB29" s="101"/>
      <c r="AC29" s="101"/>
      <c r="AD29" s="101"/>
      <c r="AE29" s="101"/>
      <c r="AF29" s="101"/>
      <c r="AG29" s="101" t="s">
        <v>1789</v>
      </c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outlineLevel="1">
      <c r="A30" s="104"/>
      <c r="B30" s="105"/>
      <c r="C30" s="138" t="s">
        <v>1815</v>
      </c>
      <c r="D30" s="107"/>
      <c r="E30" s="108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1"/>
      <c r="Z30" s="101"/>
      <c r="AA30" s="101"/>
      <c r="AB30" s="101"/>
      <c r="AC30" s="101"/>
      <c r="AD30" s="101"/>
      <c r="AE30" s="101"/>
      <c r="AF30" s="101"/>
      <c r="AG30" s="101" t="s">
        <v>365</v>
      </c>
      <c r="AH30" s="101">
        <v>0</v>
      </c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outlineLevel="1">
      <c r="A31" s="104"/>
      <c r="B31" s="105"/>
      <c r="C31" s="138" t="s">
        <v>1791</v>
      </c>
      <c r="D31" s="107"/>
      <c r="E31" s="108">
        <v>64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1"/>
      <c r="Z31" s="101"/>
      <c r="AA31" s="101"/>
      <c r="AB31" s="101"/>
      <c r="AC31" s="101"/>
      <c r="AD31" s="101"/>
      <c r="AE31" s="101"/>
      <c r="AF31" s="101"/>
      <c r="AG31" s="101" t="s">
        <v>365</v>
      </c>
      <c r="AH31" s="101">
        <v>0</v>
      </c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ht="33.75" outlineLevel="1">
      <c r="A32" s="122">
        <v>8</v>
      </c>
      <c r="B32" s="123" t="s">
        <v>1816</v>
      </c>
      <c r="C32" s="137" t="s">
        <v>1817</v>
      </c>
      <c r="D32" s="124" t="s">
        <v>525</v>
      </c>
      <c r="E32" s="125">
        <v>140</v>
      </c>
      <c r="F32" s="126"/>
      <c r="G32" s="127">
        <f>ROUND(E32*F32,2)</f>
        <v>0</v>
      </c>
      <c r="H32" s="126"/>
      <c r="I32" s="127">
        <f>ROUND(E32*H32,2)</f>
        <v>0</v>
      </c>
      <c r="J32" s="126"/>
      <c r="K32" s="127">
        <f>ROUND(E32*J32,2)</f>
        <v>0</v>
      </c>
      <c r="L32" s="127">
        <v>21</v>
      </c>
      <c r="M32" s="127">
        <f>G32*(1+L32/100)</f>
        <v>0</v>
      </c>
      <c r="N32" s="127">
        <v>1.9E-3</v>
      </c>
      <c r="O32" s="127">
        <f>ROUND(E32*N32,2)</f>
        <v>0.27</v>
      </c>
      <c r="P32" s="127">
        <v>0</v>
      </c>
      <c r="Q32" s="127">
        <f>ROUND(E32*P32,2)</f>
        <v>0</v>
      </c>
      <c r="R32" s="127"/>
      <c r="S32" s="127" t="s">
        <v>392</v>
      </c>
      <c r="T32" s="128" t="s">
        <v>393</v>
      </c>
      <c r="U32" s="106">
        <v>0</v>
      </c>
      <c r="V32" s="106">
        <f>ROUND(E32*U32,2)</f>
        <v>0</v>
      </c>
      <c r="W32" s="106"/>
      <c r="X32" s="106" t="s">
        <v>362</v>
      </c>
      <c r="Y32" s="101"/>
      <c r="Z32" s="101"/>
      <c r="AA32" s="101"/>
      <c r="AB32" s="101"/>
      <c r="AC32" s="101"/>
      <c r="AD32" s="101"/>
      <c r="AE32" s="101"/>
      <c r="AF32" s="101"/>
      <c r="AG32" s="101" t="s">
        <v>1789</v>
      </c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04"/>
      <c r="B33" s="105"/>
      <c r="C33" s="138" t="s">
        <v>1818</v>
      </c>
      <c r="D33" s="107"/>
      <c r="E33" s="108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1"/>
      <c r="Z33" s="101"/>
      <c r="AA33" s="101"/>
      <c r="AB33" s="101"/>
      <c r="AC33" s="101"/>
      <c r="AD33" s="101"/>
      <c r="AE33" s="101"/>
      <c r="AF33" s="101"/>
      <c r="AG33" s="101" t="s">
        <v>365</v>
      </c>
      <c r="AH33" s="101">
        <v>0</v>
      </c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outlineLevel="1">
      <c r="A34" s="104"/>
      <c r="B34" s="105"/>
      <c r="C34" s="138" t="s">
        <v>1819</v>
      </c>
      <c r="D34" s="107"/>
      <c r="E34" s="108">
        <v>140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1"/>
      <c r="Z34" s="101"/>
      <c r="AA34" s="101"/>
      <c r="AB34" s="101"/>
      <c r="AC34" s="101"/>
      <c r="AD34" s="101"/>
      <c r="AE34" s="101"/>
      <c r="AF34" s="101"/>
      <c r="AG34" s="101" t="s">
        <v>365</v>
      </c>
      <c r="AH34" s="101">
        <v>0</v>
      </c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ht="33.75" outlineLevel="1">
      <c r="A35" s="122">
        <v>9</v>
      </c>
      <c r="B35" s="123" t="s">
        <v>1820</v>
      </c>
      <c r="C35" s="137" t="s">
        <v>1821</v>
      </c>
      <c r="D35" s="124" t="s">
        <v>525</v>
      </c>
      <c r="E35" s="125">
        <v>2</v>
      </c>
      <c r="F35" s="126"/>
      <c r="G35" s="127">
        <f>ROUND(E35*F35,2)</f>
        <v>0</v>
      </c>
      <c r="H35" s="126"/>
      <c r="I35" s="127">
        <f>ROUND(E35*H35,2)</f>
        <v>0</v>
      </c>
      <c r="J35" s="126"/>
      <c r="K35" s="127">
        <f>ROUND(E35*J35,2)</f>
        <v>0</v>
      </c>
      <c r="L35" s="127">
        <v>21</v>
      </c>
      <c r="M35" s="127">
        <f>G35*(1+L35/100)</f>
        <v>0</v>
      </c>
      <c r="N35" s="127">
        <v>3.4000000000000002E-4</v>
      </c>
      <c r="O35" s="127">
        <f>ROUND(E35*N35,2)</f>
        <v>0</v>
      </c>
      <c r="P35" s="127">
        <v>0</v>
      </c>
      <c r="Q35" s="127">
        <f>ROUND(E35*P35,2)</f>
        <v>0</v>
      </c>
      <c r="R35" s="127"/>
      <c r="S35" s="127" t="s">
        <v>360</v>
      </c>
      <c r="T35" s="128" t="s">
        <v>361</v>
      </c>
      <c r="U35" s="106">
        <v>0.12</v>
      </c>
      <c r="V35" s="106">
        <f>ROUND(E35*U35,2)</f>
        <v>0.24</v>
      </c>
      <c r="W35" s="106"/>
      <c r="X35" s="106" t="s">
        <v>362</v>
      </c>
      <c r="Y35" s="101"/>
      <c r="Z35" s="101"/>
      <c r="AA35" s="101"/>
      <c r="AB35" s="101"/>
      <c r="AC35" s="101"/>
      <c r="AD35" s="101"/>
      <c r="AE35" s="101"/>
      <c r="AF35" s="101"/>
      <c r="AG35" s="101" t="s">
        <v>1789</v>
      </c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outlineLevel="1">
      <c r="A36" s="104"/>
      <c r="B36" s="105"/>
      <c r="C36" s="138" t="s">
        <v>1822</v>
      </c>
      <c r="D36" s="107"/>
      <c r="E36" s="108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1"/>
      <c r="Z36" s="101"/>
      <c r="AA36" s="101"/>
      <c r="AB36" s="101"/>
      <c r="AC36" s="101"/>
      <c r="AD36" s="101"/>
      <c r="AE36" s="101"/>
      <c r="AF36" s="101"/>
      <c r="AG36" s="101" t="s">
        <v>365</v>
      </c>
      <c r="AH36" s="101">
        <v>0</v>
      </c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outlineLevel="1">
      <c r="A37" s="104"/>
      <c r="B37" s="105"/>
      <c r="C37" s="138" t="s">
        <v>299</v>
      </c>
      <c r="D37" s="107"/>
      <c r="E37" s="108">
        <v>2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1"/>
      <c r="Z37" s="101"/>
      <c r="AA37" s="101"/>
      <c r="AB37" s="101"/>
      <c r="AC37" s="101"/>
      <c r="AD37" s="101"/>
      <c r="AE37" s="101"/>
      <c r="AF37" s="101"/>
      <c r="AG37" s="101" t="s">
        <v>365</v>
      </c>
      <c r="AH37" s="101">
        <v>0</v>
      </c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ht="33.75" outlineLevel="1">
      <c r="A38" s="122">
        <v>10</v>
      </c>
      <c r="B38" s="123" t="s">
        <v>1823</v>
      </c>
      <c r="C38" s="137" t="s">
        <v>1824</v>
      </c>
      <c r="D38" s="124" t="s">
        <v>525</v>
      </c>
      <c r="E38" s="125">
        <v>11</v>
      </c>
      <c r="F38" s="126"/>
      <c r="G38" s="127">
        <f>ROUND(E38*F38,2)</f>
        <v>0</v>
      </c>
      <c r="H38" s="126"/>
      <c r="I38" s="127">
        <f>ROUND(E38*H38,2)</f>
        <v>0</v>
      </c>
      <c r="J38" s="126"/>
      <c r="K38" s="127">
        <f>ROUND(E38*J38,2)</f>
        <v>0</v>
      </c>
      <c r="L38" s="127">
        <v>21</v>
      </c>
      <c r="M38" s="127">
        <f>G38*(1+L38/100)</f>
        <v>0</v>
      </c>
      <c r="N38" s="127">
        <v>1.3500000000000001E-3</v>
      </c>
      <c r="O38" s="127">
        <f>ROUND(E38*N38,2)</f>
        <v>0.01</v>
      </c>
      <c r="P38" s="127">
        <v>0</v>
      </c>
      <c r="Q38" s="127">
        <f>ROUND(E38*P38,2)</f>
        <v>0</v>
      </c>
      <c r="R38" s="127"/>
      <c r="S38" s="127" t="s">
        <v>360</v>
      </c>
      <c r="T38" s="128" t="s">
        <v>361</v>
      </c>
      <c r="U38" s="106">
        <v>0.84150000000000003</v>
      </c>
      <c r="V38" s="106">
        <f>ROUND(E38*U38,2)</f>
        <v>9.26</v>
      </c>
      <c r="W38" s="106"/>
      <c r="X38" s="106" t="s">
        <v>362</v>
      </c>
      <c r="Y38" s="101"/>
      <c r="Z38" s="101"/>
      <c r="AA38" s="101"/>
      <c r="AB38" s="101"/>
      <c r="AC38" s="101"/>
      <c r="AD38" s="101"/>
      <c r="AE38" s="101"/>
      <c r="AF38" s="101"/>
      <c r="AG38" s="101" t="s">
        <v>1789</v>
      </c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outlineLevel="1">
      <c r="A39" s="104"/>
      <c r="B39" s="105"/>
      <c r="C39" s="138" t="s">
        <v>1825</v>
      </c>
      <c r="D39" s="107"/>
      <c r="E39" s="108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1"/>
      <c r="Z39" s="101"/>
      <c r="AA39" s="101"/>
      <c r="AB39" s="101"/>
      <c r="AC39" s="101"/>
      <c r="AD39" s="101"/>
      <c r="AE39" s="101"/>
      <c r="AF39" s="101"/>
      <c r="AG39" s="101" t="s">
        <v>365</v>
      </c>
      <c r="AH39" s="101">
        <v>0</v>
      </c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outlineLevel="1">
      <c r="A40" s="104"/>
      <c r="B40" s="105"/>
      <c r="C40" s="138" t="s">
        <v>725</v>
      </c>
      <c r="D40" s="107"/>
      <c r="E40" s="108">
        <v>11</v>
      </c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1"/>
      <c r="Z40" s="101"/>
      <c r="AA40" s="101"/>
      <c r="AB40" s="101"/>
      <c r="AC40" s="101"/>
      <c r="AD40" s="101"/>
      <c r="AE40" s="101"/>
      <c r="AF40" s="101"/>
      <c r="AG40" s="101" t="s">
        <v>365</v>
      </c>
      <c r="AH40" s="101">
        <v>0</v>
      </c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ht="33.75" outlineLevel="1">
      <c r="A41" s="122">
        <v>11</v>
      </c>
      <c r="B41" s="123" t="s">
        <v>1826</v>
      </c>
      <c r="C41" s="137" t="s">
        <v>1827</v>
      </c>
      <c r="D41" s="124" t="s">
        <v>525</v>
      </c>
      <c r="E41" s="125">
        <v>25</v>
      </c>
      <c r="F41" s="126"/>
      <c r="G41" s="127">
        <f>ROUND(E41*F41,2)</f>
        <v>0</v>
      </c>
      <c r="H41" s="126"/>
      <c r="I41" s="127">
        <f>ROUND(E41*H41,2)</f>
        <v>0</v>
      </c>
      <c r="J41" s="126"/>
      <c r="K41" s="127">
        <f>ROUND(E41*J41,2)</f>
        <v>0</v>
      </c>
      <c r="L41" s="127">
        <v>21</v>
      </c>
      <c r="M41" s="127">
        <f>G41*(1+L41/100)</f>
        <v>0</v>
      </c>
      <c r="N41" s="127">
        <v>2.15E-3</v>
      </c>
      <c r="O41" s="127">
        <f>ROUND(E41*N41,2)</f>
        <v>0.05</v>
      </c>
      <c r="P41" s="127">
        <v>0</v>
      </c>
      <c r="Q41" s="127">
        <f>ROUND(E41*P41,2)</f>
        <v>0</v>
      </c>
      <c r="R41" s="127"/>
      <c r="S41" s="127" t="s">
        <v>360</v>
      </c>
      <c r="T41" s="128" t="s">
        <v>361</v>
      </c>
      <c r="U41" s="106">
        <v>0.79730000000000001</v>
      </c>
      <c r="V41" s="106">
        <f>ROUND(E41*U41,2)</f>
        <v>19.93</v>
      </c>
      <c r="W41" s="106"/>
      <c r="X41" s="106" t="s">
        <v>362</v>
      </c>
      <c r="Y41" s="101"/>
      <c r="Z41" s="101"/>
      <c r="AA41" s="101"/>
      <c r="AB41" s="101"/>
      <c r="AC41" s="101"/>
      <c r="AD41" s="101"/>
      <c r="AE41" s="101"/>
      <c r="AF41" s="101"/>
      <c r="AG41" s="101" t="s">
        <v>1789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outlineLevel="1">
      <c r="A42" s="104"/>
      <c r="B42" s="105"/>
      <c r="C42" s="138" t="s">
        <v>1828</v>
      </c>
      <c r="D42" s="107"/>
      <c r="E42" s="108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1"/>
      <c r="Z42" s="101"/>
      <c r="AA42" s="101"/>
      <c r="AB42" s="101"/>
      <c r="AC42" s="101"/>
      <c r="AD42" s="101"/>
      <c r="AE42" s="101"/>
      <c r="AF42" s="101"/>
      <c r="AG42" s="101" t="s">
        <v>365</v>
      </c>
      <c r="AH42" s="101">
        <v>0</v>
      </c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outlineLevel="1">
      <c r="A43" s="104"/>
      <c r="B43" s="105"/>
      <c r="C43" s="138" t="s">
        <v>1829</v>
      </c>
      <c r="D43" s="107"/>
      <c r="E43" s="108">
        <v>25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1"/>
      <c r="Z43" s="101"/>
      <c r="AA43" s="101"/>
      <c r="AB43" s="101"/>
      <c r="AC43" s="101"/>
      <c r="AD43" s="101"/>
      <c r="AE43" s="101"/>
      <c r="AF43" s="101"/>
      <c r="AG43" s="101" t="s">
        <v>365</v>
      </c>
      <c r="AH43" s="101">
        <v>0</v>
      </c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ht="33.75" outlineLevel="1">
      <c r="A44" s="122">
        <v>12</v>
      </c>
      <c r="B44" s="123" t="s">
        <v>1830</v>
      </c>
      <c r="C44" s="137" t="s">
        <v>1831</v>
      </c>
      <c r="D44" s="124" t="s">
        <v>525</v>
      </c>
      <c r="E44" s="125">
        <v>2</v>
      </c>
      <c r="F44" s="126"/>
      <c r="G44" s="127">
        <f>ROUND(E44*F44,2)</f>
        <v>0</v>
      </c>
      <c r="H44" s="126"/>
      <c r="I44" s="127">
        <f>ROUND(E44*H44,2)</f>
        <v>0</v>
      </c>
      <c r="J44" s="126"/>
      <c r="K44" s="127">
        <f>ROUND(E44*J44,2)</f>
        <v>0</v>
      </c>
      <c r="L44" s="127">
        <v>21</v>
      </c>
      <c r="M44" s="127">
        <f>G44*(1+L44/100)</f>
        <v>0</v>
      </c>
      <c r="N44" s="127">
        <v>2.5300000000000001E-3</v>
      </c>
      <c r="O44" s="127">
        <f>ROUND(E44*N44,2)</f>
        <v>0.01</v>
      </c>
      <c r="P44" s="127">
        <v>0</v>
      </c>
      <c r="Q44" s="127">
        <f>ROUND(E44*P44,2)</f>
        <v>0</v>
      </c>
      <c r="R44" s="127"/>
      <c r="S44" s="127" t="s">
        <v>360</v>
      </c>
      <c r="T44" s="128" t="s">
        <v>361</v>
      </c>
      <c r="U44" s="106">
        <v>0.71230000000000004</v>
      </c>
      <c r="V44" s="106">
        <f>ROUND(E44*U44,2)</f>
        <v>1.42</v>
      </c>
      <c r="W44" s="106"/>
      <c r="X44" s="106" t="s">
        <v>362</v>
      </c>
      <c r="Y44" s="101"/>
      <c r="Z44" s="101"/>
      <c r="AA44" s="101"/>
      <c r="AB44" s="101"/>
      <c r="AC44" s="101"/>
      <c r="AD44" s="101"/>
      <c r="AE44" s="101"/>
      <c r="AF44" s="101"/>
      <c r="AG44" s="101" t="s">
        <v>1789</v>
      </c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outlineLevel="1">
      <c r="A45" s="104"/>
      <c r="B45" s="105"/>
      <c r="C45" s="138" t="s">
        <v>1822</v>
      </c>
      <c r="D45" s="107"/>
      <c r="E45" s="10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1"/>
      <c r="Z45" s="101"/>
      <c r="AA45" s="101"/>
      <c r="AB45" s="101"/>
      <c r="AC45" s="101"/>
      <c r="AD45" s="101"/>
      <c r="AE45" s="101"/>
      <c r="AF45" s="101"/>
      <c r="AG45" s="101" t="s">
        <v>365</v>
      </c>
      <c r="AH45" s="101">
        <v>0</v>
      </c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outlineLevel="1">
      <c r="A46" s="104"/>
      <c r="B46" s="105"/>
      <c r="C46" s="138" t="s">
        <v>299</v>
      </c>
      <c r="D46" s="107"/>
      <c r="E46" s="108">
        <v>2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1"/>
      <c r="Z46" s="101"/>
      <c r="AA46" s="101"/>
      <c r="AB46" s="101"/>
      <c r="AC46" s="101"/>
      <c r="AD46" s="101"/>
      <c r="AE46" s="101"/>
      <c r="AF46" s="101"/>
      <c r="AG46" s="101" t="s">
        <v>365</v>
      </c>
      <c r="AH46" s="101">
        <v>0</v>
      </c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 ht="33.75" outlineLevel="1">
      <c r="A47" s="122">
        <v>13</v>
      </c>
      <c r="B47" s="123" t="s">
        <v>1832</v>
      </c>
      <c r="C47" s="137" t="s">
        <v>1833</v>
      </c>
      <c r="D47" s="124" t="s">
        <v>525</v>
      </c>
      <c r="E47" s="125">
        <v>2</v>
      </c>
      <c r="F47" s="126"/>
      <c r="G47" s="127">
        <f>ROUND(E47*F47,2)</f>
        <v>0</v>
      </c>
      <c r="H47" s="126"/>
      <c r="I47" s="127">
        <f>ROUND(E47*H47,2)</f>
        <v>0</v>
      </c>
      <c r="J47" s="126"/>
      <c r="K47" s="127">
        <f>ROUND(E47*J47,2)</f>
        <v>0</v>
      </c>
      <c r="L47" s="127">
        <v>21</v>
      </c>
      <c r="M47" s="127">
        <f>G47*(1+L47/100)</f>
        <v>0</v>
      </c>
      <c r="N47" s="127">
        <v>6.8000000000000005E-4</v>
      </c>
      <c r="O47" s="127">
        <f>ROUND(E47*N47,2)</f>
        <v>0</v>
      </c>
      <c r="P47" s="127">
        <v>0</v>
      </c>
      <c r="Q47" s="127">
        <f>ROUND(E47*P47,2)</f>
        <v>0</v>
      </c>
      <c r="R47" s="127"/>
      <c r="S47" s="127" t="s">
        <v>1834</v>
      </c>
      <c r="T47" s="128" t="s">
        <v>361</v>
      </c>
      <c r="U47" s="106">
        <v>0.23899999999999999</v>
      </c>
      <c r="V47" s="106">
        <f>ROUND(E47*U47,2)</f>
        <v>0.48</v>
      </c>
      <c r="W47" s="106"/>
      <c r="X47" s="106" t="s">
        <v>362</v>
      </c>
      <c r="Y47" s="101"/>
      <c r="Z47" s="101"/>
      <c r="AA47" s="101"/>
      <c r="AB47" s="101"/>
      <c r="AC47" s="101"/>
      <c r="AD47" s="101"/>
      <c r="AE47" s="101"/>
      <c r="AF47" s="101"/>
      <c r="AG47" s="101" t="s">
        <v>1789</v>
      </c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ht="45" outlineLevel="1">
      <c r="A48" s="104"/>
      <c r="B48" s="105"/>
      <c r="C48" s="138" t="s">
        <v>1835</v>
      </c>
      <c r="D48" s="107"/>
      <c r="E48" s="108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1"/>
      <c r="Z48" s="101"/>
      <c r="AA48" s="101"/>
      <c r="AB48" s="101"/>
      <c r="AC48" s="101"/>
      <c r="AD48" s="101"/>
      <c r="AE48" s="101"/>
      <c r="AF48" s="101"/>
      <c r="AG48" s="101" t="s">
        <v>365</v>
      </c>
      <c r="AH48" s="101">
        <v>0</v>
      </c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outlineLevel="1">
      <c r="A49" s="104"/>
      <c r="B49" s="105"/>
      <c r="C49" s="138" t="s">
        <v>1836</v>
      </c>
      <c r="D49" s="107"/>
      <c r="E49" s="108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1"/>
      <c r="Z49" s="101"/>
      <c r="AA49" s="101"/>
      <c r="AB49" s="101"/>
      <c r="AC49" s="101"/>
      <c r="AD49" s="101"/>
      <c r="AE49" s="101"/>
      <c r="AF49" s="101"/>
      <c r="AG49" s="101" t="s">
        <v>365</v>
      </c>
      <c r="AH49" s="101">
        <v>0</v>
      </c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outlineLevel="1">
      <c r="A50" s="104"/>
      <c r="B50" s="105"/>
      <c r="C50" s="138" t="s">
        <v>299</v>
      </c>
      <c r="D50" s="107"/>
      <c r="E50" s="108">
        <v>2</v>
      </c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1"/>
      <c r="Z50" s="101"/>
      <c r="AA50" s="101"/>
      <c r="AB50" s="101"/>
      <c r="AC50" s="101"/>
      <c r="AD50" s="101"/>
      <c r="AE50" s="101"/>
      <c r="AF50" s="101"/>
      <c r="AG50" s="101" t="s">
        <v>365</v>
      </c>
      <c r="AH50" s="101">
        <v>0</v>
      </c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ht="33.75" outlineLevel="1">
      <c r="A51" s="122">
        <v>14</v>
      </c>
      <c r="B51" s="123" t="s">
        <v>1837</v>
      </c>
      <c r="C51" s="137" t="s">
        <v>1838</v>
      </c>
      <c r="D51" s="124" t="s">
        <v>525</v>
      </c>
      <c r="E51" s="125">
        <v>15</v>
      </c>
      <c r="F51" s="126"/>
      <c r="G51" s="127">
        <f>ROUND(E51*F51,2)</f>
        <v>0</v>
      </c>
      <c r="H51" s="126"/>
      <c r="I51" s="127">
        <f>ROUND(E51*H51,2)</f>
        <v>0</v>
      </c>
      <c r="J51" s="126"/>
      <c r="K51" s="127">
        <f>ROUND(E51*J51,2)</f>
        <v>0</v>
      </c>
      <c r="L51" s="127">
        <v>21</v>
      </c>
      <c r="M51" s="127">
        <f>G51*(1+L51/100)</f>
        <v>0</v>
      </c>
      <c r="N51" s="127">
        <v>1E-3</v>
      </c>
      <c r="O51" s="127">
        <f>ROUND(E51*N51,2)</f>
        <v>0.02</v>
      </c>
      <c r="P51" s="127">
        <v>0</v>
      </c>
      <c r="Q51" s="127">
        <f>ROUND(E51*P51,2)</f>
        <v>0</v>
      </c>
      <c r="R51" s="127"/>
      <c r="S51" s="127" t="s">
        <v>392</v>
      </c>
      <c r="T51" s="128" t="s">
        <v>393</v>
      </c>
      <c r="U51" s="106">
        <v>0</v>
      </c>
      <c r="V51" s="106">
        <f>ROUND(E51*U51,2)</f>
        <v>0</v>
      </c>
      <c r="W51" s="106"/>
      <c r="X51" s="106" t="s">
        <v>362</v>
      </c>
      <c r="Y51" s="101"/>
      <c r="Z51" s="101"/>
      <c r="AA51" s="101"/>
      <c r="AB51" s="101"/>
      <c r="AC51" s="101"/>
      <c r="AD51" s="101"/>
      <c r="AE51" s="101"/>
      <c r="AF51" s="101"/>
      <c r="AG51" s="101" t="s">
        <v>1789</v>
      </c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ht="22.5" outlineLevel="1">
      <c r="A52" s="104"/>
      <c r="B52" s="105"/>
      <c r="C52" s="138" t="s">
        <v>1839</v>
      </c>
      <c r="D52" s="107"/>
      <c r="E52" s="108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1"/>
      <c r="Z52" s="101"/>
      <c r="AA52" s="101"/>
      <c r="AB52" s="101"/>
      <c r="AC52" s="101"/>
      <c r="AD52" s="101"/>
      <c r="AE52" s="101"/>
      <c r="AF52" s="101"/>
      <c r="AG52" s="101" t="s">
        <v>365</v>
      </c>
      <c r="AH52" s="101">
        <v>0</v>
      </c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outlineLevel="1">
      <c r="A53" s="104"/>
      <c r="B53" s="105"/>
      <c r="C53" s="138" t="s">
        <v>1840</v>
      </c>
      <c r="D53" s="107"/>
      <c r="E53" s="108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1"/>
      <c r="Z53" s="101"/>
      <c r="AA53" s="101"/>
      <c r="AB53" s="101"/>
      <c r="AC53" s="101"/>
      <c r="AD53" s="101"/>
      <c r="AE53" s="101"/>
      <c r="AF53" s="101"/>
      <c r="AG53" s="101" t="s">
        <v>365</v>
      </c>
      <c r="AH53" s="101">
        <v>0</v>
      </c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 outlineLevel="1">
      <c r="A54" s="104"/>
      <c r="B54" s="105"/>
      <c r="C54" s="138" t="s">
        <v>1841</v>
      </c>
      <c r="D54" s="107"/>
      <c r="E54" s="108">
        <v>15</v>
      </c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1"/>
      <c r="Z54" s="101"/>
      <c r="AA54" s="101"/>
      <c r="AB54" s="101"/>
      <c r="AC54" s="101"/>
      <c r="AD54" s="101"/>
      <c r="AE54" s="101"/>
      <c r="AF54" s="101"/>
      <c r="AG54" s="101" t="s">
        <v>365</v>
      </c>
      <c r="AH54" s="101">
        <v>0</v>
      </c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 ht="33.75" outlineLevel="1">
      <c r="A55" s="122">
        <v>15</v>
      </c>
      <c r="B55" s="123" t="s">
        <v>1842</v>
      </c>
      <c r="C55" s="137" t="s">
        <v>1843</v>
      </c>
      <c r="D55" s="124" t="s">
        <v>525</v>
      </c>
      <c r="E55" s="125">
        <v>46</v>
      </c>
      <c r="F55" s="126"/>
      <c r="G55" s="127">
        <f>ROUND(E55*F55,2)</f>
        <v>0</v>
      </c>
      <c r="H55" s="126"/>
      <c r="I55" s="127">
        <f>ROUND(E55*H55,2)</f>
        <v>0</v>
      </c>
      <c r="J55" s="126"/>
      <c r="K55" s="127">
        <f>ROUND(E55*J55,2)</f>
        <v>0</v>
      </c>
      <c r="L55" s="127">
        <v>21</v>
      </c>
      <c r="M55" s="127">
        <f>G55*(1+L55/100)</f>
        <v>0</v>
      </c>
      <c r="N55" s="127">
        <v>1E-3</v>
      </c>
      <c r="O55" s="127">
        <f>ROUND(E55*N55,2)</f>
        <v>0.05</v>
      </c>
      <c r="P55" s="127">
        <v>0</v>
      </c>
      <c r="Q55" s="127">
        <f>ROUND(E55*P55,2)</f>
        <v>0</v>
      </c>
      <c r="R55" s="127"/>
      <c r="S55" s="127" t="s">
        <v>392</v>
      </c>
      <c r="T55" s="128" t="s">
        <v>393</v>
      </c>
      <c r="U55" s="106">
        <v>0</v>
      </c>
      <c r="V55" s="106">
        <f>ROUND(E55*U55,2)</f>
        <v>0</v>
      </c>
      <c r="W55" s="106"/>
      <c r="X55" s="106" t="s">
        <v>362</v>
      </c>
      <c r="Y55" s="101"/>
      <c r="Z55" s="101"/>
      <c r="AA55" s="101"/>
      <c r="AB55" s="101"/>
      <c r="AC55" s="101"/>
      <c r="AD55" s="101"/>
      <c r="AE55" s="101"/>
      <c r="AF55" s="101"/>
      <c r="AG55" s="101" t="s">
        <v>1789</v>
      </c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ht="22.5" outlineLevel="1">
      <c r="A56" s="104"/>
      <c r="B56" s="105"/>
      <c r="C56" s="138" t="s">
        <v>1839</v>
      </c>
      <c r="D56" s="107"/>
      <c r="E56" s="108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1"/>
      <c r="Z56" s="101"/>
      <c r="AA56" s="101"/>
      <c r="AB56" s="101"/>
      <c r="AC56" s="101"/>
      <c r="AD56" s="101"/>
      <c r="AE56" s="101"/>
      <c r="AF56" s="101"/>
      <c r="AG56" s="101" t="s">
        <v>365</v>
      </c>
      <c r="AH56" s="101">
        <v>0</v>
      </c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outlineLevel="1">
      <c r="A57" s="104"/>
      <c r="B57" s="105"/>
      <c r="C57" s="138" t="s">
        <v>1844</v>
      </c>
      <c r="D57" s="107"/>
      <c r="E57" s="108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1"/>
      <c r="Z57" s="101"/>
      <c r="AA57" s="101"/>
      <c r="AB57" s="101"/>
      <c r="AC57" s="101"/>
      <c r="AD57" s="101"/>
      <c r="AE57" s="101"/>
      <c r="AF57" s="101"/>
      <c r="AG57" s="101" t="s">
        <v>365</v>
      </c>
      <c r="AH57" s="101">
        <v>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outlineLevel="1">
      <c r="A58" s="104"/>
      <c r="B58" s="105"/>
      <c r="C58" s="138" t="s">
        <v>1845</v>
      </c>
      <c r="D58" s="107"/>
      <c r="E58" s="108">
        <v>46</v>
      </c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1"/>
      <c r="Z58" s="101"/>
      <c r="AA58" s="101"/>
      <c r="AB58" s="101"/>
      <c r="AC58" s="101"/>
      <c r="AD58" s="101"/>
      <c r="AE58" s="101"/>
      <c r="AF58" s="101"/>
      <c r="AG58" s="101" t="s">
        <v>365</v>
      </c>
      <c r="AH58" s="101">
        <v>0</v>
      </c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 ht="33.75" outlineLevel="1">
      <c r="A59" s="122">
        <v>16</v>
      </c>
      <c r="B59" s="123" t="s">
        <v>1846</v>
      </c>
      <c r="C59" s="137" t="s">
        <v>1847</v>
      </c>
      <c r="D59" s="124" t="s">
        <v>525</v>
      </c>
      <c r="E59" s="125">
        <v>57</v>
      </c>
      <c r="F59" s="126"/>
      <c r="G59" s="127">
        <f>ROUND(E59*F59,2)</f>
        <v>0</v>
      </c>
      <c r="H59" s="126"/>
      <c r="I59" s="127">
        <f>ROUND(E59*H59,2)</f>
        <v>0</v>
      </c>
      <c r="J59" s="126"/>
      <c r="K59" s="127">
        <f>ROUND(E59*J59,2)</f>
        <v>0</v>
      </c>
      <c r="L59" s="127">
        <v>21</v>
      </c>
      <c r="M59" s="127">
        <f>G59*(1+L59/100)</f>
        <v>0</v>
      </c>
      <c r="N59" s="127">
        <v>1E-3</v>
      </c>
      <c r="O59" s="127">
        <f>ROUND(E59*N59,2)</f>
        <v>0.06</v>
      </c>
      <c r="P59" s="127">
        <v>0</v>
      </c>
      <c r="Q59" s="127">
        <f>ROUND(E59*P59,2)</f>
        <v>0</v>
      </c>
      <c r="R59" s="127"/>
      <c r="S59" s="127" t="s">
        <v>392</v>
      </c>
      <c r="T59" s="128" t="s">
        <v>393</v>
      </c>
      <c r="U59" s="106">
        <v>0</v>
      </c>
      <c r="V59" s="106">
        <f>ROUND(E59*U59,2)</f>
        <v>0</v>
      </c>
      <c r="W59" s="106"/>
      <c r="X59" s="106" t="s">
        <v>362</v>
      </c>
      <c r="Y59" s="101"/>
      <c r="Z59" s="101"/>
      <c r="AA59" s="101"/>
      <c r="AB59" s="101"/>
      <c r="AC59" s="101"/>
      <c r="AD59" s="101"/>
      <c r="AE59" s="101"/>
      <c r="AF59" s="101"/>
      <c r="AG59" s="101" t="s">
        <v>1789</v>
      </c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</row>
    <row r="60" spans="1:60" ht="22.5" outlineLevel="1">
      <c r="A60" s="104"/>
      <c r="B60" s="105"/>
      <c r="C60" s="138" t="s">
        <v>1839</v>
      </c>
      <c r="D60" s="107"/>
      <c r="E60" s="108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1"/>
      <c r="Z60" s="101"/>
      <c r="AA60" s="101"/>
      <c r="AB60" s="101"/>
      <c r="AC60" s="101"/>
      <c r="AD60" s="101"/>
      <c r="AE60" s="101"/>
      <c r="AF60" s="101"/>
      <c r="AG60" s="101" t="s">
        <v>365</v>
      </c>
      <c r="AH60" s="101">
        <v>0</v>
      </c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outlineLevel="1">
      <c r="A61" s="104"/>
      <c r="B61" s="105"/>
      <c r="C61" s="138" t="s">
        <v>1848</v>
      </c>
      <c r="D61" s="107"/>
      <c r="E61" s="108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1"/>
      <c r="Z61" s="101"/>
      <c r="AA61" s="101"/>
      <c r="AB61" s="101"/>
      <c r="AC61" s="101"/>
      <c r="AD61" s="101"/>
      <c r="AE61" s="101"/>
      <c r="AF61" s="101"/>
      <c r="AG61" s="101" t="s">
        <v>365</v>
      </c>
      <c r="AH61" s="101">
        <v>0</v>
      </c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outlineLevel="1">
      <c r="A62" s="104"/>
      <c r="B62" s="105"/>
      <c r="C62" s="138" t="s">
        <v>583</v>
      </c>
      <c r="D62" s="107"/>
      <c r="E62" s="108">
        <v>57</v>
      </c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1"/>
      <c r="Z62" s="101"/>
      <c r="AA62" s="101"/>
      <c r="AB62" s="101"/>
      <c r="AC62" s="101"/>
      <c r="AD62" s="101"/>
      <c r="AE62" s="101"/>
      <c r="AF62" s="101"/>
      <c r="AG62" s="101" t="s">
        <v>365</v>
      </c>
      <c r="AH62" s="101">
        <v>0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ht="33.75" outlineLevel="1">
      <c r="A63" s="122">
        <v>17</v>
      </c>
      <c r="B63" s="123" t="s">
        <v>1849</v>
      </c>
      <c r="C63" s="137" t="s">
        <v>1850</v>
      </c>
      <c r="D63" s="124" t="s">
        <v>525</v>
      </c>
      <c r="E63" s="125">
        <v>142</v>
      </c>
      <c r="F63" s="126"/>
      <c r="G63" s="127">
        <f>ROUND(E63*F63,2)</f>
        <v>0</v>
      </c>
      <c r="H63" s="126"/>
      <c r="I63" s="127">
        <f>ROUND(E63*H63,2)</f>
        <v>0</v>
      </c>
      <c r="J63" s="126"/>
      <c r="K63" s="127">
        <f>ROUND(E63*J63,2)</f>
        <v>0</v>
      </c>
      <c r="L63" s="127">
        <v>21</v>
      </c>
      <c r="M63" s="127">
        <f>G63*(1+L63/100)</f>
        <v>0</v>
      </c>
      <c r="N63" s="127">
        <v>1E-3</v>
      </c>
      <c r="O63" s="127">
        <f>ROUND(E63*N63,2)</f>
        <v>0.14000000000000001</v>
      </c>
      <c r="P63" s="127">
        <v>0</v>
      </c>
      <c r="Q63" s="127">
        <f>ROUND(E63*P63,2)</f>
        <v>0</v>
      </c>
      <c r="R63" s="127"/>
      <c r="S63" s="127" t="s">
        <v>392</v>
      </c>
      <c r="T63" s="128" t="s">
        <v>393</v>
      </c>
      <c r="U63" s="106">
        <v>0</v>
      </c>
      <c r="V63" s="106">
        <f>ROUND(E63*U63,2)</f>
        <v>0</v>
      </c>
      <c r="W63" s="106"/>
      <c r="X63" s="106" t="s">
        <v>362</v>
      </c>
      <c r="Y63" s="101"/>
      <c r="Z63" s="101"/>
      <c r="AA63" s="101"/>
      <c r="AB63" s="101"/>
      <c r="AC63" s="101"/>
      <c r="AD63" s="101"/>
      <c r="AE63" s="101"/>
      <c r="AF63" s="101"/>
      <c r="AG63" s="101" t="s">
        <v>1789</v>
      </c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 ht="22.5" outlineLevel="1">
      <c r="A64" s="104"/>
      <c r="B64" s="105"/>
      <c r="C64" s="138" t="s">
        <v>1839</v>
      </c>
      <c r="D64" s="107"/>
      <c r="E64" s="108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1"/>
      <c r="Z64" s="101"/>
      <c r="AA64" s="101"/>
      <c r="AB64" s="101"/>
      <c r="AC64" s="101"/>
      <c r="AD64" s="101"/>
      <c r="AE64" s="101"/>
      <c r="AF64" s="101"/>
      <c r="AG64" s="101" t="s">
        <v>365</v>
      </c>
      <c r="AH64" s="101">
        <v>0</v>
      </c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</row>
    <row r="65" spans="1:60" outlineLevel="1">
      <c r="A65" s="104"/>
      <c r="B65" s="105"/>
      <c r="C65" s="138" t="s">
        <v>1851</v>
      </c>
      <c r="D65" s="107"/>
      <c r="E65" s="108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1"/>
      <c r="Z65" s="101"/>
      <c r="AA65" s="101"/>
      <c r="AB65" s="101"/>
      <c r="AC65" s="101"/>
      <c r="AD65" s="101"/>
      <c r="AE65" s="101"/>
      <c r="AF65" s="101"/>
      <c r="AG65" s="101" t="s">
        <v>365</v>
      </c>
      <c r="AH65" s="101">
        <v>0</v>
      </c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outlineLevel="1">
      <c r="A66" s="104"/>
      <c r="B66" s="105"/>
      <c r="C66" s="138" t="s">
        <v>1852</v>
      </c>
      <c r="D66" s="107"/>
      <c r="E66" s="108">
        <v>142</v>
      </c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1"/>
      <c r="Z66" s="101"/>
      <c r="AA66" s="101"/>
      <c r="AB66" s="101"/>
      <c r="AC66" s="101"/>
      <c r="AD66" s="101"/>
      <c r="AE66" s="101"/>
      <c r="AF66" s="101"/>
      <c r="AG66" s="101" t="s">
        <v>365</v>
      </c>
      <c r="AH66" s="101">
        <v>0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outlineLevel="1">
      <c r="A67" s="122">
        <v>18</v>
      </c>
      <c r="B67" s="123" t="s">
        <v>1853</v>
      </c>
      <c r="C67" s="137" t="s">
        <v>1854</v>
      </c>
      <c r="D67" s="124" t="s">
        <v>534</v>
      </c>
      <c r="E67" s="125">
        <v>1</v>
      </c>
      <c r="F67" s="126"/>
      <c r="G67" s="127">
        <f>ROUND(E67*F67,2)</f>
        <v>0</v>
      </c>
      <c r="H67" s="126"/>
      <c r="I67" s="127">
        <f>ROUND(E67*H67,2)</f>
        <v>0</v>
      </c>
      <c r="J67" s="126"/>
      <c r="K67" s="127">
        <f>ROUND(E67*J67,2)</f>
        <v>0</v>
      </c>
      <c r="L67" s="127">
        <v>21</v>
      </c>
      <c r="M67" s="127">
        <f>G67*(1+L67/100)</f>
        <v>0</v>
      </c>
      <c r="N67" s="127">
        <v>0</v>
      </c>
      <c r="O67" s="127">
        <f>ROUND(E67*N67,2)</f>
        <v>0</v>
      </c>
      <c r="P67" s="127">
        <v>0</v>
      </c>
      <c r="Q67" s="127">
        <f>ROUND(E67*P67,2)</f>
        <v>0</v>
      </c>
      <c r="R67" s="127"/>
      <c r="S67" s="127" t="s">
        <v>360</v>
      </c>
      <c r="T67" s="128" t="s">
        <v>361</v>
      </c>
      <c r="U67" s="106">
        <v>0.157</v>
      </c>
      <c r="V67" s="106">
        <f>ROUND(E67*U67,2)</f>
        <v>0.16</v>
      </c>
      <c r="W67" s="106"/>
      <c r="X67" s="106" t="s">
        <v>362</v>
      </c>
      <c r="Y67" s="101"/>
      <c r="Z67" s="101"/>
      <c r="AA67" s="101"/>
      <c r="AB67" s="101"/>
      <c r="AC67" s="101"/>
      <c r="AD67" s="101"/>
      <c r="AE67" s="101"/>
      <c r="AF67" s="101"/>
      <c r="AG67" s="101" t="s">
        <v>1789</v>
      </c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</row>
    <row r="68" spans="1:60" outlineLevel="1">
      <c r="A68" s="104"/>
      <c r="B68" s="105"/>
      <c r="C68" s="138" t="s">
        <v>1855</v>
      </c>
      <c r="D68" s="107"/>
      <c r="E68" s="108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1"/>
      <c r="Z68" s="101"/>
      <c r="AA68" s="101"/>
      <c r="AB68" s="101"/>
      <c r="AC68" s="101"/>
      <c r="AD68" s="101"/>
      <c r="AE68" s="101"/>
      <c r="AF68" s="101"/>
      <c r="AG68" s="101" t="s">
        <v>365</v>
      </c>
      <c r="AH68" s="101">
        <v>0</v>
      </c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 outlineLevel="1">
      <c r="A69" s="104"/>
      <c r="B69" s="105"/>
      <c r="C69" s="138" t="s">
        <v>43</v>
      </c>
      <c r="D69" s="107"/>
      <c r="E69" s="108">
        <v>1</v>
      </c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1"/>
      <c r="Z69" s="101"/>
      <c r="AA69" s="101"/>
      <c r="AB69" s="101"/>
      <c r="AC69" s="101"/>
      <c r="AD69" s="101"/>
      <c r="AE69" s="101"/>
      <c r="AF69" s="101"/>
      <c r="AG69" s="101" t="s">
        <v>365</v>
      </c>
      <c r="AH69" s="101">
        <v>0</v>
      </c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</row>
    <row r="70" spans="1:60" outlineLevel="1">
      <c r="A70" s="122">
        <v>19</v>
      </c>
      <c r="B70" s="123" t="s">
        <v>1856</v>
      </c>
      <c r="C70" s="137" t="s">
        <v>1857</v>
      </c>
      <c r="D70" s="124" t="s">
        <v>534</v>
      </c>
      <c r="E70" s="125">
        <v>40</v>
      </c>
      <c r="F70" s="126"/>
      <c r="G70" s="127">
        <f>ROUND(E70*F70,2)</f>
        <v>0</v>
      </c>
      <c r="H70" s="126"/>
      <c r="I70" s="127">
        <f>ROUND(E70*H70,2)</f>
        <v>0</v>
      </c>
      <c r="J70" s="126"/>
      <c r="K70" s="127">
        <f>ROUND(E70*J70,2)</f>
        <v>0</v>
      </c>
      <c r="L70" s="127">
        <v>21</v>
      </c>
      <c r="M70" s="127">
        <f>G70*(1+L70/100)</f>
        <v>0</v>
      </c>
      <c r="N70" s="127">
        <v>0</v>
      </c>
      <c r="O70" s="127">
        <f>ROUND(E70*N70,2)</f>
        <v>0</v>
      </c>
      <c r="P70" s="127">
        <v>0</v>
      </c>
      <c r="Q70" s="127">
        <f>ROUND(E70*P70,2)</f>
        <v>0</v>
      </c>
      <c r="R70" s="127"/>
      <c r="S70" s="127" t="s">
        <v>360</v>
      </c>
      <c r="T70" s="128" t="s">
        <v>361</v>
      </c>
      <c r="U70" s="106">
        <v>0.17399999999999999</v>
      </c>
      <c r="V70" s="106">
        <f>ROUND(E70*U70,2)</f>
        <v>6.96</v>
      </c>
      <c r="W70" s="106"/>
      <c r="X70" s="106" t="s">
        <v>362</v>
      </c>
      <c r="Y70" s="101"/>
      <c r="Z70" s="101"/>
      <c r="AA70" s="101"/>
      <c r="AB70" s="101"/>
      <c r="AC70" s="101"/>
      <c r="AD70" s="101"/>
      <c r="AE70" s="101"/>
      <c r="AF70" s="101"/>
      <c r="AG70" s="101" t="s">
        <v>1789</v>
      </c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outlineLevel="1">
      <c r="A71" s="104"/>
      <c r="B71" s="105"/>
      <c r="C71" s="138" t="s">
        <v>1858</v>
      </c>
      <c r="D71" s="107"/>
      <c r="E71" s="108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1"/>
      <c r="Z71" s="101"/>
      <c r="AA71" s="101"/>
      <c r="AB71" s="101"/>
      <c r="AC71" s="101"/>
      <c r="AD71" s="101"/>
      <c r="AE71" s="101"/>
      <c r="AF71" s="101"/>
      <c r="AG71" s="101" t="s">
        <v>365</v>
      </c>
      <c r="AH71" s="101">
        <v>0</v>
      </c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</row>
    <row r="72" spans="1:60" outlineLevel="1">
      <c r="A72" s="104"/>
      <c r="B72" s="105"/>
      <c r="C72" s="138" t="s">
        <v>1859</v>
      </c>
      <c r="D72" s="107"/>
      <c r="E72" s="108">
        <v>40</v>
      </c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1"/>
      <c r="Z72" s="101"/>
      <c r="AA72" s="101"/>
      <c r="AB72" s="101"/>
      <c r="AC72" s="101"/>
      <c r="AD72" s="101"/>
      <c r="AE72" s="101"/>
      <c r="AF72" s="101"/>
      <c r="AG72" s="101" t="s">
        <v>365</v>
      </c>
      <c r="AH72" s="101">
        <v>0</v>
      </c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outlineLevel="1">
      <c r="A73" s="122">
        <v>20</v>
      </c>
      <c r="B73" s="123" t="s">
        <v>1860</v>
      </c>
      <c r="C73" s="137" t="s">
        <v>1861</v>
      </c>
      <c r="D73" s="124" t="s">
        <v>534</v>
      </c>
      <c r="E73" s="125">
        <v>25</v>
      </c>
      <c r="F73" s="126"/>
      <c r="G73" s="127">
        <f>ROUND(E73*F73,2)</f>
        <v>0</v>
      </c>
      <c r="H73" s="126"/>
      <c r="I73" s="127">
        <f>ROUND(E73*H73,2)</f>
        <v>0</v>
      </c>
      <c r="J73" s="126"/>
      <c r="K73" s="127">
        <f>ROUND(E73*J73,2)</f>
        <v>0</v>
      </c>
      <c r="L73" s="127">
        <v>21</v>
      </c>
      <c r="M73" s="127">
        <f>G73*(1+L73/100)</f>
        <v>0</v>
      </c>
      <c r="N73" s="127">
        <v>0</v>
      </c>
      <c r="O73" s="127">
        <f>ROUND(E73*N73,2)</f>
        <v>0</v>
      </c>
      <c r="P73" s="127">
        <v>0</v>
      </c>
      <c r="Q73" s="127">
        <f>ROUND(E73*P73,2)</f>
        <v>0</v>
      </c>
      <c r="R73" s="127"/>
      <c r="S73" s="127" t="s">
        <v>360</v>
      </c>
      <c r="T73" s="128" t="s">
        <v>361</v>
      </c>
      <c r="U73" s="106">
        <v>0.25900000000000001</v>
      </c>
      <c r="V73" s="106">
        <f>ROUND(E73*U73,2)</f>
        <v>6.48</v>
      </c>
      <c r="W73" s="106"/>
      <c r="X73" s="106" t="s">
        <v>362</v>
      </c>
      <c r="Y73" s="101"/>
      <c r="Z73" s="101"/>
      <c r="AA73" s="101"/>
      <c r="AB73" s="101"/>
      <c r="AC73" s="101"/>
      <c r="AD73" s="101"/>
      <c r="AE73" s="101"/>
      <c r="AF73" s="101"/>
      <c r="AG73" s="101" t="s">
        <v>1789</v>
      </c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outlineLevel="1">
      <c r="A74" s="104"/>
      <c r="B74" s="105"/>
      <c r="C74" s="138" t="s">
        <v>1862</v>
      </c>
      <c r="D74" s="107"/>
      <c r="E74" s="108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1"/>
      <c r="Z74" s="101"/>
      <c r="AA74" s="101"/>
      <c r="AB74" s="101"/>
      <c r="AC74" s="101"/>
      <c r="AD74" s="101"/>
      <c r="AE74" s="101"/>
      <c r="AF74" s="101"/>
      <c r="AG74" s="101" t="s">
        <v>365</v>
      </c>
      <c r="AH74" s="101">
        <v>0</v>
      </c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outlineLevel="1">
      <c r="A75" s="104"/>
      <c r="B75" s="105"/>
      <c r="C75" s="138" t="s">
        <v>1829</v>
      </c>
      <c r="D75" s="107"/>
      <c r="E75" s="108">
        <v>25</v>
      </c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1"/>
      <c r="Z75" s="101"/>
      <c r="AA75" s="101"/>
      <c r="AB75" s="101"/>
      <c r="AC75" s="101"/>
      <c r="AD75" s="101"/>
      <c r="AE75" s="101"/>
      <c r="AF75" s="101"/>
      <c r="AG75" s="101" t="s">
        <v>365</v>
      </c>
      <c r="AH75" s="101">
        <v>0</v>
      </c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ht="22.5" outlineLevel="1">
      <c r="A76" s="122">
        <v>21</v>
      </c>
      <c r="B76" s="123" t="s">
        <v>1863</v>
      </c>
      <c r="C76" s="137" t="s">
        <v>1864</v>
      </c>
      <c r="D76" s="124" t="s">
        <v>1794</v>
      </c>
      <c r="E76" s="125">
        <v>2</v>
      </c>
      <c r="F76" s="126"/>
      <c r="G76" s="127">
        <f>ROUND(E76*F76,2)</f>
        <v>0</v>
      </c>
      <c r="H76" s="126"/>
      <c r="I76" s="127">
        <f>ROUND(E76*H76,2)</f>
        <v>0</v>
      </c>
      <c r="J76" s="126"/>
      <c r="K76" s="127">
        <f>ROUND(E76*J76,2)</f>
        <v>0</v>
      </c>
      <c r="L76" s="127">
        <v>21</v>
      </c>
      <c r="M76" s="127">
        <f>G76*(1+L76/100)</f>
        <v>0</v>
      </c>
      <c r="N76" s="127">
        <v>1.0999999999999999E-2</v>
      </c>
      <c r="O76" s="127">
        <f>ROUND(E76*N76,2)</f>
        <v>0.02</v>
      </c>
      <c r="P76" s="127">
        <v>0</v>
      </c>
      <c r="Q76" s="127">
        <f>ROUND(E76*P76,2)</f>
        <v>0</v>
      </c>
      <c r="R76" s="127"/>
      <c r="S76" s="127" t="s">
        <v>392</v>
      </c>
      <c r="T76" s="128" t="s">
        <v>393</v>
      </c>
      <c r="U76" s="106">
        <v>0</v>
      </c>
      <c r="V76" s="106">
        <f>ROUND(E76*U76,2)</f>
        <v>0</v>
      </c>
      <c r="W76" s="106"/>
      <c r="X76" s="106" t="s">
        <v>362</v>
      </c>
      <c r="Y76" s="101"/>
      <c r="Z76" s="101"/>
      <c r="AA76" s="101"/>
      <c r="AB76" s="101"/>
      <c r="AC76" s="101"/>
      <c r="AD76" s="101"/>
      <c r="AE76" s="101"/>
      <c r="AF76" s="101"/>
      <c r="AG76" s="101" t="s">
        <v>1789</v>
      </c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 outlineLevel="1">
      <c r="A77" s="104"/>
      <c r="B77" s="105"/>
      <c r="C77" s="138" t="s">
        <v>1865</v>
      </c>
      <c r="D77" s="107"/>
      <c r="E77" s="108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1"/>
      <c r="Z77" s="101"/>
      <c r="AA77" s="101"/>
      <c r="AB77" s="101"/>
      <c r="AC77" s="101"/>
      <c r="AD77" s="101"/>
      <c r="AE77" s="101"/>
      <c r="AF77" s="101"/>
      <c r="AG77" s="101" t="s">
        <v>365</v>
      </c>
      <c r="AH77" s="101">
        <v>0</v>
      </c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</row>
    <row r="78" spans="1:60" outlineLevel="1">
      <c r="A78" s="104"/>
      <c r="B78" s="105"/>
      <c r="C78" s="138" t="s">
        <v>299</v>
      </c>
      <c r="D78" s="107"/>
      <c r="E78" s="108">
        <v>2</v>
      </c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1"/>
      <c r="Z78" s="101"/>
      <c r="AA78" s="101"/>
      <c r="AB78" s="101"/>
      <c r="AC78" s="101"/>
      <c r="AD78" s="101"/>
      <c r="AE78" s="101"/>
      <c r="AF78" s="101"/>
      <c r="AG78" s="101" t="s">
        <v>365</v>
      </c>
      <c r="AH78" s="101">
        <v>0</v>
      </c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ht="22.5" outlineLevel="1">
      <c r="A79" s="122">
        <v>22</v>
      </c>
      <c r="B79" s="123" t="s">
        <v>1866</v>
      </c>
      <c r="C79" s="137" t="s">
        <v>1867</v>
      </c>
      <c r="D79" s="124" t="s">
        <v>1794</v>
      </c>
      <c r="E79" s="125">
        <v>11</v>
      </c>
      <c r="F79" s="126"/>
      <c r="G79" s="127">
        <f>ROUND(E79*F79,2)</f>
        <v>0</v>
      </c>
      <c r="H79" s="126"/>
      <c r="I79" s="127">
        <f>ROUND(E79*H79,2)</f>
        <v>0</v>
      </c>
      <c r="J79" s="126"/>
      <c r="K79" s="127">
        <f>ROUND(E79*J79,2)</f>
        <v>0</v>
      </c>
      <c r="L79" s="127">
        <v>21</v>
      </c>
      <c r="M79" s="127">
        <f>G79*(1+L79/100)</f>
        <v>0</v>
      </c>
      <c r="N79" s="127">
        <v>0</v>
      </c>
      <c r="O79" s="127">
        <f>ROUND(E79*N79,2)</f>
        <v>0</v>
      </c>
      <c r="P79" s="127">
        <v>0</v>
      </c>
      <c r="Q79" s="127">
        <f>ROUND(E79*P79,2)</f>
        <v>0</v>
      </c>
      <c r="R79" s="127"/>
      <c r="S79" s="127" t="s">
        <v>392</v>
      </c>
      <c r="T79" s="128" t="s">
        <v>393</v>
      </c>
      <c r="U79" s="106">
        <v>0</v>
      </c>
      <c r="V79" s="106">
        <f>ROUND(E79*U79,2)</f>
        <v>0</v>
      </c>
      <c r="W79" s="106"/>
      <c r="X79" s="106" t="s">
        <v>362</v>
      </c>
      <c r="Y79" s="101"/>
      <c r="Z79" s="101"/>
      <c r="AA79" s="101"/>
      <c r="AB79" s="101"/>
      <c r="AC79" s="101"/>
      <c r="AD79" s="101"/>
      <c r="AE79" s="101"/>
      <c r="AF79" s="101"/>
      <c r="AG79" s="101" t="s">
        <v>1789</v>
      </c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outlineLevel="1">
      <c r="A80" s="104"/>
      <c r="B80" s="105"/>
      <c r="C80" s="138" t="s">
        <v>1868</v>
      </c>
      <c r="D80" s="107"/>
      <c r="E80" s="108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1"/>
      <c r="Z80" s="101"/>
      <c r="AA80" s="101"/>
      <c r="AB80" s="101"/>
      <c r="AC80" s="101"/>
      <c r="AD80" s="101"/>
      <c r="AE80" s="101"/>
      <c r="AF80" s="101"/>
      <c r="AG80" s="101" t="s">
        <v>365</v>
      </c>
      <c r="AH80" s="101">
        <v>0</v>
      </c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outlineLevel="1">
      <c r="A81" s="104"/>
      <c r="B81" s="105"/>
      <c r="C81" s="138" t="s">
        <v>725</v>
      </c>
      <c r="D81" s="107"/>
      <c r="E81" s="108">
        <v>11</v>
      </c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1"/>
      <c r="Z81" s="101"/>
      <c r="AA81" s="101"/>
      <c r="AB81" s="101"/>
      <c r="AC81" s="101"/>
      <c r="AD81" s="101"/>
      <c r="AE81" s="101"/>
      <c r="AF81" s="101"/>
      <c r="AG81" s="101" t="s">
        <v>365</v>
      </c>
      <c r="AH81" s="101">
        <v>0</v>
      </c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</row>
    <row r="82" spans="1:60" ht="22.5" outlineLevel="1">
      <c r="A82" s="122">
        <v>23</v>
      </c>
      <c r="B82" s="123" t="s">
        <v>1869</v>
      </c>
      <c r="C82" s="137" t="s">
        <v>1870</v>
      </c>
      <c r="D82" s="124" t="s">
        <v>534</v>
      </c>
      <c r="E82" s="125">
        <v>1</v>
      </c>
      <c r="F82" s="126"/>
      <c r="G82" s="127">
        <f>ROUND(E82*F82,2)</f>
        <v>0</v>
      </c>
      <c r="H82" s="126"/>
      <c r="I82" s="127">
        <f>ROUND(E82*H82,2)</f>
        <v>0</v>
      </c>
      <c r="J82" s="126"/>
      <c r="K82" s="127">
        <f>ROUND(E82*J82,2)</f>
        <v>0</v>
      </c>
      <c r="L82" s="127">
        <v>21</v>
      </c>
      <c r="M82" s="127">
        <f>G82*(1+L82/100)</f>
        <v>0</v>
      </c>
      <c r="N82" s="127">
        <v>2.7E-4</v>
      </c>
      <c r="O82" s="127">
        <f>ROUND(E82*N82,2)</f>
        <v>0</v>
      </c>
      <c r="P82" s="127">
        <v>0</v>
      </c>
      <c r="Q82" s="127">
        <f>ROUND(E82*P82,2)</f>
        <v>0</v>
      </c>
      <c r="R82" s="127"/>
      <c r="S82" s="127" t="s">
        <v>360</v>
      </c>
      <c r="T82" s="128" t="s">
        <v>361</v>
      </c>
      <c r="U82" s="106">
        <v>0.33300000000000002</v>
      </c>
      <c r="V82" s="106">
        <f>ROUND(E82*U82,2)</f>
        <v>0.33</v>
      </c>
      <c r="W82" s="106"/>
      <c r="X82" s="106" t="s">
        <v>362</v>
      </c>
      <c r="Y82" s="101"/>
      <c r="Z82" s="101"/>
      <c r="AA82" s="101"/>
      <c r="AB82" s="101"/>
      <c r="AC82" s="101"/>
      <c r="AD82" s="101"/>
      <c r="AE82" s="101"/>
      <c r="AF82" s="101"/>
      <c r="AG82" s="101" t="s">
        <v>1789</v>
      </c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outlineLevel="1">
      <c r="A83" s="104"/>
      <c r="B83" s="105"/>
      <c r="C83" s="138" t="s">
        <v>1855</v>
      </c>
      <c r="D83" s="107"/>
      <c r="E83" s="108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1"/>
      <c r="Z83" s="101"/>
      <c r="AA83" s="101"/>
      <c r="AB83" s="101"/>
      <c r="AC83" s="101"/>
      <c r="AD83" s="101"/>
      <c r="AE83" s="101"/>
      <c r="AF83" s="101"/>
      <c r="AG83" s="101" t="s">
        <v>365</v>
      </c>
      <c r="AH83" s="101">
        <v>0</v>
      </c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outlineLevel="1">
      <c r="A84" s="104"/>
      <c r="B84" s="105"/>
      <c r="C84" s="138" t="s">
        <v>43</v>
      </c>
      <c r="D84" s="107"/>
      <c r="E84" s="108">
        <v>1</v>
      </c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1"/>
      <c r="Z84" s="101"/>
      <c r="AA84" s="101"/>
      <c r="AB84" s="101"/>
      <c r="AC84" s="101"/>
      <c r="AD84" s="101"/>
      <c r="AE84" s="101"/>
      <c r="AF84" s="101"/>
      <c r="AG84" s="101" t="s">
        <v>365</v>
      </c>
      <c r="AH84" s="101">
        <v>0</v>
      </c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 ht="22.5" outlineLevel="1">
      <c r="A85" s="122">
        <v>24</v>
      </c>
      <c r="B85" s="123" t="s">
        <v>1871</v>
      </c>
      <c r="C85" s="137" t="s">
        <v>1872</v>
      </c>
      <c r="D85" s="124" t="s">
        <v>534</v>
      </c>
      <c r="E85" s="125">
        <v>10</v>
      </c>
      <c r="F85" s="126"/>
      <c r="G85" s="127">
        <f>ROUND(E85*F85,2)</f>
        <v>0</v>
      </c>
      <c r="H85" s="126"/>
      <c r="I85" s="127">
        <f>ROUND(E85*H85,2)</f>
        <v>0</v>
      </c>
      <c r="J85" s="126"/>
      <c r="K85" s="127">
        <f>ROUND(E85*J85,2)</f>
        <v>0</v>
      </c>
      <c r="L85" s="127">
        <v>21</v>
      </c>
      <c r="M85" s="127">
        <f>G85*(1+L85/100)</f>
        <v>0</v>
      </c>
      <c r="N85" s="127">
        <v>4.8999999999999998E-4</v>
      </c>
      <c r="O85" s="127">
        <f>ROUND(E85*N85,2)</f>
        <v>0</v>
      </c>
      <c r="P85" s="127">
        <v>0</v>
      </c>
      <c r="Q85" s="127">
        <f>ROUND(E85*P85,2)</f>
        <v>0</v>
      </c>
      <c r="R85" s="127"/>
      <c r="S85" s="127" t="s">
        <v>360</v>
      </c>
      <c r="T85" s="128" t="s">
        <v>361</v>
      </c>
      <c r="U85" s="106">
        <v>0.13300000000000001</v>
      </c>
      <c r="V85" s="106">
        <f>ROUND(E85*U85,2)</f>
        <v>1.33</v>
      </c>
      <c r="W85" s="106"/>
      <c r="X85" s="106" t="s">
        <v>362</v>
      </c>
      <c r="Y85" s="101"/>
      <c r="Z85" s="101"/>
      <c r="AA85" s="101"/>
      <c r="AB85" s="101"/>
      <c r="AC85" s="101"/>
      <c r="AD85" s="101"/>
      <c r="AE85" s="101"/>
      <c r="AF85" s="101"/>
      <c r="AG85" s="101" t="s">
        <v>1789</v>
      </c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</row>
    <row r="86" spans="1:60" outlineLevel="1">
      <c r="A86" s="104"/>
      <c r="B86" s="105"/>
      <c r="C86" s="138" t="s">
        <v>1873</v>
      </c>
      <c r="D86" s="107"/>
      <c r="E86" s="108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1"/>
      <c r="Z86" s="101"/>
      <c r="AA86" s="101"/>
      <c r="AB86" s="101"/>
      <c r="AC86" s="101"/>
      <c r="AD86" s="101"/>
      <c r="AE86" s="101"/>
      <c r="AF86" s="101"/>
      <c r="AG86" s="101" t="s">
        <v>365</v>
      </c>
      <c r="AH86" s="101">
        <v>0</v>
      </c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 outlineLevel="1">
      <c r="A87" s="104"/>
      <c r="B87" s="105"/>
      <c r="C87" s="138" t="s">
        <v>1434</v>
      </c>
      <c r="D87" s="107"/>
      <c r="E87" s="108">
        <v>10</v>
      </c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1"/>
      <c r="Z87" s="101"/>
      <c r="AA87" s="101"/>
      <c r="AB87" s="101"/>
      <c r="AC87" s="101"/>
      <c r="AD87" s="101"/>
      <c r="AE87" s="101"/>
      <c r="AF87" s="101"/>
      <c r="AG87" s="101" t="s">
        <v>365</v>
      </c>
      <c r="AH87" s="101">
        <v>0</v>
      </c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</row>
    <row r="88" spans="1:60" ht="22.5" outlineLevel="1">
      <c r="A88" s="122">
        <v>25</v>
      </c>
      <c r="B88" s="123" t="s">
        <v>1874</v>
      </c>
      <c r="C88" s="137" t="s">
        <v>1875</v>
      </c>
      <c r="D88" s="124" t="s">
        <v>1794</v>
      </c>
      <c r="E88" s="125">
        <v>5</v>
      </c>
      <c r="F88" s="126"/>
      <c r="G88" s="127">
        <f>ROUND(E88*F88,2)</f>
        <v>0</v>
      </c>
      <c r="H88" s="126"/>
      <c r="I88" s="127">
        <f>ROUND(E88*H88,2)</f>
        <v>0</v>
      </c>
      <c r="J88" s="126"/>
      <c r="K88" s="127">
        <f>ROUND(E88*J88,2)</f>
        <v>0</v>
      </c>
      <c r="L88" s="127">
        <v>21</v>
      </c>
      <c r="M88" s="127">
        <f>G88*(1+L88/100)</f>
        <v>0</v>
      </c>
      <c r="N88" s="127">
        <v>0</v>
      </c>
      <c r="O88" s="127">
        <f>ROUND(E88*N88,2)</f>
        <v>0</v>
      </c>
      <c r="P88" s="127">
        <v>0</v>
      </c>
      <c r="Q88" s="127">
        <f>ROUND(E88*P88,2)</f>
        <v>0</v>
      </c>
      <c r="R88" s="127"/>
      <c r="S88" s="127" t="s">
        <v>392</v>
      </c>
      <c r="T88" s="128" t="s">
        <v>393</v>
      </c>
      <c r="U88" s="106">
        <v>0</v>
      </c>
      <c r="V88" s="106">
        <f>ROUND(E88*U88,2)</f>
        <v>0</v>
      </c>
      <c r="W88" s="106"/>
      <c r="X88" s="106" t="s">
        <v>362</v>
      </c>
      <c r="Y88" s="101"/>
      <c r="Z88" s="101"/>
      <c r="AA88" s="101"/>
      <c r="AB88" s="101"/>
      <c r="AC88" s="101"/>
      <c r="AD88" s="101"/>
      <c r="AE88" s="101"/>
      <c r="AF88" s="101"/>
      <c r="AG88" s="101" t="s">
        <v>1789</v>
      </c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60" outlineLevel="1">
      <c r="A89" s="104"/>
      <c r="B89" s="105"/>
      <c r="C89" s="138" t="s">
        <v>1876</v>
      </c>
      <c r="D89" s="107"/>
      <c r="E89" s="108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1"/>
      <c r="Z89" s="101"/>
      <c r="AA89" s="101"/>
      <c r="AB89" s="101"/>
      <c r="AC89" s="101"/>
      <c r="AD89" s="101"/>
      <c r="AE89" s="101"/>
      <c r="AF89" s="101"/>
      <c r="AG89" s="101" t="s">
        <v>365</v>
      </c>
      <c r="AH89" s="101">
        <v>0</v>
      </c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</row>
    <row r="90" spans="1:60" outlineLevel="1">
      <c r="A90" s="104"/>
      <c r="B90" s="105"/>
      <c r="C90" s="138" t="s">
        <v>305</v>
      </c>
      <c r="D90" s="107"/>
      <c r="E90" s="108">
        <v>5</v>
      </c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1"/>
      <c r="Z90" s="101"/>
      <c r="AA90" s="101"/>
      <c r="AB90" s="101"/>
      <c r="AC90" s="101"/>
      <c r="AD90" s="101"/>
      <c r="AE90" s="101"/>
      <c r="AF90" s="101"/>
      <c r="AG90" s="101" t="s">
        <v>365</v>
      </c>
      <c r="AH90" s="101">
        <v>0</v>
      </c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60" ht="33.75" outlineLevel="1">
      <c r="A91" s="122">
        <v>26</v>
      </c>
      <c r="B91" s="123" t="s">
        <v>1877</v>
      </c>
      <c r="C91" s="137" t="s">
        <v>1878</v>
      </c>
      <c r="D91" s="124" t="s">
        <v>1794</v>
      </c>
      <c r="E91" s="125">
        <v>9</v>
      </c>
      <c r="F91" s="126"/>
      <c r="G91" s="127">
        <f>ROUND(E91*F91,2)</f>
        <v>0</v>
      </c>
      <c r="H91" s="126"/>
      <c r="I91" s="127">
        <f>ROUND(E91*H91,2)</f>
        <v>0</v>
      </c>
      <c r="J91" s="126"/>
      <c r="K91" s="127">
        <f>ROUND(E91*J91,2)</f>
        <v>0</v>
      </c>
      <c r="L91" s="127">
        <v>21</v>
      </c>
      <c r="M91" s="127">
        <f>G91*(1+L91/100)</f>
        <v>0</v>
      </c>
      <c r="N91" s="127">
        <v>1.1000000000000001E-3</v>
      </c>
      <c r="O91" s="127">
        <f>ROUND(E91*N91,2)</f>
        <v>0.01</v>
      </c>
      <c r="P91" s="127">
        <v>0</v>
      </c>
      <c r="Q91" s="127">
        <f>ROUND(E91*P91,2)</f>
        <v>0</v>
      </c>
      <c r="R91" s="127"/>
      <c r="S91" s="127" t="s">
        <v>392</v>
      </c>
      <c r="T91" s="128" t="s">
        <v>393</v>
      </c>
      <c r="U91" s="106">
        <v>0</v>
      </c>
      <c r="V91" s="106">
        <f>ROUND(E91*U91,2)</f>
        <v>0</v>
      </c>
      <c r="W91" s="106"/>
      <c r="X91" s="106" t="s">
        <v>1066</v>
      </c>
      <c r="Y91" s="101"/>
      <c r="Z91" s="101"/>
      <c r="AA91" s="101"/>
      <c r="AB91" s="101"/>
      <c r="AC91" s="101"/>
      <c r="AD91" s="101"/>
      <c r="AE91" s="101"/>
      <c r="AF91" s="101"/>
      <c r="AG91" s="101" t="s">
        <v>1795</v>
      </c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</row>
    <row r="92" spans="1:60" ht="56.25" outlineLevel="1">
      <c r="A92" s="104"/>
      <c r="B92" s="105"/>
      <c r="C92" s="138" t="s">
        <v>1879</v>
      </c>
      <c r="D92" s="107"/>
      <c r="E92" s="108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1"/>
      <c r="Z92" s="101"/>
      <c r="AA92" s="101"/>
      <c r="AB92" s="101"/>
      <c r="AC92" s="101"/>
      <c r="AD92" s="101"/>
      <c r="AE92" s="101"/>
      <c r="AF92" s="101"/>
      <c r="AG92" s="101" t="s">
        <v>365</v>
      </c>
      <c r="AH92" s="101">
        <v>0</v>
      </c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60" outlineLevel="1">
      <c r="A93" s="104"/>
      <c r="B93" s="105"/>
      <c r="C93" s="138" t="s">
        <v>1880</v>
      </c>
      <c r="D93" s="107"/>
      <c r="E93" s="108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1"/>
      <c r="Z93" s="101"/>
      <c r="AA93" s="101"/>
      <c r="AB93" s="101"/>
      <c r="AC93" s="101"/>
      <c r="AD93" s="101"/>
      <c r="AE93" s="101"/>
      <c r="AF93" s="101"/>
      <c r="AG93" s="101" t="s">
        <v>365</v>
      </c>
      <c r="AH93" s="101">
        <v>0</v>
      </c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60" outlineLevel="1">
      <c r="A94" s="104"/>
      <c r="B94" s="105"/>
      <c r="C94" s="138" t="s">
        <v>135</v>
      </c>
      <c r="D94" s="107"/>
      <c r="E94" s="108">
        <v>9</v>
      </c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1"/>
      <c r="Z94" s="101"/>
      <c r="AA94" s="101"/>
      <c r="AB94" s="101"/>
      <c r="AC94" s="101"/>
      <c r="AD94" s="101"/>
      <c r="AE94" s="101"/>
      <c r="AF94" s="101"/>
      <c r="AG94" s="101" t="s">
        <v>365</v>
      </c>
      <c r="AH94" s="101">
        <v>0</v>
      </c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60" ht="33.75" outlineLevel="1">
      <c r="A95" s="122">
        <v>27</v>
      </c>
      <c r="B95" s="123" t="s">
        <v>1881</v>
      </c>
      <c r="C95" s="137" t="s">
        <v>1882</v>
      </c>
      <c r="D95" s="124" t="s">
        <v>1794</v>
      </c>
      <c r="E95" s="125">
        <v>2</v>
      </c>
      <c r="F95" s="126"/>
      <c r="G95" s="127">
        <f>ROUND(E95*F95,2)</f>
        <v>0</v>
      </c>
      <c r="H95" s="126"/>
      <c r="I95" s="127">
        <f>ROUND(E95*H95,2)</f>
        <v>0</v>
      </c>
      <c r="J95" s="126"/>
      <c r="K95" s="127">
        <f>ROUND(E95*J95,2)</f>
        <v>0</v>
      </c>
      <c r="L95" s="127">
        <v>21</v>
      </c>
      <c r="M95" s="127">
        <f>G95*(1+L95/100)</f>
        <v>0</v>
      </c>
      <c r="N95" s="127">
        <v>4.4999999999999999E-4</v>
      </c>
      <c r="O95" s="127">
        <f>ROUND(E95*N95,2)</f>
        <v>0</v>
      </c>
      <c r="P95" s="127">
        <v>0</v>
      </c>
      <c r="Q95" s="127">
        <f>ROUND(E95*P95,2)</f>
        <v>0</v>
      </c>
      <c r="R95" s="127"/>
      <c r="S95" s="127" t="s">
        <v>392</v>
      </c>
      <c r="T95" s="128" t="s">
        <v>393</v>
      </c>
      <c r="U95" s="106">
        <v>0</v>
      </c>
      <c r="V95" s="106">
        <f>ROUND(E95*U95,2)</f>
        <v>0</v>
      </c>
      <c r="W95" s="106"/>
      <c r="X95" s="106" t="s">
        <v>1066</v>
      </c>
      <c r="Y95" s="101"/>
      <c r="Z95" s="101"/>
      <c r="AA95" s="101"/>
      <c r="AB95" s="101"/>
      <c r="AC95" s="101"/>
      <c r="AD95" s="101"/>
      <c r="AE95" s="101"/>
      <c r="AF95" s="101"/>
      <c r="AG95" s="101" t="s">
        <v>1795</v>
      </c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</row>
    <row r="96" spans="1:60" ht="22.5" outlineLevel="1">
      <c r="A96" s="104"/>
      <c r="B96" s="105"/>
      <c r="C96" s="138" t="s">
        <v>1883</v>
      </c>
      <c r="D96" s="107"/>
      <c r="E96" s="108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1"/>
      <c r="Z96" s="101"/>
      <c r="AA96" s="101"/>
      <c r="AB96" s="101"/>
      <c r="AC96" s="101"/>
      <c r="AD96" s="101"/>
      <c r="AE96" s="101"/>
      <c r="AF96" s="101"/>
      <c r="AG96" s="101" t="s">
        <v>365</v>
      </c>
      <c r="AH96" s="101">
        <v>0</v>
      </c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60" outlineLevel="1">
      <c r="A97" s="104"/>
      <c r="B97" s="105"/>
      <c r="C97" s="138" t="s">
        <v>1884</v>
      </c>
      <c r="D97" s="107"/>
      <c r="E97" s="108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1"/>
      <c r="Z97" s="101"/>
      <c r="AA97" s="101"/>
      <c r="AB97" s="101"/>
      <c r="AC97" s="101"/>
      <c r="AD97" s="101"/>
      <c r="AE97" s="101"/>
      <c r="AF97" s="101"/>
      <c r="AG97" s="101" t="s">
        <v>365</v>
      </c>
      <c r="AH97" s="101">
        <v>0</v>
      </c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</row>
    <row r="98" spans="1:60" outlineLevel="1">
      <c r="A98" s="104"/>
      <c r="B98" s="105"/>
      <c r="C98" s="138" t="s">
        <v>299</v>
      </c>
      <c r="D98" s="107"/>
      <c r="E98" s="108">
        <v>2</v>
      </c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1"/>
      <c r="Z98" s="101"/>
      <c r="AA98" s="101"/>
      <c r="AB98" s="101"/>
      <c r="AC98" s="101"/>
      <c r="AD98" s="101"/>
      <c r="AE98" s="101"/>
      <c r="AF98" s="101"/>
      <c r="AG98" s="101" t="s">
        <v>365</v>
      </c>
      <c r="AH98" s="101">
        <v>0</v>
      </c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60" ht="33.75" outlineLevel="1">
      <c r="A99" s="122">
        <v>28</v>
      </c>
      <c r="B99" s="123" t="s">
        <v>1885</v>
      </c>
      <c r="C99" s="137" t="s">
        <v>1886</v>
      </c>
      <c r="D99" s="124" t="s">
        <v>1794</v>
      </c>
      <c r="E99" s="125">
        <v>3</v>
      </c>
      <c r="F99" s="126"/>
      <c r="G99" s="127">
        <f>ROUND(E99*F99,2)</f>
        <v>0</v>
      </c>
      <c r="H99" s="126"/>
      <c r="I99" s="127">
        <f>ROUND(E99*H99,2)</f>
        <v>0</v>
      </c>
      <c r="J99" s="126"/>
      <c r="K99" s="127">
        <f>ROUND(E99*J99,2)</f>
        <v>0</v>
      </c>
      <c r="L99" s="127">
        <v>21</v>
      </c>
      <c r="M99" s="127">
        <f>G99*(1+L99/100)</f>
        <v>0</v>
      </c>
      <c r="N99" s="127">
        <v>4.4999999999999999E-4</v>
      </c>
      <c r="O99" s="127">
        <f>ROUND(E99*N99,2)</f>
        <v>0</v>
      </c>
      <c r="P99" s="127">
        <v>0</v>
      </c>
      <c r="Q99" s="127">
        <f>ROUND(E99*P99,2)</f>
        <v>0</v>
      </c>
      <c r="R99" s="127"/>
      <c r="S99" s="127" t="s">
        <v>392</v>
      </c>
      <c r="T99" s="128" t="s">
        <v>393</v>
      </c>
      <c r="U99" s="106">
        <v>0</v>
      </c>
      <c r="V99" s="106">
        <f>ROUND(E99*U99,2)</f>
        <v>0</v>
      </c>
      <c r="W99" s="106"/>
      <c r="X99" s="106" t="s">
        <v>1066</v>
      </c>
      <c r="Y99" s="101"/>
      <c r="Z99" s="101"/>
      <c r="AA99" s="101"/>
      <c r="AB99" s="101"/>
      <c r="AC99" s="101"/>
      <c r="AD99" s="101"/>
      <c r="AE99" s="101"/>
      <c r="AF99" s="101"/>
      <c r="AG99" s="101" t="s">
        <v>1795</v>
      </c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</row>
    <row r="100" spans="1:60" ht="22.5" outlineLevel="1">
      <c r="A100" s="104"/>
      <c r="B100" s="105"/>
      <c r="C100" s="138" t="s">
        <v>1883</v>
      </c>
      <c r="D100" s="107"/>
      <c r="E100" s="108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1"/>
      <c r="Z100" s="101"/>
      <c r="AA100" s="101"/>
      <c r="AB100" s="101"/>
      <c r="AC100" s="101"/>
      <c r="AD100" s="101"/>
      <c r="AE100" s="101"/>
      <c r="AF100" s="101"/>
      <c r="AG100" s="101" t="s">
        <v>365</v>
      </c>
      <c r="AH100" s="101">
        <v>0</v>
      </c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60" outlineLevel="1">
      <c r="A101" s="104"/>
      <c r="B101" s="105"/>
      <c r="C101" s="138" t="s">
        <v>1887</v>
      </c>
      <c r="D101" s="107"/>
      <c r="E101" s="108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1"/>
      <c r="Z101" s="101"/>
      <c r="AA101" s="101"/>
      <c r="AB101" s="101"/>
      <c r="AC101" s="101"/>
      <c r="AD101" s="101"/>
      <c r="AE101" s="101"/>
      <c r="AF101" s="101"/>
      <c r="AG101" s="101" t="s">
        <v>365</v>
      </c>
      <c r="AH101" s="101">
        <v>0</v>
      </c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</row>
    <row r="102" spans="1:60" outlineLevel="1">
      <c r="A102" s="104"/>
      <c r="B102" s="105"/>
      <c r="C102" s="138" t="s">
        <v>127</v>
      </c>
      <c r="D102" s="107"/>
      <c r="E102" s="108">
        <v>3</v>
      </c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1"/>
      <c r="Z102" s="101"/>
      <c r="AA102" s="101"/>
      <c r="AB102" s="101"/>
      <c r="AC102" s="101"/>
      <c r="AD102" s="101"/>
      <c r="AE102" s="101"/>
      <c r="AF102" s="101"/>
      <c r="AG102" s="101" t="s">
        <v>365</v>
      </c>
      <c r="AH102" s="101">
        <v>0</v>
      </c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60" ht="33.75" outlineLevel="1">
      <c r="A103" s="122">
        <v>29</v>
      </c>
      <c r="B103" s="123" t="s">
        <v>1888</v>
      </c>
      <c r="C103" s="137" t="s">
        <v>1889</v>
      </c>
      <c r="D103" s="124" t="s">
        <v>1794</v>
      </c>
      <c r="E103" s="125">
        <v>1</v>
      </c>
      <c r="F103" s="126"/>
      <c r="G103" s="127">
        <f>ROUND(E103*F103,2)</f>
        <v>0</v>
      </c>
      <c r="H103" s="126"/>
      <c r="I103" s="127">
        <f>ROUND(E103*H103,2)</f>
        <v>0</v>
      </c>
      <c r="J103" s="126"/>
      <c r="K103" s="127">
        <f>ROUND(E103*J103,2)</f>
        <v>0</v>
      </c>
      <c r="L103" s="127">
        <v>21</v>
      </c>
      <c r="M103" s="127">
        <f>G103*(1+L103/100)</f>
        <v>0</v>
      </c>
      <c r="N103" s="127">
        <v>2.5000000000000001E-3</v>
      </c>
      <c r="O103" s="127">
        <f>ROUND(E103*N103,2)</f>
        <v>0</v>
      </c>
      <c r="P103" s="127">
        <v>0</v>
      </c>
      <c r="Q103" s="127">
        <f>ROUND(E103*P103,2)</f>
        <v>0</v>
      </c>
      <c r="R103" s="127"/>
      <c r="S103" s="127" t="s">
        <v>392</v>
      </c>
      <c r="T103" s="128" t="s">
        <v>393</v>
      </c>
      <c r="U103" s="106">
        <v>0</v>
      </c>
      <c r="V103" s="106">
        <f>ROUND(E103*U103,2)</f>
        <v>0</v>
      </c>
      <c r="W103" s="106"/>
      <c r="X103" s="106" t="s">
        <v>1066</v>
      </c>
      <c r="Y103" s="101"/>
      <c r="Z103" s="101"/>
      <c r="AA103" s="101"/>
      <c r="AB103" s="101"/>
      <c r="AC103" s="101"/>
      <c r="AD103" s="101"/>
      <c r="AE103" s="101"/>
      <c r="AF103" s="101"/>
      <c r="AG103" s="101" t="s">
        <v>1795</v>
      </c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</row>
    <row r="104" spans="1:60" ht="56.25" outlineLevel="1">
      <c r="A104" s="104"/>
      <c r="B104" s="105"/>
      <c r="C104" s="138" t="s">
        <v>1890</v>
      </c>
      <c r="D104" s="107"/>
      <c r="E104" s="108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1"/>
      <c r="Z104" s="101"/>
      <c r="AA104" s="101"/>
      <c r="AB104" s="101"/>
      <c r="AC104" s="101"/>
      <c r="AD104" s="101"/>
      <c r="AE104" s="101"/>
      <c r="AF104" s="101"/>
      <c r="AG104" s="101" t="s">
        <v>365</v>
      </c>
      <c r="AH104" s="101">
        <v>0</v>
      </c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60" outlineLevel="1">
      <c r="A105" s="104"/>
      <c r="B105" s="105"/>
      <c r="C105" s="138" t="s">
        <v>1891</v>
      </c>
      <c r="D105" s="107"/>
      <c r="E105" s="108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1"/>
      <c r="Z105" s="101"/>
      <c r="AA105" s="101"/>
      <c r="AB105" s="101"/>
      <c r="AC105" s="101"/>
      <c r="AD105" s="101"/>
      <c r="AE105" s="101"/>
      <c r="AF105" s="101"/>
      <c r="AG105" s="101" t="s">
        <v>365</v>
      </c>
      <c r="AH105" s="101">
        <v>0</v>
      </c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</row>
    <row r="106" spans="1:60" outlineLevel="1">
      <c r="A106" s="104"/>
      <c r="B106" s="105"/>
      <c r="C106" s="138" t="s">
        <v>43</v>
      </c>
      <c r="D106" s="107"/>
      <c r="E106" s="108">
        <v>1</v>
      </c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1"/>
      <c r="Z106" s="101"/>
      <c r="AA106" s="101"/>
      <c r="AB106" s="101"/>
      <c r="AC106" s="101"/>
      <c r="AD106" s="101"/>
      <c r="AE106" s="101"/>
      <c r="AF106" s="101"/>
      <c r="AG106" s="101" t="s">
        <v>365</v>
      </c>
      <c r="AH106" s="101">
        <v>0</v>
      </c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</row>
    <row r="107" spans="1:60" ht="45" outlineLevel="1">
      <c r="A107" s="122">
        <v>30</v>
      </c>
      <c r="B107" s="123" t="s">
        <v>1892</v>
      </c>
      <c r="C107" s="137" t="s">
        <v>1893</v>
      </c>
      <c r="D107" s="124" t="s">
        <v>534</v>
      </c>
      <c r="E107" s="125">
        <v>2</v>
      </c>
      <c r="F107" s="126"/>
      <c r="G107" s="127">
        <f>ROUND(E107*F107,2)</f>
        <v>0</v>
      </c>
      <c r="H107" s="126"/>
      <c r="I107" s="127">
        <f>ROUND(E107*H107,2)</f>
        <v>0</v>
      </c>
      <c r="J107" s="126"/>
      <c r="K107" s="127">
        <f>ROUND(E107*J107,2)</f>
        <v>0</v>
      </c>
      <c r="L107" s="127">
        <v>21</v>
      </c>
      <c r="M107" s="127">
        <f>G107*(1+L107/100)</f>
        <v>0</v>
      </c>
      <c r="N107" s="127">
        <v>1.1800000000000001E-3</v>
      </c>
      <c r="O107" s="127">
        <f>ROUND(E107*N107,2)</f>
        <v>0</v>
      </c>
      <c r="P107" s="127">
        <v>0</v>
      </c>
      <c r="Q107" s="127">
        <f>ROUND(E107*P107,2)</f>
        <v>0</v>
      </c>
      <c r="R107" s="127"/>
      <c r="S107" s="127" t="s">
        <v>360</v>
      </c>
      <c r="T107" s="128" t="s">
        <v>361</v>
      </c>
      <c r="U107" s="106">
        <v>0.2</v>
      </c>
      <c r="V107" s="106">
        <f>ROUND(E107*U107,2)</f>
        <v>0.4</v>
      </c>
      <c r="W107" s="106"/>
      <c r="X107" s="106" t="s">
        <v>362</v>
      </c>
      <c r="Y107" s="101"/>
      <c r="Z107" s="101"/>
      <c r="AA107" s="101"/>
      <c r="AB107" s="101"/>
      <c r="AC107" s="101"/>
      <c r="AD107" s="101"/>
      <c r="AE107" s="101"/>
      <c r="AF107" s="101"/>
      <c r="AG107" s="101" t="s">
        <v>1789</v>
      </c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</row>
    <row r="108" spans="1:60" ht="22.5" outlineLevel="1">
      <c r="A108" s="104"/>
      <c r="B108" s="105"/>
      <c r="C108" s="138" t="s">
        <v>1894</v>
      </c>
      <c r="D108" s="107"/>
      <c r="E108" s="108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1"/>
      <c r="Z108" s="101"/>
      <c r="AA108" s="101"/>
      <c r="AB108" s="101"/>
      <c r="AC108" s="101"/>
      <c r="AD108" s="101"/>
      <c r="AE108" s="101"/>
      <c r="AF108" s="101"/>
      <c r="AG108" s="101" t="s">
        <v>365</v>
      </c>
      <c r="AH108" s="101">
        <v>0</v>
      </c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60" outlineLevel="1">
      <c r="A109" s="104"/>
      <c r="B109" s="105"/>
      <c r="C109" s="138" t="s">
        <v>1895</v>
      </c>
      <c r="D109" s="107"/>
      <c r="E109" s="108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1"/>
      <c r="Z109" s="101"/>
      <c r="AA109" s="101"/>
      <c r="AB109" s="101"/>
      <c r="AC109" s="101"/>
      <c r="AD109" s="101"/>
      <c r="AE109" s="101"/>
      <c r="AF109" s="101"/>
      <c r="AG109" s="101" t="s">
        <v>365</v>
      </c>
      <c r="AH109" s="101">
        <v>0</v>
      </c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</row>
    <row r="110" spans="1:60" outlineLevel="1">
      <c r="A110" s="104"/>
      <c r="B110" s="105"/>
      <c r="C110" s="138" t="s">
        <v>299</v>
      </c>
      <c r="D110" s="107"/>
      <c r="E110" s="108">
        <v>2</v>
      </c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1"/>
      <c r="Z110" s="101"/>
      <c r="AA110" s="101"/>
      <c r="AB110" s="101"/>
      <c r="AC110" s="101"/>
      <c r="AD110" s="101"/>
      <c r="AE110" s="101"/>
      <c r="AF110" s="101"/>
      <c r="AG110" s="101" t="s">
        <v>365</v>
      </c>
      <c r="AH110" s="101">
        <v>0</v>
      </c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</row>
    <row r="111" spans="1:60" outlineLevel="1">
      <c r="A111" s="122">
        <v>31</v>
      </c>
      <c r="B111" s="123" t="s">
        <v>1896</v>
      </c>
      <c r="C111" s="137" t="s">
        <v>1897</v>
      </c>
      <c r="D111" s="124" t="s">
        <v>525</v>
      </c>
      <c r="E111" s="125">
        <v>544</v>
      </c>
      <c r="F111" s="126"/>
      <c r="G111" s="127">
        <f>ROUND(E111*F111,2)</f>
        <v>0</v>
      </c>
      <c r="H111" s="126"/>
      <c r="I111" s="127">
        <f>ROUND(E111*H111,2)</f>
        <v>0</v>
      </c>
      <c r="J111" s="126"/>
      <c r="K111" s="127">
        <f>ROUND(E111*J111,2)</f>
        <v>0</v>
      </c>
      <c r="L111" s="127">
        <v>21</v>
      </c>
      <c r="M111" s="127">
        <f>G111*(1+L111/100)</f>
        <v>0</v>
      </c>
      <c r="N111" s="127">
        <v>0</v>
      </c>
      <c r="O111" s="127">
        <f>ROUND(E111*N111,2)</f>
        <v>0</v>
      </c>
      <c r="P111" s="127">
        <v>0</v>
      </c>
      <c r="Q111" s="127">
        <f>ROUND(E111*P111,2)</f>
        <v>0</v>
      </c>
      <c r="R111" s="127"/>
      <c r="S111" s="127" t="s">
        <v>360</v>
      </c>
      <c r="T111" s="128" t="s">
        <v>361</v>
      </c>
      <c r="U111" s="106">
        <v>4.8000000000000001E-2</v>
      </c>
      <c r="V111" s="106">
        <f>ROUND(E111*U111,2)</f>
        <v>26.11</v>
      </c>
      <c r="W111" s="106"/>
      <c r="X111" s="106" t="s">
        <v>362</v>
      </c>
      <c r="Y111" s="101"/>
      <c r="Z111" s="101"/>
      <c r="AA111" s="101"/>
      <c r="AB111" s="101"/>
      <c r="AC111" s="101"/>
      <c r="AD111" s="101"/>
      <c r="AE111" s="101"/>
      <c r="AF111" s="101"/>
      <c r="AG111" s="101" t="s">
        <v>1789</v>
      </c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outlineLevel="1">
      <c r="A112" s="104"/>
      <c r="B112" s="105"/>
      <c r="C112" s="138" t="s">
        <v>1898</v>
      </c>
      <c r="D112" s="107"/>
      <c r="E112" s="108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1"/>
      <c r="Z112" s="101"/>
      <c r="AA112" s="101"/>
      <c r="AB112" s="101"/>
      <c r="AC112" s="101"/>
      <c r="AD112" s="101"/>
      <c r="AE112" s="101"/>
      <c r="AF112" s="101"/>
      <c r="AG112" s="101" t="s">
        <v>365</v>
      </c>
      <c r="AH112" s="101">
        <v>0</v>
      </c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60" outlineLevel="1">
      <c r="A113" s="104"/>
      <c r="B113" s="105"/>
      <c r="C113" s="138" t="s">
        <v>1899</v>
      </c>
      <c r="D113" s="107"/>
      <c r="E113" s="108">
        <v>544</v>
      </c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1"/>
      <c r="Z113" s="101"/>
      <c r="AA113" s="101"/>
      <c r="AB113" s="101"/>
      <c r="AC113" s="101"/>
      <c r="AD113" s="101"/>
      <c r="AE113" s="101"/>
      <c r="AF113" s="101"/>
      <c r="AG113" s="101" t="s">
        <v>365</v>
      </c>
      <c r="AH113" s="101">
        <v>0</v>
      </c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</row>
    <row r="114" spans="1:60" outlineLevel="1">
      <c r="A114" s="122">
        <v>32</v>
      </c>
      <c r="B114" s="123" t="s">
        <v>1900</v>
      </c>
      <c r="C114" s="137" t="s">
        <v>1901</v>
      </c>
      <c r="D114" s="124" t="s">
        <v>525</v>
      </c>
      <c r="E114" s="125">
        <v>544</v>
      </c>
      <c r="F114" s="126"/>
      <c r="G114" s="127">
        <f>ROUND(E114*F114,2)</f>
        <v>0</v>
      </c>
      <c r="H114" s="126"/>
      <c r="I114" s="127">
        <f>ROUND(E114*H114,2)</f>
        <v>0</v>
      </c>
      <c r="J114" s="126"/>
      <c r="K114" s="127">
        <f>ROUND(E114*J114,2)</f>
        <v>0</v>
      </c>
      <c r="L114" s="127">
        <v>21</v>
      </c>
      <c r="M114" s="127">
        <f>G114*(1+L114/100)</f>
        <v>0</v>
      </c>
      <c r="N114" s="127">
        <v>0</v>
      </c>
      <c r="O114" s="127">
        <f>ROUND(E114*N114,2)</f>
        <v>0</v>
      </c>
      <c r="P114" s="127">
        <v>0</v>
      </c>
      <c r="Q114" s="127">
        <f>ROUND(E114*P114,2)</f>
        <v>0</v>
      </c>
      <c r="R114" s="127"/>
      <c r="S114" s="127" t="s">
        <v>360</v>
      </c>
      <c r="T114" s="128" t="s">
        <v>361</v>
      </c>
      <c r="U114" s="106">
        <v>5.8999999999999997E-2</v>
      </c>
      <c r="V114" s="106">
        <f>ROUND(E114*U114,2)</f>
        <v>32.1</v>
      </c>
      <c r="W114" s="106"/>
      <c r="X114" s="106" t="s">
        <v>362</v>
      </c>
      <c r="Y114" s="101"/>
      <c r="Z114" s="101"/>
      <c r="AA114" s="101"/>
      <c r="AB114" s="101"/>
      <c r="AC114" s="101"/>
      <c r="AD114" s="101"/>
      <c r="AE114" s="101"/>
      <c r="AF114" s="101"/>
      <c r="AG114" s="101" t="s">
        <v>1789</v>
      </c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60" outlineLevel="1">
      <c r="A115" s="104"/>
      <c r="B115" s="105"/>
      <c r="C115" s="138" t="s">
        <v>1898</v>
      </c>
      <c r="D115" s="107"/>
      <c r="E115" s="108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1"/>
      <c r="Z115" s="101"/>
      <c r="AA115" s="101"/>
      <c r="AB115" s="101"/>
      <c r="AC115" s="101"/>
      <c r="AD115" s="101"/>
      <c r="AE115" s="101"/>
      <c r="AF115" s="101"/>
      <c r="AG115" s="101" t="s">
        <v>365</v>
      </c>
      <c r="AH115" s="101">
        <v>0</v>
      </c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1:60" outlineLevel="1">
      <c r="A116" s="104"/>
      <c r="B116" s="105"/>
      <c r="C116" s="138" t="s">
        <v>1899</v>
      </c>
      <c r="D116" s="107"/>
      <c r="E116" s="108">
        <v>544</v>
      </c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1"/>
      <c r="Z116" s="101"/>
      <c r="AA116" s="101"/>
      <c r="AB116" s="101"/>
      <c r="AC116" s="101"/>
      <c r="AD116" s="101"/>
      <c r="AE116" s="101"/>
      <c r="AF116" s="101"/>
      <c r="AG116" s="101" t="s">
        <v>365</v>
      </c>
      <c r="AH116" s="101">
        <v>0</v>
      </c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60">
      <c r="A117" s="116" t="s">
        <v>355</v>
      </c>
      <c r="B117" s="117" t="s">
        <v>164</v>
      </c>
      <c r="C117" s="136" t="s">
        <v>152</v>
      </c>
      <c r="D117" s="118"/>
      <c r="E117" s="119"/>
      <c r="F117" s="120"/>
      <c r="G117" s="120">
        <f>SUMIF(AG118:AG281,"&lt;&gt;NOR",G118:G281)</f>
        <v>0</v>
      </c>
      <c r="H117" s="120"/>
      <c r="I117" s="120">
        <f>SUM(I118:I281)</f>
        <v>0</v>
      </c>
      <c r="J117" s="120"/>
      <c r="K117" s="120">
        <f>SUM(K118:K281)</f>
        <v>0</v>
      </c>
      <c r="L117" s="120"/>
      <c r="M117" s="120">
        <f>SUM(M118:M281)</f>
        <v>0</v>
      </c>
      <c r="N117" s="120"/>
      <c r="O117" s="120">
        <f>SUM(O118:O281)</f>
        <v>2.9299999999999993</v>
      </c>
      <c r="P117" s="120"/>
      <c r="Q117" s="120">
        <f>SUM(Q118:Q281)</f>
        <v>0</v>
      </c>
      <c r="R117" s="120"/>
      <c r="S117" s="120"/>
      <c r="T117" s="121"/>
      <c r="U117" s="115"/>
      <c r="V117" s="115">
        <f>SUM(V118:V281)</f>
        <v>434.04000000000008</v>
      </c>
      <c r="W117" s="115"/>
      <c r="X117" s="115"/>
      <c r="AG117" t="s">
        <v>356</v>
      </c>
    </row>
    <row r="118" spans="1:60" ht="22.5" outlineLevel="1">
      <c r="A118" s="122">
        <v>33</v>
      </c>
      <c r="B118" s="123" t="s">
        <v>1902</v>
      </c>
      <c r="C118" s="137" t="s">
        <v>1903</v>
      </c>
      <c r="D118" s="124" t="s">
        <v>1788</v>
      </c>
      <c r="E118" s="125">
        <v>64</v>
      </c>
      <c r="F118" s="126"/>
      <c r="G118" s="127">
        <f>ROUND(E118*F118,2)</f>
        <v>0</v>
      </c>
      <c r="H118" s="126"/>
      <c r="I118" s="127">
        <f>ROUND(E118*H118,2)</f>
        <v>0</v>
      </c>
      <c r="J118" s="126"/>
      <c r="K118" s="127">
        <f>ROUND(E118*J118,2)</f>
        <v>0</v>
      </c>
      <c r="L118" s="127">
        <v>21</v>
      </c>
      <c r="M118" s="127">
        <f>G118*(1+L118/100)</f>
        <v>0</v>
      </c>
      <c r="N118" s="127">
        <v>0</v>
      </c>
      <c r="O118" s="127">
        <f>ROUND(E118*N118,2)</f>
        <v>0</v>
      </c>
      <c r="P118" s="127">
        <v>0</v>
      </c>
      <c r="Q118" s="127">
        <f>ROUND(E118*P118,2)</f>
        <v>0</v>
      </c>
      <c r="R118" s="127"/>
      <c r="S118" s="127" t="s">
        <v>392</v>
      </c>
      <c r="T118" s="128" t="s">
        <v>393</v>
      </c>
      <c r="U118" s="106">
        <v>0</v>
      </c>
      <c r="V118" s="106">
        <f>ROUND(E118*U118,2)</f>
        <v>0</v>
      </c>
      <c r="W118" s="106"/>
      <c r="X118" s="106" t="s">
        <v>362</v>
      </c>
      <c r="Y118" s="101"/>
      <c r="Z118" s="101"/>
      <c r="AA118" s="101"/>
      <c r="AB118" s="101"/>
      <c r="AC118" s="101"/>
      <c r="AD118" s="101"/>
      <c r="AE118" s="101"/>
      <c r="AF118" s="101"/>
      <c r="AG118" s="101" t="s">
        <v>1789</v>
      </c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60" ht="67.5" outlineLevel="1">
      <c r="A119" s="104"/>
      <c r="B119" s="105"/>
      <c r="C119" s="138" t="s">
        <v>1904</v>
      </c>
      <c r="D119" s="107"/>
      <c r="E119" s="108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1"/>
      <c r="Z119" s="101"/>
      <c r="AA119" s="101"/>
      <c r="AB119" s="101"/>
      <c r="AC119" s="101"/>
      <c r="AD119" s="101"/>
      <c r="AE119" s="101"/>
      <c r="AF119" s="101"/>
      <c r="AG119" s="101" t="s">
        <v>365</v>
      </c>
      <c r="AH119" s="101">
        <v>0</v>
      </c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</row>
    <row r="120" spans="1:60" ht="22.5" outlineLevel="1">
      <c r="A120" s="104"/>
      <c r="B120" s="105"/>
      <c r="C120" s="138" t="s">
        <v>1905</v>
      </c>
      <c r="D120" s="107"/>
      <c r="E120" s="108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1"/>
      <c r="Z120" s="101"/>
      <c r="AA120" s="101"/>
      <c r="AB120" s="101"/>
      <c r="AC120" s="101"/>
      <c r="AD120" s="101"/>
      <c r="AE120" s="101"/>
      <c r="AF120" s="101"/>
      <c r="AG120" s="101" t="s">
        <v>365</v>
      </c>
      <c r="AH120" s="101">
        <v>0</v>
      </c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60" ht="22.5" outlineLevel="1">
      <c r="A121" s="104"/>
      <c r="B121" s="105"/>
      <c r="C121" s="138" t="s">
        <v>1790</v>
      </c>
      <c r="D121" s="107"/>
      <c r="E121" s="108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1"/>
      <c r="Z121" s="101"/>
      <c r="AA121" s="101"/>
      <c r="AB121" s="101"/>
      <c r="AC121" s="101"/>
      <c r="AD121" s="101"/>
      <c r="AE121" s="101"/>
      <c r="AF121" s="101"/>
      <c r="AG121" s="101" t="s">
        <v>365</v>
      </c>
      <c r="AH121" s="101">
        <v>0</v>
      </c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</row>
    <row r="122" spans="1:60" outlineLevel="1">
      <c r="A122" s="104"/>
      <c r="B122" s="105"/>
      <c r="C122" s="138" t="s">
        <v>1791</v>
      </c>
      <c r="D122" s="107"/>
      <c r="E122" s="108">
        <v>64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1"/>
      <c r="Z122" s="101"/>
      <c r="AA122" s="101"/>
      <c r="AB122" s="101"/>
      <c r="AC122" s="101"/>
      <c r="AD122" s="101"/>
      <c r="AE122" s="101"/>
      <c r="AF122" s="101"/>
      <c r="AG122" s="101" t="s">
        <v>365</v>
      </c>
      <c r="AH122" s="101">
        <v>0</v>
      </c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</row>
    <row r="123" spans="1:60" ht="22.5" outlineLevel="1">
      <c r="A123" s="122">
        <v>34</v>
      </c>
      <c r="B123" s="123" t="s">
        <v>1902</v>
      </c>
      <c r="C123" s="137" t="s">
        <v>1903</v>
      </c>
      <c r="D123" s="124" t="s">
        <v>1788</v>
      </c>
      <c r="E123" s="125">
        <v>96</v>
      </c>
      <c r="F123" s="126"/>
      <c r="G123" s="127">
        <f>ROUND(E123*F123,2)</f>
        <v>0</v>
      </c>
      <c r="H123" s="126"/>
      <c r="I123" s="127">
        <f>ROUND(E123*H123,2)</f>
        <v>0</v>
      </c>
      <c r="J123" s="126"/>
      <c r="K123" s="127">
        <f>ROUND(E123*J123,2)</f>
        <v>0</v>
      </c>
      <c r="L123" s="127">
        <v>21</v>
      </c>
      <c r="M123" s="127">
        <f>G123*(1+L123/100)</f>
        <v>0</v>
      </c>
      <c r="N123" s="127">
        <v>0</v>
      </c>
      <c r="O123" s="127">
        <f>ROUND(E123*N123,2)</f>
        <v>0</v>
      </c>
      <c r="P123" s="127">
        <v>0</v>
      </c>
      <c r="Q123" s="127">
        <f>ROUND(E123*P123,2)</f>
        <v>0</v>
      </c>
      <c r="R123" s="127"/>
      <c r="S123" s="127" t="s">
        <v>392</v>
      </c>
      <c r="T123" s="128" t="s">
        <v>393</v>
      </c>
      <c r="U123" s="106">
        <v>0</v>
      </c>
      <c r="V123" s="106">
        <f>ROUND(E123*U123,2)</f>
        <v>0</v>
      </c>
      <c r="W123" s="106"/>
      <c r="X123" s="106" t="s">
        <v>362</v>
      </c>
      <c r="Y123" s="101"/>
      <c r="Z123" s="101"/>
      <c r="AA123" s="101"/>
      <c r="AB123" s="101"/>
      <c r="AC123" s="101"/>
      <c r="AD123" s="101"/>
      <c r="AE123" s="101"/>
      <c r="AF123" s="101"/>
      <c r="AG123" s="101" t="s">
        <v>1789</v>
      </c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60" ht="56.25" outlineLevel="1">
      <c r="A124" s="104"/>
      <c r="B124" s="105"/>
      <c r="C124" s="138" t="s">
        <v>1906</v>
      </c>
      <c r="D124" s="107"/>
      <c r="E124" s="108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1"/>
      <c r="Z124" s="101"/>
      <c r="AA124" s="101"/>
      <c r="AB124" s="101"/>
      <c r="AC124" s="101"/>
      <c r="AD124" s="101"/>
      <c r="AE124" s="101"/>
      <c r="AF124" s="101"/>
      <c r="AG124" s="101" t="s">
        <v>365</v>
      </c>
      <c r="AH124" s="101">
        <v>0</v>
      </c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</row>
    <row r="125" spans="1:60" outlineLevel="1">
      <c r="A125" s="104"/>
      <c r="B125" s="105"/>
      <c r="C125" s="138" t="s">
        <v>1907</v>
      </c>
      <c r="D125" s="107"/>
      <c r="E125" s="108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1"/>
      <c r="Z125" s="101"/>
      <c r="AA125" s="101"/>
      <c r="AB125" s="101"/>
      <c r="AC125" s="101"/>
      <c r="AD125" s="101"/>
      <c r="AE125" s="101"/>
      <c r="AF125" s="101"/>
      <c r="AG125" s="101" t="s">
        <v>365</v>
      </c>
      <c r="AH125" s="101">
        <v>0</v>
      </c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</row>
    <row r="126" spans="1:60" outlineLevel="1">
      <c r="A126" s="104"/>
      <c r="B126" s="105"/>
      <c r="C126" s="138" t="s">
        <v>141</v>
      </c>
      <c r="D126" s="107"/>
      <c r="E126" s="108">
        <v>96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1"/>
      <c r="Z126" s="101"/>
      <c r="AA126" s="101"/>
      <c r="AB126" s="101"/>
      <c r="AC126" s="101"/>
      <c r="AD126" s="101"/>
      <c r="AE126" s="101"/>
      <c r="AF126" s="101"/>
      <c r="AG126" s="101" t="s">
        <v>365</v>
      </c>
      <c r="AH126" s="101">
        <v>0</v>
      </c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</row>
    <row r="127" spans="1:60" ht="33.75" outlineLevel="1">
      <c r="A127" s="122">
        <v>35</v>
      </c>
      <c r="B127" s="123" t="s">
        <v>1908</v>
      </c>
      <c r="C127" s="137" t="s">
        <v>1909</v>
      </c>
      <c r="D127" s="124" t="s">
        <v>1794</v>
      </c>
      <c r="E127" s="125">
        <v>3</v>
      </c>
      <c r="F127" s="126"/>
      <c r="G127" s="127">
        <f>ROUND(E127*F127,2)</f>
        <v>0</v>
      </c>
      <c r="H127" s="126"/>
      <c r="I127" s="127">
        <f>ROUND(E127*H127,2)</f>
        <v>0</v>
      </c>
      <c r="J127" s="126"/>
      <c r="K127" s="127">
        <f>ROUND(E127*J127,2)</f>
        <v>0</v>
      </c>
      <c r="L127" s="127">
        <v>21</v>
      </c>
      <c r="M127" s="127">
        <f>G127*(1+L127/100)</f>
        <v>0</v>
      </c>
      <c r="N127" s="127">
        <v>1E-3</v>
      </c>
      <c r="O127" s="127">
        <f>ROUND(E127*N127,2)</f>
        <v>0</v>
      </c>
      <c r="P127" s="127">
        <v>0</v>
      </c>
      <c r="Q127" s="127">
        <f>ROUND(E127*P127,2)</f>
        <v>0</v>
      </c>
      <c r="R127" s="127"/>
      <c r="S127" s="127" t="s">
        <v>392</v>
      </c>
      <c r="T127" s="128" t="s">
        <v>393</v>
      </c>
      <c r="U127" s="106">
        <v>0</v>
      </c>
      <c r="V127" s="106">
        <f>ROUND(E127*U127,2)</f>
        <v>0</v>
      </c>
      <c r="W127" s="106"/>
      <c r="X127" s="106" t="s">
        <v>1066</v>
      </c>
      <c r="Y127" s="101"/>
      <c r="Z127" s="101"/>
      <c r="AA127" s="101"/>
      <c r="AB127" s="101"/>
      <c r="AC127" s="101"/>
      <c r="AD127" s="101"/>
      <c r="AE127" s="101"/>
      <c r="AF127" s="101"/>
      <c r="AG127" s="101" t="s">
        <v>1795</v>
      </c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</row>
    <row r="128" spans="1:60" outlineLevel="1">
      <c r="A128" s="104"/>
      <c r="B128" s="105"/>
      <c r="C128" s="138" t="s">
        <v>1910</v>
      </c>
      <c r="D128" s="107"/>
      <c r="E128" s="108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1"/>
      <c r="Z128" s="101"/>
      <c r="AA128" s="101"/>
      <c r="AB128" s="101"/>
      <c r="AC128" s="101"/>
      <c r="AD128" s="101"/>
      <c r="AE128" s="101"/>
      <c r="AF128" s="101"/>
      <c r="AG128" s="101" t="s">
        <v>365</v>
      </c>
      <c r="AH128" s="101">
        <v>0</v>
      </c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</row>
    <row r="129" spans="1:60" outlineLevel="1">
      <c r="A129" s="104"/>
      <c r="B129" s="105"/>
      <c r="C129" s="138" t="s">
        <v>1911</v>
      </c>
      <c r="D129" s="107"/>
      <c r="E129" s="108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1"/>
      <c r="Z129" s="101"/>
      <c r="AA129" s="101"/>
      <c r="AB129" s="101"/>
      <c r="AC129" s="101"/>
      <c r="AD129" s="101"/>
      <c r="AE129" s="101"/>
      <c r="AF129" s="101"/>
      <c r="AG129" s="101" t="s">
        <v>365</v>
      </c>
      <c r="AH129" s="101">
        <v>0</v>
      </c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</row>
    <row r="130" spans="1:60" outlineLevel="1">
      <c r="A130" s="104"/>
      <c r="B130" s="105"/>
      <c r="C130" s="138" t="s">
        <v>127</v>
      </c>
      <c r="D130" s="107"/>
      <c r="E130" s="108">
        <v>3</v>
      </c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1"/>
      <c r="Z130" s="101"/>
      <c r="AA130" s="101"/>
      <c r="AB130" s="101"/>
      <c r="AC130" s="101"/>
      <c r="AD130" s="101"/>
      <c r="AE130" s="101"/>
      <c r="AF130" s="101"/>
      <c r="AG130" s="101" t="s">
        <v>365</v>
      </c>
      <c r="AH130" s="101">
        <v>0</v>
      </c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</row>
    <row r="131" spans="1:60" ht="45" outlineLevel="1">
      <c r="A131" s="122">
        <v>36</v>
      </c>
      <c r="B131" s="123" t="s">
        <v>1912</v>
      </c>
      <c r="C131" s="137" t="s">
        <v>1913</v>
      </c>
      <c r="D131" s="124" t="s">
        <v>1794</v>
      </c>
      <c r="E131" s="125">
        <v>2</v>
      </c>
      <c r="F131" s="126"/>
      <c r="G131" s="127">
        <f>ROUND(E131*F131,2)</f>
        <v>0</v>
      </c>
      <c r="H131" s="126"/>
      <c r="I131" s="127">
        <f>ROUND(E131*H131,2)</f>
        <v>0</v>
      </c>
      <c r="J131" s="126"/>
      <c r="K131" s="127">
        <f>ROUND(E131*J131,2)</f>
        <v>0</v>
      </c>
      <c r="L131" s="127">
        <v>21</v>
      </c>
      <c r="M131" s="127">
        <f>G131*(1+L131/100)</f>
        <v>0</v>
      </c>
      <c r="N131" s="127">
        <v>1E-3</v>
      </c>
      <c r="O131" s="127">
        <f>ROUND(E131*N131,2)</f>
        <v>0</v>
      </c>
      <c r="P131" s="127">
        <v>0</v>
      </c>
      <c r="Q131" s="127">
        <f>ROUND(E131*P131,2)</f>
        <v>0</v>
      </c>
      <c r="R131" s="127"/>
      <c r="S131" s="127" t="s">
        <v>392</v>
      </c>
      <c r="T131" s="128" t="s">
        <v>393</v>
      </c>
      <c r="U131" s="106">
        <v>0</v>
      </c>
      <c r="V131" s="106">
        <f>ROUND(E131*U131,2)</f>
        <v>0</v>
      </c>
      <c r="W131" s="106"/>
      <c r="X131" s="106" t="s">
        <v>1066</v>
      </c>
      <c r="Y131" s="101"/>
      <c r="Z131" s="101"/>
      <c r="AA131" s="101"/>
      <c r="AB131" s="101"/>
      <c r="AC131" s="101"/>
      <c r="AD131" s="101"/>
      <c r="AE131" s="101"/>
      <c r="AF131" s="101"/>
      <c r="AG131" s="101" t="s">
        <v>1795</v>
      </c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</row>
    <row r="132" spans="1:60" outlineLevel="1">
      <c r="A132" s="104"/>
      <c r="B132" s="105"/>
      <c r="C132" s="138" t="s">
        <v>1914</v>
      </c>
      <c r="D132" s="107"/>
      <c r="E132" s="108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1"/>
      <c r="Z132" s="101"/>
      <c r="AA132" s="101"/>
      <c r="AB132" s="101"/>
      <c r="AC132" s="101"/>
      <c r="AD132" s="101"/>
      <c r="AE132" s="101"/>
      <c r="AF132" s="101"/>
      <c r="AG132" s="101" t="s">
        <v>365</v>
      </c>
      <c r="AH132" s="101">
        <v>0</v>
      </c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</row>
    <row r="133" spans="1:60" outlineLevel="1">
      <c r="A133" s="104"/>
      <c r="B133" s="105"/>
      <c r="C133" s="138" t="s">
        <v>1915</v>
      </c>
      <c r="D133" s="107"/>
      <c r="E133" s="108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1"/>
      <c r="Z133" s="101"/>
      <c r="AA133" s="101"/>
      <c r="AB133" s="101"/>
      <c r="AC133" s="101"/>
      <c r="AD133" s="101"/>
      <c r="AE133" s="101"/>
      <c r="AF133" s="101"/>
      <c r="AG133" s="101" t="s">
        <v>365</v>
      </c>
      <c r="AH133" s="101">
        <v>0</v>
      </c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</row>
    <row r="134" spans="1:60" outlineLevel="1">
      <c r="A134" s="104"/>
      <c r="B134" s="105"/>
      <c r="C134" s="138" t="s">
        <v>299</v>
      </c>
      <c r="D134" s="107"/>
      <c r="E134" s="108">
        <v>2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1"/>
      <c r="Z134" s="101"/>
      <c r="AA134" s="101"/>
      <c r="AB134" s="101"/>
      <c r="AC134" s="101"/>
      <c r="AD134" s="101"/>
      <c r="AE134" s="101"/>
      <c r="AF134" s="101"/>
      <c r="AG134" s="101" t="s">
        <v>365</v>
      </c>
      <c r="AH134" s="101">
        <v>0</v>
      </c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</row>
    <row r="135" spans="1:60" ht="45" outlineLevel="1">
      <c r="A135" s="122">
        <v>37</v>
      </c>
      <c r="B135" s="123" t="s">
        <v>1916</v>
      </c>
      <c r="C135" s="137" t="s">
        <v>1917</v>
      </c>
      <c r="D135" s="124" t="s">
        <v>1794</v>
      </c>
      <c r="E135" s="125">
        <v>1</v>
      </c>
      <c r="F135" s="126"/>
      <c r="G135" s="127">
        <f>ROUND(E135*F135,2)</f>
        <v>0</v>
      </c>
      <c r="H135" s="126"/>
      <c r="I135" s="127">
        <f>ROUND(E135*H135,2)</f>
        <v>0</v>
      </c>
      <c r="J135" s="126"/>
      <c r="K135" s="127">
        <f>ROUND(E135*J135,2)</f>
        <v>0</v>
      </c>
      <c r="L135" s="127">
        <v>21</v>
      </c>
      <c r="M135" s="127">
        <f>G135*(1+L135/100)</f>
        <v>0</v>
      </c>
      <c r="N135" s="127">
        <v>1E-3</v>
      </c>
      <c r="O135" s="127">
        <f>ROUND(E135*N135,2)</f>
        <v>0</v>
      </c>
      <c r="P135" s="127">
        <v>0</v>
      </c>
      <c r="Q135" s="127">
        <f>ROUND(E135*P135,2)</f>
        <v>0</v>
      </c>
      <c r="R135" s="127"/>
      <c r="S135" s="127" t="s">
        <v>392</v>
      </c>
      <c r="T135" s="128" t="s">
        <v>393</v>
      </c>
      <c r="U135" s="106">
        <v>0</v>
      </c>
      <c r="V135" s="106">
        <f>ROUND(E135*U135,2)</f>
        <v>0</v>
      </c>
      <c r="W135" s="106"/>
      <c r="X135" s="106" t="s">
        <v>362</v>
      </c>
      <c r="Y135" s="101"/>
      <c r="Z135" s="101"/>
      <c r="AA135" s="101"/>
      <c r="AB135" s="101"/>
      <c r="AC135" s="101"/>
      <c r="AD135" s="101"/>
      <c r="AE135" s="101"/>
      <c r="AF135" s="101"/>
      <c r="AG135" s="101" t="s">
        <v>1789</v>
      </c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</row>
    <row r="136" spans="1:60" ht="33.75" outlineLevel="1">
      <c r="A136" s="104"/>
      <c r="B136" s="105"/>
      <c r="C136" s="138" t="s">
        <v>1918</v>
      </c>
      <c r="D136" s="107"/>
      <c r="E136" s="108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1"/>
      <c r="Z136" s="101"/>
      <c r="AA136" s="101"/>
      <c r="AB136" s="101"/>
      <c r="AC136" s="101"/>
      <c r="AD136" s="101"/>
      <c r="AE136" s="101"/>
      <c r="AF136" s="101"/>
      <c r="AG136" s="101" t="s">
        <v>365</v>
      </c>
      <c r="AH136" s="101">
        <v>0</v>
      </c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1:60" outlineLevel="1">
      <c r="A137" s="104"/>
      <c r="B137" s="105"/>
      <c r="C137" s="138" t="s">
        <v>1796</v>
      </c>
      <c r="D137" s="107"/>
      <c r="E137" s="108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1"/>
      <c r="Z137" s="101"/>
      <c r="AA137" s="101"/>
      <c r="AB137" s="101"/>
      <c r="AC137" s="101"/>
      <c r="AD137" s="101"/>
      <c r="AE137" s="101"/>
      <c r="AF137" s="101"/>
      <c r="AG137" s="101" t="s">
        <v>365</v>
      </c>
      <c r="AH137" s="101">
        <v>0</v>
      </c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</row>
    <row r="138" spans="1:60" outlineLevel="1">
      <c r="A138" s="104"/>
      <c r="B138" s="105"/>
      <c r="C138" s="138" t="s">
        <v>43</v>
      </c>
      <c r="D138" s="107"/>
      <c r="E138" s="108">
        <v>1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1"/>
      <c r="Z138" s="101"/>
      <c r="AA138" s="101"/>
      <c r="AB138" s="101"/>
      <c r="AC138" s="101"/>
      <c r="AD138" s="101"/>
      <c r="AE138" s="101"/>
      <c r="AF138" s="101"/>
      <c r="AG138" s="101" t="s">
        <v>365</v>
      </c>
      <c r="AH138" s="101">
        <v>0</v>
      </c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</row>
    <row r="139" spans="1:60" ht="33.75" outlineLevel="1">
      <c r="A139" s="122">
        <v>38</v>
      </c>
      <c r="B139" s="123" t="s">
        <v>1919</v>
      </c>
      <c r="C139" s="137" t="s">
        <v>1920</v>
      </c>
      <c r="D139" s="124" t="s">
        <v>534</v>
      </c>
      <c r="E139" s="125">
        <v>2</v>
      </c>
      <c r="F139" s="126"/>
      <c r="G139" s="127">
        <f>ROUND(E139*F139,2)</f>
        <v>0</v>
      </c>
      <c r="H139" s="126"/>
      <c r="I139" s="127">
        <f>ROUND(E139*H139,2)</f>
        <v>0</v>
      </c>
      <c r="J139" s="126"/>
      <c r="K139" s="127">
        <f>ROUND(E139*J139,2)</f>
        <v>0</v>
      </c>
      <c r="L139" s="127">
        <v>21</v>
      </c>
      <c r="M139" s="127">
        <f>G139*(1+L139/100)</f>
        <v>0</v>
      </c>
      <c r="N139" s="127">
        <v>1.4999999999999999E-2</v>
      </c>
      <c r="O139" s="127">
        <f>ROUND(E139*N139,2)</f>
        <v>0.03</v>
      </c>
      <c r="P139" s="127">
        <v>0</v>
      </c>
      <c r="Q139" s="127">
        <f>ROUND(E139*P139,2)</f>
        <v>0</v>
      </c>
      <c r="R139" s="127"/>
      <c r="S139" s="127" t="s">
        <v>360</v>
      </c>
      <c r="T139" s="128" t="s">
        <v>393</v>
      </c>
      <c r="U139" s="106">
        <v>0</v>
      </c>
      <c r="V139" s="106">
        <f>ROUND(E139*U139,2)</f>
        <v>0</v>
      </c>
      <c r="W139" s="106"/>
      <c r="X139" s="106" t="s">
        <v>362</v>
      </c>
      <c r="Y139" s="101"/>
      <c r="Z139" s="101"/>
      <c r="AA139" s="101"/>
      <c r="AB139" s="101"/>
      <c r="AC139" s="101"/>
      <c r="AD139" s="101"/>
      <c r="AE139" s="101"/>
      <c r="AF139" s="101"/>
      <c r="AG139" s="101" t="s">
        <v>1789</v>
      </c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</row>
    <row r="140" spans="1:60" ht="22.5" outlineLevel="1">
      <c r="A140" s="104"/>
      <c r="B140" s="105"/>
      <c r="C140" s="138" t="s">
        <v>1921</v>
      </c>
      <c r="D140" s="107"/>
      <c r="E140" s="108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1"/>
      <c r="Z140" s="101"/>
      <c r="AA140" s="101"/>
      <c r="AB140" s="101"/>
      <c r="AC140" s="101"/>
      <c r="AD140" s="101"/>
      <c r="AE140" s="101"/>
      <c r="AF140" s="101"/>
      <c r="AG140" s="101" t="s">
        <v>365</v>
      </c>
      <c r="AH140" s="101">
        <v>0</v>
      </c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</row>
    <row r="141" spans="1:60" outlineLevel="1">
      <c r="A141" s="104"/>
      <c r="B141" s="105"/>
      <c r="C141" s="138" t="s">
        <v>1922</v>
      </c>
      <c r="D141" s="107"/>
      <c r="E141" s="108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1"/>
      <c r="Z141" s="101"/>
      <c r="AA141" s="101"/>
      <c r="AB141" s="101"/>
      <c r="AC141" s="101"/>
      <c r="AD141" s="101"/>
      <c r="AE141" s="101"/>
      <c r="AF141" s="101"/>
      <c r="AG141" s="101" t="s">
        <v>365</v>
      </c>
      <c r="AH141" s="101">
        <v>0</v>
      </c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</row>
    <row r="142" spans="1:60" outlineLevel="1">
      <c r="A142" s="104"/>
      <c r="B142" s="105"/>
      <c r="C142" s="138" t="s">
        <v>299</v>
      </c>
      <c r="D142" s="107"/>
      <c r="E142" s="108">
        <v>2</v>
      </c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1"/>
      <c r="Z142" s="101"/>
      <c r="AA142" s="101"/>
      <c r="AB142" s="101"/>
      <c r="AC142" s="101"/>
      <c r="AD142" s="101"/>
      <c r="AE142" s="101"/>
      <c r="AF142" s="101"/>
      <c r="AG142" s="101" t="s">
        <v>365</v>
      </c>
      <c r="AH142" s="101">
        <v>0</v>
      </c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</row>
    <row r="143" spans="1:60" ht="33.75" outlineLevel="1">
      <c r="A143" s="122">
        <v>39</v>
      </c>
      <c r="B143" s="123" t="s">
        <v>1923</v>
      </c>
      <c r="C143" s="137" t="s">
        <v>1924</v>
      </c>
      <c r="D143" s="124" t="s">
        <v>702</v>
      </c>
      <c r="E143" s="125">
        <v>2</v>
      </c>
      <c r="F143" s="126"/>
      <c r="G143" s="127">
        <f>ROUND(E143*F143,2)</f>
        <v>0</v>
      </c>
      <c r="H143" s="126"/>
      <c r="I143" s="127">
        <f>ROUND(E143*H143,2)</f>
        <v>0</v>
      </c>
      <c r="J143" s="126"/>
      <c r="K143" s="127">
        <f>ROUND(E143*J143,2)</f>
        <v>0</v>
      </c>
      <c r="L143" s="127">
        <v>21</v>
      </c>
      <c r="M143" s="127">
        <f>G143*(1+L143/100)</f>
        <v>0</v>
      </c>
      <c r="N143" s="127">
        <v>1.6740000000000001E-2</v>
      </c>
      <c r="O143" s="127">
        <f>ROUND(E143*N143,2)</f>
        <v>0.03</v>
      </c>
      <c r="P143" s="127">
        <v>0</v>
      </c>
      <c r="Q143" s="127">
        <f>ROUND(E143*P143,2)</f>
        <v>0</v>
      </c>
      <c r="R143" s="127"/>
      <c r="S143" s="127" t="s">
        <v>360</v>
      </c>
      <c r="T143" s="128" t="s">
        <v>361</v>
      </c>
      <c r="U143" s="106">
        <v>1.016</v>
      </c>
      <c r="V143" s="106">
        <f>ROUND(E143*U143,2)</f>
        <v>2.0299999999999998</v>
      </c>
      <c r="W143" s="106"/>
      <c r="X143" s="106" t="s">
        <v>362</v>
      </c>
      <c r="Y143" s="101"/>
      <c r="Z143" s="101"/>
      <c r="AA143" s="101"/>
      <c r="AB143" s="101"/>
      <c r="AC143" s="101"/>
      <c r="AD143" s="101"/>
      <c r="AE143" s="101"/>
      <c r="AF143" s="101"/>
      <c r="AG143" s="101" t="s">
        <v>1789</v>
      </c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</row>
    <row r="144" spans="1:60" ht="33.75" outlineLevel="1">
      <c r="A144" s="104"/>
      <c r="B144" s="105"/>
      <c r="C144" s="138" t="s">
        <v>1925</v>
      </c>
      <c r="D144" s="107"/>
      <c r="E144" s="108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1"/>
      <c r="Z144" s="101"/>
      <c r="AA144" s="101"/>
      <c r="AB144" s="101"/>
      <c r="AC144" s="101"/>
      <c r="AD144" s="101"/>
      <c r="AE144" s="101"/>
      <c r="AF144" s="101"/>
      <c r="AG144" s="101" t="s">
        <v>365</v>
      </c>
      <c r="AH144" s="101">
        <v>0</v>
      </c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</row>
    <row r="145" spans="1:60" outlineLevel="1">
      <c r="A145" s="104"/>
      <c r="B145" s="105"/>
      <c r="C145" s="138" t="s">
        <v>1926</v>
      </c>
      <c r="D145" s="107"/>
      <c r="E145" s="108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1"/>
      <c r="Z145" s="101"/>
      <c r="AA145" s="101"/>
      <c r="AB145" s="101"/>
      <c r="AC145" s="101"/>
      <c r="AD145" s="101"/>
      <c r="AE145" s="101"/>
      <c r="AF145" s="101"/>
      <c r="AG145" s="101" t="s">
        <v>365</v>
      </c>
      <c r="AH145" s="101">
        <v>0</v>
      </c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</row>
    <row r="146" spans="1:60" outlineLevel="1">
      <c r="A146" s="104"/>
      <c r="B146" s="105"/>
      <c r="C146" s="138" t="s">
        <v>299</v>
      </c>
      <c r="D146" s="107"/>
      <c r="E146" s="108">
        <v>2</v>
      </c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1"/>
      <c r="Z146" s="101"/>
      <c r="AA146" s="101"/>
      <c r="AB146" s="101"/>
      <c r="AC146" s="101"/>
      <c r="AD146" s="101"/>
      <c r="AE146" s="101"/>
      <c r="AF146" s="101"/>
      <c r="AG146" s="101" t="s">
        <v>365</v>
      </c>
      <c r="AH146" s="101">
        <v>0</v>
      </c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</row>
    <row r="147" spans="1:60" ht="33.75" outlineLevel="1">
      <c r="A147" s="122">
        <v>40</v>
      </c>
      <c r="B147" s="123" t="s">
        <v>1927</v>
      </c>
      <c r="C147" s="137" t="s">
        <v>1928</v>
      </c>
      <c r="D147" s="124" t="s">
        <v>1794</v>
      </c>
      <c r="E147" s="125">
        <v>20</v>
      </c>
      <c r="F147" s="126"/>
      <c r="G147" s="127">
        <f>ROUND(E147*F147,2)</f>
        <v>0</v>
      </c>
      <c r="H147" s="126"/>
      <c r="I147" s="127">
        <f>ROUND(E147*H147,2)</f>
        <v>0</v>
      </c>
      <c r="J147" s="126"/>
      <c r="K147" s="127">
        <f>ROUND(E147*J147,2)</f>
        <v>0</v>
      </c>
      <c r="L147" s="127">
        <v>21</v>
      </c>
      <c r="M147" s="127">
        <f>G147*(1+L147/100)</f>
        <v>0</v>
      </c>
      <c r="N147" s="127">
        <v>0</v>
      </c>
      <c r="O147" s="127">
        <f>ROUND(E147*N147,2)</f>
        <v>0</v>
      </c>
      <c r="P147" s="127">
        <v>0</v>
      </c>
      <c r="Q147" s="127">
        <f>ROUND(E147*P147,2)</f>
        <v>0</v>
      </c>
      <c r="R147" s="127"/>
      <c r="S147" s="127" t="s">
        <v>392</v>
      </c>
      <c r="T147" s="128" t="s">
        <v>393</v>
      </c>
      <c r="U147" s="106">
        <v>0</v>
      </c>
      <c r="V147" s="106">
        <f>ROUND(E147*U147,2)</f>
        <v>0</v>
      </c>
      <c r="W147" s="106"/>
      <c r="X147" s="106" t="s">
        <v>362</v>
      </c>
      <c r="Y147" s="101"/>
      <c r="Z147" s="101"/>
      <c r="AA147" s="101"/>
      <c r="AB147" s="101"/>
      <c r="AC147" s="101"/>
      <c r="AD147" s="101"/>
      <c r="AE147" s="101"/>
      <c r="AF147" s="101"/>
      <c r="AG147" s="101" t="s">
        <v>1789</v>
      </c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</row>
    <row r="148" spans="1:60" ht="22.5" outlineLevel="1">
      <c r="A148" s="104"/>
      <c r="B148" s="105"/>
      <c r="C148" s="138" t="s">
        <v>1929</v>
      </c>
      <c r="D148" s="107"/>
      <c r="E148" s="108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1"/>
      <c r="Z148" s="101"/>
      <c r="AA148" s="101"/>
      <c r="AB148" s="101"/>
      <c r="AC148" s="101"/>
      <c r="AD148" s="101"/>
      <c r="AE148" s="101"/>
      <c r="AF148" s="101"/>
      <c r="AG148" s="101" t="s">
        <v>365</v>
      </c>
      <c r="AH148" s="101">
        <v>0</v>
      </c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</row>
    <row r="149" spans="1:60" outlineLevel="1">
      <c r="A149" s="104"/>
      <c r="B149" s="105"/>
      <c r="C149" s="138" t="s">
        <v>1930</v>
      </c>
      <c r="D149" s="107"/>
      <c r="E149" s="108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1"/>
      <c r="Z149" s="101"/>
      <c r="AA149" s="101"/>
      <c r="AB149" s="101"/>
      <c r="AC149" s="101"/>
      <c r="AD149" s="101"/>
      <c r="AE149" s="101"/>
      <c r="AF149" s="101"/>
      <c r="AG149" s="101" t="s">
        <v>365</v>
      </c>
      <c r="AH149" s="101">
        <v>0</v>
      </c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</row>
    <row r="150" spans="1:60" outlineLevel="1">
      <c r="A150" s="104"/>
      <c r="B150" s="105"/>
      <c r="C150" s="138" t="s">
        <v>1931</v>
      </c>
      <c r="D150" s="107"/>
      <c r="E150" s="108">
        <v>20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1"/>
      <c r="Z150" s="101"/>
      <c r="AA150" s="101"/>
      <c r="AB150" s="101"/>
      <c r="AC150" s="101"/>
      <c r="AD150" s="101"/>
      <c r="AE150" s="101"/>
      <c r="AF150" s="101"/>
      <c r="AG150" s="101" t="s">
        <v>365</v>
      </c>
      <c r="AH150" s="101">
        <v>0</v>
      </c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</row>
    <row r="151" spans="1:60" ht="33.75" outlineLevel="1">
      <c r="A151" s="122">
        <v>41</v>
      </c>
      <c r="B151" s="123" t="s">
        <v>1932</v>
      </c>
      <c r="C151" s="137" t="s">
        <v>1933</v>
      </c>
      <c r="D151" s="124" t="s">
        <v>525</v>
      </c>
      <c r="E151" s="125">
        <v>2</v>
      </c>
      <c r="F151" s="126"/>
      <c r="G151" s="127">
        <f>ROUND(E151*F151,2)</f>
        <v>0</v>
      </c>
      <c r="H151" s="126"/>
      <c r="I151" s="127">
        <f>ROUND(E151*H151,2)</f>
        <v>0</v>
      </c>
      <c r="J151" s="126"/>
      <c r="K151" s="127">
        <f>ROUND(E151*J151,2)</f>
        <v>0</v>
      </c>
      <c r="L151" s="127">
        <v>21</v>
      </c>
      <c r="M151" s="127">
        <f>G151*(1+L151/100)</f>
        <v>0</v>
      </c>
      <c r="N151" s="127">
        <v>6.3699999999999998E-3</v>
      </c>
      <c r="O151" s="127">
        <f>ROUND(E151*N151,2)</f>
        <v>0.01</v>
      </c>
      <c r="P151" s="127">
        <v>0</v>
      </c>
      <c r="Q151" s="127">
        <f>ROUND(E151*P151,2)</f>
        <v>0</v>
      </c>
      <c r="R151" s="127"/>
      <c r="S151" s="127" t="s">
        <v>360</v>
      </c>
      <c r="T151" s="128" t="s">
        <v>361</v>
      </c>
      <c r="U151" s="106">
        <v>0.61899999999999999</v>
      </c>
      <c r="V151" s="106">
        <f>ROUND(E151*U151,2)</f>
        <v>1.24</v>
      </c>
      <c r="W151" s="106"/>
      <c r="X151" s="106" t="s">
        <v>362</v>
      </c>
      <c r="Y151" s="101"/>
      <c r="Z151" s="101"/>
      <c r="AA151" s="101"/>
      <c r="AB151" s="101"/>
      <c r="AC151" s="101"/>
      <c r="AD151" s="101"/>
      <c r="AE151" s="101"/>
      <c r="AF151" s="101"/>
      <c r="AG151" s="101" t="s">
        <v>1789</v>
      </c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</row>
    <row r="152" spans="1:60" outlineLevel="1">
      <c r="A152" s="104"/>
      <c r="B152" s="105"/>
      <c r="C152" s="138" t="s">
        <v>1934</v>
      </c>
      <c r="D152" s="107"/>
      <c r="E152" s="108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1"/>
      <c r="Z152" s="101"/>
      <c r="AA152" s="101"/>
      <c r="AB152" s="101"/>
      <c r="AC152" s="101"/>
      <c r="AD152" s="101"/>
      <c r="AE152" s="101"/>
      <c r="AF152" s="101"/>
      <c r="AG152" s="101" t="s">
        <v>365</v>
      </c>
      <c r="AH152" s="101">
        <v>0</v>
      </c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</row>
    <row r="153" spans="1:60" outlineLevel="1">
      <c r="A153" s="104"/>
      <c r="B153" s="105"/>
      <c r="C153" s="138" t="s">
        <v>299</v>
      </c>
      <c r="D153" s="107"/>
      <c r="E153" s="108">
        <v>2</v>
      </c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1"/>
      <c r="Z153" s="101"/>
      <c r="AA153" s="101"/>
      <c r="AB153" s="101"/>
      <c r="AC153" s="101"/>
      <c r="AD153" s="101"/>
      <c r="AE153" s="101"/>
      <c r="AF153" s="101"/>
      <c r="AG153" s="101" t="s">
        <v>365</v>
      </c>
      <c r="AH153" s="101">
        <v>0</v>
      </c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</row>
    <row r="154" spans="1:60" ht="33.75" outlineLevel="1">
      <c r="A154" s="122">
        <v>42</v>
      </c>
      <c r="B154" s="123" t="s">
        <v>1935</v>
      </c>
      <c r="C154" s="137" t="s">
        <v>1936</v>
      </c>
      <c r="D154" s="124" t="s">
        <v>525</v>
      </c>
      <c r="E154" s="125">
        <v>26</v>
      </c>
      <c r="F154" s="126"/>
      <c r="G154" s="127">
        <f>ROUND(E154*F154,2)</f>
        <v>0</v>
      </c>
      <c r="H154" s="126"/>
      <c r="I154" s="127">
        <f>ROUND(E154*H154,2)</f>
        <v>0</v>
      </c>
      <c r="J154" s="126"/>
      <c r="K154" s="127">
        <f>ROUND(E154*J154,2)</f>
        <v>0</v>
      </c>
      <c r="L154" s="127">
        <v>21</v>
      </c>
      <c r="M154" s="127">
        <f>G154*(1+L154/100)</f>
        <v>0</v>
      </c>
      <c r="N154" s="127">
        <v>1.5900000000000001E-2</v>
      </c>
      <c r="O154" s="127">
        <f>ROUND(E154*N154,2)</f>
        <v>0.41</v>
      </c>
      <c r="P154" s="127">
        <v>0</v>
      </c>
      <c r="Q154" s="127">
        <f>ROUND(E154*P154,2)</f>
        <v>0</v>
      </c>
      <c r="R154" s="127"/>
      <c r="S154" s="127" t="s">
        <v>360</v>
      </c>
      <c r="T154" s="128" t="s">
        <v>361</v>
      </c>
      <c r="U154" s="106">
        <v>0.89700000000000002</v>
      </c>
      <c r="V154" s="106">
        <f>ROUND(E154*U154,2)</f>
        <v>23.32</v>
      </c>
      <c r="W154" s="106"/>
      <c r="X154" s="106" t="s">
        <v>362</v>
      </c>
      <c r="Y154" s="101"/>
      <c r="Z154" s="101"/>
      <c r="AA154" s="101"/>
      <c r="AB154" s="101"/>
      <c r="AC154" s="101"/>
      <c r="AD154" s="101"/>
      <c r="AE154" s="101"/>
      <c r="AF154" s="101"/>
      <c r="AG154" s="101" t="s">
        <v>1789</v>
      </c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</row>
    <row r="155" spans="1:60" outlineLevel="1">
      <c r="A155" s="104"/>
      <c r="B155" s="105"/>
      <c r="C155" s="138" t="s">
        <v>1937</v>
      </c>
      <c r="D155" s="107"/>
      <c r="E155" s="108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1"/>
      <c r="Z155" s="101"/>
      <c r="AA155" s="101"/>
      <c r="AB155" s="101"/>
      <c r="AC155" s="101"/>
      <c r="AD155" s="101"/>
      <c r="AE155" s="101"/>
      <c r="AF155" s="101"/>
      <c r="AG155" s="101" t="s">
        <v>365</v>
      </c>
      <c r="AH155" s="101">
        <v>0</v>
      </c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</row>
    <row r="156" spans="1:60" outlineLevel="1">
      <c r="A156" s="104"/>
      <c r="B156" s="105"/>
      <c r="C156" s="138" t="s">
        <v>1938</v>
      </c>
      <c r="D156" s="107"/>
      <c r="E156" s="108">
        <v>26</v>
      </c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1"/>
      <c r="Z156" s="101"/>
      <c r="AA156" s="101"/>
      <c r="AB156" s="101"/>
      <c r="AC156" s="101"/>
      <c r="AD156" s="101"/>
      <c r="AE156" s="101"/>
      <c r="AF156" s="101"/>
      <c r="AG156" s="101" t="s">
        <v>365</v>
      </c>
      <c r="AH156" s="101">
        <v>0</v>
      </c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</row>
    <row r="157" spans="1:60" ht="33.75" outlineLevel="1">
      <c r="A157" s="122">
        <v>43</v>
      </c>
      <c r="B157" s="123" t="s">
        <v>1939</v>
      </c>
      <c r="C157" s="137" t="s">
        <v>1940</v>
      </c>
      <c r="D157" s="124" t="s">
        <v>525</v>
      </c>
      <c r="E157" s="125">
        <v>6</v>
      </c>
      <c r="F157" s="126"/>
      <c r="G157" s="127">
        <f>ROUND(E157*F157,2)</f>
        <v>0</v>
      </c>
      <c r="H157" s="126"/>
      <c r="I157" s="127">
        <f>ROUND(E157*H157,2)</f>
        <v>0</v>
      </c>
      <c r="J157" s="126"/>
      <c r="K157" s="127">
        <f>ROUND(E157*J157,2)</f>
        <v>0</v>
      </c>
      <c r="L157" s="127">
        <v>21</v>
      </c>
      <c r="M157" s="127">
        <f>G157*(1+L157/100)</f>
        <v>0</v>
      </c>
      <c r="N157" s="127">
        <v>1.7930000000000001E-2</v>
      </c>
      <c r="O157" s="127">
        <f>ROUND(E157*N157,2)</f>
        <v>0.11</v>
      </c>
      <c r="P157" s="127">
        <v>0</v>
      </c>
      <c r="Q157" s="127">
        <f>ROUND(E157*P157,2)</f>
        <v>0</v>
      </c>
      <c r="R157" s="127"/>
      <c r="S157" s="127" t="s">
        <v>360</v>
      </c>
      <c r="T157" s="128" t="s">
        <v>361</v>
      </c>
      <c r="U157" s="106">
        <v>1.0169999999999999</v>
      </c>
      <c r="V157" s="106">
        <f>ROUND(E157*U157,2)</f>
        <v>6.1</v>
      </c>
      <c r="W157" s="106"/>
      <c r="X157" s="106" t="s">
        <v>362</v>
      </c>
      <c r="Y157" s="101"/>
      <c r="Z157" s="101"/>
      <c r="AA157" s="101"/>
      <c r="AB157" s="101"/>
      <c r="AC157" s="101"/>
      <c r="AD157" s="101"/>
      <c r="AE157" s="101"/>
      <c r="AF157" s="101"/>
      <c r="AG157" s="101" t="s">
        <v>1789</v>
      </c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</row>
    <row r="158" spans="1:60" outlineLevel="1">
      <c r="A158" s="104"/>
      <c r="B158" s="105"/>
      <c r="C158" s="138" t="s">
        <v>1941</v>
      </c>
      <c r="D158" s="107"/>
      <c r="E158" s="108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1"/>
      <c r="Z158" s="101"/>
      <c r="AA158" s="101"/>
      <c r="AB158" s="101"/>
      <c r="AC158" s="101"/>
      <c r="AD158" s="101"/>
      <c r="AE158" s="101"/>
      <c r="AF158" s="101"/>
      <c r="AG158" s="101" t="s">
        <v>365</v>
      </c>
      <c r="AH158" s="101">
        <v>0</v>
      </c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</row>
    <row r="159" spans="1:60" outlineLevel="1">
      <c r="A159" s="104"/>
      <c r="B159" s="105"/>
      <c r="C159" s="138" t="s">
        <v>307</v>
      </c>
      <c r="D159" s="107"/>
      <c r="E159" s="108">
        <v>6</v>
      </c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1"/>
      <c r="Z159" s="101"/>
      <c r="AA159" s="101"/>
      <c r="AB159" s="101"/>
      <c r="AC159" s="101"/>
      <c r="AD159" s="101"/>
      <c r="AE159" s="101"/>
      <c r="AF159" s="101"/>
      <c r="AG159" s="101" t="s">
        <v>365</v>
      </c>
      <c r="AH159" s="101">
        <v>0</v>
      </c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</row>
    <row r="160" spans="1:60" ht="33.75" outlineLevel="1">
      <c r="A160" s="122">
        <v>44</v>
      </c>
      <c r="B160" s="123" t="s">
        <v>1942</v>
      </c>
      <c r="C160" s="137" t="s">
        <v>1943</v>
      </c>
      <c r="D160" s="124" t="s">
        <v>525</v>
      </c>
      <c r="E160" s="125">
        <v>4</v>
      </c>
      <c r="F160" s="126"/>
      <c r="G160" s="127">
        <f>ROUND(E160*F160,2)</f>
        <v>0</v>
      </c>
      <c r="H160" s="126"/>
      <c r="I160" s="127">
        <f>ROUND(E160*H160,2)</f>
        <v>0</v>
      </c>
      <c r="J160" s="126"/>
      <c r="K160" s="127">
        <f>ROUND(E160*J160,2)</f>
        <v>0</v>
      </c>
      <c r="L160" s="127">
        <v>21</v>
      </c>
      <c r="M160" s="127">
        <f>G160*(1+L160/100)</f>
        <v>0</v>
      </c>
      <c r="N160" s="127">
        <v>2.2700000000000001E-2</v>
      </c>
      <c r="O160" s="127">
        <f>ROUND(E160*N160,2)</f>
        <v>0.09</v>
      </c>
      <c r="P160" s="127">
        <v>0</v>
      </c>
      <c r="Q160" s="127">
        <f>ROUND(E160*P160,2)</f>
        <v>0</v>
      </c>
      <c r="R160" s="127"/>
      <c r="S160" s="127" t="s">
        <v>360</v>
      </c>
      <c r="T160" s="128" t="s">
        <v>361</v>
      </c>
      <c r="U160" s="106">
        <v>1.2370000000000001</v>
      </c>
      <c r="V160" s="106">
        <f>ROUND(E160*U160,2)</f>
        <v>4.95</v>
      </c>
      <c r="W160" s="106"/>
      <c r="X160" s="106" t="s">
        <v>362</v>
      </c>
      <c r="Y160" s="101"/>
      <c r="Z160" s="101"/>
      <c r="AA160" s="101"/>
      <c r="AB160" s="101"/>
      <c r="AC160" s="101"/>
      <c r="AD160" s="101"/>
      <c r="AE160" s="101"/>
      <c r="AF160" s="101"/>
      <c r="AG160" s="101" t="s">
        <v>1789</v>
      </c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</row>
    <row r="161" spans="1:60" outlineLevel="1">
      <c r="A161" s="104"/>
      <c r="B161" s="105"/>
      <c r="C161" s="138" t="s">
        <v>1944</v>
      </c>
      <c r="D161" s="107"/>
      <c r="E161" s="108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1"/>
      <c r="Z161" s="101"/>
      <c r="AA161" s="101"/>
      <c r="AB161" s="101"/>
      <c r="AC161" s="101"/>
      <c r="AD161" s="101"/>
      <c r="AE161" s="101"/>
      <c r="AF161" s="101"/>
      <c r="AG161" s="101" t="s">
        <v>365</v>
      </c>
      <c r="AH161" s="101">
        <v>0</v>
      </c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</row>
    <row r="162" spans="1:60" outlineLevel="1">
      <c r="A162" s="104"/>
      <c r="B162" s="105"/>
      <c r="C162" s="138" t="s">
        <v>129</v>
      </c>
      <c r="D162" s="107"/>
      <c r="E162" s="108">
        <v>4</v>
      </c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1"/>
      <c r="Z162" s="101"/>
      <c r="AA162" s="101"/>
      <c r="AB162" s="101"/>
      <c r="AC162" s="101"/>
      <c r="AD162" s="101"/>
      <c r="AE162" s="101"/>
      <c r="AF162" s="101"/>
      <c r="AG162" s="101" t="s">
        <v>365</v>
      </c>
      <c r="AH162" s="101">
        <v>0</v>
      </c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</row>
    <row r="163" spans="1:60" ht="33.75" outlineLevel="1">
      <c r="A163" s="122">
        <v>45</v>
      </c>
      <c r="B163" s="123" t="s">
        <v>1945</v>
      </c>
      <c r="C163" s="137" t="s">
        <v>1946</v>
      </c>
      <c r="D163" s="124" t="s">
        <v>525</v>
      </c>
      <c r="E163" s="125">
        <v>535</v>
      </c>
      <c r="F163" s="126"/>
      <c r="G163" s="127">
        <f>ROUND(E163*F163,2)</f>
        <v>0</v>
      </c>
      <c r="H163" s="126"/>
      <c r="I163" s="127">
        <f>ROUND(E163*H163,2)</f>
        <v>0</v>
      </c>
      <c r="J163" s="126"/>
      <c r="K163" s="127">
        <f>ROUND(E163*J163,2)</f>
        <v>0</v>
      </c>
      <c r="L163" s="127">
        <v>21</v>
      </c>
      <c r="M163" s="127">
        <f>G163*(1+L163/100)</f>
        <v>0</v>
      </c>
      <c r="N163" s="127">
        <v>5.9999999999999995E-4</v>
      </c>
      <c r="O163" s="127">
        <f>ROUND(E163*N163,2)</f>
        <v>0.32</v>
      </c>
      <c r="P163" s="127">
        <v>0</v>
      </c>
      <c r="Q163" s="127">
        <f>ROUND(E163*P163,2)</f>
        <v>0</v>
      </c>
      <c r="R163" s="127"/>
      <c r="S163" s="127" t="s">
        <v>360</v>
      </c>
      <c r="T163" s="128" t="s">
        <v>361</v>
      </c>
      <c r="U163" s="106">
        <v>0.27400000000000002</v>
      </c>
      <c r="V163" s="106">
        <f>ROUND(E163*U163,2)</f>
        <v>146.59</v>
      </c>
      <c r="W163" s="106"/>
      <c r="X163" s="106" t="s">
        <v>362</v>
      </c>
      <c r="Y163" s="101"/>
      <c r="Z163" s="101"/>
      <c r="AA163" s="101"/>
      <c r="AB163" s="101"/>
      <c r="AC163" s="101"/>
      <c r="AD163" s="101"/>
      <c r="AE163" s="101"/>
      <c r="AF163" s="101"/>
      <c r="AG163" s="101" t="s">
        <v>1789</v>
      </c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</row>
    <row r="164" spans="1:60" outlineLevel="1">
      <c r="A164" s="104"/>
      <c r="B164" s="105"/>
      <c r="C164" s="138" t="s">
        <v>1947</v>
      </c>
      <c r="D164" s="107"/>
      <c r="E164" s="108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1"/>
      <c r="Z164" s="101"/>
      <c r="AA164" s="101"/>
      <c r="AB164" s="101"/>
      <c r="AC164" s="101"/>
      <c r="AD164" s="101"/>
      <c r="AE164" s="101"/>
      <c r="AF164" s="101"/>
      <c r="AG164" s="101" t="s">
        <v>365</v>
      </c>
      <c r="AH164" s="101">
        <v>0</v>
      </c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</row>
    <row r="165" spans="1:60" outlineLevel="1">
      <c r="A165" s="104"/>
      <c r="B165" s="105"/>
      <c r="C165" s="138" t="s">
        <v>1948</v>
      </c>
      <c r="D165" s="107"/>
      <c r="E165" s="108">
        <v>535</v>
      </c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1"/>
      <c r="Z165" s="101"/>
      <c r="AA165" s="101"/>
      <c r="AB165" s="101"/>
      <c r="AC165" s="101"/>
      <c r="AD165" s="101"/>
      <c r="AE165" s="101"/>
      <c r="AF165" s="101"/>
      <c r="AG165" s="101" t="s">
        <v>365</v>
      </c>
      <c r="AH165" s="101">
        <v>0</v>
      </c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</row>
    <row r="166" spans="1:60" ht="33.75" outlineLevel="1">
      <c r="A166" s="122">
        <v>46</v>
      </c>
      <c r="B166" s="123" t="s">
        <v>1949</v>
      </c>
      <c r="C166" s="137" t="s">
        <v>1950</v>
      </c>
      <c r="D166" s="124" t="s">
        <v>525</v>
      </c>
      <c r="E166" s="125">
        <v>140</v>
      </c>
      <c r="F166" s="126"/>
      <c r="G166" s="127">
        <f>ROUND(E166*F166,2)</f>
        <v>0</v>
      </c>
      <c r="H166" s="126"/>
      <c r="I166" s="127">
        <f>ROUND(E166*H166,2)</f>
        <v>0</v>
      </c>
      <c r="J166" s="126"/>
      <c r="K166" s="127">
        <f>ROUND(E166*J166,2)</f>
        <v>0</v>
      </c>
      <c r="L166" s="127">
        <v>21</v>
      </c>
      <c r="M166" s="127">
        <f>G166*(1+L166/100)</f>
        <v>0</v>
      </c>
      <c r="N166" s="127">
        <v>5.9000000000000003E-4</v>
      </c>
      <c r="O166" s="127">
        <f>ROUND(E166*N166,2)</f>
        <v>0.08</v>
      </c>
      <c r="P166" s="127">
        <v>0</v>
      </c>
      <c r="Q166" s="127">
        <f>ROUND(E166*P166,2)</f>
        <v>0</v>
      </c>
      <c r="R166" s="127"/>
      <c r="S166" s="127" t="s">
        <v>360</v>
      </c>
      <c r="T166" s="128" t="s">
        <v>361</v>
      </c>
      <c r="U166" s="106">
        <v>0.25369999999999998</v>
      </c>
      <c r="V166" s="106">
        <f>ROUND(E166*U166,2)</f>
        <v>35.520000000000003</v>
      </c>
      <c r="W166" s="106"/>
      <c r="X166" s="106" t="s">
        <v>362</v>
      </c>
      <c r="Y166" s="101"/>
      <c r="Z166" s="101"/>
      <c r="AA166" s="101"/>
      <c r="AB166" s="101"/>
      <c r="AC166" s="101"/>
      <c r="AD166" s="101"/>
      <c r="AE166" s="101"/>
      <c r="AF166" s="101"/>
      <c r="AG166" s="101" t="s">
        <v>1789</v>
      </c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</row>
    <row r="167" spans="1:60" outlineLevel="1">
      <c r="A167" s="104"/>
      <c r="B167" s="105"/>
      <c r="C167" s="138" t="s">
        <v>1951</v>
      </c>
      <c r="D167" s="107"/>
      <c r="E167" s="108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1"/>
      <c r="Z167" s="101"/>
      <c r="AA167" s="101"/>
      <c r="AB167" s="101"/>
      <c r="AC167" s="101"/>
      <c r="AD167" s="101"/>
      <c r="AE167" s="101"/>
      <c r="AF167" s="101"/>
      <c r="AG167" s="101" t="s">
        <v>365</v>
      </c>
      <c r="AH167" s="101">
        <v>0</v>
      </c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</row>
    <row r="168" spans="1:60" outlineLevel="1">
      <c r="A168" s="104"/>
      <c r="B168" s="105"/>
      <c r="C168" s="138" t="s">
        <v>1819</v>
      </c>
      <c r="D168" s="107"/>
      <c r="E168" s="108">
        <v>140</v>
      </c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1"/>
      <c r="Z168" s="101"/>
      <c r="AA168" s="101"/>
      <c r="AB168" s="101"/>
      <c r="AC168" s="101"/>
      <c r="AD168" s="101"/>
      <c r="AE168" s="101"/>
      <c r="AF168" s="101"/>
      <c r="AG168" s="101" t="s">
        <v>365</v>
      </c>
      <c r="AH168" s="101">
        <v>0</v>
      </c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</row>
    <row r="169" spans="1:60" ht="33.75" outlineLevel="1">
      <c r="A169" s="122">
        <v>47</v>
      </c>
      <c r="B169" s="123" t="s">
        <v>1952</v>
      </c>
      <c r="C169" s="137" t="s">
        <v>1953</v>
      </c>
      <c r="D169" s="124" t="s">
        <v>525</v>
      </c>
      <c r="E169" s="125">
        <v>65</v>
      </c>
      <c r="F169" s="126"/>
      <c r="G169" s="127">
        <f>ROUND(E169*F169,2)</f>
        <v>0</v>
      </c>
      <c r="H169" s="126"/>
      <c r="I169" s="127">
        <f>ROUND(E169*H169,2)</f>
        <v>0</v>
      </c>
      <c r="J169" s="126"/>
      <c r="K169" s="127">
        <f>ROUND(E169*J169,2)</f>
        <v>0</v>
      </c>
      <c r="L169" s="127">
        <v>21</v>
      </c>
      <c r="M169" s="127">
        <f>G169*(1+L169/100)</f>
        <v>0</v>
      </c>
      <c r="N169" s="127">
        <v>7.2000000000000005E-4</v>
      </c>
      <c r="O169" s="127">
        <f>ROUND(E169*N169,2)</f>
        <v>0.05</v>
      </c>
      <c r="P169" s="127">
        <v>0</v>
      </c>
      <c r="Q169" s="127">
        <f>ROUND(E169*P169,2)</f>
        <v>0</v>
      </c>
      <c r="R169" s="127"/>
      <c r="S169" s="127" t="s">
        <v>360</v>
      </c>
      <c r="T169" s="128" t="s">
        <v>361</v>
      </c>
      <c r="U169" s="106">
        <v>0.28999999999999998</v>
      </c>
      <c r="V169" s="106">
        <f>ROUND(E169*U169,2)</f>
        <v>18.850000000000001</v>
      </c>
      <c r="W169" s="106"/>
      <c r="X169" s="106" t="s">
        <v>362</v>
      </c>
      <c r="Y169" s="101"/>
      <c r="Z169" s="101"/>
      <c r="AA169" s="101"/>
      <c r="AB169" s="101"/>
      <c r="AC169" s="101"/>
      <c r="AD169" s="101"/>
      <c r="AE169" s="101"/>
      <c r="AF169" s="101"/>
      <c r="AG169" s="101" t="s">
        <v>1789</v>
      </c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</row>
    <row r="170" spans="1:60" outlineLevel="1">
      <c r="A170" s="104"/>
      <c r="B170" s="105"/>
      <c r="C170" s="138" t="s">
        <v>1954</v>
      </c>
      <c r="D170" s="107"/>
      <c r="E170" s="108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1"/>
      <c r="Z170" s="101"/>
      <c r="AA170" s="101"/>
      <c r="AB170" s="101"/>
      <c r="AC170" s="101"/>
      <c r="AD170" s="101"/>
      <c r="AE170" s="101"/>
      <c r="AF170" s="101"/>
      <c r="AG170" s="101" t="s">
        <v>365</v>
      </c>
      <c r="AH170" s="101">
        <v>0</v>
      </c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</row>
    <row r="171" spans="1:60" outlineLevel="1">
      <c r="A171" s="104"/>
      <c r="B171" s="105"/>
      <c r="C171" s="138" t="s">
        <v>1801</v>
      </c>
      <c r="D171" s="107"/>
      <c r="E171" s="108">
        <v>65</v>
      </c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1"/>
      <c r="Z171" s="101"/>
      <c r="AA171" s="101"/>
      <c r="AB171" s="101"/>
      <c r="AC171" s="101"/>
      <c r="AD171" s="101"/>
      <c r="AE171" s="101"/>
      <c r="AF171" s="101"/>
      <c r="AG171" s="101" t="s">
        <v>365</v>
      </c>
      <c r="AH171" s="101">
        <v>0</v>
      </c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</row>
    <row r="172" spans="1:60" ht="33.75" outlineLevel="1">
      <c r="A172" s="122">
        <v>48</v>
      </c>
      <c r="B172" s="123" t="s">
        <v>1955</v>
      </c>
      <c r="C172" s="137" t="s">
        <v>1956</v>
      </c>
      <c r="D172" s="124" t="s">
        <v>525</v>
      </c>
      <c r="E172" s="125">
        <v>75</v>
      </c>
      <c r="F172" s="126"/>
      <c r="G172" s="127">
        <f>ROUND(E172*F172,2)</f>
        <v>0</v>
      </c>
      <c r="H172" s="126"/>
      <c r="I172" s="127">
        <f>ROUND(E172*H172,2)</f>
        <v>0</v>
      </c>
      <c r="J172" s="126"/>
      <c r="K172" s="127">
        <f>ROUND(E172*J172,2)</f>
        <v>0</v>
      </c>
      <c r="L172" s="127">
        <v>21</v>
      </c>
      <c r="M172" s="127">
        <f>G172*(1+L172/100)</f>
        <v>0</v>
      </c>
      <c r="N172" s="127">
        <v>9.2000000000000003E-4</v>
      </c>
      <c r="O172" s="127">
        <f>ROUND(E172*N172,2)</f>
        <v>7.0000000000000007E-2</v>
      </c>
      <c r="P172" s="127">
        <v>0</v>
      </c>
      <c r="Q172" s="127">
        <f>ROUND(E172*P172,2)</f>
        <v>0</v>
      </c>
      <c r="R172" s="127"/>
      <c r="S172" s="127" t="s">
        <v>360</v>
      </c>
      <c r="T172" s="128" t="s">
        <v>361</v>
      </c>
      <c r="U172" s="106">
        <v>0.33300000000000002</v>
      </c>
      <c r="V172" s="106">
        <f>ROUND(E172*U172,2)</f>
        <v>24.98</v>
      </c>
      <c r="W172" s="106"/>
      <c r="X172" s="106" t="s">
        <v>362</v>
      </c>
      <c r="Y172" s="101"/>
      <c r="Z172" s="101"/>
      <c r="AA172" s="101"/>
      <c r="AB172" s="101"/>
      <c r="AC172" s="101"/>
      <c r="AD172" s="101"/>
      <c r="AE172" s="101"/>
      <c r="AF172" s="101"/>
      <c r="AG172" s="101" t="s">
        <v>1789</v>
      </c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</row>
    <row r="173" spans="1:60" outlineLevel="1">
      <c r="A173" s="104"/>
      <c r="B173" s="105"/>
      <c r="C173" s="138" t="s">
        <v>1957</v>
      </c>
      <c r="D173" s="107"/>
      <c r="E173" s="108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1"/>
      <c r="Z173" s="101"/>
      <c r="AA173" s="101"/>
      <c r="AB173" s="101"/>
      <c r="AC173" s="101"/>
      <c r="AD173" s="101"/>
      <c r="AE173" s="101"/>
      <c r="AF173" s="101"/>
      <c r="AG173" s="101" t="s">
        <v>365</v>
      </c>
      <c r="AH173" s="101">
        <v>0</v>
      </c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</row>
    <row r="174" spans="1:60" outlineLevel="1">
      <c r="A174" s="104"/>
      <c r="B174" s="105"/>
      <c r="C174" s="138" t="s">
        <v>1958</v>
      </c>
      <c r="D174" s="107"/>
      <c r="E174" s="108">
        <v>75</v>
      </c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1"/>
      <c r="Z174" s="101"/>
      <c r="AA174" s="101"/>
      <c r="AB174" s="101"/>
      <c r="AC174" s="101"/>
      <c r="AD174" s="101"/>
      <c r="AE174" s="101"/>
      <c r="AF174" s="101"/>
      <c r="AG174" s="101" t="s">
        <v>365</v>
      </c>
      <c r="AH174" s="101">
        <v>0</v>
      </c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</row>
    <row r="175" spans="1:60" ht="33.75" outlineLevel="1">
      <c r="A175" s="122">
        <v>49</v>
      </c>
      <c r="B175" s="123" t="s">
        <v>1959</v>
      </c>
      <c r="C175" s="137" t="s">
        <v>1960</v>
      </c>
      <c r="D175" s="124" t="s">
        <v>525</v>
      </c>
      <c r="E175" s="125">
        <v>20</v>
      </c>
      <c r="F175" s="126"/>
      <c r="G175" s="127">
        <f>ROUND(E175*F175,2)</f>
        <v>0</v>
      </c>
      <c r="H175" s="126"/>
      <c r="I175" s="127">
        <f>ROUND(E175*H175,2)</f>
        <v>0</v>
      </c>
      <c r="J175" s="126"/>
      <c r="K175" s="127">
        <f>ROUND(E175*J175,2)</f>
        <v>0</v>
      </c>
      <c r="L175" s="127">
        <v>21</v>
      </c>
      <c r="M175" s="127">
        <f>G175*(1+L175/100)</f>
        <v>0</v>
      </c>
      <c r="N175" s="127">
        <v>1.23E-3</v>
      </c>
      <c r="O175" s="127">
        <f>ROUND(E175*N175,2)</f>
        <v>0.02</v>
      </c>
      <c r="P175" s="127">
        <v>0</v>
      </c>
      <c r="Q175" s="127">
        <f>ROUND(E175*P175,2)</f>
        <v>0</v>
      </c>
      <c r="R175" s="127"/>
      <c r="S175" s="127" t="s">
        <v>360</v>
      </c>
      <c r="T175" s="128" t="s">
        <v>361</v>
      </c>
      <c r="U175" s="106">
        <v>0.34366000000000002</v>
      </c>
      <c r="V175" s="106">
        <f>ROUND(E175*U175,2)</f>
        <v>6.87</v>
      </c>
      <c r="W175" s="106"/>
      <c r="X175" s="106" t="s">
        <v>362</v>
      </c>
      <c r="Y175" s="101"/>
      <c r="Z175" s="101"/>
      <c r="AA175" s="101"/>
      <c r="AB175" s="101"/>
      <c r="AC175" s="101"/>
      <c r="AD175" s="101"/>
      <c r="AE175" s="101"/>
      <c r="AF175" s="101"/>
      <c r="AG175" s="101" t="s">
        <v>1789</v>
      </c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</row>
    <row r="176" spans="1:60" outlineLevel="1">
      <c r="A176" s="104"/>
      <c r="B176" s="105"/>
      <c r="C176" s="138" t="s">
        <v>1961</v>
      </c>
      <c r="D176" s="107"/>
      <c r="E176" s="108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1"/>
      <c r="Z176" s="101"/>
      <c r="AA176" s="101"/>
      <c r="AB176" s="101"/>
      <c r="AC176" s="101"/>
      <c r="AD176" s="101"/>
      <c r="AE176" s="101"/>
      <c r="AF176" s="101"/>
      <c r="AG176" s="101" t="s">
        <v>365</v>
      </c>
      <c r="AH176" s="101">
        <v>0</v>
      </c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</row>
    <row r="177" spans="1:60" outlineLevel="1">
      <c r="A177" s="104"/>
      <c r="B177" s="105"/>
      <c r="C177" s="138" t="s">
        <v>1931</v>
      </c>
      <c r="D177" s="107"/>
      <c r="E177" s="108">
        <v>20</v>
      </c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1"/>
      <c r="Z177" s="101"/>
      <c r="AA177" s="101"/>
      <c r="AB177" s="101"/>
      <c r="AC177" s="101"/>
      <c r="AD177" s="101"/>
      <c r="AE177" s="101"/>
      <c r="AF177" s="101"/>
      <c r="AG177" s="101" t="s">
        <v>365</v>
      </c>
      <c r="AH177" s="101">
        <v>0</v>
      </c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</row>
    <row r="178" spans="1:60" ht="33.75" outlineLevel="1">
      <c r="A178" s="122">
        <v>50</v>
      </c>
      <c r="B178" s="123" t="s">
        <v>1962</v>
      </c>
      <c r="C178" s="137" t="s">
        <v>1963</v>
      </c>
      <c r="D178" s="124" t="s">
        <v>525</v>
      </c>
      <c r="E178" s="125">
        <v>10</v>
      </c>
      <c r="F178" s="126"/>
      <c r="G178" s="127">
        <f>ROUND(E178*F178,2)</f>
        <v>0</v>
      </c>
      <c r="H178" s="126"/>
      <c r="I178" s="127">
        <f>ROUND(E178*H178,2)</f>
        <v>0</v>
      </c>
      <c r="J178" s="126"/>
      <c r="K178" s="127">
        <f>ROUND(E178*J178,2)</f>
        <v>0</v>
      </c>
      <c r="L178" s="127">
        <v>21</v>
      </c>
      <c r="M178" s="127">
        <f>G178*(1+L178/100)</f>
        <v>0</v>
      </c>
      <c r="N178" s="127">
        <v>1.4E-3</v>
      </c>
      <c r="O178" s="127">
        <f>ROUND(E178*N178,2)</f>
        <v>0.01</v>
      </c>
      <c r="P178" s="127">
        <v>0</v>
      </c>
      <c r="Q178" s="127">
        <f>ROUND(E178*P178,2)</f>
        <v>0</v>
      </c>
      <c r="R178" s="127"/>
      <c r="S178" s="127" t="s">
        <v>360</v>
      </c>
      <c r="T178" s="128" t="s">
        <v>361</v>
      </c>
      <c r="U178" s="106">
        <v>0.36033999999999999</v>
      </c>
      <c r="V178" s="106">
        <f>ROUND(E178*U178,2)</f>
        <v>3.6</v>
      </c>
      <c r="W178" s="106"/>
      <c r="X178" s="106" t="s">
        <v>362</v>
      </c>
      <c r="Y178" s="101"/>
      <c r="Z178" s="101"/>
      <c r="AA178" s="101"/>
      <c r="AB178" s="101"/>
      <c r="AC178" s="101"/>
      <c r="AD178" s="101"/>
      <c r="AE178" s="101"/>
      <c r="AF178" s="101"/>
      <c r="AG178" s="101" t="s">
        <v>1789</v>
      </c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</row>
    <row r="179" spans="1:60" outlineLevel="1">
      <c r="A179" s="104"/>
      <c r="B179" s="105"/>
      <c r="C179" s="138" t="s">
        <v>1964</v>
      </c>
      <c r="D179" s="107"/>
      <c r="E179" s="108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1"/>
      <c r="Z179" s="101"/>
      <c r="AA179" s="101"/>
      <c r="AB179" s="101"/>
      <c r="AC179" s="101"/>
      <c r="AD179" s="101"/>
      <c r="AE179" s="101"/>
      <c r="AF179" s="101"/>
      <c r="AG179" s="101" t="s">
        <v>365</v>
      </c>
      <c r="AH179" s="101">
        <v>0</v>
      </c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</row>
    <row r="180" spans="1:60" outlineLevel="1">
      <c r="A180" s="104"/>
      <c r="B180" s="105"/>
      <c r="C180" s="138" t="s">
        <v>1434</v>
      </c>
      <c r="D180" s="107"/>
      <c r="E180" s="108">
        <v>10</v>
      </c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1"/>
      <c r="Z180" s="101"/>
      <c r="AA180" s="101"/>
      <c r="AB180" s="101"/>
      <c r="AC180" s="101"/>
      <c r="AD180" s="101"/>
      <c r="AE180" s="101"/>
      <c r="AF180" s="101"/>
      <c r="AG180" s="101" t="s">
        <v>365</v>
      </c>
      <c r="AH180" s="101">
        <v>0</v>
      </c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</row>
    <row r="181" spans="1:60" ht="45" outlineLevel="1">
      <c r="A181" s="122">
        <v>51</v>
      </c>
      <c r="B181" s="123" t="s">
        <v>1965</v>
      </c>
      <c r="C181" s="137" t="s">
        <v>1966</v>
      </c>
      <c r="D181" s="124" t="s">
        <v>525</v>
      </c>
      <c r="E181" s="125">
        <v>38</v>
      </c>
      <c r="F181" s="126"/>
      <c r="G181" s="127">
        <f>ROUND(E181*F181,2)</f>
        <v>0</v>
      </c>
      <c r="H181" s="126"/>
      <c r="I181" s="127">
        <f>ROUND(E181*H181,2)</f>
        <v>0</v>
      </c>
      <c r="J181" s="126"/>
      <c r="K181" s="127">
        <f>ROUND(E181*J181,2)</f>
        <v>0</v>
      </c>
      <c r="L181" s="127">
        <v>21</v>
      </c>
      <c r="M181" s="127">
        <f>G181*(1+L181/100)</f>
        <v>0</v>
      </c>
      <c r="N181" s="127">
        <v>3.5999999999999999E-3</v>
      </c>
      <c r="O181" s="127">
        <f>ROUND(E181*N181,2)</f>
        <v>0.14000000000000001</v>
      </c>
      <c r="P181" s="127">
        <v>0</v>
      </c>
      <c r="Q181" s="127">
        <f>ROUND(E181*P181,2)</f>
        <v>0</v>
      </c>
      <c r="R181" s="127"/>
      <c r="S181" s="127" t="s">
        <v>392</v>
      </c>
      <c r="T181" s="128" t="s">
        <v>393</v>
      </c>
      <c r="U181" s="106">
        <v>0</v>
      </c>
      <c r="V181" s="106">
        <f>ROUND(E181*U181,2)</f>
        <v>0</v>
      </c>
      <c r="W181" s="106"/>
      <c r="X181" s="106" t="s">
        <v>362</v>
      </c>
      <c r="Y181" s="101"/>
      <c r="Z181" s="101"/>
      <c r="AA181" s="101"/>
      <c r="AB181" s="101"/>
      <c r="AC181" s="101"/>
      <c r="AD181" s="101"/>
      <c r="AE181" s="101"/>
      <c r="AF181" s="101"/>
      <c r="AG181" s="101" t="s">
        <v>1789</v>
      </c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</row>
    <row r="182" spans="1:60" outlineLevel="1">
      <c r="A182" s="104"/>
      <c r="B182" s="105"/>
      <c r="C182" s="138" t="s">
        <v>1967</v>
      </c>
      <c r="D182" s="107"/>
      <c r="E182" s="108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1"/>
      <c r="Z182" s="101"/>
      <c r="AA182" s="101"/>
      <c r="AB182" s="101"/>
      <c r="AC182" s="101"/>
      <c r="AD182" s="101"/>
      <c r="AE182" s="101"/>
      <c r="AF182" s="101"/>
      <c r="AG182" s="101" t="s">
        <v>365</v>
      </c>
      <c r="AH182" s="101">
        <v>0</v>
      </c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</row>
    <row r="183" spans="1:60" outlineLevel="1">
      <c r="A183" s="104"/>
      <c r="B183" s="105"/>
      <c r="C183" s="138" t="s">
        <v>1968</v>
      </c>
      <c r="D183" s="107"/>
      <c r="E183" s="108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1"/>
      <c r="Z183" s="101"/>
      <c r="AA183" s="101"/>
      <c r="AB183" s="101"/>
      <c r="AC183" s="101"/>
      <c r="AD183" s="101"/>
      <c r="AE183" s="101"/>
      <c r="AF183" s="101"/>
      <c r="AG183" s="101" t="s">
        <v>365</v>
      </c>
      <c r="AH183" s="101">
        <v>0</v>
      </c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</row>
    <row r="184" spans="1:60" outlineLevel="1">
      <c r="A184" s="104"/>
      <c r="B184" s="105"/>
      <c r="C184" s="138" t="s">
        <v>1969</v>
      </c>
      <c r="D184" s="107"/>
      <c r="E184" s="108">
        <v>38</v>
      </c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1"/>
      <c r="Z184" s="101"/>
      <c r="AA184" s="101"/>
      <c r="AB184" s="101"/>
      <c r="AC184" s="101"/>
      <c r="AD184" s="101"/>
      <c r="AE184" s="101"/>
      <c r="AF184" s="101"/>
      <c r="AG184" s="101" t="s">
        <v>365</v>
      </c>
      <c r="AH184" s="101">
        <v>0</v>
      </c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</row>
    <row r="185" spans="1:60" ht="33.75" outlineLevel="1">
      <c r="A185" s="122">
        <v>52</v>
      </c>
      <c r="B185" s="123" t="s">
        <v>1970</v>
      </c>
      <c r="C185" s="137" t="s">
        <v>1971</v>
      </c>
      <c r="D185" s="124" t="s">
        <v>525</v>
      </c>
      <c r="E185" s="125">
        <v>535</v>
      </c>
      <c r="F185" s="126"/>
      <c r="G185" s="127">
        <f>ROUND(E185*F185,2)</f>
        <v>0</v>
      </c>
      <c r="H185" s="126"/>
      <c r="I185" s="127">
        <f>ROUND(E185*H185,2)</f>
        <v>0</v>
      </c>
      <c r="J185" s="126"/>
      <c r="K185" s="127">
        <f>ROUND(E185*J185,2)</f>
        <v>0</v>
      </c>
      <c r="L185" s="127">
        <v>21</v>
      </c>
      <c r="M185" s="127">
        <f>G185*(1+L185/100)</f>
        <v>0</v>
      </c>
      <c r="N185" s="127">
        <v>1.1000000000000001E-3</v>
      </c>
      <c r="O185" s="127">
        <f>ROUND(E185*N185,2)</f>
        <v>0.59</v>
      </c>
      <c r="P185" s="127">
        <v>0</v>
      </c>
      <c r="Q185" s="127">
        <f>ROUND(E185*P185,2)</f>
        <v>0</v>
      </c>
      <c r="R185" s="127"/>
      <c r="S185" s="127" t="s">
        <v>392</v>
      </c>
      <c r="T185" s="128" t="s">
        <v>393</v>
      </c>
      <c r="U185" s="106">
        <v>0</v>
      </c>
      <c r="V185" s="106">
        <f>ROUND(E185*U185,2)</f>
        <v>0</v>
      </c>
      <c r="W185" s="106"/>
      <c r="X185" s="106" t="s">
        <v>362</v>
      </c>
      <c r="Y185" s="101"/>
      <c r="Z185" s="101"/>
      <c r="AA185" s="101"/>
      <c r="AB185" s="101"/>
      <c r="AC185" s="101"/>
      <c r="AD185" s="101"/>
      <c r="AE185" s="101"/>
      <c r="AF185" s="101"/>
      <c r="AG185" s="101" t="s">
        <v>1789</v>
      </c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</row>
    <row r="186" spans="1:60" ht="22.5" outlineLevel="1">
      <c r="A186" s="104"/>
      <c r="B186" s="105"/>
      <c r="C186" s="138" t="s">
        <v>1839</v>
      </c>
      <c r="D186" s="107"/>
      <c r="E186" s="108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1"/>
      <c r="Z186" s="101"/>
      <c r="AA186" s="101"/>
      <c r="AB186" s="101"/>
      <c r="AC186" s="101"/>
      <c r="AD186" s="101"/>
      <c r="AE186" s="101"/>
      <c r="AF186" s="101"/>
      <c r="AG186" s="101" t="s">
        <v>365</v>
      </c>
      <c r="AH186" s="101">
        <v>0</v>
      </c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</row>
    <row r="187" spans="1:60" outlineLevel="1">
      <c r="A187" s="104"/>
      <c r="B187" s="105"/>
      <c r="C187" s="138" t="s">
        <v>1947</v>
      </c>
      <c r="D187" s="107"/>
      <c r="E187" s="108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1"/>
      <c r="Z187" s="101"/>
      <c r="AA187" s="101"/>
      <c r="AB187" s="101"/>
      <c r="AC187" s="101"/>
      <c r="AD187" s="101"/>
      <c r="AE187" s="101"/>
      <c r="AF187" s="101"/>
      <c r="AG187" s="101" t="s">
        <v>365</v>
      </c>
      <c r="AH187" s="101">
        <v>0</v>
      </c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</row>
    <row r="188" spans="1:60" outlineLevel="1">
      <c r="A188" s="104"/>
      <c r="B188" s="105"/>
      <c r="C188" s="138" t="s">
        <v>1948</v>
      </c>
      <c r="D188" s="107"/>
      <c r="E188" s="108">
        <v>535</v>
      </c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1"/>
      <c r="Z188" s="101"/>
      <c r="AA188" s="101"/>
      <c r="AB188" s="101"/>
      <c r="AC188" s="101"/>
      <c r="AD188" s="101"/>
      <c r="AE188" s="101"/>
      <c r="AF188" s="101"/>
      <c r="AG188" s="101" t="s">
        <v>365</v>
      </c>
      <c r="AH188" s="101">
        <v>0</v>
      </c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</row>
    <row r="189" spans="1:60" ht="33.75" outlineLevel="1">
      <c r="A189" s="122">
        <v>53</v>
      </c>
      <c r="B189" s="123" t="s">
        <v>1972</v>
      </c>
      <c r="C189" s="137" t="s">
        <v>1973</v>
      </c>
      <c r="D189" s="124" t="s">
        <v>525</v>
      </c>
      <c r="E189" s="125">
        <v>140</v>
      </c>
      <c r="F189" s="126"/>
      <c r="G189" s="127">
        <f>ROUND(E189*F189,2)</f>
        <v>0</v>
      </c>
      <c r="H189" s="126"/>
      <c r="I189" s="127">
        <f>ROUND(E189*H189,2)</f>
        <v>0</v>
      </c>
      <c r="J189" s="126"/>
      <c r="K189" s="127">
        <f>ROUND(E189*J189,2)</f>
        <v>0</v>
      </c>
      <c r="L189" s="127">
        <v>21</v>
      </c>
      <c r="M189" s="127">
        <f>G189*(1+L189/100)</f>
        <v>0</v>
      </c>
      <c r="N189" s="127">
        <v>1.2999999999999999E-3</v>
      </c>
      <c r="O189" s="127">
        <f>ROUND(E189*N189,2)</f>
        <v>0.18</v>
      </c>
      <c r="P189" s="127">
        <v>0</v>
      </c>
      <c r="Q189" s="127">
        <f>ROUND(E189*P189,2)</f>
        <v>0</v>
      </c>
      <c r="R189" s="127"/>
      <c r="S189" s="127" t="s">
        <v>392</v>
      </c>
      <c r="T189" s="128" t="s">
        <v>393</v>
      </c>
      <c r="U189" s="106">
        <v>0</v>
      </c>
      <c r="V189" s="106">
        <f>ROUND(E189*U189,2)</f>
        <v>0</v>
      </c>
      <c r="W189" s="106"/>
      <c r="X189" s="106" t="s">
        <v>362</v>
      </c>
      <c r="Y189" s="101"/>
      <c r="Z189" s="101"/>
      <c r="AA189" s="101"/>
      <c r="AB189" s="101"/>
      <c r="AC189" s="101"/>
      <c r="AD189" s="101"/>
      <c r="AE189" s="101"/>
      <c r="AF189" s="101"/>
      <c r="AG189" s="101" t="s">
        <v>1789</v>
      </c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</row>
    <row r="190" spans="1:60" ht="22.5" outlineLevel="1">
      <c r="A190" s="104"/>
      <c r="B190" s="105"/>
      <c r="C190" s="138" t="s">
        <v>1839</v>
      </c>
      <c r="D190" s="107"/>
      <c r="E190" s="108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1"/>
      <c r="Z190" s="101"/>
      <c r="AA190" s="101"/>
      <c r="AB190" s="101"/>
      <c r="AC190" s="101"/>
      <c r="AD190" s="101"/>
      <c r="AE190" s="101"/>
      <c r="AF190" s="101"/>
      <c r="AG190" s="101" t="s">
        <v>365</v>
      </c>
      <c r="AH190" s="101">
        <v>0</v>
      </c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</row>
    <row r="191" spans="1:60" outlineLevel="1">
      <c r="A191" s="104"/>
      <c r="B191" s="105"/>
      <c r="C191" s="138" t="s">
        <v>1951</v>
      </c>
      <c r="D191" s="107"/>
      <c r="E191" s="108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1"/>
      <c r="Z191" s="101"/>
      <c r="AA191" s="101"/>
      <c r="AB191" s="101"/>
      <c r="AC191" s="101"/>
      <c r="AD191" s="101"/>
      <c r="AE191" s="101"/>
      <c r="AF191" s="101"/>
      <c r="AG191" s="101" t="s">
        <v>365</v>
      </c>
      <c r="AH191" s="101">
        <v>0</v>
      </c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</row>
    <row r="192" spans="1:60" outlineLevel="1">
      <c r="A192" s="104"/>
      <c r="B192" s="105"/>
      <c r="C192" s="138" t="s">
        <v>1819</v>
      </c>
      <c r="D192" s="107"/>
      <c r="E192" s="108">
        <v>140</v>
      </c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1"/>
      <c r="Z192" s="101"/>
      <c r="AA192" s="101"/>
      <c r="AB192" s="101"/>
      <c r="AC192" s="101"/>
      <c r="AD192" s="101"/>
      <c r="AE192" s="101"/>
      <c r="AF192" s="101"/>
      <c r="AG192" s="101" t="s">
        <v>365</v>
      </c>
      <c r="AH192" s="101">
        <v>0</v>
      </c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</row>
    <row r="193" spans="1:60" ht="33.75" outlineLevel="1">
      <c r="A193" s="122">
        <v>54</v>
      </c>
      <c r="B193" s="123" t="s">
        <v>1974</v>
      </c>
      <c r="C193" s="137" t="s">
        <v>1975</v>
      </c>
      <c r="D193" s="124" t="s">
        <v>525</v>
      </c>
      <c r="E193" s="125">
        <v>65</v>
      </c>
      <c r="F193" s="126"/>
      <c r="G193" s="127">
        <f>ROUND(E193*F193,2)</f>
        <v>0</v>
      </c>
      <c r="H193" s="126"/>
      <c r="I193" s="127">
        <f>ROUND(E193*H193,2)</f>
        <v>0</v>
      </c>
      <c r="J193" s="126"/>
      <c r="K193" s="127">
        <f>ROUND(E193*J193,2)</f>
        <v>0</v>
      </c>
      <c r="L193" s="127">
        <v>21</v>
      </c>
      <c r="M193" s="127">
        <f>G193*(1+L193/100)</f>
        <v>0</v>
      </c>
      <c r="N193" s="127">
        <v>1.2999999999999999E-3</v>
      </c>
      <c r="O193" s="127">
        <f>ROUND(E193*N193,2)</f>
        <v>0.08</v>
      </c>
      <c r="P193" s="127">
        <v>0</v>
      </c>
      <c r="Q193" s="127">
        <f>ROUND(E193*P193,2)</f>
        <v>0</v>
      </c>
      <c r="R193" s="127"/>
      <c r="S193" s="127" t="s">
        <v>392</v>
      </c>
      <c r="T193" s="128" t="s">
        <v>393</v>
      </c>
      <c r="U193" s="106">
        <v>0</v>
      </c>
      <c r="V193" s="106">
        <f>ROUND(E193*U193,2)</f>
        <v>0</v>
      </c>
      <c r="W193" s="106"/>
      <c r="X193" s="106" t="s">
        <v>362</v>
      </c>
      <c r="Y193" s="101"/>
      <c r="Z193" s="101"/>
      <c r="AA193" s="101"/>
      <c r="AB193" s="101"/>
      <c r="AC193" s="101"/>
      <c r="AD193" s="101"/>
      <c r="AE193" s="101"/>
      <c r="AF193" s="101"/>
      <c r="AG193" s="101" t="s">
        <v>1789</v>
      </c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</row>
    <row r="194" spans="1:60" ht="22.5" outlineLevel="1">
      <c r="A194" s="104"/>
      <c r="B194" s="105"/>
      <c r="C194" s="138" t="s">
        <v>1839</v>
      </c>
      <c r="D194" s="107"/>
      <c r="E194" s="108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1"/>
      <c r="Z194" s="101"/>
      <c r="AA194" s="101"/>
      <c r="AB194" s="101"/>
      <c r="AC194" s="101"/>
      <c r="AD194" s="101"/>
      <c r="AE194" s="101"/>
      <c r="AF194" s="101"/>
      <c r="AG194" s="101" t="s">
        <v>365</v>
      </c>
      <c r="AH194" s="101">
        <v>0</v>
      </c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</row>
    <row r="195" spans="1:60" outlineLevel="1">
      <c r="A195" s="104"/>
      <c r="B195" s="105"/>
      <c r="C195" s="138" t="s">
        <v>1954</v>
      </c>
      <c r="D195" s="107"/>
      <c r="E195" s="108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1"/>
      <c r="Z195" s="101"/>
      <c r="AA195" s="101"/>
      <c r="AB195" s="101"/>
      <c r="AC195" s="101"/>
      <c r="AD195" s="101"/>
      <c r="AE195" s="101"/>
      <c r="AF195" s="101"/>
      <c r="AG195" s="101" t="s">
        <v>365</v>
      </c>
      <c r="AH195" s="101">
        <v>0</v>
      </c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</row>
    <row r="196" spans="1:60" outlineLevel="1">
      <c r="A196" s="104"/>
      <c r="B196" s="105"/>
      <c r="C196" s="138" t="s">
        <v>1801</v>
      </c>
      <c r="D196" s="107"/>
      <c r="E196" s="108">
        <v>65</v>
      </c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1"/>
      <c r="Z196" s="101"/>
      <c r="AA196" s="101"/>
      <c r="AB196" s="101"/>
      <c r="AC196" s="101"/>
      <c r="AD196" s="101"/>
      <c r="AE196" s="101"/>
      <c r="AF196" s="101"/>
      <c r="AG196" s="101" t="s">
        <v>365</v>
      </c>
      <c r="AH196" s="101">
        <v>0</v>
      </c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</row>
    <row r="197" spans="1:60" ht="33.75" outlineLevel="1">
      <c r="A197" s="122">
        <v>55</v>
      </c>
      <c r="B197" s="123" t="s">
        <v>1976</v>
      </c>
      <c r="C197" s="137" t="s">
        <v>1977</v>
      </c>
      <c r="D197" s="124" t="s">
        <v>525</v>
      </c>
      <c r="E197" s="125">
        <v>75</v>
      </c>
      <c r="F197" s="126"/>
      <c r="G197" s="127">
        <f>ROUND(E197*F197,2)</f>
        <v>0</v>
      </c>
      <c r="H197" s="126"/>
      <c r="I197" s="127">
        <f>ROUND(E197*H197,2)</f>
        <v>0</v>
      </c>
      <c r="J197" s="126"/>
      <c r="K197" s="127">
        <f>ROUND(E197*J197,2)</f>
        <v>0</v>
      </c>
      <c r="L197" s="127">
        <v>21</v>
      </c>
      <c r="M197" s="127">
        <f>G197*(1+L197/100)</f>
        <v>0</v>
      </c>
      <c r="N197" s="127">
        <v>1.4E-3</v>
      </c>
      <c r="O197" s="127">
        <f>ROUND(E197*N197,2)</f>
        <v>0.11</v>
      </c>
      <c r="P197" s="127">
        <v>0</v>
      </c>
      <c r="Q197" s="127">
        <f>ROUND(E197*P197,2)</f>
        <v>0</v>
      </c>
      <c r="R197" s="127"/>
      <c r="S197" s="127" t="s">
        <v>392</v>
      </c>
      <c r="T197" s="128" t="s">
        <v>393</v>
      </c>
      <c r="U197" s="106">
        <v>0</v>
      </c>
      <c r="V197" s="106">
        <f>ROUND(E197*U197,2)</f>
        <v>0</v>
      </c>
      <c r="W197" s="106"/>
      <c r="X197" s="106" t="s">
        <v>362</v>
      </c>
      <c r="Y197" s="101"/>
      <c r="Z197" s="101"/>
      <c r="AA197" s="101"/>
      <c r="AB197" s="101"/>
      <c r="AC197" s="101"/>
      <c r="AD197" s="101"/>
      <c r="AE197" s="101"/>
      <c r="AF197" s="101"/>
      <c r="AG197" s="101" t="s">
        <v>1789</v>
      </c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</row>
    <row r="198" spans="1:60" ht="22.5" outlineLevel="1">
      <c r="A198" s="104"/>
      <c r="B198" s="105"/>
      <c r="C198" s="138" t="s">
        <v>1839</v>
      </c>
      <c r="D198" s="107"/>
      <c r="E198" s="108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1"/>
      <c r="Z198" s="101"/>
      <c r="AA198" s="101"/>
      <c r="AB198" s="101"/>
      <c r="AC198" s="101"/>
      <c r="AD198" s="101"/>
      <c r="AE198" s="101"/>
      <c r="AF198" s="101"/>
      <c r="AG198" s="101" t="s">
        <v>365</v>
      </c>
      <c r="AH198" s="101">
        <v>0</v>
      </c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</row>
    <row r="199" spans="1:60" outlineLevel="1">
      <c r="A199" s="104"/>
      <c r="B199" s="105"/>
      <c r="C199" s="138" t="s">
        <v>1957</v>
      </c>
      <c r="D199" s="107"/>
      <c r="E199" s="108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1"/>
      <c r="Z199" s="101"/>
      <c r="AA199" s="101"/>
      <c r="AB199" s="101"/>
      <c r="AC199" s="101"/>
      <c r="AD199" s="101"/>
      <c r="AE199" s="101"/>
      <c r="AF199" s="101"/>
      <c r="AG199" s="101" t="s">
        <v>365</v>
      </c>
      <c r="AH199" s="101">
        <v>0</v>
      </c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</row>
    <row r="200" spans="1:60" outlineLevel="1">
      <c r="A200" s="104"/>
      <c r="B200" s="105"/>
      <c r="C200" s="138" t="s">
        <v>1958</v>
      </c>
      <c r="D200" s="107"/>
      <c r="E200" s="108">
        <v>75</v>
      </c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1"/>
      <c r="Z200" s="101"/>
      <c r="AA200" s="101"/>
      <c r="AB200" s="101"/>
      <c r="AC200" s="101"/>
      <c r="AD200" s="101"/>
      <c r="AE200" s="101"/>
      <c r="AF200" s="101"/>
      <c r="AG200" s="101" t="s">
        <v>365</v>
      </c>
      <c r="AH200" s="101">
        <v>0</v>
      </c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</row>
    <row r="201" spans="1:60" ht="33.75" outlineLevel="1">
      <c r="A201" s="122">
        <v>56</v>
      </c>
      <c r="B201" s="123" t="s">
        <v>1978</v>
      </c>
      <c r="C201" s="137" t="s">
        <v>1979</v>
      </c>
      <c r="D201" s="124" t="s">
        <v>525</v>
      </c>
      <c r="E201" s="125">
        <v>20</v>
      </c>
      <c r="F201" s="126"/>
      <c r="G201" s="127">
        <f>ROUND(E201*F201,2)</f>
        <v>0</v>
      </c>
      <c r="H201" s="126"/>
      <c r="I201" s="127">
        <f>ROUND(E201*H201,2)</f>
        <v>0</v>
      </c>
      <c r="J201" s="126"/>
      <c r="K201" s="127">
        <f>ROUND(E201*J201,2)</f>
        <v>0</v>
      </c>
      <c r="L201" s="127">
        <v>21</v>
      </c>
      <c r="M201" s="127">
        <f>G201*(1+L201/100)</f>
        <v>0</v>
      </c>
      <c r="N201" s="127">
        <v>1.5E-3</v>
      </c>
      <c r="O201" s="127">
        <f>ROUND(E201*N201,2)</f>
        <v>0.03</v>
      </c>
      <c r="P201" s="127">
        <v>0</v>
      </c>
      <c r="Q201" s="127">
        <f>ROUND(E201*P201,2)</f>
        <v>0</v>
      </c>
      <c r="R201" s="127"/>
      <c r="S201" s="127" t="s">
        <v>392</v>
      </c>
      <c r="T201" s="128" t="s">
        <v>393</v>
      </c>
      <c r="U201" s="106">
        <v>0</v>
      </c>
      <c r="V201" s="106">
        <f>ROUND(E201*U201,2)</f>
        <v>0</v>
      </c>
      <c r="W201" s="106"/>
      <c r="X201" s="106" t="s">
        <v>362</v>
      </c>
      <c r="Y201" s="101"/>
      <c r="Z201" s="101"/>
      <c r="AA201" s="101"/>
      <c r="AB201" s="101"/>
      <c r="AC201" s="101"/>
      <c r="AD201" s="101"/>
      <c r="AE201" s="101"/>
      <c r="AF201" s="101"/>
      <c r="AG201" s="101" t="s">
        <v>1789</v>
      </c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</row>
    <row r="202" spans="1:60" ht="22.5" outlineLevel="1">
      <c r="A202" s="104"/>
      <c r="B202" s="105"/>
      <c r="C202" s="138" t="s">
        <v>1839</v>
      </c>
      <c r="D202" s="107"/>
      <c r="E202" s="108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1"/>
      <c r="Z202" s="101"/>
      <c r="AA202" s="101"/>
      <c r="AB202" s="101"/>
      <c r="AC202" s="101"/>
      <c r="AD202" s="101"/>
      <c r="AE202" s="101"/>
      <c r="AF202" s="101"/>
      <c r="AG202" s="101" t="s">
        <v>365</v>
      </c>
      <c r="AH202" s="101">
        <v>0</v>
      </c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</row>
    <row r="203" spans="1:60" outlineLevel="1">
      <c r="A203" s="104"/>
      <c r="B203" s="105"/>
      <c r="C203" s="138" t="s">
        <v>1961</v>
      </c>
      <c r="D203" s="107"/>
      <c r="E203" s="108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1"/>
      <c r="Z203" s="101"/>
      <c r="AA203" s="101"/>
      <c r="AB203" s="101"/>
      <c r="AC203" s="101"/>
      <c r="AD203" s="101"/>
      <c r="AE203" s="101"/>
      <c r="AF203" s="101"/>
      <c r="AG203" s="101" t="s">
        <v>365</v>
      </c>
      <c r="AH203" s="101">
        <v>0</v>
      </c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</row>
    <row r="204" spans="1:60" outlineLevel="1">
      <c r="A204" s="104"/>
      <c r="B204" s="105"/>
      <c r="C204" s="138" t="s">
        <v>1931</v>
      </c>
      <c r="D204" s="107"/>
      <c r="E204" s="108">
        <v>20</v>
      </c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1"/>
      <c r="Z204" s="101"/>
      <c r="AA204" s="101"/>
      <c r="AB204" s="101"/>
      <c r="AC204" s="101"/>
      <c r="AD204" s="101"/>
      <c r="AE204" s="101"/>
      <c r="AF204" s="101"/>
      <c r="AG204" s="101" t="s">
        <v>365</v>
      </c>
      <c r="AH204" s="101">
        <v>0</v>
      </c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</row>
    <row r="205" spans="1:60" ht="33.75" outlineLevel="1">
      <c r="A205" s="122">
        <v>57</v>
      </c>
      <c r="B205" s="123" t="s">
        <v>1980</v>
      </c>
      <c r="C205" s="137" t="s">
        <v>1981</v>
      </c>
      <c r="D205" s="124" t="s">
        <v>525</v>
      </c>
      <c r="E205" s="125">
        <v>10</v>
      </c>
      <c r="F205" s="126"/>
      <c r="G205" s="127">
        <f>ROUND(E205*F205,2)</f>
        <v>0</v>
      </c>
      <c r="H205" s="126"/>
      <c r="I205" s="127">
        <f>ROUND(E205*H205,2)</f>
        <v>0</v>
      </c>
      <c r="J205" s="126"/>
      <c r="K205" s="127">
        <f>ROUND(E205*J205,2)</f>
        <v>0</v>
      </c>
      <c r="L205" s="127">
        <v>21</v>
      </c>
      <c r="M205" s="127">
        <f>G205*(1+L205/100)</f>
        <v>0</v>
      </c>
      <c r="N205" s="127">
        <v>1.6000000000000001E-3</v>
      </c>
      <c r="O205" s="127">
        <f>ROUND(E205*N205,2)</f>
        <v>0.02</v>
      </c>
      <c r="P205" s="127">
        <v>0</v>
      </c>
      <c r="Q205" s="127">
        <f>ROUND(E205*P205,2)</f>
        <v>0</v>
      </c>
      <c r="R205" s="127"/>
      <c r="S205" s="127" t="s">
        <v>392</v>
      </c>
      <c r="T205" s="128" t="s">
        <v>393</v>
      </c>
      <c r="U205" s="106">
        <v>0</v>
      </c>
      <c r="V205" s="106">
        <f>ROUND(E205*U205,2)</f>
        <v>0</v>
      </c>
      <c r="W205" s="106"/>
      <c r="X205" s="106" t="s">
        <v>362</v>
      </c>
      <c r="Y205" s="101"/>
      <c r="Z205" s="101"/>
      <c r="AA205" s="101"/>
      <c r="AB205" s="101"/>
      <c r="AC205" s="101"/>
      <c r="AD205" s="101"/>
      <c r="AE205" s="101"/>
      <c r="AF205" s="101"/>
      <c r="AG205" s="101" t="s">
        <v>1789</v>
      </c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</row>
    <row r="206" spans="1:60" ht="22.5" outlineLevel="1">
      <c r="A206" s="104"/>
      <c r="B206" s="105"/>
      <c r="C206" s="138" t="s">
        <v>1839</v>
      </c>
      <c r="D206" s="107"/>
      <c r="E206" s="108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1"/>
      <c r="Z206" s="101"/>
      <c r="AA206" s="101"/>
      <c r="AB206" s="101"/>
      <c r="AC206" s="101"/>
      <c r="AD206" s="101"/>
      <c r="AE206" s="101"/>
      <c r="AF206" s="101"/>
      <c r="AG206" s="101" t="s">
        <v>365</v>
      </c>
      <c r="AH206" s="101">
        <v>0</v>
      </c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</row>
    <row r="207" spans="1:60" outlineLevel="1">
      <c r="A207" s="104"/>
      <c r="B207" s="105"/>
      <c r="C207" s="138" t="s">
        <v>1964</v>
      </c>
      <c r="D207" s="107"/>
      <c r="E207" s="108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1"/>
      <c r="Z207" s="101"/>
      <c r="AA207" s="101"/>
      <c r="AB207" s="101"/>
      <c r="AC207" s="101"/>
      <c r="AD207" s="101"/>
      <c r="AE207" s="101"/>
      <c r="AF207" s="101"/>
      <c r="AG207" s="101" t="s">
        <v>365</v>
      </c>
      <c r="AH207" s="101">
        <v>0</v>
      </c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</row>
    <row r="208" spans="1:60" outlineLevel="1">
      <c r="A208" s="104"/>
      <c r="B208" s="105"/>
      <c r="C208" s="138" t="s">
        <v>1434</v>
      </c>
      <c r="D208" s="107"/>
      <c r="E208" s="108">
        <v>10</v>
      </c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1"/>
      <c r="Z208" s="101"/>
      <c r="AA208" s="101"/>
      <c r="AB208" s="101"/>
      <c r="AC208" s="101"/>
      <c r="AD208" s="101"/>
      <c r="AE208" s="101"/>
      <c r="AF208" s="101"/>
      <c r="AG208" s="101" t="s">
        <v>365</v>
      </c>
      <c r="AH208" s="101">
        <v>0</v>
      </c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</row>
    <row r="209" spans="1:60" outlineLevel="1">
      <c r="A209" s="122">
        <v>58</v>
      </c>
      <c r="B209" s="123" t="s">
        <v>1982</v>
      </c>
      <c r="C209" s="137" t="s">
        <v>1983</v>
      </c>
      <c r="D209" s="124" t="s">
        <v>534</v>
      </c>
      <c r="E209" s="125">
        <v>110</v>
      </c>
      <c r="F209" s="126"/>
      <c r="G209" s="127">
        <f>ROUND(E209*F209,2)</f>
        <v>0</v>
      </c>
      <c r="H209" s="126"/>
      <c r="I209" s="127">
        <f>ROUND(E209*H209,2)</f>
        <v>0</v>
      </c>
      <c r="J209" s="126"/>
      <c r="K209" s="127">
        <f>ROUND(E209*J209,2)</f>
        <v>0</v>
      </c>
      <c r="L209" s="127">
        <v>21</v>
      </c>
      <c r="M209" s="127">
        <f>G209*(1+L209/100)</f>
        <v>0</v>
      </c>
      <c r="N209" s="127">
        <v>0</v>
      </c>
      <c r="O209" s="127">
        <f>ROUND(E209*N209,2)</f>
        <v>0</v>
      </c>
      <c r="P209" s="127">
        <v>0</v>
      </c>
      <c r="Q209" s="127">
        <f>ROUND(E209*P209,2)</f>
        <v>0</v>
      </c>
      <c r="R209" s="127"/>
      <c r="S209" s="127" t="s">
        <v>360</v>
      </c>
      <c r="T209" s="128" t="s">
        <v>361</v>
      </c>
      <c r="U209" s="106">
        <v>0.42499999999999999</v>
      </c>
      <c r="V209" s="106">
        <f>ROUND(E209*U209,2)</f>
        <v>46.75</v>
      </c>
      <c r="W209" s="106"/>
      <c r="X209" s="106" t="s">
        <v>362</v>
      </c>
      <c r="Y209" s="101"/>
      <c r="Z209" s="101"/>
      <c r="AA209" s="101"/>
      <c r="AB209" s="101"/>
      <c r="AC209" s="101"/>
      <c r="AD209" s="101"/>
      <c r="AE209" s="101"/>
      <c r="AF209" s="101"/>
      <c r="AG209" s="101" t="s">
        <v>1789</v>
      </c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</row>
    <row r="210" spans="1:60" outlineLevel="1">
      <c r="A210" s="104"/>
      <c r="B210" s="105"/>
      <c r="C210" s="138" t="s">
        <v>1984</v>
      </c>
      <c r="D210" s="107"/>
      <c r="E210" s="108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1"/>
      <c r="Z210" s="101"/>
      <c r="AA210" s="101"/>
      <c r="AB210" s="101"/>
      <c r="AC210" s="101"/>
      <c r="AD210" s="101"/>
      <c r="AE210" s="101"/>
      <c r="AF210" s="101"/>
      <c r="AG210" s="101" t="s">
        <v>365</v>
      </c>
      <c r="AH210" s="101">
        <v>0</v>
      </c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</row>
    <row r="211" spans="1:60" outlineLevel="1">
      <c r="A211" s="104"/>
      <c r="B211" s="105"/>
      <c r="C211" s="138" t="s">
        <v>1985</v>
      </c>
      <c r="D211" s="107"/>
      <c r="E211" s="108">
        <v>110</v>
      </c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1"/>
      <c r="Z211" s="101"/>
      <c r="AA211" s="101"/>
      <c r="AB211" s="101"/>
      <c r="AC211" s="101"/>
      <c r="AD211" s="101"/>
      <c r="AE211" s="101"/>
      <c r="AF211" s="101"/>
      <c r="AG211" s="101" t="s">
        <v>365</v>
      </c>
      <c r="AH211" s="101">
        <v>0</v>
      </c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</row>
    <row r="212" spans="1:60" outlineLevel="1">
      <c r="A212" s="122">
        <v>59</v>
      </c>
      <c r="B212" s="123" t="s">
        <v>1986</v>
      </c>
      <c r="C212" s="137" t="s">
        <v>1987</v>
      </c>
      <c r="D212" s="124" t="s">
        <v>534</v>
      </c>
      <c r="E212" s="125">
        <v>2</v>
      </c>
      <c r="F212" s="126"/>
      <c r="G212" s="127">
        <f>ROUND(E212*F212,2)</f>
        <v>0</v>
      </c>
      <c r="H212" s="126"/>
      <c r="I212" s="127">
        <f>ROUND(E212*H212,2)</f>
        <v>0</v>
      </c>
      <c r="J212" s="126"/>
      <c r="K212" s="127">
        <f>ROUND(E212*J212,2)</f>
        <v>0</v>
      </c>
      <c r="L212" s="127">
        <v>21</v>
      </c>
      <c r="M212" s="127">
        <f>G212*(1+L212/100)</f>
        <v>0</v>
      </c>
      <c r="N212" s="127">
        <v>0</v>
      </c>
      <c r="O212" s="127">
        <f>ROUND(E212*N212,2)</f>
        <v>0</v>
      </c>
      <c r="P212" s="127">
        <v>0</v>
      </c>
      <c r="Q212" s="127">
        <f>ROUND(E212*P212,2)</f>
        <v>0</v>
      </c>
      <c r="R212" s="127"/>
      <c r="S212" s="127" t="s">
        <v>360</v>
      </c>
      <c r="T212" s="128" t="s">
        <v>361</v>
      </c>
      <c r="U212" s="106">
        <v>0.42499999999999999</v>
      </c>
      <c r="V212" s="106">
        <f>ROUND(E212*U212,2)</f>
        <v>0.85</v>
      </c>
      <c r="W212" s="106"/>
      <c r="X212" s="106" t="s">
        <v>362</v>
      </c>
      <c r="Y212" s="101"/>
      <c r="Z212" s="101"/>
      <c r="AA212" s="101"/>
      <c r="AB212" s="101"/>
      <c r="AC212" s="101"/>
      <c r="AD212" s="101"/>
      <c r="AE212" s="101"/>
      <c r="AF212" s="101"/>
      <c r="AG212" s="101" t="s">
        <v>1789</v>
      </c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</row>
    <row r="213" spans="1:60" outlineLevel="1">
      <c r="A213" s="104"/>
      <c r="B213" s="105"/>
      <c r="C213" s="138" t="s">
        <v>1988</v>
      </c>
      <c r="D213" s="107"/>
      <c r="E213" s="108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1"/>
      <c r="Z213" s="101"/>
      <c r="AA213" s="101"/>
      <c r="AB213" s="101"/>
      <c r="AC213" s="101"/>
      <c r="AD213" s="101"/>
      <c r="AE213" s="101"/>
      <c r="AF213" s="101"/>
      <c r="AG213" s="101" t="s">
        <v>365</v>
      </c>
      <c r="AH213" s="101">
        <v>0</v>
      </c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</row>
    <row r="214" spans="1:60" outlineLevel="1">
      <c r="A214" s="104"/>
      <c r="B214" s="105"/>
      <c r="C214" s="138" t="s">
        <v>299</v>
      </c>
      <c r="D214" s="107"/>
      <c r="E214" s="108">
        <v>2</v>
      </c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1"/>
      <c r="Z214" s="101"/>
      <c r="AA214" s="101"/>
      <c r="AB214" s="101"/>
      <c r="AC214" s="101"/>
      <c r="AD214" s="101"/>
      <c r="AE214" s="101"/>
      <c r="AF214" s="101"/>
      <c r="AG214" s="101" t="s">
        <v>365</v>
      </c>
      <c r="AH214" s="101">
        <v>0</v>
      </c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</row>
    <row r="215" spans="1:60" outlineLevel="1">
      <c r="A215" s="122">
        <v>60</v>
      </c>
      <c r="B215" s="123" t="s">
        <v>1989</v>
      </c>
      <c r="C215" s="137" t="s">
        <v>1990</v>
      </c>
      <c r="D215" s="124" t="s">
        <v>534</v>
      </c>
      <c r="E215" s="125">
        <v>2</v>
      </c>
      <c r="F215" s="126"/>
      <c r="G215" s="127">
        <f>ROUND(E215*F215,2)</f>
        <v>0</v>
      </c>
      <c r="H215" s="126"/>
      <c r="I215" s="127">
        <f>ROUND(E215*H215,2)</f>
        <v>0</v>
      </c>
      <c r="J215" s="126"/>
      <c r="K215" s="127">
        <f>ROUND(E215*J215,2)</f>
        <v>0</v>
      </c>
      <c r="L215" s="127">
        <v>21</v>
      </c>
      <c r="M215" s="127">
        <f>G215*(1+L215/100)</f>
        <v>0</v>
      </c>
      <c r="N215" s="127">
        <v>0</v>
      </c>
      <c r="O215" s="127">
        <f>ROUND(E215*N215,2)</f>
        <v>0</v>
      </c>
      <c r="P215" s="127">
        <v>0</v>
      </c>
      <c r="Q215" s="127">
        <f>ROUND(E215*P215,2)</f>
        <v>0</v>
      </c>
      <c r="R215" s="127"/>
      <c r="S215" s="127" t="s">
        <v>360</v>
      </c>
      <c r="T215" s="128" t="s">
        <v>361</v>
      </c>
      <c r="U215" s="106">
        <v>0.55900000000000005</v>
      </c>
      <c r="V215" s="106">
        <f>ROUND(E215*U215,2)</f>
        <v>1.1200000000000001</v>
      </c>
      <c r="W215" s="106"/>
      <c r="X215" s="106" t="s">
        <v>362</v>
      </c>
      <c r="Y215" s="101"/>
      <c r="Z215" s="101"/>
      <c r="AA215" s="101"/>
      <c r="AB215" s="101"/>
      <c r="AC215" s="101"/>
      <c r="AD215" s="101"/>
      <c r="AE215" s="101"/>
      <c r="AF215" s="101"/>
      <c r="AG215" s="101" t="s">
        <v>1789</v>
      </c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</row>
    <row r="216" spans="1:60" outlineLevel="1">
      <c r="A216" s="104"/>
      <c r="B216" s="105"/>
      <c r="C216" s="138" t="s">
        <v>1988</v>
      </c>
      <c r="D216" s="107"/>
      <c r="E216" s="108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1"/>
      <c r="Z216" s="101"/>
      <c r="AA216" s="101"/>
      <c r="AB216" s="101"/>
      <c r="AC216" s="101"/>
      <c r="AD216" s="101"/>
      <c r="AE216" s="101"/>
      <c r="AF216" s="101"/>
      <c r="AG216" s="101" t="s">
        <v>365</v>
      </c>
      <c r="AH216" s="101">
        <v>0</v>
      </c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</row>
    <row r="217" spans="1:60" outlineLevel="1">
      <c r="A217" s="104"/>
      <c r="B217" s="105"/>
      <c r="C217" s="138" t="s">
        <v>299</v>
      </c>
      <c r="D217" s="107"/>
      <c r="E217" s="108">
        <v>2</v>
      </c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1"/>
      <c r="Z217" s="101"/>
      <c r="AA217" s="101"/>
      <c r="AB217" s="101"/>
      <c r="AC217" s="101"/>
      <c r="AD217" s="101"/>
      <c r="AE217" s="101"/>
      <c r="AF217" s="101"/>
      <c r="AG217" s="101" t="s">
        <v>365</v>
      </c>
      <c r="AH217" s="101">
        <v>0</v>
      </c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</row>
    <row r="218" spans="1:60" ht="22.5" outlineLevel="1">
      <c r="A218" s="122">
        <v>61</v>
      </c>
      <c r="B218" s="123" t="s">
        <v>1991</v>
      </c>
      <c r="C218" s="137" t="s">
        <v>1992</v>
      </c>
      <c r="D218" s="124" t="s">
        <v>1794</v>
      </c>
      <c r="E218" s="125">
        <v>7</v>
      </c>
      <c r="F218" s="126"/>
      <c r="G218" s="127">
        <f>ROUND(E218*F218,2)</f>
        <v>0</v>
      </c>
      <c r="H218" s="126"/>
      <c r="I218" s="127">
        <f>ROUND(E218*H218,2)</f>
        <v>0</v>
      </c>
      <c r="J218" s="126"/>
      <c r="K218" s="127">
        <f>ROUND(E218*J218,2)</f>
        <v>0</v>
      </c>
      <c r="L218" s="127">
        <v>21</v>
      </c>
      <c r="M218" s="127">
        <f>G218*(1+L218/100)</f>
        <v>0</v>
      </c>
      <c r="N218" s="127">
        <v>1.0999999999999999E-2</v>
      </c>
      <c r="O218" s="127">
        <f>ROUND(E218*N218,2)</f>
        <v>0.08</v>
      </c>
      <c r="P218" s="127">
        <v>0</v>
      </c>
      <c r="Q218" s="127">
        <f>ROUND(E218*P218,2)</f>
        <v>0</v>
      </c>
      <c r="R218" s="127"/>
      <c r="S218" s="127" t="s">
        <v>392</v>
      </c>
      <c r="T218" s="128" t="s">
        <v>393</v>
      </c>
      <c r="U218" s="106">
        <v>0</v>
      </c>
      <c r="V218" s="106">
        <f>ROUND(E218*U218,2)</f>
        <v>0</v>
      </c>
      <c r="W218" s="106"/>
      <c r="X218" s="106" t="s">
        <v>362</v>
      </c>
      <c r="Y218" s="101"/>
      <c r="Z218" s="101"/>
      <c r="AA218" s="101"/>
      <c r="AB218" s="101"/>
      <c r="AC218" s="101"/>
      <c r="AD218" s="101"/>
      <c r="AE218" s="101"/>
      <c r="AF218" s="101"/>
      <c r="AG218" s="101" t="s">
        <v>1789</v>
      </c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</row>
    <row r="219" spans="1:60" outlineLevel="1">
      <c r="A219" s="104"/>
      <c r="B219" s="105"/>
      <c r="C219" s="138" t="s">
        <v>1993</v>
      </c>
      <c r="D219" s="107"/>
      <c r="E219" s="108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1"/>
      <c r="Z219" s="101"/>
      <c r="AA219" s="101"/>
      <c r="AB219" s="101"/>
      <c r="AC219" s="101"/>
      <c r="AD219" s="101"/>
      <c r="AE219" s="101"/>
      <c r="AF219" s="101"/>
      <c r="AG219" s="101" t="s">
        <v>365</v>
      </c>
      <c r="AH219" s="101">
        <v>0</v>
      </c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</row>
    <row r="220" spans="1:60" outlineLevel="1">
      <c r="A220" s="104"/>
      <c r="B220" s="105"/>
      <c r="C220" s="138" t="s">
        <v>1994</v>
      </c>
      <c r="D220" s="107"/>
      <c r="E220" s="108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1"/>
      <c r="Z220" s="101"/>
      <c r="AA220" s="101"/>
      <c r="AB220" s="101"/>
      <c r="AC220" s="101"/>
      <c r="AD220" s="101"/>
      <c r="AE220" s="101"/>
      <c r="AF220" s="101"/>
      <c r="AG220" s="101" t="s">
        <v>365</v>
      </c>
      <c r="AH220" s="101">
        <v>0</v>
      </c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</row>
    <row r="221" spans="1:60" outlineLevel="1">
      <c r="A221" s="104"/>
      <c r="B221" s="105"/>
      <c r="C221" s="138" t="s">
        <v>1995</v>
      </c>
      <c r="D221" s="107"/>
      <c r="E221" s="108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1"/>
      <c r="Z221" s="101"/>
      <c r="AA221" s="101"/>
      <c r="AB221" s="101"/>
      <c r="AC221" s="101"/>
      <c r="AD221" s="101"/>
      <c r="AE221" s="101"/>
      <c r="AF221" s="101"/>
      <c r="AG221" s="101" t="s">
        <v>365</v>
      </c>
      <c r="AH221" s="101">
        <v>0</v>
      </c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</row>
    <row r="222" spans="1:60" outlineLevel="1">
      <c r="A222" s="104"/>
      <c r="B222" s="105"/>
      <c r="C222" s="138" t="s">
        <v>309</v>
      </c>
      <c r="D222" s="107"/>
      <c r="E222" s="108">
        <v>7</v>
      </c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1"/>
      <c r="Z222" s="101"/>
      <c r="AA222" s="101"/>
      <c r="AB222" s="101"/>
      <c r="AC222" s="101"/>
      <c r="AD222" s="101"/>
      <c r="AE222" s="101"/>
      <c r="AF222" s="101"/>
      <c r="AG222" s="101" t="s">
        <v>365</v>
      </c>
      <c r="AH222" s="101">
        <v>0</v>
      </c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</row>
    <row r="223" spans="1:60" ht="22.5" outlineLevel="1">
      <c r="A223" s="122">
        <v>62</v>
      </c>
      <c r="B223" s="123" t="s">
        <v>1996</v>
      </c>
      <c r="C223" s="137" t="s">
        <v>1997</v>
      </c>
      <c r="D223" s="124" t="s">
        <v>534</v>
      </c>
      <c r="E223" s="125">
        <v>3</v>
      </c>
      <c r="F223" s="126"/>
      <c r="G223" s="127">
        <f>ROUND(E223*F223,2)</f>
        <v>0</v>
      </c>
      <c r="H223" s="126"/>
      <c r="I223" s="127">
        <f>ROUND(E223*H223,2)</f>
        <v>0</v>
      </c>
      <c r="J223" s="126"/>
      <c r="K223" s="127">
        <f>ROUND(E223*J223,2)</f>
        <v>0</v>
      </c>
      <c r="L223" s="127">
        <v>21</v>
      </c>
      <c r="M223" s="127">
        <f>G223*(1+L223/100)</f>
        <v>0</v>
      </c>
      <c r="N223" s="127">
        <v>0</v>
      </c>
      <c r="O223" s="127">
        <f>ROUND(E223*N223,2)</f>
        <v>0</v>
      </c>
      <c r="P223" s="127">
        <v>0</v>
      </c>
      <c r="Q223" s="127">
        <f>ROUND(E223*P223,2)</f>
        <v>0</v>
      </c>
      <c r="R223" s="127"/>
      <c r="S223" s="127" t="s">
        <v>392</v>
      </c>
      <c r="T223" s="128" t="s">
        <v>393</v>
      </c>
      <c r="U223" s="106">
        <v>0</v>
      </c>
      <c r="V223" s="106">
        <f>ROUND(E223*U223,2)</f>
        <v>0</v>
      </c>
      <c r="W223" s="106"/>
      <c r="X223" s="106" t="s">
        <v>362</v>
      </c>
      <c r="Y223" s="101"/>
      <c r="Z223" s="101"/>
      <c r="AA223" s="101"/>
      <c r="AB223" s="101"/>
      <c r="AC223" s="101"/>
      <c r="AD223" s="101"/>
      <c r="AE223" s="101"/>
      <c r="AF223" s="101"/>
      <c r="AG223" s="101" t="s">
        <v>1789</v>
      </c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</row>
    <row r="224" spans="1:60" outlineLevel="1">
      <c r="A224" s="104"/>
      <c r="B224" s="105"/>
      <c r="C224" s="138" t="s">
        <v>1998</v>
      </c>
      <c r="D224" s="107"/>
      <c r="E224" s="108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1"/>
      <c r="Z224" s="101"/>
      <c r="AA224" s="101"/>
      <c r="AB224" s="101"/>
      <c r="AC224" s="101"/>
      <c r="AD224" s="101"/>
      <c r="AE224" s="101"/>
      <c r="AF224" s="101"/>
      <c r="AG224" s="101" t="s">
        <v>365</v>
      </c>
      <c r="AH224" s="101">
        <v>0</v>
      </c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</row>
    <row r="225" spans="1:60" outlineLevel="1">
      <c r="A225" s="104"/>
      <c r="B225" s="105"/>
      <c r="C225" s="138" t="s">
        <v>1999</v>
      </c>
      <c r="D225" s="107"/>
      <c r="E225" s="108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1"/>
      <c r="Z225" s="101"/>
      <c r="AA225" s="101"/>
      <c r="AB225" s="101"/>
      <c r="AC225" s="101"/>
      <c r="AD225" s="101"/>
      <c r="AE225" s="101"/>
      <c r="AF225" s="101"/>
      <c r="AG225" s="101" t="s">
        <v>365</v>
      </c>
      <c r="AH225" s="101">
        <v>0</v>
      </c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</row>
    <row r="226" spans="1:60" outlineLevel="1">
      <c r="A226" s="104"/>
      <c r="B226" s="105"/>
      <c r="C226" s="138" t="s">
        <v>127</v>
      </c>
      <c r="D226" s="107"/>
      <c r="E226" s="108">
        <v>3</v>
      </c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1"/>
      <c r="Z226" s="101"/>
      <c r="AA226" s="101"/>
      <c r="AB226" s="101"/>
      <c r="AC226" s="101"/>
      <c r="AD226" s="101"/>
      <c r="AE226" s="101"/>
      <c r="AF226" s="101"/>
      <c r="AG226" s="101" t="s">
        <v>365</v>
      </c>
      <c r="AH226" s="101">
        <v>0</v>
      </c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</row>
    <row r="227" spans="1:60" ht="22.5" outlineLevel="1">
      <c r="A227" s="122">
        <v>63</v>
      </c>
      <c r="B227" s="123" t="s">
        <v>2000</v>
      </c>
      <c r="C227" s="137" t="s">
        <v>2001</v>
      </c>
      <c r="D227" s="124" t="s">
        <v>534</v>
      </c>
      <c r="E227" s="125">
        <v>2</v>
      </c>
      <c r="F227" s="126"/>
      <c r="G227" s="127">
        <f>ROUND(E227*F227,2)</f>
        <v>0</v>
      </c>
      <c r="H227" s="126"/>
      <c r="I227" s="127">
        <f>ROUND(E227*H227,2)</f>
        <v>0</v>
      </c>
      <c r="J227" s="126"/>
      <c r="K227" s="127">
        <f>ROUND(E227*J227,2)</f>
        <v>0</v>
      </c>
      <c r="L227" s="127">
        <v>21</v>
      </c>
      <c r="M227" s="127">
        <f>G227*(1+L227/100)</f>
        <v>0</v>
      </c>
      <c r="N227" s="127">
        <v>1E-3</v>
      </c>
      <c r="O227" s="127">
        <f>ROUND(E227*N227,2)</f>
        <v>0</v>
      </c>
      <c r="P227" s="127">
        <v>0</v>
      </c>
      <c r="Q227" s="127">
        <f>ROUND(E227*P227,2)</f>
        <v>0</v>
      </c>
      <c r="R227" s="127"/>
      <c r="S227" s="127" t="s">
        <v>392</v>
      </c>
      <c r="T227" s="128" t="s">
        <v>393</v>
      </c>
      <c r="U227" s="106">
        <v>0</v>
      </c>
      <c r="V227" s="106">
        <f>ROUND(E227*U227,2)</f>
        <v>0</v>
      </c>
      <c r="W227" s="106"/>
      <c r="X227" s="106" t="s">
        <v>362</v>
      </c>
      <c r="Y227" s="101"/>
      <c r="Z227" s="101"/>
      <c r="AA227" s="101"/>
      <c r="AB227" s="101"/>
      <c r="AC227" s="101"/>
      <c r="AD227" s="101"/>
      <c r="AE227" s="101"/>
      <c r="AF227" s="101"/>
      <c r="AG227" s="101" t="s">
        <v>1789</v>
      </c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</row>
    <row r="228" spans="1:60" outlineLevel="1">
      <c r="A228" s="104"/>
      <c r="B228" s="105"/>
      <c r="C228" s="138" t="s">
        <v>2002</v>
      </c>
      <c r="D228" s="107"/>
      <c r="E228" s="108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1"/>
      <c r="Z228" s="101"/>
      <c r="AA228" s="101"/>
      <c r="AB228" s="101"/>
      <c r="AC228" s="101"/>
      <c r="AD228" s="101"/>
      <c r="AE228" s="101"/>
      <c r="AF228" s="101"/>
      <c r="AG228" s="101" t="s">
        <v>365</v>
      </c>
      <c r="AH228" s="101">
        <v>0</v>
      </c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</row>
    <row r="229" spans="1:60" outlineLevel="1">
      <c r="A229" s="104"/>
      <c r="B229" s="105"/>
      <c r="C229" s="138" t="s">
        <v>299</v>
      </c>
      <c r="D229" s="107"/>
      <c r="E229" s="108">
        <v>2</v>
      </c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1"/>
      <c r="Z229" s="101"/>
      <c r="AA229" s="101"/>
      <c r="AB229" s="101"/>
      <c r="AC229" s="101"/>
      <c r="AD229" s="101"/>
      <c r="AE229" s="101"/>
      <c r="AF229" s="101"/>
      <c r="AG229" s="101" t="s">
        <v>365</v>
      </c>
      <c r="AH229" s="101">
        <v>0</v>
      </c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</row>
    <row r="230" spans="1:60" ht="33.75" outlineLevel="1">
      <c r="A230" s="122">
        <v>64</v>
      </c>
      <c r="B230" s="123" t="s">
        <v>2003</v>
      </c>
      <c r="C230" s="137" t="s">
        <v>2004</v>
      </c>
      <c r="D230" s="124" t="s">
        <v>1794</v>
      </c>
      <c r="E230" s="125">
        <v>4</v>
      </c>
      <c r="F230" s="126"/>
      <c r="G230" s="127">
        <f>ROUND(E230*F230,2)</f>
        <v>0</v>
      </c>
      <c r="H230" s="126"/>
      <c r="I230" s="127">
        <f>ROUND(E230*H230,2)</f>
        <v>0</v>
      </c>
      <c r="J230" s="126"/>
      <c r="K230" s="127">
        <f>ROUND(E230*J230,2)</f>
        <v>0</v>
      </c>
      <c r="L230" s="127">
        <v>21</v>
      </c>
      <c r="M230" s="127">
        <f>G230*(1+L230/100)</f>
        <v>0</v>
      </c>
      <c r="N230" s="127">
        <v>2.5000000000000001E-2</v>
      </c>
      <c r="O230" s="127">
        <f>ROUND(E230*N230,2)</f>
        <v>0.1</v>
      </c>
      <c r="P230" s="127">
        <v>0</v>
      </c>
      <c r="Q230" s="127">
        <f>ROUND(E230*P230,2)</f>
        <v>0</v>
      </c>
      <c r="R230" s="127"/>
      <c r="S230" s="127" t="s">
        <v>392</v>
      </c>
      <c r="T230" s="128" t="s">
        <v>393</v>
      </c>
      <c r="U230" s="106">
        <v>0</v>
      </c>
      <c r="V230" s="106">
        <f>ROUND(E230*U230,2)</f>
        <v>0</v>
      </c>
      <c r="W230" s="106"/>
      <c r="X230" s="106" t="s">
        <v>1066</v>
      </c>
      <c r="Y230" s="101"/>
      <c r="Z230" s="101"/>
      <c r="AA230" s="101"/>
      <c r="AB230" s="101"/>
      <c r="AC230" s="101"/>
      <c r="AD230" s="101"/>
      <c r="AE230" s="101"/>
      <c r="AF230" s="101"/>
      <c r="AG230" s="101" t="s">
        <v>1795</v>
      </c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</row>
    <row r="231" spans="1:60" outlineLevel="1">
      <c r="A231" s="104"/>
      <c r="B231" s="105"/>
      <c r="C231" s="138" t="s">
        <v>2005</v>
      </c>
      <c r="D231" s="107"/>
      <c r="E231" s="108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1"/>
      <c r="Z231" s="101"/>
      <c r="AA231" s="101"/>
      <c r="AB231" s="101"/>
      <c r="AC231" s="101"/>
      <c r="AD231" s="101"/>
      <c r="AE231" s="101"/>
      <c r="AF231" s="101"/>
      <c r="AG231" s="101" t="s">
        <v>365</v>
      </c>
      <c r="AH231" s="101">
        <v>0</v>
      </c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</row>
    <row r="232" spans="1:60" outlineLevel="1">
      <c r="A232" s="104"/>
      <c r="B232" s="105"/>
      <c r="C232" s="138" t="s">
        <v>129</v>
      </c>
      <c r="D232" s="107"/>
      <c r="E232" s="108">
        <v>4</v>
      </c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1"/>
      <c r="Z232" s="101"/>
      <c r="AA232" s="101"/>
      <c r="AB232" s="101"/>
      <c r="AC232" s="101"/>
      <c r="AD232" s="101"/>
      <c r="AE232" s="101"/>
      <c r="AF232" s="101"/>
      <c r="AG232" s="101" t="s">
        <v>365</v>
      </c>
      <c r="AH232" s="101">
        <v>0</v>
      </c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</row>
    <row r="233" spans="1:60" ht="33.75" outlineLevel="1">
      <c r="A233" s="122">
        <v>65</v>
      </c>
      <c r="B233" s="123" t="s">
        <v>2006</v>
      </c>
      <c r="C233" s="137" t="s">
        <v>2007</v>
      </c>
      <c r="D233" s="124" t="s">
        <v>1794</v>
      </c>
      <c r="E233" s="125">
        <v>1</v>
      </c>
      <c r="F233" s="126"/>
      <c r="G233" s="127">
        <f>ROUND(E233*F233,2)</f>
        <v>0</v>
      </c>
      <c r="H233" s="126"/>
      <c r="I233" s="127">
        <f>ROUND(E233*H233,2)</f>
        <v>0</v>
      </c>
      <c r="J233" s="126"/>
      <c r="K233" s="127">
        <f>ROUND(E233*J233,2)</f>
        <v>0</v>
      </c>
      <c r="L233" s="127">
        <v>21</v>
      </c>
      <c r="M233" s="127">
        <f>G233*(1+L233/100)</f>
        <v>0</v>
      </c>
      <c r="N233" s="127">
        <v>0</v>
      </c>
      <c r="O233" s="127">
        <f>ROUND(E233*N233,2)</f>
        <v>0</v>
      </c>
      <c r="P233" s="127">
        <v>0</v>
      </c>
      <c r="Q233" s="127">
        <f>ROUND(E233*P233,2)</f>
        <v>0</v>
      </c>
      <c r="R233" s="127"/>
      <c r="S233" s="127" t="s">
        <v>392</v>
      </c>
      <c r="T233" s="128" t="s">
        <v>393</v>
      </c>
      <c r="U233" s="106">
        <v>0</v>
      </c>
      <c r="V233" s="106">
        <f>ROUND(E233*U233,2)</f>
        <v>0</v>
      </c>
      <c r="W233" s="106"/>
      <c r="X233" s="106" t="s">
        <v>362</v>
      </c>
      <c r="Y233" s="101"/>
      <c r="Z233" s="101"/>
      <c r="AA233" s="101"/>
      <c r="AB233" s="101"/>
      <c r="AC233" s="101"/>
      <c r="AD233" s="101"/>
      <c r="AE233" s="101"/>
      <c r="AF233" s="101"/>
      <c r="AG233" s="101" t="s">
        <v>1789</v>
      </c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</row>
    <row r="234" spans="1:60" outlineLevel="1">
      <c r="A234" s="104"/>
      <c r="B234" s="105"/>
      <c r="C234" s="138" t="s">
        <v>2008</v>
      </c>
      <c r="D234" s="107"/>
      <c r="E234" s="108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1"/>
      <c r="Z234" s="101"/>
      <c r="AA234" s="101"/>
      <c r="AB234" s="101"/>
      <c r="AC234" s="101"/>
      <c r="AD234" s="101"/>
      <c r="AE234" s="101"/>
      <c r="AF234" s="101"/>
      <c r="AG234" s="101" t="s">
        <v>365</v>
      </c>
      <c r="AH234" s="101">
        <v>0</v>
      </c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</row>
    <row r="235" spans="1:60" outlineLevel="1">
      <c r="A235" s="104"/>
      <c r="B235" s="105"/>
      <c r="C235" s="138" t="s">
        <v>43</v>
      </c>
      <c r="D235" s="107"/>
      <c r="E235" s="108">
        <v>1</v>
      </c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1"/>
      <c r="Z235" s="101"/>
      <c r="AA235" s="101"/>
      <c r="AB235" s="101"/>
      <c r="AC235" s="101"/>
      <c r="AD235" s="101"/>
      <c r="AE235" s="101"/>
      <c r="AF235" s="101"/>
      <c r="AG235" s="101" t="s">
        <v>365</v>
      </c>
      <c r="AH235" s="101">
        <v>0</v>
      </c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</row>
    <row r="236" spans="1:60" ht="22.5" outlineLevel="1">
      <c r="A236" s="122">
        <v>66</v>
      </c>
      <c r="B236" s="123" t="s">
        <v>2009</v>
      </c>
      <c r="C236" s="137" t="s">
        <v>2010</v>
      </c>
      <c r="D236" s="124" t="s">
        <v>534</v>
      </c>
      <c r="E236" s="125">
        <v>1</v>
      </c>
      <c r="F236" s="126"/>
      <c r="G236" s="127">
        <f>ROUND(E236*F236,2)</f>
        <v>0</v>
      </c>
      <c r="H236" s="126"/>
      <c r="I236" s="127">
        <f>ROUND(E236*H236,2)</f>
        <v>0</v>
      </c>
      <c r="J236" s="126"/>
      <c r="K236" s="127">
        <f>ROUND(E236*J236,2)</f>
        <v>0</v>
      </c>
      <c r="L236" s="127">
        <v>21</v>
      </c>
      <c r="M236" s="127">
        <f>G236*(1+L236/100)</f>
        <v>0</v>
      </c>
      <c r="N236" s="127">
        <v>1.6000000000000001E-4</v>
      </c>
      <c r="O236" s="127">
        <f>ROUND(E236*N236,2)</f>
        <v>0</v>
      </c>
      <c r="P236" s="127">
        <v>0</v>
      </c>
      <c r="Q236" s="127">
        <f>ROUND(E236*P236,2)</f>
        <v>0</v>
      </c>
      <c r="R236" s="127"/>
      <c r="S236" s="127" t="s">
        <v>360</v>
      </c>
      <c r="T236" s="128" t="s">
        <v>393</v>
      </c>
      <c r="U236" s="106">
        <v>0</v>
      </c>
      <c r="V236" s="106">
        <f>ROUND(E236*U236,2)</f>
        <v>0</v>
      </c>
      <c r="W236" s="106"/>
      <c r="X236" s="106" t="s">
        <v>362</v>
      </c>
      <c r="Y236" s="101"/>
      <c r="Z236" s="101"/>
      <c r="AA236" s="101"/>
      <c r="AB236" s="101"/>
      <c r="AC236" s="101"/>
      <c r="AD236" s="101"/>
      <c r="AE236" s="101"/>
      <c r="AF236" s="101"/>
      <c r="AG236" s="101" t="s">
        <v>1789</v>
      </c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</row>
    <row r="237" spans="1:60" outlineLevel="1">
      <c r="A237" s="104"/>
      <c r="B237" s="105"/>
      <c r="C237" s="138" t="s">
        <v>2008</v>
      </c>
      <c r="D237" s="107"/>
      <c r="E237" s="108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1"/>
      <c r="Z237" s="101"/>
      <c r="AA237" s="101"/>
      <c r="AB237" s="101"/>
      <c r="AC237" s="101"/>
      <c r="AD237" s="101"/>
      <c r="AE237" s="101"/>
      <c r="AF237" s="101"/>
      <c r="AG237" s="101" t="s">
        <v>365</v>
      </c>
      <c r="AH237" s="101">
        <v>0</v>
      </c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</row>
    <row r="238" spans="1:60" outlineLevel="1">
      <c r="A238" s="104"/>
      <c r="B238" s="105"/>
      <c r="C238" s="138" t="s">
        <v>43</v>
      </c>
      <c r="D238" s="107"/>
      <c r="E238" s="108">
        <v>1</v>
      </c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1"/>
      <c r="Z238" s="101"/>
      <c r="AA238" s="101"/>
      <c r="AB238" s="101"/>
      <c r="AC238" s="101"/>
      <c r="AD238" s="101"/>
      <c r="AE238" s="101"/>
      <c r="AF238" s="101"/>
      <c r="AG238" s="101" t="s">
        <v>365</v>
      </c>
      <c r="AH238" s="101">
        <v>0</v>
      </c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</row>
    <row r="239" spans="1:60" ht="22.5" outlineLevel="1">
      <c r="A239" s="122">
        <v>67</v>
      </c>
      <c r="B239" s="123" t="s">
        <v>2011</v>
      </c>
      <c r="C239" s="137" t="s">
        <v>2012</v>
      </c>
      <c r="D239" s="124" t="s">
        <v>534</v>
      </c>
      <c r="E239" s="125">
        <v>4</v>
      </c>
      <c r="F239" s="126"/>
      <c r="G239" s="127">
        <f>ROUND(E239*F239,2)</f>
        <v>0</v>
      </c>
      <c r="H239" s="126"/>
      <c r="I239" s="127">
        <f>ROUND(E239*H239,2)</f>
        <v>0</v>
      </c>
      <c r="J239" s="126"/>
      <c r="K239" s="127">
        <f>ROUND(E239*J239,2)</f>
        <v>0</v>
      </c>
      <c r="L239" s="127">
        <v>21</v>
      </c>
      <c r="M239" s="127">
        <f>G239*(1+L239/100)</f>
        <v>0</v>
      </c>
      <c r="N239" s="127">
        <v>1.6000000000000001E-4</v>
      </c>
      <c r="O239" s="127">
        <f>ROUND(E239*N239,2)</f>
        <v>0</v>
      </c>
      <c r="P239" s="127">
        <v>0</v>
      </c>
      <c r="Q239" s="127">
        <f>ROUND(E239*P239,2)</f>
        <v>0</v>
      </c>
      <c r="R239" s="127"/>
      <c r="S239" s="127" t="s">
        <v>360</v>
      </c>
      <c r="T239" s="128" t="s">
        <v>361</v>
      </c>
      <c r="U239" s="106">
        <v>0.16500000000000001</v>
      </c>
      <c r="V239" s="106">
        <f>ROUND(E239*U239,2)</f>
        <v>0.66</v>
      </c>
      <c r="W239" s="106"/>
      <c r="X239" s="106" t="s">
        <v>362</v>
      </c>
      <c r="Y239" s="101"/>
      <c r="Z239" s="101"/>
      <c r="AA239" s="101"/>
      <c r="AB239" s="101"/>
      <c r="AC239" s="101"/>
      <c r="AD239" s="101"/>
      <c r="AE239" s="101"/>
      <c r="AF239" s="101"/>
      <c r="AG239" s="101" t="s">
        <v>1789</v>
      </c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</row>
    <row r="240" spans="1:60" outlineLevel="1">
      <c r="A240" s="104"/>
      <c r="B240" s="105"/>
      <c r="C240" s="138" t="s">
        <v>2005</v>
      </c>
      <c r="D240" s="107"/>
      <c r="E240" s="108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1"/>
      <c r="Z240" s="101"/>
      <c r="AA240" s="101"/>
      <c r="AB240" s="101"/>
      <c r="AC240" s="101"/>
      <c r="AD240" s="101"/>
      <c r="AE240" s="101"/>
      <c r="AF240" s="101"/>
      <c r="AG240" s="101" t="s">
        <v>365</v>
      </c>
      <c r="AH240" s="101">
        <v>0</v>
      </c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</row>
    <row r="241" spans="1:60" outlineLevel="1">
      <c r="A241" s="104"/>
      <c r="B241" s="105"/>
      <c r="C241" s="138" t="s">
        <v>129</v>
      </c>
      <c r="D241" s="107"/>
      <c r="E241" s="108">
        <v>4</v>
      </c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1"/>
      <c r="Z241" s="101"/>
      <c r="AA241" s="101"/>
      <c r="AB241" s="101"/>
      <c r="AC241" s="101"/>
      <c r="AD241" s="101"/>
      <c r="AE241" s="101"/>
      <c r="AF241" s="101"/>
      <c r="AG241" s="101" t="s">
        <v>365</v>
      </c>
      <c r="AH241" s="101">
        <v>0</v>
      </c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</row>
    <row r="242" spans="1:60" ht="22.5" outlineLevel="1">
      <c r="A242" s="122">
        <v>68</v>
      </c>
      <c r="B242" s="123" t="s">
        <v>2013</v>
      </c>
      <c r="C242" s="137" t="s">
        <v>2014</v>
      </c>
      <c r="D242" s="124" t="s">
        <v>534</v>
      </c>
      <c r="E242" s="125">
        <v>1</v>
      </c>
      <c r="F242" s="126"/>
      <c r="G242" s="127">
        <f>ROUND(E242*F242,2)</f>
        <v>0</v>
      </c>
      <c r="H242" s="126"/>
      <c r="I242" s="127">
        <f>ROUND(E242*H242,2)</f>
        <v>0</v>
      </c>
      <c r="J242" s="126"/>
      <c r="K242" s="127">
        <f>ROUND(E242*J242,2)</f>
        <v>0</v>
      </c>
      <c r="L242" s="127">
        <v>21</v>
      </c>
      <c r="M242" s="127">
        <f>G242*(1+L242/100)</f>
        <v>0</v>
      </c>
      <c r="N242" s="127">
        <v>2.4000000000000001E-4</v>
      </c>
      <c r="O242" s="127">
        <f>ROUND(E242*N242,2)</f>
        <v>0</v>
      </c>
      <c r="P242" s="127">
        <v>0</v>
      </c>
      <c r="Q242" s="127">
        <f>ROUND(E242*P242,2)</f>
        <v>0</v>
      </c>
      <c r="R242" s="127"/>
      <c r="S242" s="127" t="s">
        <v>360</v>
      </c>
      <c r="T242" s="128" t="s">
        <v>361</v>
      </c>
      <c r="U242" s="106">
        <v>0.20699999999999999</v>
      </c>
      <c r="V242" s="106">
        <f>ROUND(E242*U242,2)</f>
        <v>0.21</v>
      </c>
      <c r="W242" s="106"/>
      <c r="X242" s="106" t="s">
        <v>362</v>
      </c>
      <c r="Y242" s="101"/>
      <c r="Z242" s="101"/>
      <c r="AA242" s="101"/>
      <c r="AB242" s="101"/>
      <c r="AC242" s="101"/>
      <c r="AD242" s="101"/>
      <c r="AE242" s="101"/>
      <c r="AF242" s="101"/>
      <c r="AG242" s="101" t="s">
        <v>1789</v>
      </c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</row>
    <row r="243" spans="1:60" outlineLevel="1">
      <c r="A243" s="104"/>
      <c r="B243" s="105"/>
      <c r="C243" s="138" t="s">
        <v>2008</v>
      </c>
      <c r="D243" s="107"/>
      <c r="E243" s="108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1"/>
      <c r="Z243" s="101"/>
      <c r="AA243" s="101"/>
      <c r="AB243" s="101"/>
      <c r="AC243" s="101"/>
      <c r="AD243" s="101"/>
      <c r="AE243" s="101"/>
      <c r="AF243" s="101"/>
      <c r="AG243" s="101" t="s">
        <v>365</v>
      </c>
      <c r="AH243" s="101">
        <v>0</v>
      </c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</row>
    <row r="244" spans="1:60" outlineLevel="1">
      <c r="A244" s="104"/>
      <c r="B244" s="105"/>
      <c r="C244" s="138" t="s">
        <v>43</v>
      </c>
      <c r="D244" s="107"/>
      <c r="E244" s="108">
        <v>1</v>
      </c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1"/>
      <c r="Z244" s="101"/>
      <c r="AA244" s="101"/>
      <c r="AB244" s="101"/>
      <c r="AC244" s="101"/>
      <c r="AD244" s="101"/>
      <c r="AE244" s="101"/>
      <c r="AF244" s="101"/>
      <c r="AG244" s="101" t="s">
        <v>365</v>
      </c>
      <c r="AH244" s="101">
        <v>0</v>
      </c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</row>
    <row r="245" spans="1:60" ht="22.5" outlineLevel="1">
      <c r="A245" s="122">
        <v>69</v>
      </c>
      <c r="B245" s="123" t="s">
        <v>2015</v>
      </c>
      <c r="C245" s="137" t="s">
        <v>2016</v>
      </c>
      <c r="D245" s="124" t="s">
        <v>534</v>
      </c>
      <c r="E245" s="125">
        <v>8</v>
      </c>
      <c r="F245" s="126"/>
      <c r="G245" s="127">
        <f>ROUND(E245*F245,2)</f>
        <v>0</v>
      </c>
      <c r="H245" s="126"/>
      <c r="I245" s="127">
        <f>ROUND(E245*H245,2)</f>
        <v>0</v>
      </c>
      <c r="J245" s="126"/>
      <c r="K245" s="127">
        <f>ROUND(E245*J245,2)</f>
        <v>0</v>
      </c>
      <c r="L245" s="127">
        <v>21</v>
      </c>
      <c r="M245" s="127">
        <f>G245*(1+L245/100)</f>
        <v>0</v>
      </c>
      <c r="N245" s="127">
        <v>1E-3</v>
      </c>
      <c r="O245" s="127">
        <f>ROUND(E245*N245,2)</f>
        <v>0.01</v>
      </c>
      <c r="P245" s="127">
        <v>0</v>
      </c>
      <c r="Q245" s="127">
        <f>ROUND(E245*P245,2)</f>
        <v>0</v>
      </c>
      <c r="R245" s="127"/>
      <c r="S245" s="127" t="s">
        <v>392</v>
      </c>
      <c r="T245" s="128" t="s">
        <v>393</v>
      </c>
      <c r="U245" s="106">
        <v>0</v>
      </c>
      <c r="V245" s="106">
        <f>ROUND(E245*U245,2)</f>
        <v>0</v>
      </c>
      <c r="W245" s="106"/>
      <c r="X245" s="106" t="s">
        <v>362</v>
      </c>
      <c r="Y245" s="101"/>
      <c r="Z245" s="101"/>
      <c r="AA245" s="101"/>
      <c r="AB245" s="101"/>
      <c r="AC245" s="101"/>
      <c r="AD245" s="101"/>
      <c r="AE245" s="101"/>
      <c r="AF245" s="101"/>
      <c r="AG245" s="101" t="s">
        <v>1789</v>
      </c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</row>
    <row r="246" spans="1:60" outlineLevel="1">
      <c r="A246" s="104"/>
      <c r="B246" s="105"/>
      <c r="C246" s="138" t="s">
        <v>2017</v>
      </c>
      <c r="D246" s="107"/>
      <c r="E246" s="108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1"/>
      <c r="Z246" s="101"/>
      <c r="AA246" s="101"/>
      <c r="AB246" s="101"/>
      <c r="AC246" s="101"/>
      <c r="AD246" s="101"/>
      <c r="AE246" s="101"/>
      <c r="AF246" s="101"/>
      <c r="AG246" s="101" t="s">
        <v>365</v>
      </c>
      <c r="AH246" s="101">
        <v>0</v>
      </c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</row>
    <row r="247" spans="1:60" outlineLevel="1">
      <c r="A247" s="104"/>
      <c r="B247" s="105"/>
      <c r="C247" s="138" t="s">
        <v>311</v>
      </c>
      <c r="D247" s="107"/>
      <c r="E247" s="108">
        <v>8</v>
      </c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1"/>
      <c r="Z247" s="101"/>
      <c r="AA247" s="101"/>
      <c r="AB247" s="101"/>
      <c r="AC247" s="101"/>
      <c r="AD247" s="101"/>
      <c r="AE247" s="101"/>
      <c r="AF247" s="101"/>
      <c r="AG247" s="101" t="s">
        <v>365</v>
      </c>
      <c r="AH247" s="101">
        <v>0</v>
      </c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</row>
    <row r="248" spans="1:60" ht="22.5" outlineLevel="1">
      <c r="A248" s="122">
        <v>70</v>
      </c>
      <c r="B248" s="123" t="s">
        <v>2018</v>
      </c>
      <c r="C248" s="137" t="s">
        <v>2019</v>
      </c>
      <c r="D248" s="124" t="s">
        <v>534</v>
      </c>
      <c r="E248" s="125">
        <v>56</v>
      </c>
      <c r="F248" s="126"/>
      <c r="G248" s="127">
        <f>ROUND(E248*F248,2)</f>
        <v>0</v>
      </c>
      <c r="H248" s="126"/>
      <c r="I248" s="127">
        <f>ROUND(E248*H248,2)</f>
        <v>0</v>
      </c>
      <c r="J248" s="126"/>
      <c r="K248" s="127">
        <f>ROUND(E248*J248,2)</f>
        <v>0</v>
      </c>
      <c r="L248" s="127">
        <v>21</v>
      </c>
      <c r="M248" s="127">
        <f>G248*(1+L248/100)</f>
        <v>0</v>
      </c>
      <c r="N248" s="127">
        <v>2.5000000000000001E-4</v>
      </c>
      <c r="O248" s="127">
        <f>ROUND(E248*N248,2)</f>
        <v>0.01</v>
      </c>
      <c r="P248" s="127">
        <v>0</v>
      </c>
      <c r="Q248" s="127">
        <f>ROUND(E248*P248,2)</f>
        <v>0</v>
      </c>
      <c r="R248" s="127"/>
      <c r="S248" s="127" t="s">
        <v>360</v>
      </c>
      <c r="T248" s="128" t="s">
        <v>361</v>
      </c>
      <c r="U248" s="106">
        <v>0.16500000000000001</v>
      </c>
      <c r="V248" s="106">
        <f>ROUND(E248*U248,2)</f>
        <v>9.24</v>
      </c>
      <c r="W248" s="106"/>
      <c r="X248" s="106" t="s">
        <v>362</v>
      </c>
      <c r="Y248" s="101"/>
      <c r="Z248" s="101"/>
      <c r="AA248" s="101"/>
      <c r="AB248" s="101"/>
      <c r="AC248" s="101"/>
      <c r="AD248" s="101"/>
      <c r="AE248" s="101"/>
      <c r="AF248" s="101"/>
      <c r="AG248" s="101" t="s">
        <v>1789</v>
      </c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</row>
    <row r="249" spans="1:60" outlineLevel="1">
      <c r="A249" s="104"/>
      <c r="B249" s="105"/>
      <c r="C249" s="138" t="s">
        <v>2020</v>
      </c>
      <c r="D249" s="107"/>
      <c r="E249" s="108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1"/>
      <c r="Z249" s="101"/>
      <c r="AA249" s="101"/>
      <c r="AB249" s="101"/>
      <c r="AC249" s="101"/>
      <c r="AD249" s="101"/>
      <c r="AE249" s="101"/>
      <c r="AF249" s="101"/>
      <c r="AG249" s="101" t="s">
        <v>365</v>
      </c>
      <c r="AH249" s="101">
        <v>0</v>
      </c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</row>
    <row r="250" spans="1:60" outlineLevel="1">
      <c r="A250" s="104"/>
      <c r="B250" s="105"/>
      <c r="C250" s="138" t="s">
        <v>2021</v>
      </c>
      <c r="D250" s="107"/>
      <c r="E250" s="108">
        <v>56</v>
      </c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1"/>
      <c r="Z250" s="101"/>
      <c r="AA250" s="101"/>
      <c r="AB250" s="101"/>
      <c r="AC250" s="101"/>
      <c r="AD250" s="101"/>
      <c r="AE250" s="101"/>
      <c r="AF250" s="101"/>
      <c r="AG250" s="101" t="s">
        <v>365</v>
      </c>
      <c r="AH250" s="101">
        <v>0</v>
      </c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</row>
    <row r="251" spans="1:60" ht="22.5" outlineLevel="1">
      <c r="A251" s="122">
        <v>71</v>
      </c>
      <c r="B251" s="123" t="s">
        <v>2022</v>
      </c>
      <c r="C251" s="137" t="s">
        <v>2023</v>
      </c>
      <c r="D251" s="124" t="s">
        <v>534</v>
      </c>
      <c r="E251" s="125">
        <v>36</v>
      </c>
      <c r="F251" s="126"/>
      <c r="G251" s="127">
        <f>ROUND(E251*F251,2)</f>
        <v>0</v>
      </c>
      <c r="H251" s="126"/>
      <c r="I251" s="127">
        <f>ROUND(E251*H251,2)</f>
        <v>0</v>
      </c>
      <c r="J251" s="126"/>
      <c r="K251" s="127">
        <f>ROUND(E251*J251,2)</f>
        <v>0</v>
      </c>
      <c r="L251" s="127">
        <v>21</v>
      </c>
      <c r="M251" s="127">
        <f>G251*(1+L251/100)</f>
        <v>0</v>
      </c>
      <c r="N251" s="127">
        <v>3.8000000000000002E-4</v>
      </c>
      <c r="O251" s="127">
        <f>ROUND(E251*N251,2)</f>
        <v>0.01</v>
      </c>
      <c r="P251" s="127">
        <v>0</v>
      </c>
      <c r="Q251" s="127">
        <f>ROUND(E251*P251,2)</f>
        <v>0</v>
      </c>
      <c r="R251" s="127"/>
      <c r="S251" s="127" t="s">
        <v>360</v>
      </c>
      <c r="T251" s="128" t="s">
        <v>361</v>
      </c>
      <c r="U251" s="106">
        <v>0.20699999999999999</v>
      </c>
      <c r="V251" s="106">
        <f>ROUND(E251*U251,2)</f>
        <v>7.45</v>
      </c>
      <c r="W251" s="106"/>
      <c r="X251" s="106" t="s">
        <v>362</v>
      </c>
      <c r="Y251" s="101"/>
      <c r="Z251" s="101"/>
      <c r="AA251" s="101"/>
      <c r="AB251" s="101"/>
      <c r="AC251" s="101"/>
      <c r="AD251" s="101"/>
      <c r="AE251" s="101"/>
      <c r="AF251" s="101"/>
      <c r="AG251" s="101" t="s">
        <v>1789</v>
      </c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</row>
    <row r="252" spans="1:60" outlineLevel="1">
      <c r="A252" s="104"/>
      <c r="B252" s="105"/>
      <c r="C252" s="138" t="s">
        <v>2024</v>
      </c>
      <c r="D252" s="107"/>
      <c r="E252" s="108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1"/>
      <c r="Z252" s="101"/>
      <c r="AA252" s="101"/>
      <c r="AB252" s="101"/>
      <c r="AC252" s="101"/>
      <c r="AD252" s="101"/>
      <c r="AE252" s="101"/>
      <c r="AF252" s="101"/>
      <c r="AG252" s="101" t="s">
        <v>365</v>
      </c>
      <c r="AH252" s="101">
        <v>0</v>
      </c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</row>
    <row r="253" spans="1:60" outlineLevel="1">
      <c r="A253" s="104"/>
      <c r="B253" s="105"/>
      <c r="C253" s="138" t="s">
        <v>2025</v>
      </c>
      <c r="D253" s="107"/>
      <c r="E253" s="108">
        <v>36</v>
      </c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1"/>
      <c r="Z253" s="101"/>
      <c r="AA253" s="101"/>
      <c r="AB253" s="101"/>
      <c r="AC253" s="101"/>
      <c r="AD253" s="101"/>
      <c r="AE253" s="101"/>
      <c r="AF253" s="101"/>
      <c r="AG253" s="101" t="s">
        <v>365</v>
      </c>
      <c r="AH253" s="101">
        <v>0</v>
      </c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</row>
    <row r="254" spans="1:60" ht="22.5" outlineLevel="1">
      <c r="A254" s="122">
        <v>72</v>
      </c>
      <c r="B254" s="123" t="s">
        <v>2026</v>
      </c>
      <c r="C254" s="137" t="s">
        <v>2027</v>
      </c>
      <c r="D254" s="124" t="s">
        <v>534</v>
      </c>
      <c r="E254" s="125">
        <v>3</v>
      </c>
      <c r="F254" s="126"/>
      <c r="G254" s="127">
        <f>ROUND(E254*F254,2)</f>
        <v>0</v>
      </c>
      <c r="H254" s="126"/>
      <c r="I254" s="127">
        <f>ROUND(E254*H254,2)</f>
        <v>0</v>
      </c>
      <c r="J254" s="126"/>
      <c r="K254" s="127">
        <f>ROUND(E254*J254,2)</f>
        <v>0</v>
      </c>
      <c r="L254" s="127">
        <v>21</v>
      </c>
      <c r="M254" s="127">
        <f>G254*(1+L254/100)</f>
        <v>0</v>
      </c>
      <c r="N254" s="127">
        <v>6.0999999999999997E-4</v>
      </c>
      <c r="O254" s="127">
        <f>ROUND(E254*N254,2)</f>
        <v>0</v>
      </c>
      <c r="P254" s="127">
        <v>0</v>
      </c>
      <c r="Q254" s="127">
        <f>ROUND(E254*P254,2)</f>
        <v>0</v>
      </c>
      <c r="R254" s="127"/>
      <c r="S254" s="127" t="s">
        <v>360</v>
      </c>
      <c r="T254" s="128" t="s">
        <v>361</v>
      </c>
      <c r="U254" s="106">
        <v>0.22700000000000001</v>
      </c>
      <c r="V254" s="106">
        <f>ROUND(E254*U254,2)</f>
        <v>0.68</v>
      </c>
      <c r="W254" s="106"/>
      <c r="X254" s="106" t="s">
        <v>362</v>
      </c>
      <c r="Y254" s="101"/>
      <c r="Z254" s="101"/>
      <c r="AA254" s="101"/>
      <c r="AB254" s="101"/>
      <c r="AC254" s="101"/>
      <c r="AD254" s="101"/>
      <c r="AE254" s="101"/>
      <c r="AF254" s="101"/>
      <c r="AG254" s="101" t="s">
        <v>1789</v>
      </c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</row>
    <row r="255" spans="1:60" outlineLevel="1">
      <c r="A255" s="104"/>
      <c r="B255" s="105"/>
      <c r="C255" s="138" t="s">
        <v>2028</v>
      </c>
      <c r="D255" s="107"/>
      <c r="E255" s="108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1"/>
      <c r="Z255" s="101"/>
      <c r="AA255" s="101"/>
      <c r="AB255" s="101"/>
      <c r="AC255" s="101"/>
      <c r="AD255" s="101"/>
      <c r="AE255" s="101"/>
      <c r="AF255" s="101"/>
      <c r="AG255" s="101" t="s">
        <v>365</v>
      </c>
      <c r="AH255" s="101">
        <v>0</v>
      </c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</row>
    <row r="256" spans="1:60" outlineLevel="1">
      <c r="A256" s="104"/>
      <c r="B256" s="105"/>
      <c r="C256" s="138" t="s">
        <v>127</v>
      </c>
      <c r="D256" s="107"/>
      <c r="E256" s="108">
        <v>3</v>
      </c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1"/>
      <c r="Z256" s="101"/>
      <c r="AA256" s="101"/>
      <c r="AB256" s="101"/>
      <c r="AC256" s="101"/>
      <c r="AD256" s="101"/>
      <c r="AE256" s="101"/>
      <c r="AF256" s="101"/>
      <c r="AG256" s="101" t="s">
        <v>365</v>
      </c>
      <c r="AH256" s="101">
        <v>0</v>
      </c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</row>
    <row r="257" spans="1:60" ht="22.5" outlineLevel="1">
      <c r="A257" s="122">
        <v>73</v>
      </c>
      <c r="B257" s="123" t="s">
        <v>2029</v>
      </c>
      <c r="C257" s="137" t="s">
        <v>2030</v>
      </c>
      <c r="D257" s="124" t="s">
        <v>534</v>
      </c>
      <c r="E257" s="125">
        <v>2</v>
      </c>
      <c r="F257" s="126"/>
      <c r="G257" s="127">
        <f>ROUND(E257*F257,2)</f>
        <v>0</v>
      </c>
      <c r="H257" s="126"/>
      <c r="I257" s="127">
        <f>ROUND(E257*H257,2)</f>
        <v>0</v>
      </c>
      <c r="J257" s="126"/>
      <c r="K257" s="127">
        <f>ROUND(E257*J257,2)</f>
        <v>0</v>
      </c>
      <c r="L257" s="127">
        <v>21</v>
      </c>
      <c r="M257" s="127">
        <f>G257*(1+L257/100)</f>
        <v>0</v>
      </c>
      <c r="N257" s="127">
        <v>2.9999999999999997E-4</v>
      </c>
      <c r="O257" s="127">
        <f>ROUND(E257*N257,2)</f>
        <v>0</v>
      </c>
      <c r="P257" s="127">
        <v>0</v>
      </c>
      <c r="Q257" s="127">
        <f>ROUND(E257*P257,2)</f>
        <v>0</v>
      </c>
      <c r="R257" s="127"/>
      <c r="S257" s="127" t="s">
        <v>360</v>
      </c>
      <c r="T257" s="128" t="s">
        <v>361</v>
      </c>
      <c r="U257" s="106">
        <v>0.16500000000000001</v>
      </c>
      <c r="V257" s="106">
        <f>ROUND(E257*U257,2)</f>
        <v>0.33</v>
      </c>
      <c r="W257" s="106"/>
      <c r="X257" s="106" t="s">
        <v>362</v>
      </c>
      <c r="Y257" s="101"/>
      <c r="Z257" s="101"/>
      <c r="AA257" s="101"/>
      <c r="AB257" s="101"/>
      <c r="AC257" s="101"/>
      <c r="AD257" s="101"/>
      <c r="AE257" s="101"/>
      <c r="AF257" s="101"/>
      <c r="AG257" s="101" t="s">
        <v>1789</v>
      </c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</row>
    <row r="258" spans="1:60" outlineLevel="1">
      <c r="A258" s="104"/>
      <c r="B258" s="105"/>
      <c r="C258" s="138" t="s">
        <v>1988</v>
      </c>
      <c r="D258" s="107"/>
      <c r="E258" s="108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1"/>
      <c r="Z258" s="101"/>
      <c r="AA258" s="101"/>
      <c r="AB258" s="101"/>
      <c r="AC258" s="101"/>
      <c r="AD258" s="101"/>
      <c r="AE258" s="101"/>
      <c r="AF258" s="101"/>
      <c r="AG258" s="101" t="s">
        <v>365</v>
      </c>
      <c r="AH258" s="101">
        <v>0</v>
      </c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</row>
    <row r="259" spans="1:60" outlineLevel="1">
      <c r="A259" s="104"/>
      <c r="B259" s="105"/>
      <c r="C259" s="138" t="s">
        <v>299</v>
      </c>
      <c r="D259" s="107"/>
      <c r="E259" s="108">
        <v>2</v>
      </c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1"/>
      <c r="Z259" s="101"/>
      <c r="AA259" s="101"/>
      <c r="AB259" s="101"/>
      <c r="AC259" s="101"/>
      <c r="AD259" s="101"/>
      <c r="AE259" s="101"/>
      <c r="AF259" s="101"/>
      <c r="AG259" s="101" t="s">
        <v>365</v>
      </c>
      <c r="AH259" s="101">
        <v>0</v>
      </c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</row>
    <row r="260" spans="1:60" ht="22.5" outlineLevel="1">
      <c r="A260" s="122">
        <v>74</v>
      </c>
      <c r="B260" s="123" t="s">
        <v>2031</v>
      </c>
      <c r="C260" s="137" t="s">
        <v>2030</v>
      </c>
      <c r="D260" s="124" t="s">
        <v>534</v>
      </c>
      <c r="E260" s="125">
        <v>2</v>
      </c>
      <c r="F260" s="126"/>
      <c r="G260" s="127">
        <f>ROUND(E260*F260,2)</f>
        <v>0</v>
      </c>
      <c r="H260" s="126"/>
      <c r="I260" s="127">
        <f>ROUND(E260*H260,2)</f>
        <v>0</v>
      </c>
      <c r="J260" s="126"/>
      <c r="K260" s="127">
        <f>ROUND(E260*J260,2)</f>
        <v>0</v>
      </c>
      <c r="L260" s="127">
        <v>21</v>
      </c>
      <c r="M260" s="127">
        <f>G260*(1+L260/100)</f>
        <v>0</v>
      </c>
      <c r="N260" s="127">
        <v>4.0000000000000002E-4</v>
      </c>
      <c r="O260" s="127">
        <f>ROUND(E260*N260,2)</f>
        <v>0</v>
      </c>
      <c r="P260" s="127">
        <v>0</v>
      </c>
      <c r="Q260" s="127">
        <f>ROUND(E260*P260,2)</f>
        <v>0</v>
      </c>
      <c r="R260" s="127"/>
      <c r="S260" s="127" t="s">
        <v>360</v>
      </c>
      <c r="T260" s="128" t="s">
        <v>361</v>
      </c>
      <c r="U260" s="106">
        <v>0.20699999999999999</v>
      </c>
      <c r="V260" s="106">
        <f>ROUND(E260*U260,2)</f>
        <v>0.41</v>
      </c>
      <c r="W260" s="106"/>
      <c r="X260" s="106" t="s">
        <v>362</v>
      </c>
      <c r="Y260" s="101"/>
      <c r="Z260" s="101"/>
      <c r="AA260" s="101"/>
      <c r="AB260" s="101"/>
      <c r="AC260" s="101"/>
      <c r="AD260" s="101"/>
      <c r="AE260" s="101"/>
      <c r="AF260" s="101"/>
      <c r="AG260" s="101" t="s">
        <v>1789</v>
      </c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</row>
    <row r="261" spans="1:60" outlineLevel="1">
      <c r="A261" s="104"/>
      <c r="B261" s="105"/>
      <c r="C261" s="138" t="s">
        <v>1988</v>
      </c>
      <c r="D261" s="107"/>
      <c r="E261" s="108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1"/>
      <c r="Z261" s="101"/>
      <c r="AA261" s="101"/>
      <c r="AB261" s="101"/>
      <c r="AC261" s="101"/>
      <c r="AD261" s="101"/>
      <c r="AE261" s="101"/>
      <c r="AF261" s="101"/>
      <c r="AG261" s="101" t="s">
        <v>365</v>
      </c>
      <c r="AH261" s="101">
        <v>0</v>
      </c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</row>
    <row r="262" spans="1:60" outlineLevel="1">
      <c r="A262" s="104"/>
      <c r="B262" s="105"/>
      <c r="C262" s="138" t="s">
        <v>299</v>
      </c>
      <c r="D262" s="107"/>
      <c r="E262" s="108">
        <v>2</v>
      </c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1"/>
      <c r="Z262" s="101"/>
      <c r="AA262" s="101"/>
      <c r="AB262" s="101"/>
      <c r="AC262" s="101"/>
      <c r="AD262" s="101"/>
      <c r="AE262" s="101"/>
      <c r="AF262" s="101"/>
      <c r="AG262" s="101" t="s">
        <v>365</v>
      </c>
      <c r="AH262" s="101">
        <v>0</v>
      </c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</row>
    <row r="263" spans="1:60" ht="22.5" outlineLevel="1">
      <c r="A263" s="122">
        <v>75</v>
      </c>
      <c r="B263" s="123" t="s">
        <v>2032</v>
      </c>
      <c r="C263" s="137" t="s">
        <v>2033</v>
      </c>
      <c r="D263" s="124" t="s">
        <v>534</v>
      </c>
      <c r="E263" s="125">
        <v>2</v>
      </c>
      <c r="F263" s="126"/>
      <c r="G263" s="127">
        <f>ROUND(E263*F263,2)</f>
        <v>0</v>
      </c>
      <c r="H263" s="126"/>
      <c r="I263" s="127">
        <f>ROUND(E263*H263,2)</f>
        <v>0</v>
      </c>
      <c r="J263" s="126"/>
      <c r="K263" s="127">
        <f>ROUND(E263*J263,2)</f>
        <v>0</v>
      </c>
      <c r="L263" s="127">
        <v>21</v>
      </c>
      <c r="M263" s="127">
        <f>G263*(1+L263/100)</f>
        <v>0</v>
      </c>
      <c r="N263" s="127">
        <v>6.7000000000000002E-4</v>
      </c>
      <c r="O263" s="127">
        <f>ROUND(E263*N263,2)</f>
        <v>0</v>
      </c>
      <c r="P263" s="127">
        <v>0</v>
      </c>
      <c r="Q263" s="127">
        <f>ROUND(E263*P263,2)</f>
        <v>0</v>
      </c>
      <c r="R263" s="127"/>
      <c r="S263" s="127" t="s">
        <v>360</v>
      </c>
      <c r="T263" s="128" t="s">
        <v>361</v>
      </c>
      <c r="U263" s="106">
        <v>0.22700000000000001</v>
      </c>
      <c r="V263" s="106">
        <f>ROUND(E263*U263,2)</f>
        <v>0.45</v>
      </c>
      <c r="W263" s="106"/>
      <c r="X263" s="106" t="s">
        <v>362</v>
      </c>
      <c r="Y263" s="101"/>
      <c r="Z263" s="101"/>
      <c r="AA263" s="101"/>
      <c r="AB263" s="101"/>
      <c r="AC263" s="101"/>
      <c r="AD263" s="101"/>
      <c r="AE263" s="101"/>
      <c r="AF263" s="101"/>
      <c r="AG263" s="101" t="s">
        <v>1789</v>
      </c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</row>
    <row r="264" spans="1:60" outlineLevel="1">
      <c r="A264" s="104"/>
      <c r="B264" s="105"/>
      <c r="C264" s="138" t="s">
        <v>1988</v>
      </c>
      <c r="D264" s="107"/>
      <c r="E264" s="108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1"/>
      <c r="Z264" s="101"/>
      <c r="AA264" s="101"/>
      <c r="AB264" s="101"/>
      <c r="AC264" s="101"/>
      <c r="AD264" s="101"/>
      <c r="AE264" s="101"/>
      <c r="AF264" s="101"/>
      <c r="AG264" s="101" t="s">
        <v>365</v>
      </c>
      <c r="AH264" s="101">
        <v>0</v>
      </c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</row>
    <row r="265" spans="1:60" outlineLevel="1">
      <c r="A265" s="104"/>
      <c r="B265" s="105"/>
      <c r="C265" s="138" t="s">
        <v>299</v>
      </c>
      <c r="D265" s="107"/>
      <c r="E265" s="108">
        <v>2</v>
      </c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1"/>
      <c r="Z265" s="101"/>
      <c r="AA265" s="101"/>
      <c r="AB265" s="101"/>
      <c r="AC265" s="101"/>
      <c r="AD265" s="101"/>
      <c r="AE265" s="101"/>
      <c r="AF265" s="101"/>
      <c r="AG265" s="101" t="s">
        <v>365</v>
      </c>
      <c r="AH265" s="101">
        <v>0</v>
      </c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</row>
    <row r="266" spans="1:60" ht="22.5" outlineLevel="1">
      <c r="A266" s="122">
        <v>76</v>
      </c>
      <c r="B266" s="123" t="s">
        <v>2034</v>
      </c>
      <c r="C266" s="137" t="s">
        <v>2035</v>
      </c>
      <c r="D266" s="124" t="s">
        <v>1794</v>
      </c>
      <c r="E266" s="125">
        <v>3</v>
      </c>
      <c r="F266" s="126"/>
      <c r="G266" s="127">
        <f>ROUND(E266*F266,2)</f>
        <v>0</v>
      </c>
      <c r="H266" s="126"/>
      <c r="I266" s="127">
        <f>ROUND(E266*H266,2)</f>
        <v>0</v>
      </c>
      <c r="J266" s="126"/>
      <c r="K266" s="127">
        <f>ROUND(E266*J266,2)</f>
        <v>0</v>
      </c>
      <c r="L266" s="127">
        <v>21</v>
      </c>
      <c r="M266" s="127">
        <f>G266*(1+L266/100)</f>
        <v>0</v>
      </c>
      <c r="N266" s="127">
        <v>1.2E-2</v>
      </c>
      <c r="O266" s="127">
        <f>ROUND(E266*N266,2)</f>
        <v>0.04</v>
      </c>
      <c r="P266" s="127">
        <v>0</v>
      </c>
      <c r="Q266" s="127">
        <f>ROUND(E266*P266,2)</f>
        <v>0</v>
      </c>
      <c r="R266" s="127"/>
      <c r="S266" s="127" t="s">
        <v>392</v>
      </c>
      <c r="T266" s="128" t="s">
        <v>393</v>
      </c>
      <c r="U266" s="106">
        <v>0</v>
      </c>
      <c r="V266" s="106">
        <f>ROUND(E266*U266,2)</f>
        <v>0</v>
      </c>
      <c r="W266" s="106"/>
      <c r="X266" s="106" t="s">
        <v>362</v>
      </c>
      <c r="Y266" s="101"/>
      <c r="Z266" s="101"/>
      <c r="AA266" s="101"/>
      <c r="AB266" s="101"/>
      <c r="AC266" s="101"/>
      <c r="AD266" s="101"/>
      <c r="AE266" s="101"/>
      <c r="AF266" s="101"/>
      <c r="AG266" s="101" t="s">
        <v>1789</v>
      </c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</row>
    <row r="267" spans="1:60" outlineLevel="1">
      <c r="A267" s="104"/>
      <c r="B267" s="105"/>
      <c r="C267" s="138" t="s">
        <v>2036</v>
      </c>
      <c r="D267" s="107"/>
      <c r="E267" s="108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1"/>
      <c r="Z267" s="101"/>
      <c r="AA267" s="101"/>
      <c r="AB267" s="101"/>
      <c r="AC267" s="101"/>
      <c r="AD267" s="101"/>
      <c r="AE267" s="101"/>
      <c r="AF267" s="101"/>
      <c r="AG267" s="101" t="s">
        <v>365</v>
      </c>
      <c r="AH267" s="101">
        <v>0</v>
      </c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</row>
    <row r="268" spans="1:60" outlineLevel="1">
      <c r="A268" s="104"/>
      <c r="B268" s="105"/>
      <c r="C268" s="138" t="s">
        <v>2028</v>
      </c>
      <c r="D268" s="107"/>
      <c r="E268" s="108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1"/>
      <c r="Z268" s="101"/>
      <c r="AA268" s="101"/>
      <c r="AB268" s="101"/>
      <c r="AC268" s="101"/>
      <c r="AD268" s="101"/>
      <c r="AE268" s="101"/>
      <c r="AF268" s="101"/>
      <c r="AG268" s="101" t="s">
        <v>365</v>
      </c>
      <c r="AH268" s="101">
        <v>0</v>
      </c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</row>
    <row r="269" spans="1:60" outlineLevel="1">
      <c r="A269" s="104"/>
      <c r="B269" s="105"/>
      <c r="C269" s="138" t="s">
        <v>127</v>
      </c>
      <c r="D269" s="107"/>
      <c r="E269" s="108">
        <v>3</v>
      </c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1"/>
      <c r="Z269" s="101"/>
      <c r="AA269" s="101"/>
      <c r="AB269" s="101"/>
      <c r="AC269" s="101"/>
      <c r="AD269" s="101"/>
      <c r="AE269" s="101"/>
      <c r="AF269" s="101"/>
      <c r="AG269" s="101" t="s">
        <v>365</v>
      </c>
      <c r="AH269" s="101">
        <v>0</v>
      </c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</row>
    <row r="270" spans="1:60" outlineLevel="1">
      <c r="A270" s="122">
        <v>77</v>
      </c>
      <c r="B270" s="123" t="s">
        <v>2037</v>
      </c>
      <c r="C270" s="137" t="s">
        <v>2038</v>
      </c>
      <c r="D270" s="124" t="s">
        <v>2039</v>
      </c>
      <c r="E270" s="125">
        <v>8</v>
      </c>
      <c r="F270" s="126"/>
      <c r="G270" s="127">
        <f>ROUND(E270*F270,2)</f>
        <v>0</v>
      </c>
      <c r="H270" s="126"/>
      <c r="I270" s="127">
        <f>ROUND(E270*H270,2)</f>
        <v>0</v>
      </c>
      <c r="J270" s="126"/>
      <c r="K270" s="127">
        <f>ROUND(E270*J270,2)</f>
        <v>0</v>
      </c>
      <c r="L270" s="127">
        <v>21</v>
      </c>
      <c r="M270" s="127">
        <f>G270*(1+L270/100)</f>
        <v>0</v>
      </c>
      <c r="N270" s="127">
        <v>3.3000000000000002E-2</v>
      </c>
      <c r="O270" s="127">
        <f>ROUND(E270*N270,2)</f>
        <v>0.26</v>
      </c>
      <c r="P270" s="127">
        <v>0</v>
      </c>
      <c r="Q270" s="127">
        <f>ROUND(E270*P270,2)</f>
        <v>0</v>
      </c>
      <c r="R270" s="127"/>
      <c r="S270" s="127" t="s">
        <v>392</v>
      </c>
      <c r="T270" s="128" t="s">
        <v>393</v>
      </c>
      <c r="U270" s="106">
        <v>0</v>
      </c>
      <c r="V270" s="106">
        <f>ROUND(E270*U270,2)</f>
        <v>0</v>
      </c>
      <c r="W270" s="106"/>
      <c r="X270" s="106" t="s">
        <v>1066</v>
      </c>
      <c r="Y270" s="101"/>
      <c r="Z270" s="101"/>
      <c r="AA270" s="101"/>
      <c r="AB270" s="101"/>
      <c r="AC270" s="101"/>
      <c r="AD270" s="101"/>
      <c r="AE270" s="101"/>
      <c r="AF270" s="101"/>
      <c r="AG270" s="101" t="s">
        <v>1795</v>
      </c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</row>
    <row r="271" spans="1:60" outlineLevel="1">
      <c r="A271" s="104"/>
      <c r="B271" s="105"/>
      <c r="C271" s="138" t="s">
        <v>2040</v>
      </c>
      <c r="D271" s="107"/>
      <c r="E271" s="108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1"/>
      <c r="Z271" s="101"/>
      <c r="AA271" s="101"/>
      <c r="AB271" s="101"/>
      <c r="AC271" s="101"/>
      <c r="AD271" s="101"/>
      <c r="AE271" s="101"/>
      <c r="AF271" s="101"/>
      <c r="AG271" s="101" t="s">
        <v>365</v>
      </c>
      <c r="AH271" s="101">
        <v>0</v>
      </c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</row>
    <row r="272" spans="1:60" outlineLevel="1">
      <c r="A272" s="104"/>
      <c r="B272" s="105"/>
      <c r="C272" s="138" t="s">
        <v>311</v>
      </c>
      <c r="D272" s="107"/>
      <c r="E272" s="108">
        <v>8</v>
      </c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1"/>
      <c r="Z272" s="101"/>
      <c r="AA272" s="101"/>
      <c r="AB272" s="101"/>
      <c r="AC272" s="101"/>
      <c r="AD272" s="101"/>
      <c r="AE272" s="101"/>
      <c r="AF272" s="101"/>
      <c r="AG272" s="101" t="s">
        <v>365</v>
      </c>
      <c r="AH272" s="101">
        <v>0</v>
      </c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</row>
    <row r="273" spans="1:60" outlineLevel="1">
      <c r="A273" s="122">
        <v>78</v>
      </c>
      <c r="B273" s="123" t="s">
        <v>2041</v>
      </c>
      <c r="C273" s="137" t="s">
        <v>2042</v>
      </c>
      <c r="D273" s="124" t="s">
        <v>534</v>
      </c>
      <c r="E273" s="125">
        <v>25</v>
      </c>
      <c r="F273" s="126"/>
      <c r="G273" s="127">
        <f>ROUND(E273*F273,2)</f>
        <v>0</v>
      </c>
      <c r="H273" s="126"/>
      <c r="I273" s="127">
        <f>ROUND(E273*H273,2)</f>
        <v>0</v>
      </c>
      <c r="J273" s="126"/>
      <c r="K273" s="127">
        <f>ROUND(E273*J273,2)</f>
        <v>0</v>
      </c>
      <c r="L273" s="127">
        <v>21</v>
      </c>
      <c r="M273" s="127">
        <f>G273*(1+L273/100)</f>
        <v>0</v>
      </c>
      <c r="N273" s="127">
        <v>1E-3</v>
      </c>
      <c r="O273" s="127">
        <f>ROUND(E273*N273,2)</f>
        <v>0.03</v>
      </c>
      <c r="P273" s="127">
        <v>0</v>
      </c>
      <c r="Q273" s="127">
        <f>ROUND(E273*P273,2)</f>
        <v>0</v>
      </c>
      <c r="R273" s="127"/>
      <c r="S273" s="127" t="s">
        <v>392</v>
      </c>
      <c r="T273" s="128" t="s">
        <v>393</v>
      </c>
      <c r="U273" s="106">
        <v>0</v>
      </c>
      <c r="V273" s="106">
        <f>ROUND(E273*U273,2)</f>
        <v>0</v>
      </c>
      <c r="W273" s="106"/>
      <c r="X273" s="106" t="s">
        <v>1066</v>
      </c>
      <c r="Y273" s="101"/>
      <c r="Z273" s="101"/>
      <c r="AA273" s="101"/>
      <c r="AB273" s="101"/>
      <c r="AC273" s="101"/>
      <c r="AD273" s="101"/>
      <c r="AE273" s="101"/>
      <c r="AF273" s="101"/>
      <c r="AG273" s="101" t="s">
        <v>1795</v>
      </c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</row>
    <row r="274" spans="1:60" outlineLevel="1">
      <c r="A274" s="104"/>
      <c r="B274" s="105"/>
      <c r="C274" s="138" t="s">
        <v>2043</v>
      </c>
      <c r="D274" s="107"/>
      <c r="E274" s="108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1"/>
      <c r="Z274" s="101"/>
      <c r="AA274" s="101"/>
      <c r="AB274" s="101"/>
      <c r="AC274" s="101"/>
      <c r="AD274" s="101"/>
      <c r="AE274" s="101"/>
      <c r="AF274" s="101"/>
      <c r="AG274" s="101" t="s">
        <v>365</v>
      </c>
      <c r="AH274" s="101">
        <v>0</v>
      </c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</row>
    <row r="275" spans="1:60" outlineLevel="1">
      <c r="A275" s="104"/>
      <c r="B275" s="105"/>
      <c r="C275" s="138" t="s">
        <v>1829</v>
      </c>
      <c r="D275" s="107"/>
      <c r="E275" s="108">
        <v>25</v>
      </c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1"/>
      <c r="Z275" s="101"/>
      <c r="AA275" s="101"/>
      <c r="AB275" s="101"/>
      <c r="AC275" s="101"/>
      <c r="AD275" s="101"/>
      <c r="AE275" s="101"/>
      <c r="AF275" s="101"/>
      <c r="AG275" s="101" t="s">
        <v>365</v>
      </c>
      <c r="AH275" s="101">
        <v>0</v>
      </c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</row>
    <row r="276" spans="1:60" outlineLevel="1">
      <c r="A276" s="122">
        <v>79</v>
      </c>
      <c r="B276" s="123" t="s">
        <v>2044</v>
      </c>
      <c r="C276" s="137" t="s">
        <v>2045</v>
      </c>
      <c r="D276" s="124" t="s">
        <v>525</v>
      </c>
      <c r="E276" s="125">
        <v>883</v>
      </c>
      <c r="F276" s="126"/>
      <c r="G276" s="127">
        <f>ROUND(E276*F276,2)</f>
        <v>0</v>
      </c>
      <c r="H276" s="126"/>
      <c r="I276" s="127">
        <f>ROUND(E276*H276,2)</f>
        <v>0</v>
      </c>
      <c r="J276" s="126"/>
      <c r="K276" s="127">
        <f>ROUND(E276*J276,2)</f>
        <v>0</v>
      </c>
      <c r="L276" s="127">
        <v>21</v>
      </c>
      <c r="M276" s="127">
        <f>G276*(1+L276/100)</f>
        <v>0</v>
      </c>
      <c r="N276" s="127">
        <v>0</v>
      </c>
      <c r="O276" s="127">
        <f>ROUND(E276*N276,2)</f>
        <v>0</v>
      </c>
      <c r="P276" s="127">
        <v>0</v>
      </c>
      <c r="Q276" s="127">
        <f>ROUND(E276*P276,2)</f>
        <v>0</v>
      </c>
      <c r="R276" s="127"/>
      <c r="S276" s="127" t="s">
        <v>360</v>
      </c>
      <c r="T276" s="128" t="s">
        <v>361</v>
      </c>
      <c r="U276" s="106">
        <v>4.2000000000000003E-2</v>
      </c>
      <c r="V276" s="106">
        <f>ROUND(E276*U276,2)</f>
        <v>37.090000000000003</v>
      </c>
      <c r="W276" s="106"/>
      <c r="X276" s="106" t="s">
        <v>362</v>
      </c>
      <c r="Y276" s="101"/>
      <c r="Z276" s="101"/>
      <c r="AA276" s="101"/>
      <c r="AB276" s="101"/>
      <c r="AC276" s="101"/>
      <c r="AD276" s="101"/>
      <c r="AE276" s="101"/>
      <c r="AF276" s="101"/>
      <c r="AG276" s="101" t="s">
        <v>1789</v>
      </c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</row>
    <row r="277" spans="1:60" outlineLevel="1">
      <c r="A277" s="104"/>
      <c r="B277" s="105"/>
      <c r="C277" s="138" t="s">
        <v>2046</v>
      </c>
      <c r="D277" s="107"/>
      <c r="E277" s="108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1"/>
      <c r="Z277" s="101"/>
      <c r="AA277" s="101"/>
      <c r="AB277" s="101"/>
      <c r="AC277" s="101"/>
      <c r="AD277" s="101"/>
      <c r="AE277" s="101"/>
      <c r="AF277" s="101"/>
      <c r="AG277" s="101" t="s">
        <v>365</v>
      </c>
      <c r="AH277" s="101">
        <v>0</v>
      </c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</row>
    <row r="278" spans="1:60" outlineLevel="1">
      <c r="A278" s="104"/>
      <c r="B278" s="105"/>
      <c r="C278" s="138" t="s">
        <v>2047</v>
      </c>
      <c r="D278" s="107"/>
      <c r="E278" s="108">
        <v>883</v>
      </c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1"/>
      <c r="Z278" s="101"/>
      <c r="AA278" s="101"/>
      <c r="AB278" s="101"/>
      <c r="AC278" s="101"/>
      <c r="AD278" s="101"/>
      <c r="AE278" s="101"/>
      <c r="AF278" s="101"/>
      <c r="AG278" s="101" t="s">
        <v>365</v>
      </c>
      <c r="AH278" s="101">
        <v>0</v>
      </c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</row>
    <row r="279" spans="1:60" outlineLevel="1">
      <c r="A279" s="122">
        <v>80</v>
      </c>
      <c r="B279" s="123" t="s">
        <v>2048</v>
      </c>
      <c r="C279" s="137" t="s">
        <v>2049</v>
      </c>
      <c r="D279" s="124" t="s">
        <v>525</v>
      </c>
      <c r="E279" s="125">
        <v>883</v>
      </c>
      <c r="F279" s="126"/>
      <c r="G279" s="127">
        <f>ROUND(E279*F279,2)</f>
        <v>0</v>
      </c>
      <c r="H279" s="126"/>
      <c r="I279" s="127">
        <f>ROUND(E279*H279,2)</f>
        <v>0</v>
      </c>
      <c r="J279" s="126"/>
      <c r="K279" s="127">
        <f>ROUND(E279*J279,2)</f>
        <v>0</v>
      </c>
      <c r="L279" s="127">
        <v>21</v>
      </c>
      <c r="M279" s="127">
        <f>G279*(1+L279/100)</f>
        <v>0</v>
      </c>
      <c r="N279" s="127">
        <v>1.0000000000000001E-5</v>
      </c>
      <c r="O279" s="127">
        <f>ROUND(E279*N279,2)</f>
        <v>0.01</v>
      </c>
      <c r="P279" s="127">
        <v>0</v>
      </c>
      <c r="Q279" s="127">
        <f>ROUND(E279*P279,2)</f>
        <v>0</v>
      </c>
      <c r="R279" s="127"/>
      <c r="S279" s="127" t="s">
        <v>360</v>
      </c>
      <c r="T279" s="128" t="s">
        <v>361</v>
      </c>
      <c r="U279" s="106">
        <v>6.2E-2</v>
      </c>
      <c r="V279" s="106">
        <f>ROUND(E279*U279,2)</f>
        <v>54.75</v>
      </c>
      <c r="W279" s="106"/>
      <c r="X279" s="106" t="s">
        <v>362</v>
      </c>
      <c r="Y279" s="101"/>
      <c r="Z279" s="101"/>
      <c r="AA279" s="101"/>
      <c r="AB279" s="101"/>
      <c r="AC279" s="101"/>
      <c r="AD279" s="101"/>
      <c r="AE279" s="101"/>
      <c r="AF279" s="101"/>
      <c r="AG279" s="101" t="s">
        <v>1789</v>
      </c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</row>
    <row r="280" spans="1:60" outlineLevel="1">
      <c r="A280" s="104"/>
      <c r="B280" s="105"/>
      <c r="C280" s="138" t="s">
        <v>2046</v>
      </c>
      <c r="D280" s="107"/>
      <c r="E280" s="108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1"/>
      <c r="Z280" s="101"/>
      <c r="AA280" s="101"/>
      <c r="AB280" s="101"/>
      <c r="AC280" s="101"/>
      <c r="AD280" s="101"/>
      <c r="AE280" s="101"/>
      <c r="AF280" s="101"/>
      <c r="AG280" s="101" t="s">
        <v>365</v>
      </c>
      <c r="AH280" s="101">
        <v>0</v>
      </c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</row>
    <row r="281" spans="1:60" outlineLevel="1">
      <c r="A281" s="104"/>
      <c r="B281" s="105"/>
      <c r="C281" s="138" t="s">
        <v>2047</v>
      </c>
      <c r="D281" s="107"/>
      <c r="E281" s="108">
        <v>883</v>
      </c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1"/>
      <c r="Z281" s="101"/>
      <c r="AA281" s="101"/>
      <c r="AB281" s="101"/>
      <c r="AC281" s="101"/>
      <c r="AD281" s="101"/>
      <c r="AE281" s="101"/>
      <c r="AF281" s="101"/>
      <c r="AG281" s="101" t="s">
        <v>365</v>
      </c>
      <c r="AH281" s="101">
        <v>0</v>
      </c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</row>
    <row r="282" spans="1:60">
      <c r="A282" s="116" t="s">
        <v>355</v>
      </c>
      <c r="B282" s="117" t="s">
        <v>165</v>
      </c>
      <c r="C282" s="136" t="s">
        <v>154</v>
      </c>
      <c r="D282" s="118"/>
      <c r="E282" s="119"/>
      <c r="F282" s="120"/>
      <c r="G282" s="120">
        <f>SUMIF(AG283:AG345,"&lt;&gt;NOR",G283:G345)</f>
        <v>0</v>
      </c>
      <c r="H282" s="120"/>
      <c r="I282" s="120">
        <f>SUM(I283:I345)</f>
        <v>0</v>
      </c>
      <c r="J282" s="120"/>
      <c r="K282" s="120">
        <f>SUM(K283:K345)</f>
        <v>0</v>
      </c>
      <c r="L282" s="120"/>
      <c r="M282" s="120">
        <f>SUM(M283:M345)</f>
        <v>0</v>
      </c>
      <c r="N282" s="120"/>
      <c r="O282" s="120">
        <f>SUM(O283:O345)</f>
        <v>1.4600000000000002</v>
      </c>
      <c r="P282" s="120"/>
      <c r="Q282" s="120">
        <f>SUM(Q283:Q345)</f>
        <v>0</v>
      </c>
      <c r="R282" s="120"/>
      <c r="S282" s="120"/>
      <c r="T282" s="121"/>
      <c r="U282" s="115"/>
      <c r="V282" s="115">
        <f>SUM(V283:V345)</f>
        <v>79.700000000000017</v>
      </c>
      <c r="W282" s="115"/>
      <c r="X282" s="115"/>
      <c r="AG282" t="s">
        <v>356</v>
      </c>
    </row>
    <row r="283" spans="1:60" ht="22.5" outlineLevel="1">
      <c r="A283" s="122">
        <v>81</v>
      </c>
      <c r="B283" s="123" t="s">
        <v>2050</v>
      </c>
      <c r="C283" s="137" t="s">
        <v>2051</v>
      </c>
      <c r="D283" s="124" t="s">
        <v>1788</v>
      </c>
      <c r="E283" s="125">
        <v>64</v>
      </c>
      <c r="F283" s="126"/>
      <c r="G283" s="127">
        <f>ROUND(E283*F283,2)</f>
        <v>0</v>
      </c>
      <c r="H283" s="126"/>
      <c r="I283" s="127">
        <f>ROUND(E283*H283,2)</f>
        <v>0</v>
      </c>
      <c r="J283" s="126"/>
      <c r="K283" s="127">
        <f>ROUND(E283*J283,2)</f>
        <v>0</v>
      </c>
      <c r="L283" s="127">
        <v>21</v>
      </c>
      <c r="M283" s="127">
        <f>G283*(1+L283/100)</f>
        <v>0</v>
      </c>
      <c r="N283" s="127">
        <v>1E-3</v>
      </c>
      <c r="O283" s="127">
        <f>ROUND(E283*N283,2)</f>
        <v>0.06</v>
      </c>
      <c r="P283" s="127">
        <v>0</v>
      </c>
      <c r="Q283" s="127">
        <f>ROUND(E283*P283,2)</f>
        <v>0</v>
      </c>
      <c r="R283" s="127"/>
      <c r="S283" s="127" t="s">
        <v>392</v>
      </c>
      <c r="T283" s="128" t="s">
        <v>393</v>
      </c>
      <c r="U283" s="106">
        <v>0</v>
      </c>
      <c r="V283" s="106">
        <f>ROUND(E283*U283,2)</f>
        <v>0</v>
      </c>
      <c r="W283" s="106"/>
      <c r="X283" s="106" t="s">
        <v>362</v>
      </c>
      <c r="Y283" s="101"/>
      <c r="Z283" s="101"/>
      <c r="AA283" s="101"/>
      <c r="AB283" s="101"/>
      <c r="AC283" s="101"/>
      <c r="AD283" s="101"/>
      <c r="AE283" s="101"/>
      <c r="AF283" s="101"/>
      <c r="AG283" s="101" t="s">
        <v>1789</v>
      </c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</row>
    <row r="284" spans="1:60" ht="22.5" outlineLevel="1">
      <c r="A284" s="104"/>
      <c r="B284" s="105"/>
      <c r="C284" s="138" t="s">
        <v>1790</v>
      </c>
      <c r="D284" s="107"/>
      <c r="E284" s="108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1"/>
      <c r="Z284" s="101"/>
      <c r="AA284" s="101"/>
      <c r="AB284" s="101"/>
      <c r="AC284" s="101"/>
      <c r="AD284" s="101"/>
      <c r="AE284" s="101"/>
      <c r="AF284" s="101"/>
      <c r="AG284" s="101" t="s">
        <v>365</v>
      </c>
      <c r="AH284" s="101">
        <v>0</v>
      </c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</row>
    <row r="285" spans="1:60" outlineLevel="1">
      <c r="A285" s="104"/>
      <c r="B285" s="105"/>
      <c r="C285" s="138" t="s">
        <v>1791</v>
      </c>
      <c r="D285" s="107"/>
      <c r="E285" s="108">
        <v>64</v>
      </c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1"/>
      <c r="Z285" s="101"/>
      <c r="AA285" s="101"/>
      <c r="AB285" s="101"/>
      <c r="AC285" s="101"/>
      <c r="AD285" s="101"/>
      <c r="AE285" s="101"/>
      <c r="AF285" s="101"/>
      <c r="AG285" s="101" t="s">
        <v>365</v>
      </c>
      <c r="AH285" s="101">
        <v>0</v>
      </c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</row>
    <row r="286" spans="1:60" ht="22.5" outlineLevel="1">
      <c r="A286" s="122">
        <v>82</v>
      </c>
      <c r="B286" s="123" t="s">
        <v>2052</v>
      </c>
      <c r="C286" s="137" t="s">
        <v>2053</v>
      </c>
      <c r="D286" s="124" t="s">
        <v>702</v>
      </c>
      <c r="E286" s="125">
        <v>2</v>
      </c>
      <c r="F286" s="126"/>
      <c r="G286" s="127">
        <f>ROUND(E286*F286,2)</f>
        <v>0</v>
      </c>
      <c r="H286" s="126"/>
      <c r="I286" s="127">
        <f>ROUND(E286*H286,2)</f>
        <v>0</v>
      </c>
      <c r="J286" s="126"/>
      <c r="K286" s="127">
        <f>ROUND(E286*J286,2)</f>
        <v>0</v>
      </c>
      <c r="L286" s="127">
        <v>21</v>
      </c>
      <c r="M286" s="127">
        <f>G286*(1+L286/100)</f>
        <v>0</v>
      </c>
      <c r="N286" s="127">
        <v>1.444E-2</v>
      </c>
      <c r="O286" s="127">
        <f>ROUND(E286*N286,2)</f>
        <v>0.03</v>
      </c>
      <c r="P286" s="127">
        <v>0</v>
      </c>
      <c r="Q286" s="127">
        <f>ROUND(E286*P286,2)</f>
        <v>0</v>
      </c>
      <c r="R286" s="127"/>
      <c r="S286" s="127" t="s">
        <v>360</v>
      </c>
      <c r="T286" s="128" t="s">
        <v>361</v>
      </c>
      <c r="U286" s="106">
        <v>1.25</v>
      </c>
      <c r="V286" s="106">
        <f>ROUND(E286*U286,2)</f>
        <v>2.5</v>
      </c>
      <c r="W286" s="106"/>
      <c r="X286" s="106" t="s">
        <v>362</v>
      </c>
      <c r="Y286" s="101"/>
      <c r="Z286" s="101"/>
      <c r="AA286" s="101"/>
      <c r="AB286" s="101"/>
      <c r="AC286" s="101"/>
      <c r="AD286" s="101"/>
      <c r="AE286" s="101"/>
      <c r="AF286" s="101"/>
      <c r="AG286" s="101" t="s">
        <v>1789</v>
      </c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</row>
    <row r="287" spans="1:60" outlineLevel="1">
      <c r="A287" s="104"/>
      <c r="B287" s="105"/>
      <c r="C287" s="138" t="s">
        <v>2054</v>
      </c>
      <c r="D287" s="107"/>
      <c r="E287" s="108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1"/>
      <c r="Z287" s="101"/>
      <c r="AA287" s="101"/>
      <c r="AB287" s="101"/>
      <c r="AC287" s="101"/>
      <c r="AD287" s="101"/>
      <c r="AE287" s="101"/>
      <c r="AF287" s="101"/>
      <c r="AG287" s="101" t="s">
        <v>365</v>
      </c>
      <c r="AH287" s="101">
        <v>0</v>
      </c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</row>
    <row r="288" spans="1:60" outlineLevel="1">
      <c r="A288" s="104"/>
      <c r="B288" s="105"/>
      <c r="C288" s="138" t="s">
        <v>299</v>
      </c>
      <c r="D288" s="107"/>
      <c r="E288" s="108">
        <v>2</v>
      </c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1"/>
      <c r="Z288" s="101"/>
      <c r="AA288" s="101"/>
      <c r="AB288" s="101"/>
      <c r="AC288" s="101"/>
      <c r="AD288" s="101"/>
      <c r="AE288" s="101"/>
      <c r="AF288" s="101"/>
      <c r="AG288" s="101" t="s">
        <v>365</v>
      </c>
      <c r="AH288" s="101">
        <v>0</v>
      </c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</row>
    <row r="289" spans="1:60" ht="33.75" outlineLevel="1">
      <c r="A289" s="122">
        <v>83</v>
      </c>
      <c r="B289" s="123" t="s">
        <v>2055</v>
      </c>
      <c r="C289" s="137" t="s">
        <v>2056</v>
      </c>
      <c r="D289" s="124" t="s">
        <v>1794</v>
      </c>
      <c r="E289" s="125">
        <v>2</v>
      </c>
      <c r="F289" s="126"/>
      <c r="G289" s="127">
        <f>ROUND(E289*F289,2)</f>
        <v>0</v>
      </c>
      <c r="H289" s="126"/>
      <c r="I289" s="127">
        <f>ROUND(E289*H289,2)</f>
        <v>0</v>
      </c>
      <c r="J289" s="126"/>
      <c r="K289" s="127">
        <f>ROUND(E289*J289,2)</f>
        <v>0</v>
      </c>
      <c r="L289" s="127">
        <v>21</v>
      </c>
      <c r="M289" s="127">
        <f>G289*(1+L289/100)</f>
        <v>0</v>
      </c>
      <c r="N289" s="127">
        <v>3.5999999999999997E-2</v>
      </c>
      <c r="O289" s="127">
        <f>ROUND(E289*N289,2)</f>
        <v>7.0000000000000007E-2</v>
      </c>
      <c r="P289" s="127">
        <v>0</v>
      </c>
      <c r="Q289" s="127">
        <f>ROUND(E289*P289,2)</f>
        <v>0</v>
      </c>
      <c r="R289" s="127"/>
      <c r="S289" s="127" t="s">
        <v>392</v>
      </c>
      <c r="T289" s="128" t="s">
        <v>393</v>
      </c>
      <c r="U289" s="106">
        <v>0</v>
      </c>
      <c r="V289" s="106">
        <f>ROUND(E289*U289,2)</f>
        <v>0</v>
      </c>
      <c r="W289" s="106"/>
      <c r="X289" s="106" t="s">
        <v>1066</v>
      </c>
      <c r="Y289" s="101"/>
      <c r="Z289" s="101"/>
      <c r="AA289" s="101"/>
      <c r="AB289" s="101"/>
      <c r="AC289" s="101"/>
      <c r="AD289" s="101"/>
      <c r="AE289" s="101"/>
      <c r="AF289" s="101"/>
      <c r="AG289" s="101" t="s">
        <v>1795</v>
      </c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</row>
    <row r="290" spans="1:60" outlineLevel="1">
      <c r="A290" s="104"/>
      <c r="B290" s="105"/>
      <c r="C290" s="138" t="s">
        <v>2057</v>
      </c>
      <c r="D290" s="107"/>
      <c r="E290" s="108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1"/>
      <c r="Z290" s="101"/>
      <c r="AA290" s="101"/>
      <c r="AB290" s="101"/>
      <c r="AC290" s="101"/>
      <c r="AD290" s="101"/>
      <c r="AE290" s="101"/>
      <c r="AF290" s="101"/>
      <c r="AG290" s="101" t="s">
        <v>365</v>
      </c>
      <c r="AH290" s="101">
        <v>0</v>
      </c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</row>
    <row r="291" spans="1:60" outlineLevel="1">
      <c r="A291" s="104"/>
      <c r="B291" s="105"/>
      <c r="C291" s="138" t="s">
        <v>299</v>
      </c>
      <c r="D291" s="107"/>
      <c r="E291" s="108">
        <v>2</v>
      </c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1"/>
      <c r="Z291" s="101"/>
      <c r="AA291" s="101"/>
      <c r="AB291" s="101"/>
      <c r="AC291" s="101"/>
      <c r="AD291" s="101"/>
      <c r="AE291" s="101"/>
      <c r="AF291" s="101"/>
      <c r="AG291" s="101" t="s">
        <v>365</v>
      </c>
      <c r="AH291" s="101">
        <v>0</v>
      </c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</row>
    <row r="292" spans="1:60" ht="33.75" outlineLevel="1">
      <c r="A292" s="122">
        <v>84</v>
      </c>
      <c r="B292" s="123" t="s">
        <v>2058</v>
      </c>
      <c r="C292" s="137" t="s">
        <v>2059</v>
      </c>
      <c r="D292" s="124" t="s">
        <v>534</v>
      </c>
      <c r="E292" s="125">
        <v>10</v>
      </c>
      <c r="F292" s="126"/>
      <c r="G292" s="127">
        <f>ROUND(E292*F292,2)</f>
        <v>0</v>
      </c>
      <c r="H292" s="126"/>
      <c r="I292" s="127">
        <f>ROUND(E292*H292,2)</f>
        <v>0</v>
      </c>
      <c r="J292" s="126"/>
      <c r="K292" s="127">
        <f>ROUND(E292*J292,2)</f>
        <v>0</v>
      </c>
      <c r="L292" s="127">
        <v>21</v>
      </c>
      <c r="M292" s="127">
        <f>G292*(1+L292/100)</f>
        <v>0</v>
      </c>
      <c r="N292" s="127">
        <v>1.72E-3</v>
      </c>
      <c r="O292" s="127">
        <f>ROUND(E292*N292,2)</f>
        <v>0.02</v>
      </c>
      <c r="P292" s="127">
        <v>0</v>
      </c>
      <c r="Q292" s="127">
        <f>ROUND(E292*P292,2)</f>
        <v>0</v>
      </c>
      <c r="R292" s="127"/>
      <c r="S292" s="127" t="s">
        <v>360</v>
      </c>
      <c r="T292" s="128" t="s">
        <v>361</v>
      </c>
      <c r="U292" s="106">
        <v>0.47599999999999998</v>
      </c>
      <c r="V292" s="106">
        <f>ROUND(E292*U292,2)</f>
        <v>4.76</v>
      </c>
      <c r="W292" s="106"/>
      <c r="X292" s="106" t="s">
        <v>362</v>
      </c>
      <c r="Y292" s="101"/>
      <c r="Z292" s="101"/>
      <c r="AA292" s="101"/>
      <c r="AB292" s="101"/>
      <c r="AC292" s="101"/>
      <c r="AD292" s="101"/>
      <c r="AE292" s="101"/>
      <c r="AF292" s="101"/>
      <c r="AG292" s="101" t="s">
        <v>1789</v>
      </c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</row>
    <row r="293" spans="1:60" outlineLevel="1">
      <c r="A293" s="104"/>
      <c r="B293" s="105"/>
      <c r="C293" s="138" t="s">
        <v>2060</v>
      </c>
      <c r="D293" s="107"/>
      <c r="E293" s="108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1"/>
      <c r="Z293" s="101"/>
      <c r="AA293" s="101"/>
      <c r="AB293" s="101"/>
      <c r="AC293" s="101"/>
      <c r="AD293" s="101"/>
      <c r="AE293" s="101"/>
      <c r="AF293" s="101"/>
      <c r="AG293" s="101" t="s">
        <v>365</v>
      </c>
      <c r="AH293" s="101">
        <v>0</v>
      </c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</row>
    <row r="294" spans="1:60" outlineLevel="1">
      <c r="A294" s="104"/>
      <c r="B294" s="105"/>
      <c r="C294" s="138" t="s">
        <v>2054</v>
      </c>
      <c r="D294" s="107"/>
      <c r="E294" s="108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1"/>
      <c r="Z294" s="101"/>
      <c r="AA294" s="101"/>
      <c r="AB294" s="101"/>
      <c r="AC294" s="101"/>
      <c r="AD294" s="101"/>
      <c r="AE294" s="101"/>
      <c r="AF294" s="101"/>
      <c r="AG294" s="101" t="s">
        <v>365</v>
      </c>
      <c r="AH294" s="101">
        <v>0</v>
      </c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</row>
    <row r="295" spans="1:60" outlineLevel="1">
      <c r="A295" s="104"/>
      <c r="B295" s="105"/>
      <c r="C295" s="138" t="s">
        <v>1434</v>
      </c>
      <c r="D295" s="107"/>
      <c r="E295" s="108">
        <v>10</v>
      </c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1"/>
      <c r="Z295" s="101"/>
      <c r="AA295" s="101"/>
      <c r="AB295" s="101"/>
      <c r="AC295" s="101"/>
      <c r="AD295" s="101"/>
      <c r="AE295" s="101"/>
      <c r="AF295" s="101"/>
      <c r="AG295" s="101" t="s">
        <v>365</v>
      </c>
      <c r="AH295" s="101">
        <v>0</v>
      </c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</row>
    <row r="296" spans="1:60" ht="22.5" outlineLevel="1">
      <c r="A296" s="122">
        <v>85</v>
      </c>
      <c r="B296" s="123" t="s">
        <v>2061</v>
      </c>
      <c r="C296" s="137" t="s">
        <v>2062</v>
      </c>
      <c r="D296" s="124" t="s">
        <v>534</v>
      </c>
      <c r="E296" s="125">
        <v>8</v>
      </c>
      <c r="F296" s="126"/>
      <c r="G296" s="127">
        <f>ROUND(E296*F296,2)</f>
        <v>0</v>
      </c>
      <c r="H296" s="126"/>
      <c r="I296" s="127">
        <f>ROUND(E296*H296,2)</f>
        <v>0</v>
      </c>
      <c r="J296" s="126"/>
      <c r="K296" s="127">
        <f>ROUND(E296*J296,2)</f>
        <v>0</v>
      </c>
      <c r="L296" s="127">
        <v>21</v>
      </c>
      <c r="M296" s="127">
        <f>G296*(1+L296/100)</f>
        <v>0</v>
      </c>
      <c r="N296" s="127">
        <v>2.2000000000000001E-4</v>
      </c>
      <c r="O296" s="127">
        <f>ROUND(E296*N296,2)</f>
        <v>0</v>
      </c>
      <c r="P296" s="127">
        <v>0</v>
      </c>
      <c r="Q296" s="127">
        <f>ROUND(E296*P296,2)</f>
        <v>0</v>
      </c>
      <c r="R296" s="127"/>
      <c r="S296" s="127" t="s">
        <v>360</v>
      </c>
      <c r="T296" s="128" t="s">
        <v>361</v>
      </c>
      <c r="U296" s="106">
        <v>0.246</v>
      </c>
      <c r="V296" s="106">
        <f>ROUND(E296*U296,2)</f>
        <v>1.97</v>
      </c>
      <c r="W296" s="106"/>
      <c r="X296" s="106" t="s">
        <v>362</v>
      </c>
      <c r="Y296" s="101"/>
      <c r="Z296" s="101"/>
      <c r="AA296" s="101"/>
      <c r="AB296" s="101"/>
      <c r="AC296" s="101"/>
      <c r="AD296" s="101"/>
      <c r="AE296" s="101"/>
      <c r="AF296" s="101"/>
      <c r="AG296" s="101" t="s">
        <v>1789</v>
      </c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</row>
    <row r="297" spans="1:60" outlineLevel="1">
      <c r="A297" s="104"/>
      <c r="B297" s="105"/>
      <c r="C297" s="138" t="s">
        <v>2060</v>
      </c>
      <c r="D297" s="107"/>
      <c r="E297" s="108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1"/>
      <c r="Z297" s="101"/>
      <c r="AA297" s="101"/>
      <c r="AB297" s="101"/>
      <c r="AC297" s="101"/>
      <c r="AD297" s="101"/>
      <c r="AE297" s="101"/>
      <c r="AF297" s="101"/>
      <c r="AG297" s="101" t="s">
        <v>365</v>
      </c>
      <c r="AH297" s="101">
        <v>0</v>
      </c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</row>
    <row r="298" spans="1:60" outlineLevel="1">
      <c r="A298" s="104"/>
      <c r="B298" s="105"/>
      <c r="C298" s="138" t="s">
        <v>311</v>
      </c>
      <c r="D298" s="107"/>
      <c r="E298" s="108">
        <v>8</v>
      </c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1"/>
      <c r="Z298" s="101"/>
      <c r="AA298" s="101"/>
      <c r="AB298" s="101"/>
      <c r="AC298" s="101"/>
      <c r="AD298" s="101"/>
      <c r="AE298" s="101"/>
      <c r="AF298" s="101"/>
      <c r="AG298" s="101" t="s">
        <v>365</v>
      </c>
      <c r="AH298" s="101">
        <v>0</v>
      </c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</row>
    <row r="299" spans="1:60" ht="22.5" outlineLevel="1">
      <c r="A299" s="122">
        <v>86</v>
      </c>
      <c r="B299" s="123" t="s">
        <v>2063</v>
      </c>
      <c r="C299" s="137" t="s">
        <v>2064</v>
      </c>
      <c r="D299" s="124" t="s">
        <v>702</v>
      </c>
      <c r="E299" s="125">
        <v>12</v>
      </c>
      <c r="F299" s="126"/>
      <c r="G299" s="127">
        <f>ROUND(E299*F299,2)</f>
        <v>0</v>
      </c>
      <c r="H299" s="126"/>
      <c r="I299" s="127">
        <f>ROUND(E299*H299,2)</f>
        <v>0</v>
      </c>
      <c r="J299" s="126"/>
      <c r="K299" s="127">
        <f>ROUND(E299*J299,2)</f>
        <v>0</v>
      </c>
      <c r="L299" s="127">
        <v>21</v>
      </c>
      <c r="M299" s="127">
        <f>G299*(1+L299/100)</f>
        <v>0</v>
      </c>
      <c r="N299" s="127">
        <v>1.772E-2</v>
      </c>
      <c r="O299" s="127">
        <f>ROUND(E299*N299,2)</f>
        <v>0.21</v>
      </c>
      <c r="P299" s="127">
        <v>0</v>
      </c>
      <c r="Q299" s="127">
        <f>ROUND(E299*P299,2)</f>
        <v>0</v>
      </c>
      <c r="R299" s="127"/>
      <c r="S299" s="127" t="s">
        <v>360</v>
      </c>
      <c r="T299" s="128" t="s">
        <v>361</v>
      </c>
      <c r="U299" s="106">
        <v>0.97299999999999998</v>
      </c>
      <c r="V299" s="106">
        <f>ROUND(E299*U299,2)</f>
        <v>11.68</v>
      </c>
      <c r="W299" s="106"/>
      <c r="X299" s="106" t="s">
        <v>362</v>
      </c>
      <c r="Y299" s="101"/>
      <c r="Z299" s="101"/>
      <c r="AA299" s="101"/>
      <c r="AB299" s="101"/>
      <c r="AC299" s="101"/>
      <c r="AD299" s="101"/>
      <c r="AE299" s="101"/>
      <c r="AF299" s="101"/>
      <c r="AG299" s="101" t="s">
        <v>1789</v>
      </c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</row>
    <row r="300" spans="1:60" outlineLevel="1">
      <c r="A300" s="104"/>
      <c r="B300" s="105"/>
      <c r="C300" s="138" t="s">
        <v>2065</v>
      </c>
      <c r="D300" s="107"/>
      <c r="E300" s="108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1"/>
      <c r="Z300" s="101"/>
      <c r="AA300" s="101"/>
      <c r="AB300" s="101"/>
      <c r="AC300" s="101"/>
      <c r="AD300" s="101"/>
      <c r="AE300" s="101"/>
      <c r="AF300" s="101"/>
      <c r="AG300" s="101" t="s">
        <v>365</v>
      </c>
      <c r="AH300" s="101">
        <v>0</v>
      </c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</row>
    <row r="301" spans="1:60" outlineLevel="1">
      <c r="A301" s="104"/>
      <c r="B301" s="105"/>
      <c r="C301" s="138" t="s">
        <v>2066</v>
      </c>
      <c r="D301" s="107"/>
      <c r="E301" s="108">
        <v>12</v>
      </c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1"/>
      <c r="Z301" s="101"/>
      <c r="AA301" s="101"/>
      <c r="AB301" s="101"/>
      <c r="AC301" s="101"/>
      <c r="AD301" s="101"/>
      <c r="AE301" s="101"/>
      <c r="AF301" s="101"/>
      <c r="AG301" s="101" t="s">
        <v>365</v>
      </c>
      <c r="AH301" s="101">
        <v>0</v>
      </c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</row>
    <row r="302" spans="1:60" ht="33.75" outlineLevel="1">
      <c r="A302" s="122">
        <v>87</v>
      </c>
      <c r="B302" s="123" t="s">
        <v>2067</v>
      </c>
      <c r="C302" s="137" t="s">
        <v>2068</v>
      </c>
      <c r="D302" s="124" t="s">
        <v>702</v>
      </c>
      <c r="E302" s="125">
        <v>1</v>
      </c>
      <c r="F302" s="126"/>
      <c r="G302" s="127">
        <f>ROUND(E302*F302,2)</f>
        <v>0</v>
      </c>
      <c r="H302" s="126"/>
      <c r="I302" s="127">
        <f>ROUND(E302*H302,2)</f>
        <v>0</v>
      </c>
      <c r="J302" s="126"/>
      <c r="K302" s="127">
        <f>ROUND(E302*J302,2)</f>
        <v>0</v>
      </c>
      <c r="L302" s="127">
        <v>21</v>
      </c>
      <c r="M302" s="127">
        <f>G302*(1+L302/100)</f>
        <v>0</v>
      </c>
      <c r="N302" s="127">
        <v>1.8890000000000001E-2</v>
      </c>
      <c r="O302" s="127">
        <f>ROUND(E302*N302,2)</f>
        <v>0.02</v>
      </c>
      <c r="P302" s="127">
        <v>0</v>
      </c>
      <c r="Q302" s="127">
        <f>ROUND(E302*P302,2)</f>
        <v>0</v>
      </c>
      <c r="R302" s="127"/>
      <c r="S302" s="127" t="s">
        <v>360</v>
      </c>
      <c r="T302" s="128" t="s">
        <v>361</v>
      </c>
      <c r="U302" s="106">
        <v>0.97299999999999998</v>
      </c>
      <c r="V302" s="106">
        <f>ROUND(E302*U302,2)</f>
        <v>0.97</v>
      </c>
      <c r="W302" s="106"/>
      <c r="X302" s="106" t="s">
        <v>362</v>
      </c>
      <c r="Y302" s="101"/>
      <c r="Z302" s="101"/>
      <c r="AA302" s="101"/>
      <c r="AB302" s="101"/>
      <c r="AC302" s="101"/>
      <c r="AD302" s="101"/>
      <c r="AE302" s="101"/>
      <c r="AF302" s="101"/>
      <c r="AG302" s="101" t="s">
        <v>1789</v>
      </c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</row>
    <row r="303" spans="1:60" outlineLevel="1">
      <c r="A303" s="104"/>
      <c r="B303" s="105"/>
      <c r="C303" s="138" t="s">
        <v>2069</v>
      </c>
      <c r="D303" s="107"/>
      <c r="E303" s="108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1"/>
      <c r="Z303" s="101"/>
      <c r="AA303" s="101"/>
      <c r="AB303" s="101"/>
      <c r="AC303" s="101"/>
      <c r="AD303" s="101"/>
      <c r="AE303" s="101"/>
      <c r="AF303" s="101"/>
      <c r="AG303" s="101" t="s">
        <v>365</v>
      </c>
      <c r="AH303" s="101">
        <v>0</v>
      </c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</row>
    <row r="304" spans="1:60" outlineLevel="1">
      <c r="A304" s="104"/>
      <c r="B304" s="105"/>
      <c r="C304" s="138" t="s">
        <v>43</v>
      </c>
      <c r="D304" s="107"/>
      <c r="E304" s="108">
        <v>1</v>
      </c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1"/>
      <c r="Z304" s="101"/>
      <c r="AA304" s="101"/>
      <c r="AB304" s="101"/>
      <c r="AC304" s="101"/>
      <c r="AD304" s="101"/>
      <c r="AE304" s="101"/>
      <c r="AF304" s="101"/>
      <c r="AG304" s="101" t="s">
        <v>365</v>
      </c>
      <c r="AH304" s="101">
        <v>0</v>
      </c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</row>
    <row r="305" spans="1:60" ht="33.75" outlineLevel="1">
      <c r="A305" s="122">
        <v>88</v>
      </c>
      <c r="B305" s="123" t="s">
        <v>2070</v>
      </c>
      <c r="C305" s="137" t="s">
        <v>2071</v>
      </c>
      <c r="D305" s="124" t="s">
        <v>1794</v>
      </c>
      <c r="E305" s="125">
        <v>13</v>
      </c>
      <c r="F305" s="126"/>
      <c r="G305" s="127">
        <f>ROUND(E305*F305,2)</f>
        <v>0</v>
      </c>
      <c r="H305" s="126"/>
      <c r="I305" s="127">
        <f>ROUND(E305*H305,2)</f>
        <v>0</v>
      </c>
      <c r="J305" s="126"/>
      <c r="K305" s="127">
        <f>ROUND(E305*J305,2)</f>
        <v>0</v>
      </c>
      <c r="L305" s="127">
        <v>21</v>
      </c>
      <c r="M305" s="127">
        <f>G305*(1+L305/100)</f>
        <v>0</v>
      </c>
      <c r="N305" s="127">
        <v>4.4999999999999998E-2</v>
      </c>
      <c r="O305" s="127">
        <f>ROUND(E305*N305,2)</f>
        <v>0.59</v>
      </c>
      <c r="P305" s="127">
        <v>0</v>
      </c>
      <c r="Q305" s="127">
        <f>ROUND(E305*P305,2)</f>
        <v>0</v>
      </c>
      <c r="R305" s="127"/>
      <c r="S305" s="127" t="s">
        <v>392</v>
      </c>
      <c r="T305" s="128" t="s">
        <v>393</v>
      </c>
      <c r="U305" s="106">
        <v>0</v>
      </c>
      <c r="V305" s="106">
        <f>ROUND(E305*U305,2)</f>
        <v>0</v>
      </c>
      <c r="W305" s="106"/>
      <c r="X305" s="106" t="s">
        <v>1066</v>
      </c>
      <c r="Y305" s="101"/>
      <c r="Z305" s="101"/>
      <c r="AA305" s="101"/>
      <c r="AB305" s="101"/>
      <c r="AC305" s="101"/>
      <c r="AD305" s="101"/>
      <c r="AE305" s="101"/>
      <c r="AF305" s="101"/>
      <c r="AG305" s="101" t="s">
        <v>1795</v>
      </c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</row>
    <row r="306" spans="1:60" outlineLevel="1">
      <c r="A306" s="104"/>
      <c r="B306" s="105"/>
      <c r="C306" s="138" t="s">
        <v>2065</v>
      </c>
      <c r="D306" s="107"/>
      <c r="E306" s="108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1"/>
      <c r="Z306" s="101"/>
      <c r="AA306" s="101"/>
      <c r="AB306" s="101"/>
      <c r="AC306" s="101"/>
      <c r="AD306" s="101"/>
      <c r="AE306" s="101"/>
      <c r="AF306" s="101"/>
      <c r="AG306" s="101" t="s">
        <v>365</v>
      </c>
      <c r="AH306" s="101">
        <v>0</v>
      </c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</row>
    <row r="307" spans="1:60" outlineLevel="1">
      <c r="A307" s="104"/>
      <c r="B307" s="105"/>
      <c r="C307" s="138" t="s">
        <v>2069</v>
      </c>
      <c r="D307" s="107"/>
      <c r="E307" s="108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1"/>
      <c r="Z307" s="101"/>
      <c r="AA307" s="101"/>
      <c r="AB307" s="101"/>
      <c r="AC307" s="101"/>
      <c r="AD307" s="101"/>
      <c r="AE307" s="101"/>
      <c r="AF307" s="101"/>
      <c r="AG307" s="101" t="s">
        <v>365</v>
      </c>
      <c r="AH307" s="101">
        <v>0</v>
      </c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</row>
    <row r="308" spans="1:60" outlineLevel="1">
      <c r="A308" s="104"/>
      <c r="B308" s="105"/>
      <c r="C308" s="138" t="s">
        <v>2072</v>
      </c>
      <c r="D308" s="107"/>
      <c r="E308" s="108">
        <v>13</v>
      </c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1"/>
      <c r="Z308" s="101"/>
      <c r="AA308" s="101"/>
      <c r="AB308" s="101"/>
      <c r="AC308" s="101"/>
      <c r="AD308" s="101"/>
      <c r="AE308" s="101"/>
      <c r="AF308" s="101"/>
      <c r="AG308" s="101" t="s">
        <v>365</v>
      </c>
      <c r="AH308" s="101">
        <v>0</v>
      </c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</row>
    <row r="309" spans="1:60" ht="22.5" outlineLevel="1">
      <c r="A309" s="122">
        <v>89</v>
      </c>
      <c r="B309" s="123" t="s">
        <v>2073</v>
      </c>
      <c r="C309" s="137" t="s">
        <v>2074</v>
      </c>
      <c r="D309" s="124" t="s">
        <v>534</v>
      </c>
      <c r="E309" s="125">
        <v>32</v>
      </c>
      <c r="F309" s="126"/>
      <c r="G309" s="127">
        <f>ROUND(E309*F309,2)</f>
        <v>0</v>
      </c>
      <c r="H309" s="126"/>
      <c r="I309" s="127">
        <f>ROUND(E309*H309,2)</f>
        <v>0</v>
      </c>
      <c r="J309" s="126"/>
      <c r="K309" s="127">
        <f>ROUND(E309*J309,2)</f>
        <v>0</v>
      </c>
      <c r="L309" s="127">
        <v>21</v>
      </c>
      <c r="M309" s="127">
        <f>G309*(1+L309/100)</f>
        <v>0</v>
      </c>
      <c r="N309" s="127">
        <v>2.0000000000000001E-4</v>
      </c>
      <c r="O309" s="127">
        <f>ROUND(E309*N309,2)</f>
        <v>0.01</v>
      </c>
      <c r="P309" s="127">
        <v>0</v>
      </c>
      <c r="Q309" s="127">
        <f>ROUND(E309*P309,2)</f>
        <v>0</v>
      </c>
      <c r="R309" s="127"/>
      <c r="S309" s="127" t="s">
        <v>360</v>
      </c>
      <c r="T309" s="128" t="s">
        <v>361</v>
      </c>
      <c r="U309" s="106">
        <v>0.246</v>
      </c>
      <c r="V309" s="106">
        <f>ROUND(E309*U309,2)</f>
        <v>7.87</v>
      </c>
      <c r="W309" s="106"/>
      <c r="X309" s="106" t="s">
        <v>362</v>
      </c>
      <c r="Y309" s="101"/>
      <c r="Z309" s="101"/>
      <c r="AA309" s="101"/>
      <c r="AB309" s="101"/>
      <c r="AC309" s="101"/>
      <c r="AD309" s="101"/>
      <c r="AE309" s="101"/>
      <c r="AF309" s="101"/>
      <c r="AG309" s="101" t="s">
        <v>1789</v>
      </c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</row>
    <row r="310" spans="1:60" outlineLevel="1">
      <c r="A310" s="104"/>
      <c r="B310" s="105"/>
      <c r="C310" s="138" t="s">
        <v>2075</v>
      </c>
      <c r="D310" s="107"/>
      <c r="E310" s="108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1"/>
      <c r="Z310" s="101"/>
      <c r="AA310" s="101"/>
      <c r="AB310" s="101"/>
      <c r="AC310" s="101"/>
      <c r="AD310" s="101"/>
      <c r="AE310" s="101"/>
      <c r="AF310" s="101"/>
      <c r="AG310" s="101" t="s">
        <v>365</v>
      </c>
      <c r="AH310" s="101">
        <v>0</v>
      </c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</row>
    <row r="311" spans="1:60" outlineLevel="1">
      <c r="A311" s="104"/>
      <c r="B311" s="105"/>
      <c r="C311" s="138" t="s">
        <v>2076</v>
      </c>
      <c r="D311" s="107"/>
      <c r="E311" s="108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1"/>
      <c r="Z311" s="101"/>
      <c r="AA311" s="101"/>
      <c r="AB311" s="101"/>
      <c r="AC311" s="101"/>
      <c r="AD311" s="101"/>
      <c r="AE311" s="101"/>
      <c r="AF311" s="101"/>
      <c r="AG311" s="101" t="s">
        <v>365</v>
      </c>
      <c r="AH311" s="101">
        <v>0</v>
      </c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</row>
    <row r="312" spans="1:60" outlineLevel="1">
      <c r="A312" s="104"/>
      <c r="B312" s="105"/>
      <c r="C312" s="138" t="s">
        <v>2077</v>
      </c>
      <c r="D312" s="107"/>
      <c r="E312" s="108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1"/>
      <c r="Z312" s="101"/>
      <c r="AA312" s="101"/>
      <c r="AB312" s="101"/>
      <c r="AC312" s="101"/>
      <c r="AD312" s="101"/>
      <c r="AE312" s="101"/>
      <c r="AF312" s="101"/>
      <c r="AG312" s="101" t="s">
        <v>365</v>
      </c>
      <c r="AH312" s="101">
        <v>0</v>
      </c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</row>
    <row r="313" spans="1:60" outlineLevel="1">
      <c r="A313" s="104"/>
      <c r="B313" s="105"/>
      <c r="C313" s="138" t="s">
        <v>2078</v>
      </c>
      <c r="D313" s="107"/>
      <c r="E313" s="108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1"/>
      <c r="Z313" s="101"/>
      <c r="AA313" s="101"/>
      <c r="AB313" s="101"/>
      <c r="AC313" s="101"/>
      <c r="AD313" s="101"/>
      <c r="AE313" s="101"/>
      <c r="AF313" s="101"/>
      <c r="AG313" s="101" t="s">
        <v>365</v>
      </c>
      <c r="AH313" s="101">
        <v>0</v>
      </c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</row>
    <row r="314" spans="1:60" outlineLevel="1">
      <c r="A314" s="104"/>
      <c r="B314" s="105"/>
      <c r="C314" s="138" t="s">
        <v>2079</v>
      </c>
      <c r="D314" s="107"/>
      <c r="E314" s="108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1"/>
      <c r="Z314" s="101"/>
      <c r="AA314" s="101"/>
      <c r="AB314" s="101"/>
      <c r="AC314" s="101"/>
      <c r="AD314" s="101"/>
      <c r="AE314" s="101"/>
      <c r="AF314" s="101"/>
      <c r="AG314" s="101" t="s">
        <v>365</v>
      </c>
      <c r="AH314" s="101">
        <v>0</v>
      </c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</row>
    <row r="315" spans="1:60" outlineLevel="1">
      <c r="A315" s="104"/>
      <c r="B315" s="105"/>
      <c r="C315" s="138" t="s">
        <v>2080</v>
      </c>
      <c r="D315" s="107"/>
      <c r="E315" s="108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1"/>
      <c r="Z315" s="101"/>
      <c r="AA315" s="101"/>
      <c r="AB315" s="101"/>
      <c r="AC315" s="101"/>
      <c r="AD315" s="101"/>
      <c r="AE315" s="101"/>
      <c r="AF315" s="101"/>
      <c r="AG315" s="101" t="s">
        <v>365</v>
      </c>
      <c r="AH315" s="101">
        <v>0</v>
      </c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</row>
    <row r="316" spans="1:60" outlineLevel="1">
      <c r="A316" s="104"/>
      <c r="B316" s="105"/>
      <c r="C316" s="138" t="s">
        <v>2081</v>
      </c>
      <c r="D316" s="107"/>
      <c r="E316" s="108">
        <v>32</v>
      </c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1"/>
      <c r="Z316" s="101"/>
      <c r="AA316" s="101"/>
      <c r="AB316" s="101"/>
      <c r="AC316" s="101"/>
      <c r="AD316" s="101"/>
      <c r="AE316" s="101"/>
      <c r="AF316" s="101"/>
      <c r="AG316" s="101" t="s">
        <v>365</v>
      </c>
      <c r="AH316" s="101">
        <v>0</v>
      </c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</row>
    <row r="317" spans="1:60" outlineLevel="1">
      <c r="A317" s="122">
        <v>90</v>
      </c>
      <c r="B317" s="123" t="s">
        <v>2082</v>
      </c>
      <c r="C317" s="137" t="s">
        <v>2083</v>
      </c>
      <c r="D317" s="124" t="s">
        <v>534</v>
      </c>
      <c r="E317" s="125">
        <v>1</v>
      </c>
      <c r="F317" s="126"/>
      <c r="G317" s="127">
        <f>ROUND(E317*F317,2)</f>
        <v>0</v>
      </c>
      <c r="H317" s="126"/>
      <c r="I317" s="127">
        <f>ROUND(E317*H317,2)</f>
        <v>0</v>
      </c>
      <c r="J317" s="126"/>
      <c r="K317" s="127">
        <f>ROUND(E317*J317,2)</f>
        <v>0</v>
      </c>
      <c r="L317" s="127">
        <v>21</v>
      </c>
      <c r="M317" s="127">
        <f>G317*(1+L317/100)</f>
        <v>0</v>
      </c>
      <c r="N317" s="127">
        <v>2.2000000000000001E-4</v>
      </c>
      <c r="O317" s="127">
        <f>ROUND(E317*N317,2)</f>
        <v>0</v>
      </c>
      <c r="P317" s="127">
        <v>0</v>
      </c>
      <c r="Q317" s="127">
        <f>ROUND(E317*P317,2)</f>
        <v>0</v>
      </c>
      <c r="R317" s="127"/>
      <c r="S317" s="127" t="s">
        <v>360</v>
      </c>
      <c r="T317" s="128" t="s">
        <v>361</v>
      </c>
      <c r="U317" s="106">
        <v>0.246</v>
      </c>
      <c r="V317" s="106">
        <f>ROUND(E317*U317,2)</f>
        <v>0.25</v>
      </c>
      <c r="W317" s="106"/>
      <c r="X317" s="106" t="s">
        <v>362</v>
      </c>
      <c r="Y317" s="101"/>
      <c r="Z317" s="101"/>
      <c r="AA317" s="101"/>
      <c r="AB317" s="101"/>
      <c r="AC317" s="101"/>
      <c r="AD317" s="101"/>
      <c r="AE317" s="101"/>
      <c r="AF317" s="101"/>
      <c r="AG317" s="101" t="s">
        <v>1789</v>
      </c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</row>
    <row r="318" spans="1:60" outlineLevel="1">
      <c r="A318" s="104"/>
      <c r="B318" s="105"/>
      <c r="C318" s="138" t="s">
        <v>2084</v>
      </c>
      <c r="D318" s="107"/>
      <c r="E318" s="108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1"/>
      <c r="Z318" s="101"/>
      <c r="AA318" s="101"/>
      <c r="AB318" s="101"/>
      <c r="AC318" s="101"/>
      <c r="AD318" s="101"/>
      <c r="AE318" s="101"/>
      <c r="AF318" s="101"/>
      <c r="AG318" s="101" t="s">
        <v>365</v>
      </c>
      <c r="AH318" s="101">
        <v>0</v>
      </c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</row>
    <row r="319" spans="1:60" outlineLevel="1">
      <c r="A319" s="104"/>
      <c r="B319" s="105"/>
      <c r="C319" s="138" t="s">
        <v>2085</v>
      </c>
      <c r="D319" s="107"/>
      <c r="E319" s="108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1"/>
      <c r="Z319" s="101"/>
      <c r="AA319" s="101"/>
      <c r="AB319" s="101"/>
      <c r="AC319" s="101"/>
      <c r="AD319" s="101"/>
      <c r="AE319" s="101"/>
      <c r="AF319" s="101"/>
      <c r="AG319" s="101" t="s">
        <v>365</v>
      </c>
      <c r="AH319" s="101">
        <v>0</v>
      </c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</row>
    <row r="320" spans="1:60" outlineLevel="1">
      <c r="A320" s="104"/>
      <c r="B320" s="105"/>
      <c r="C320" s="138" t="s">
        <v>43</v>
      </c>
      <c r="D320" s="107"/>
      <c r="E320" s="108">
        <v>1</v>
      </c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1"/>
      <c r="Z320" s="101"/>
      <c r="AA320" s="101"/>
      <c r="AB320" s="101"/>
      <c r="AC320" s="101"/>
      <c r="AD320" s="101"/>
      <c r="AE320" s="101"/>
      <c r="AF320" s="101"/>
      <c r="AG320" s="101" t="s">
        <v>365</v>
      </c>
      <c r="AH320" s="101">
        <v>0</v>
      </c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</row>
    <row r="321" spans="1:60" outlineLevel="1">
      <c r="A321" s="122">
        <v>91</v>
      </c>
      <c r="B321" s="123" t="s">
        <v>2086</v>
      </c>
      <c r="C321" s="137" t="s">
        <v>2087</v>
      </c>
      <c r="D321" s="124" t="s">
        <v>702</v>
      </c>
      <c r="E321" s="125">
        <v>25</v>
      </c>
      <c r="F321" s="126"/>
      <c r="G321" s="127">
        <f>ROUND(E321*F321,2)</f>
        <v>0</v>
      </c>
      <c r="H321" s="126"/>
      <c r="I321" s="127">
        <f>ROUND(E321*H321,2)</f>
        <v>0</v>
      </c>
      <c r="J321" s="126"/>
      <c r="K321" s="127">
        <f>ROUND(E321*J321,2)</f>
        <v>0</v>
      </c>
      <c r="L321" s="127">
        <v>21</v>
      </c>
      <c r="M321" s="127">
        <f>G321*(1+L321/100)</f>
        <v>0</v>
      </c>
      <c r="N321" s="127">
        <v>1.421E-2</v>
      </c>
      <c r="O321" s="127">
        <f>ROUND(E321*N321,2)</f>
        <v>0.36</v>
      </c>
      <c r="P321" s="127">
        <v>0</v>
      </c>
      <c r="Q321" s="127">
        <f>ROUND(E321*P321,2)</f>
        <v>0</v>
      </c>
      <c r="R321" s="127"/>
      <c r="S321" s="127" t="s">
        <v>360</v>
      </c>
      <c r="T321" s="128" t="s">
        <v>361</v>
      </c>
      <c r="U321" s="106">
        <v>1.1890000000000001</v>
      </c>
      <c r="V321" s="106">
        <f>ROUND(E321*U321,2)</f>
        <v>29.73</v>
      </c>
      <c r="W321" s="106"/>
      <c r="X321" s="106" t="s">
        <v>362</v>
      </c>
      <c r="Y321" s="101"/>
      <c r="Z321" s="101"/>
      <c r="AA321" s="101"/>
      <c r="AB321" s="101"/>
      <c r="AC321" s="101"/>
      <c r="AD321" s="101"/>
      <c r="AE321" s="101"/>
      <c r="AF321" s="101"/>
      <c r="AG321" s="101" t="s">
        <v>1789</v>
      </c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</row>
    <row r="322" spans="1:60" outlineLevel="1">
      <c r="A322" s="104"/>
      <c r="B322" s="105"/>
      <c r="C322" s="138" t="s">
        <v>2075</v>
      </c>
      <c r="D322" s="107"/>
      <c r="E322" s="108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1"/>
      <c r="Z322" s="101"/>
      <c r="AA322" s="101"/>
      <c r="AB322" s="101"/>
      <c r="AC322" s="101"/>
      <c r="AD322" s="101"/>
      <c r="AE322" s="101"/>
      <c r="AF322" s="101"/>
      <c r="AG322" s="101" t="s">
        <v>365</v>
      </c>
      <c r="AH322" s="101">
        <v>0</v>
      </c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</row>
    <row r="323" spans="1:60" outlineLevel="1">
      <c r="A323" s="104"/>
      <c r="B323" s="105"/>
      <c r="C323" s="138" t="s">
        <v>2076</v>
      </c>
      <c r="D323" s="107"/>
      <c r="E323" s="108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1"/>
      <c r="Z323" s="101"/>
      <c r="AA323" s="101"/>
      <c r="AB323" s="101"/>
      <c r="AC323" s="101"/>
      <c r="AD323" s="101"/>
      <c r="AE323" s="101"/>
      <c r="AF323" s="101"/>
      <c r="AG323" s="101" t="s">
        <v>365</v>
      </c>
      <c r="AH323" s="101">
        <v>0</v>
      </c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</row>
    <row r="324" spans="1:60" outlineLevel="1">
      <c r="A324" s="104"/>
      <c r="B324" s="105"/>
      <c r="C324" s="138" t="s">
        <v>2080</v>
      </c>
      <c r="D324" s="107"/>
      <c r="E324" s="108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1"/>
      <c r="Z324" s="101"/>
      <c r="AA324" s="101"/>
      <c r="AB324" s="101"/>
      <c r="AC324" s="101"/>
      <c r="AD324" s="101"/>
      <c r="AE324" s="101"/>
      <c r="AF324" s="101"/>
      <c r="AG324" s="101" t="s">
        <v>365</v>
      </c>
      <c r="AH324" s="101">
        <v>0</v>
      </c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</row>
    <row r="325" spans="1:60" outlineLevel="1">
      <c r="A325" s="104"/>
      <c r="B325" s="105"/>
      <c r="C325" s="138" t="s">
        <v>1829</v>
      </c>
      <c r="D325" s="107"/>
      <c r="E325" s="108">
        <v>25</v>
      </c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1"/>
      <c r="Z325" s="101"/>
      <c r="AA325" s="101"/>
      <c r="AB325" s="101"/>
      <c r="AC325" s="101"/>
      <c r="AD325" s="101"/>
      <c r="AE325" s="101"/>
      <c r="AF325" s="101"/>
      <c r="AG325" s="101" t="s">
        <v>365</v>
      </c>
      <c r="AH325" s="101">
        <v>0</v>
      </c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</row>
    <row r="326" spans="1:60" outlineLevel="1">
      <c r="A326" s="122">
        <v>92</v>
      </c>
      <c r="B326" s="123" t="s">
        <v>2088</v>
      </c>
      <c r="C326" s="137" t="s">
        <v>2089</v>
      </c>
      <c r="D326" s="124" t="s">
        <v>702</v>
      </c>
      <c r="E326" s="125">
        <v>2</v>
      </c>
      <c r="F326" s="126"/>
      <c r="G326" s="127">
        <f>ROUND(E326*F326,2)</f>
        <v>0</v>
      </c>
      <c r="H326" s="126"/>
      <c r="I326" s="127">
        <f>ROUND(E326*H326,2)</f>
        <v>0</v>
      </c>
      <c r="J326" s="126"/>
      <c r="K326" s="127">
        <f>ROUND(E326*J326,2)</f>
        <v>0</v>
      </c>
      <c r="L326" s="127">
        <v>21</v>
      </c>
      <c r="M326" s="127">
        <f>G326*(1+L326/100)</f>
        <v>0</v>
      </c>
      <c r="N326" s="127">
        <v>8.9999999999999993E-3</v>
      </c>
      <c r="O326" s="127">
        <f>ROUND(E326*N326,2)</f>
        <v>0.02</v>
      </c>
      <c r="P326" s="127">
        <v>0</v>
      </c>
      <c r="Q326" s="127">
        <f>ROUND(E326*P326,2)</f>
        <v>0</v>
      </c>
      <c r="R326" s="127"/>
      <c r="S326" s="127" t="s">
        <v>360</v>
      </c>
      <c r="T326" s="128" t="s">
        <v>361</v>
      </c>
      <c r="U326" s="106">
        <v>1.1890000000000001</v>
      </c>
      <c r="V326" s="106">
        <f>ROUND(E326*U326,2)</f>
        <v>2.38</v>
      </c>
      <c r="W326" s="106"/>
      <c r="X326" s="106" t="s">
        <v>362</v>
      </c>
      <c r="Y326" s="101"/>
      <c r="Z326" s="101"/>
      <c r="AA326" s="101"/>
      <c r="AB326" s="101"/>
      <c r="AC326" s="101"/>
      <c r="AD326" s="101"/>
      <c r="AE326" s="101"/>
      <c r="AF326" s="101"/>
      <c r="AG326" s="101" t="s">
        <v>1789</v>
      </c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</row>
    <row r="327" spans="1:60" outlineLevel="1">
      <c r="A327" s="104"/>
      <c r="B327" s="105"/>
      <c r="C327" s="138" t="s">
        <v>2078</v>
      </c>
      <c r="D327" s="107"/>
      <c r="E327" s="108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1"/>
      <c r="Z327" s="101"/>
      <c r="AA327" s="101"/>
      <c r="AB327" s="101"/>
      <c r="AC327" s="101"/>
      <c r="AD327" s="101"/>
      <c r="AE327" s="101"/>
      <c r="AF327" s="101"/>
      <c r="AG327" s="101" t="s">
        <v>365</v>
      </c>
      <c r="AH327" s="101">
        <v>0</v>
      </c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</row>
    <row r="328" spans="1:60" outlineLevel="1">
      <c r="A328" s="104"/>
      <c r="B328" s="105"/>
      <c r="C328" s="138" t="s">
        <v>299</v>
      </c>
      <c r="D328" s="107"/>
      <c r="E328" s="108">
        <v>2</v>
      </c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1"/>
      <c r="Z328" s="101"/>
      <c r="AA328" s="101"/>
      <c r="AB328" s="101"/>
      <c r="AC328" s="101"/>
      <c r="AD328" s="101"/>
      <c r="AE328" s="101"/>
      <c r="AF328" s="101"/>
      <c r="AG328" s="101" t="s">
        <v>365</v>
      </c>
      <c r="AH328" s="101">
        <v>0</v>
      </c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</row>
    <row r="329" spans="1:60" ht="22.5" outlineLevel="1">
      <c r="A329" s="122">
        <v>93</v>
      </c>
      <c r="B329" s="123" t="s">
        <v>2090</v>
      </c>
      <c r="C329" s="137" t="s">
        <v>2091</v>
      </c>
      <c r="D329" s="124" t="s">
        <v>702</v>
      </c>
      <c r="E329" s="125">
        <v>1</v>
      </c>
      <c r="F329" s="126"/>
      <c r="G329" s="127">
        <f>ROUND(E329*F329,2)</f>
        <v>0</v>
      </c>
      <c r="H329" s="126"/>
      <c r="I329" s="127">
        <f>ROUND(E329*H329,2)</f>
        <v>0</v>
      </c>
      <c r="J329" s="126"/>
      <c r="K329" s="127">
        <f>ROUND(E329*J329,2)</f>
        <v>0</v>
      </c>
      <c r="L329" s="127">
        <v>21</v>
      </c>
      <c r="M329" s="127">
        <f>G329*(1+L329/100)</f>
        <v>0</v>
      </c>
      <c r="N329" s="127">
        <v>1.7010000000000001E-2</v>
      </c>
      <c r="O329" s="127">
        <f>ROUND(E329*N329,2)</f>
        <v>0.02</v>
      </c>
      <c r="P329" s="127">
        <v>0</v>
      </c>
      <c r="Q329" s="127">
        <f>ROUND(E329*P329,2)</f>
        <v>0</v>
      </c>
      <c r="R329" s="127"/>
      <c r="S329" s="127" t="s">
        <v>360</v>
      </c>
      <c r="T329" s="128" t="s">
        <v>361</v>
      </c>
      <c r="U329" s="106">
        <v>1.2529999999999999</v>
      </c>
      <c r="V329" s="106">
        <f>ROUND(E329*U329,2)</f>
        <v>1.25</v>
      </c>
      <c r="W329" s="106"/>
      <c r="X329" s="106" t="s">
        <v>362</v>
      </c>
      <c r="Y329" s="101"/>
      <c r="Z329" s="101"/>
      <c r="AA329" s="101"/>
      <c r="AB329" s="101"/>
      <c r="AC329" s="101"/>
      <c r="AD329" s="101"/>
      <c r="AE329" s="101"/>
      <c r="AF329" s="101"/>
      <c r="AG329" s="101" t="s">
        <v>1789</v>
      </c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</row>
    <row r="330" spans="1:60" outlineLevel="1">
      <c r="A330" s="104"/>
      <c r="B330" s="105"/>
      <c r="C330" s="138" t="s">
        <v>2085</v>
      </c>
      <c r="D330" s="107"/>
      <c r="E330" s="108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1"/>
      <c r="Z330" s="101"/>
      <c r="AA330" s="101"/>
      <c r="AB330" s="101"/>
      <c r="AC330" s="101"/>
      <c r="AD330" s="101"/>
      <c r="AE330" s="101"/>
      <c r="AF330" s="101"/>
      <c r="AG330" s="101" t="s">
        <v>365</v>
      </c>
      <c r="AH330" s="101">
        <v>0</v>
      </c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</row>
    <row r="331" spans="1:60" outlineLevel="1">
      <c r="A331" s="104"/>
      <c r="B331" s="105"/>
      <c r="C331" s="138" t="s">
        <v>43</v>
      </c>
      <c r="D331" s="107"/>
      <c r="E331" s="108">
        <v>1</v>
      </c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1"/>
      <c r="Z331" s="101"/>
      <c r="AA331" s="101"/>
      <c r="AB331" s="101"/>
      <c r="AC331" s="101"/>
      <c r="AD331" s="101"/>
      <c r="AE331" s="101"/>
      <c r="AF331" s="101"/>
      <c r="AG331" s="101" t="s">
        <v>365</v>
      </c>
      <c r="AH331" s="101">
        <v>0</v>
      </c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</row>
    <row r="332" spans="1:60" ht="33.75" outlineLevel="1">
      <c r="A332" s="122">
        <v>94</v>
      </c>
      <c r="B332" s="123" t="s">
        <v>2092</v>
      </c>
      <c r="C332" s="137" t="s">
        <v>2093</v>
      </c>
      <c r="D332" s="124" t="s">
        <v>534</v>
      </c>
      <c r="E332" s="125">
        <v>22</v>
      </c>
      <c r="F332" s="126"/>
      <c r="G332" s="127">
        <f>ROUND(E332*F332,2)</f>
        <v>0</v>
      </c>
      <c r="H332" s="126"/>
      <c r="I332" s="127">
        <f>ROUND(E332*H332,2)</f>
        <v>0</v>
      </c>
      <c r="J332" s="126"/>
      <c r="K332" s="127">
        <f>ROUND(E332*J332,2)</f>
        <v>0</v>
      </c>
      <c r="L332" s="127">
        <v>21</v>
      </c>
      <c r="M332" s="127">
        <f>G332*(1+L332/100)</f>
        <v>0</v>
      </c>
      <c r="N332" s="127">
        <v>1.0200000000000001E-3</v>
      </c>
      <c r="O332" s="127">
        <f>ROUND(E332*N332,2)</f>
        <v>0.02</v>
      </c>
      <c r="P332" s="127">
        <v>0</v>
      </c>
      <c r="Q332" s="127">
        <f>ROUND(E332*P332,2)</f>
        <v>0</v>
      </c>
      <c r="R332" s="127"/>
      <c r="S332" s="127" t="s">
        <v>360</v>
      </c>
      <c r="T332" s="128" t="s">
        <v>361</v>
      </c>
      <c r="U332" s="106">
        <v>0.47599999999999998</v>
      </c>
      <c r="V332" s="106">
        <f>ROUND(E332*U332,2)</f>
        <v>10.47</v>
      </c>
      <c r="W332" s="106"/>
      <c r="X332" s="106" t="s">
        <v>362</v>
      </c>
      <c r="Y332" s="101"/>
      <c r="Z332" s="101"/>
      <c r="AA332" s="101"/>
      <c r="AB332" s="101"/>
      <c r="AC332" s="101"/>
      <c r="AD332" s="101"/>
      <c r="AE332" s="101"/>
      <c r="AF332" s="101"/>
      <c r="AG332" s="101" t="s">
        <v>1789</v>
      </c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</row>
    <row r="333" spans="1:60" outlineLevel="1">
      <c r="A333" s="104"/>
      <c r="B333" s="105"/>
      <c r="C333" s="138" t="s">
        <v>2075</v>
      </c>
      <c r="D333" s="107"/>
      <c r="E333" s="108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1"/>
      <c r="Z333" s="101"/>
      <c r="AA333" s="101"/>
      <c r="AB333" s="101"/>
      <c r="AC333" s="101"/>
      <c r="AD333" s="101"/>
      <c r="AE333" s="101"/>
      <c r="AF333" s="101"/>
      <c r="AG333" s="101" t="s">
        <v>365</v>
      </c>
      <c r="AH333" s="101">
        <v>0</v>
      </c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</row>
    <row r="334" spans="1:60" outlineLevel="1">
      <c r="A334" s="104"/>
      <c r="B334" s="105"/>
      <c r="C334" s="138" t="s">
        <v>2077</v>
      </c>
      <c r="D334" s="107"/>
      <c r="E334" s="108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1"/>
      <c r="Z334" s="101"/>
      <c r="AA334" s="101"/>
      <c r="AB334" s="101"/>
      <c r="AC334" s="101"/>
      <c r="AD334" s="101"/>
      <c r="AE334" s="101"/>
      <c r="AF334" s="101"/>
      <c r="AG334" s="101" t="s">
        <v>365</v>
      </c>
      <c r="AH334" s="101">
        <v>0</v>
      </c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</row>
    <row r="335" spans="1:60" outlineLevel="1">
      <c r="A335" s="104"/>
      <c r="B335" s="105"/>
      <c r="C335" s="138" t="s">
        <v>2076</v>
      </c>
      <c r="D335" s="107"/>
      <c r="E335" s="108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1"/>
      <c r="Z335" s="101"/>
      <c r="AA335" s="101"/>
      <c r="AB335" s="101"/>
      <c r="AC335" s="101"/>
      <c r="AD335" s="101"/>
      <c r="AE335" s="101"/>
      <c r="AF335" s="101"/>
      <c r="AG335" s="101" t="s">
        <v>365</v>
      </c>
      <c r="AH335" s="101">
        <v>0</v>
      </c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</row>
    <row r="336" spans="1:60" outlineLevel="1">
      <c r="A336" s="104"/>
      <c r="B336" s="105"/>
      <c r="C336" s="138" t="s">
        <v>2078</v>
      </c>
      <c r="D336" s="107"/>
      <c r="E336" s="108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1"/>
      <c r="Z336" s="101"/>
      <c r="AA336" s="101"/>
      <c r="AB336" s="101"/>
      <c r="AC336" s="101"/>
      <c r="AD336" s="101"/>
      <c r="AE336" s="101"/>
      <c r="AF336" s="101"/>
      <c r="AG336" s="101" t="s">
        <v>365</v>
      </c>
      <c r="AH336" s="101">
        <v>0</v>
      </c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</row>
    <row r="337" spans="1:60" ht="22.5" outlineLevel="1">
      <c r="A337" s="104"/>
      <c r="B337" s="105"/>
      <c r="C337" s="138" t="s">
        <v>2094</v>
      </c>
      <c r="D337" s="107"/>
      <c r="E337" s="108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1"/>
      <c r="Z337" s="101"/>
      <c r="AA337" s="101"/>
      <c r="AB337" s="101"/>
      <c r="AC337" s="101"/>
      <c r="AD337" s="101"/>
      <c r="AE337" s="101"/>
      <c r="AF337" s="101"/>
      <c r="AG337" s="101" t="s">
        <v>365</v>
      </c>
      <c r="AH337" s="101">
        <v>0</v>
      </c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</row>
    <row r="338" spans="1:60" outlineLevel="1">
      <c r="A338" s="104"/>
      <c r="B338" s="105"/>
      <c r="C338" s="138" t="s">
        <v>2095</v>
      </c>
      <c r="D338" s="107"/>
      <c r="E338" s="108">
        <v>22</v>
      </c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1"/>
      <c r="Z338" s="101"/>
      <c r="AA338" s="101"/>
      <c r="AB338" s="101"/>
      <c r="AC338" s="101"/>
      <c r="AD338" s="101"/>
      <c r="AE338" s="101"/>
      <c r="AF338" s="101"/>
      <c r="AG338" s="101" t="s">
        <v>365</v>
      </c>
      <c r="AH338" s="101">
        <v>0</v>
      </c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</row>
    <row r="339" spans="1:60" ht="33.75" outlineLevel="1">
      <c r="A339" s="122">
        <v>95</v>
      </c>
      <c r="B339" s="123" t="s">
        <v>2096</v>
      </c>
      <c r="C339" s="137" t="s">
        <v>2097</v>
      </c>
      <c r="D339" s="124" t="s">
        <v>534</v>
      </c>
      <c r="E339" s="125">
        <v>11</v>
      </c>
      <c r="F339" s="126"/>
      <c r="G339" s="127">
        <f>ROUND(E339*F339,2)</f>
        <v>0</v>
      </c>
      <c r="H339" s="126"/>
      <c r="I339" s="127">
        <f>ROUND(E339*H339,2)</f>
        <v>0</v>
      </c>
      <c r="J339" s="126"/>
      <c r="K339" s="127">
        <f>ROUND(E339*J339,2)</f>
        <v>0</v>
      </c>
      <c r="L339" s="127">
        <v>21</v>
      </c>
      <c r="M339" s="127">
        <f>G339*(1+L339/100)</f>
        <v>0</v>
      </c>
      <c r="N339" s="127">
        <v>1.0200000000000001E-3</v>
      </c>
      <c r="O339" s="127">
        <f>ROUND(E339*N339,2)</f>
        <v>0.01</v>
      </c>
      <c r="P339" s="127">
        <v>0</v>
      </c>
      <c r="Q339" s="127">
        <f>ROUND(E339*P339,2)</f>
        <v>0</v>
      </c>
      <c r="R339" s="127"/>
      <c r="S339" s="127" t="s">
        <v>360</v>
      </c>
      <c r="T339" s="128" t="s">
        <v>393</v>
      </c>
      <c r="U339" s="106">
        <v>0</v>
      </c>
      <c r="V339" s="106">
        <f>ROUND(E339*U339,2)</f>
        <v>0</v>
      </c>
      <c r="W339" s="106"/>
      <c r="X339" s="106" t="s">
        <v>362</v>
      </c>
      <c r="Y339" s="101"/>
      <c r="Z339" s="101"/>
      <c r="AA339" s="101"/>
      <c r="AB339" s="101"/>
      <c r="AC339" s="101"/>
      <c r="AD339" s="101"/>
      <c r="AE339" s="101"/>
      <c r="AF339" s="101"/>
      <c r="AG339" s="101" t="s">
        <v>1789</v>
      </c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</row>
    <row r="340" spans="1:60" outlineLevel="1">
      <c r="A340" s="104"/>
      <c r="B340" s="105"/>
      <c r="C340" s="138" t="s">
        <v>2080</v>
      </c>
      <c r="D340" s="107"/>
      <c r="E340" s="108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1"/>
      <c r="Z340" s="101"/>
      <c r="AA340" s="101"/>
      <c r="AB340" s="101"/>
      <c r="AC340" s="101"/>
      <c r="AD340" s="101"/>
      <c r="AE340" s="101"/>
      <c r="AF340" s="101"/>
      <c r="AG340" s="101" t="s">
        <v>365</v>
      </c>
      <c r="AH340" s="101">
        <v>0</v>
      </c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</row>
    <row r="341" spans="1:60" outlineLevel="1">
      <c r="A341" s="104"/>
      <c r="B341" s="105"/>
      <c r="C341" s="138" t="s">
        <v>2079</v>
      </c>
      <c r="D341" s="107"/>
      <c r="E341" s="108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1"/>
      <c r="Z341" s="101"/>
      <c r="AA341" s="101"/>
      <c r="AB341" s="101"/>
      <c r="AC341" s="101"/>
      <c r="AD341" s="101"/>
      <c r="AE341" s="101"/>
      <c r="AF341" s="101"/>
      <c r="AG341" s="101" t="s">
        <v>365</v>
      </c>
      <c r="AH341" s="101">
        <v>0</v>
      </c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</row>
    <row r="342" spans="1:60" outlineLevel="1">
      <c r="A342" s="104"/>
      <c r="B342" s="105"/>
      <c r="C342" s="138" t="s">
        <v>725</v>
      </c>
      <c r="D342" s="107"/>
      <c r="E342" s="108">
        <v>11</v>
      </c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1"/>
      <c r="Z342" s="101"/>
      <c r="AA342" s="101"/>
      <c r="AB342" s="101"/>
      <c r="AC342" s="101"/>
      <c r="AD342" s="101"/>
      <c r="AE342" s="101"/>
      <c r="AF342" s="101"/>
      <c r="AG342" s="101" t="s">
        <v>365</v>
      </c>
      <c r="AH342" s="101">
        <v>0</v>
      </c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H342" s="101"/>
    </row>
    <row r="343" spans="1:60" ht="33.75" outlineLevel="1">
      <c r="A343" s="122">
        <v>96</v>
      </c>
      <c r="B343" s="123" t="s">
        <v>2098</v>
      </c>
      <c r="C343" s="137" t="s">
        <v>2099</v>
      </c>
      <c r="D343" s="124" t="s">
        <v>534</v>
      </c>
      <c r="E343" s="125">
        <v>10</v>
      </c>
      <c r="F343" s="126"/>
      <c r="G343" s="127">
        <f>ROUND(E343*F343,2)</f>
        <v>0</v>
      </c>
      <c r="H343" s="126"/>
      <c r="I343" s="127">
        <f>ROUND(E343*H343,2)</f>
        <v>0</v>
      </c>
      <c r="J343" s="126"/>
      <c r="K343" s="127">
        <f>ROUND(E343*J343,2)</f>
        <v>0</v>
      </c>
      <c r="L343" s="127">
        <v>21</v>
      </c>
      <c r="M343" s="127">
        <f>G343*(1+L343/100)</f>
        <v>0</v>
      </c>
      <c r="N343" s="127">
        <v>2.1199999999999999E-3</v>
      </c>
      <c r="O343" s="127">
        <f>ROUND(E343*N343,2)</f>
        <v>0.02</v>
      </c>
      <c r="P343" s="127">
        <v>0</v>
      </c>
      <c r="Q343" s="127">
        <f>ROUND(E343*P343,2)</f>
        <v>0</v>
      </c>
      <c r="R343" s="127"/>
      <c r="S343" s="127" t="s">
        <v>360</v>
      </c>
      <c r="T343" s="128" t="s">
        <v>361</v>
      </c>
      <c r="U343" s="106">
        <v>0.58699999999999997</v>
      </c>
      <c r="V343" s="106">
        <f>ROUND(E343*U343,2)</f>
        <v>5.87</v>
      </c>
      <c r="W343" s="106"/>
      <c r="X343" s="106" t="s">
        <v>362</v>
      </c>
      <c r="Y343" s="101"/>
      <c r="Z343" s="101"/>
      <c r="AA343" s="101"/>
      <c r="AB343" s="101"/>
      <c r="AC343" s="101"/>
      <c r="AD343" s="101"/>
      <c r="AE343" s="101"/>
      <c r="AF343" s="101"/>
      <c r="AG343" s="101" t="s">
        <v>1789</v>
      </c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</row>
    <row r="344" spans="1:60" outlineLevel="1">
      <c r="A344" s="104"/>
      <c r="B344" s="105"/>
      <c r="C344" s="138" t="s">
        <v>2100</v>
      </c>
      <c r="D344" s="107"/>
      <c r="E344" s="108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1"/>
      <c r="Z344" s="101"/>
      <c r="AA344" s="101"/>
      <c r="AB344" s="101"/>
      <c r="AC344" s="101"/>
      <c r="AD344" s="101"/>
      <c r="AE344" s="101"/>
      <c r="AF344" s="101"/>
      <c r="AG344" s="101" t="s">
        <v>365</v>
      </c>
      <c r="AH344" s="101">
        <v>0</v>
      </c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</row>
    <row r="345" spans="1:60" outlineLevel="1">
      <c r="A345" s="104"/>
      <c r="B345" s="105"/>
      <c r="C345" s="138" t="s">
        <v>1434</v>
      </c>
      <c r="D345" s="107"/>
      <c r="E345" s="108">
        <v>10</v>
      </c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1"/>
      <c r="Z345" s="101"/>
      <c r="AA345" s="101"/>
      <c r="AB345" s="101"/>
      <c r="AC345" s="101"/>
      <c r="AD345" s="101"/>
      <c r="AE345" s="101"/>
      <c r="AF345" s="101"/>
      <c r="AG345" s="101" t="s">
        <v>365</v>
      </c>
      <c r="AH345" s="101">
        <v>0</v>
      </c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</row>
    <row r="346" spans="1:60" ht="25.5">
      <c r="A346" s="116" t="s">
        <v>355</v>
      </c>
      <c r="B346" s="117" t="s">
        <v>182</v>
      </c>
      <c r="C346" s="136" t="s">
        <v>156</v>
      </c>
      <c r="D346" s="118"/>
      <c r="E346" s="119"/>
      <c r="F346" s="120"/>
      <c r="G346" s="120">
        <f>SUMIF(AG347:AG349,"&lt;&gt;NOR",G347:G349)</f>
        <v>0</v>
      </c>
      <c r="H346" s="120"/>
      <c r="I346" s="120">
        <f>SUM(I347:I349)</f>
        <v>0</v>
      </c>
      <c r="J346" s="120"/>
      <c r="K346" s="120">
        <f>SUM(K347:K349)</f>
        <v>0</v>
      </c>
      <c r="L346" s="120"/>
      <c r="M346" s="120">
        <f>SUM(M347:M349)</f>
        <v>0</v>
      </c>
      <c r="N346" s="120"/>
      <c r="O346" s="120">
        <f>SUM(O347:O349)</f>
        <v>0.04</v>
      </c>
      <c r="P346" s="120"/>
      <c r="Q346" s="120">
        <f>SUM(Q347:Q349)</f>
        <v>0</v>
      </c>
      <c r="R346" s="120"/>
      <c r="S346" s="120"/>
      <c r="T346" s="121"/>
      <c r="U346" s="115"/>
      <c r="V346" s="115">
        <f>SUM(V347:V349)</f>
        <v>303.95</v>
      </c>
      <c r="W346" s="115"/>
      <c r="X346" s="115"/>
      <c r="AG346" t="s">
        <v>356</v>
      </c>
    </row>
    <row r="347" spans="1:60" outlineLevel="1">
      <c r="A347" s="122">
        <v>97</v>
      </c>
      <c r="B347" s="123" t="s">
        <v>2101</v>
      </c>
      <c r="C347" s="137" t="s">
        <v>2102</v>
      </c>
      <c r="D347" s="124" t="s">
        <v>938</v>
      </c>
      <c r="E347" s="125">
        <v>713.5</v>
      </c>
      <c r="F347" s="126"/>
      <c r="G347" s="127">
        <f>ROUND(E347*F347,2)</f>
        <v>0</v>
      </c>
      <c r="H347" s="126"/>
      <c r="I347" s="127">
        <f>ROUND(E347*H347,2)</f>
        <v>0</v>
      </c>
      <c r="J347" s="126"/>
      <c r="K347" s="127">
        <f>ROUND(E347*J347,2)</f>
        <v>0</v>
      </c>
      <c r="L347" s="127">
        <v>21</v>
      </c>
      <c r="M347" s="127">
        <f>G347*(1+L347/100)</f>
        <v>0</v>
      </c>
      <c r="N347" s="127">
        <v>6.0000000000000002E-5</v>
      </c>
      <c r="O347" s="127">
        <f>ROUND(E347*N347,2)</f>
        <v>0.04</v>
      </c>
      <c r="P347" s="127">
        <v>0</v>
      </c>
      <c r="Q347" s="127">
        <f>ROUND(E347*P347,2)</f>
        <v>0</v>
      </c>
      <c r="R347" s="127"/>
      <c r="S347" s="127" t="s">
        <v>360</v>
      </c>
      <c r="T347" s="128" t="s">
        <v>361</v>
      </c>
      <c r="U347" s="106">
        <v>0.42599999999999999</v>
      </c>
      <c r="V347" s="106">
        <f>ROUND(E347*U347,2)</f>
        <v>303.95</v>
      </c>
      <c r="W347" s="106"/>
      <c r="X347" s="106" t="s">
        <v>362</v>
      </c>
      <c r="Y347" s="101"/>
      <c r="Z347" s="101"/>
      <c r="AA347" s="101"/>
      <c r="AB347" s="101"/>
      <c r="AC347" s="101"/>
      <c r="AD347" s="101"/>
      <c r="AE347" s="101"/>
      <c r="AF347" s="101"/>
      <c r="AG347" s="101" t="s">
        <v>1789</v>
      </c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</row>
    <row r="348" spans="1:60" ht="22.5" outlineLevel="1">
      <c r="A348" s="104"/>
      <c r="B348" s="105"/>
      <c r="C348" s="138" t="s">
        <v>2103</v>
      </c>
      <c r="D348" s="107"/>
      <c r="E348" s="108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1"/>
      <c r="Z348" s="101"/>
      <c r="AA348" s="101"/>
      <c r="AB348" s="101"/>
      <c r="AC348" s="101"/>
      <c r="AD348" s="101"/>
      <c r="AE348" s="101"/>
      <c r="AF348" s="101"/>
      <c r="AG348" s="101" t="s">
        <v>365</v>
      </c>
      <c r="AH348" s="101">
        <v>0</v>
      </c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</row>
    <row r="349" spans="1:60" outlineLevel="1">
      <c r="A349" s="104"/>
      <c r="B349" s="105"/>
      <c r="C349" s="138" t="s">
        <v>2104</v>
      </c>
      <c r="D349" s="107"/>
      <c r="E349" s="108">
        <v>713.5</v>
      </c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1"/>
      <c r="Z349" s="101"/>
      <c r="AA349" s="101"/>
      <c r="AB349" s="101"/>
      <c r="AC349" s="101"/>
      <c r="AD349" s="101"/>
      <c r="AE349" s="101"/>
      <c r="AF349" s="101"/>
      <c r="AG349" s="101" t="s">
        <v>365</v>
      </c>
      <c r="AH349" s="101">
        <v>0</v>
      </c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</row>
    <row r="350" spans="1:60" ht="25.5">
      <c r="A350" s="116" t="s">
        <v>355</v>
      </c>
      <c r="B350" s="117" t="s">
        <v>143</v>
      </c>
      <c r="C350" s="136" t="s">
        <v>144</v>
      </c>
      <c r="D350" s="118"/>
      <c r="E350" s="119"/>
      <c r="F350" s="120"/>
      <c r="G350" s="120">
        <f>SUMIF(AG351:AG353,"&lt;&gt;NOR",G351:G353)</f>
        <v>0</v>
      </c>
      <c r="H350" s="120"/>
      <c r="I350" s="120">
        <f>SUM(I351:I353)</f>
        <v>0</v>
      </c>
      <c r="J350" s="120"/>
      <c r="K350" s="120">
        <f>SUM(K351:K353)</f>
        <v>0</v>
      </c>
      <c r="L350" s="120"/>
      <c r="M350" s="120">
        <f>SUM(M351:M353)</f>
        <v>0</v>
      </c>
      <c r="N350" s="120"/>
      <c r="O350" s="120">
        <f>SUM(O351:O353)</f>
        <v>6.12</v>
      </c>
      <c r="P350" s="120"/>
      <c r="Q350" s="120">
        <f>SUM(Q351:Q353)</f>
        <v>0</v>
      </c>
      <c r="R350" s="120"/>
      <c r="S350" s="120"/>
      <c r="T350" s="121"/>
      <c r="U350" s="115"/>
      <c r="V350" s="115">
        <f>SUM(V351:V353)</f>
        <v>93.9</v>
      </c>
      <c r="W350" s="115"/>
      <c r="X350" s="115"/>
      <c r="AG350" t="s">
        <v>356</v>
      </c>
    </row>
    <row r="351" spans="1:60" ht="22.5" outlineLevel="1">
      <c r="A351" s="122">
        <v>98</v>
      </c>
      <c r="B351" s="123" t="s">
        <v>2105</v>
      </c>
      <c r="C351" s="137" t="s">
        <v>2106</v>
      </c>
      <c r="D351" s="124" t="s">
        <v>525</v>
      </c>
      <c r="E351" s="125">
        <v>222.5</v>
      </c>
      <c r="F351" s="126"/>
      <c r="G351" s="127">
        <f>ROUND(E351*F351,2)</f>
        <v>0</v>
      </c>
      <c r="H351" s="126"/>
      <c r="I351" s="127">
        <f>ROUND(E351*H351,2)</f>
        <v>0</v>
      </c>
      <c r="J351" s="126"/>
      <c r="K351" s="127">
        <f>ROUND(E351*J351,2)</f>
        <v>0</v>
      </c>
      <c r="L351" s="127">
        <v>21</v>
      </c>
      <c r="M351" s="127">
        <f>G351*(1+L351/100)</f>
        <v>0</v>
      </c>
      <c r="N351" s="127">
        <v>2.7490000000000001E-2</v>
      </c>
      <c r="O351" s="127">
        <f>ROUND(E351*N351,2)</f>
        <v>6.12</v>
      </c>
      <c r="P351" s="127">
        <v>0</v>
      </c>
      <c r="Q351" s="127">
        <f>ROUND(E351*P351,2)</f>
        <v>0</v>
      </c>
      <c r="R351" s="127"/>
      <c r="S351" s="127" t="s">
        <v>360</v>
      </c>
      <c r="T351" s="128" t="s">
        <v>361</v>
      </c>
      <c r="U351" s="106">
        <v>0.42199999999999999</v>
      </c>
      <c r="V351" s="106">
        <f>ROUND(E351*U351,2)</f>
        <v>93.9</v>
      </c>
      <c r="W351" s="106"/>
      <c r="X351" s="106" t="s">
        <v>362</v>
      </c>
      <c r="Y351" s="101"/>
      <c r="Z351" s="101"/>
      <c r="AA351" s="101"/>
      <c r="AB351" s="101"/>
      <c r="AC351" s="101"/>
      <c r="AD351" s="101"/>
      <c r="AE351" s="101"/>
      <c r="AF351" s="101"/>
      <c r="AG351" s="101" t="s">
        <v>550</v>
      </c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</row>
    <row r="352" spans="1:60" ht="22.5" outlineLevel="1">
      <c r="A352" s="104"/>
      <c r="B352" s="105"/>
      <c r="C352" s="138" t="s">
        <v>2107</v>
      </c>
      <c r="D352" s="107"/>
      <c r="E352" s="108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1"/>
      <c r="Z352" s="101"/>
      <c r="AA352" s="101"/>
      <c r="AB352" s="101"/>
      <c r="AC352" s="101"/>
      <c r="AD352" s="101"/>
      <c r="AE352" s="101"/>
      <c r="AF352" s="101"/>
      <c r="AG352" s="101" t="s">
        <v>365</v>
      </c>
      <c r="AH352" s="101">
        <v>0</v>
      </c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</row>
    <row r="353" spans="1:60" outlineLevel="1">
      <c r="A353" s="104"/>
      <c r="B353" s="105"/>
      <c r="C353" s="138" t="s">
        <v>2108</v>
      </c>
      <c r="D353" s="107"/>
      <c r="E353" s="108">
        <v>222.5</v>
      </c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1"/>
      <c r="Z353" s="101"/>
      <c r="AA353" s="101"/>
      <c r="AB353" s="101"/>
      <c r="AC353" s="101"/>
      <c r="AD353" s="101"/>
      <c r="AE353" s="101"/>
      <c r="AF353" s="101"/>
      <c r="AG353" s="101" t="s">
        <v>365</v>
      </c>
      <c r="AH353" s="101">
        <v>0</v>
      </c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</row>
    <row r="354" spans="1:60">
      <c r="A354" s="116" t="s">
        <v>355</v>
      </c>
      <c r="B354" s="117" t="s">
        <v>149</v>
      </c>
      <c r="C354" s="136" t="s">
        <v>150</v>
      </c>
      <c r="D354" s="118"/>
      <c r="E354" s="119"/>
      <c r="F354" s="120"/>
      <c r="G354" s="120">
        <f>SUMIF(AG355:AG356,"&lt;&gt;NOR",G355:G356)</f>
        <v>0</v>
      </c>
      <c r="H354" s="120"/>
      <c r="I354" s="120">
        <f>SUM(I355:I356)</f>
        <v>0</v>
      </c>
      <c r="J354" s="120"/>
      <c r="K354" s="120">
        <f>SUM(K355:K356)</f>
        <v>0</v>
      </c>
      <c r="L354" s="120"/>
      <c r="M354" s="120">
        <f>SUM(M355:M356)</f>
        <v>0</v>
      </c>
      <c r="N354" s="120"/>
      <c r="O354" s="120">
        <f>SUM(O355:O356)</f>
        <v>0</v>
      </c>
      <c r="P354" s="120"/>
      <c r="Q354" s="120">
        <f>SUM(Q355:Q356)</f>
        <v>0</v>
      </c>
      <c r="R354" s="120"/>
      <c r="S354" s="120"/>
      <c r="T354" s="121"/>
      <c r="U354" s="115"/>
      <c r="V354" s="115">
        <f>SUM(V355:V356)</f>
        <v>3.27</v>
      </c>
      <c r="W354" s="115"/>
      <c r="X354" s="115"/>
      <c r="AG354" t="s">
        <v>356</v>
      </c>
    </row>
    <row r="355" spans="1:60" outlineLevel="1">
      <c r="A355" s="129">
        <v>99</v>
      </c>
      <c r="B355" s="130" t="s">
        <v>2109</v>
      </c>
      <c r="C355" s="140" t="s">
        <v>2110</v>
      </c>
      <c r="D355" s="131" t="s">
        <v>544</v>
      </c>
      <c r="E355" s="132">
        <v>1.1000000000000001</v>
      </c>
      <c r="F355" s="133"/>
      <c r="G355" s="134">
        <f>ROUND(E355*F355,2)</f>
        <v>0</v>
      </c>
      <c r="H355" s="133"/>
      <c r="I355" s="134">
        <f>ROUND(E355*H355,2)</f>
        <v>0</v>
      </c>
      <c r="J355" s="133"/>
      <c r="K355" s="134">
        <f>ROUND(E355*J355,2)</f>
        <v>0</v>
      </c>
      <c r="L355" s="134">
        <v>21</v>
      </c>
      <c r="M355" s="134">
        <f>G355*(1+L355/100)</f>
        <v>0</v>
      </c>
      <c r="N355" s="134">
        <v>0</v>
      </c>
      <c r="O355" s="134">
        <f>ROUND(E355*N355,2)</f>
        <v>0</v>
      </c>
      <c r="P355" s="134">
        <v>0</v>
      </c>
      <c r="Q355" s="134">
        <f>ROUND(E355*P355,2)</f>
        <v>0</v>
      </c>
      <c r="R355" s="134"/>
      <c r="S355" s="134" t="s">
        <v>360</v>
      </c>
      <c r="T355" s="135" t="s">
        <v>361</v>
      </c>
      <c r="U355" s="106">
        <v>1.891</v>
      </c>
      <c r="V355" s="106">
        <f>ROUND(E355*U355,2)</f>
        <v>2.08</v>
      </c>
      <c r="W355" s="106"/>
      <c r="X355" s="106" t="s">
        <v>362</v>
      </c>
      <c r="Y355" s="101"/>
      <c r="Z355" s="101"/>
      <c r="AA355" s="101"/>
      <c r="AB355" s="101"/>
      <c r="AC355" s="101"/>
      <c r="AD355" s="101"/>
      <c r="AE355" s="101"/>
      <c r="AF355" s="101"/>
      <c r="AG355" s="101" t="s">
        <v>550</v>
      </c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</row>
    <row r="356" spans="1:60" outlineLevel="1">
      <c r="A356" s="129">
        <v>100</v>
      </c>
      <c r="B356" s="130" t="s">
        <v>2111</v>
      </c>
      <c r="C356" s="140" t="s">
        <v>2112</v>
      </c>
      <c r="D356" s="131" t="s">
        <v>544</v>
      </c>
      <c r="E356" s="132">
        <v>1.1000000000000001</v>
      </c>
      <c r="F356" s="133"/>
      <c r="G356" s="134">
        <f>ROUND(E356*F356,2)</f>
        <v>0</v>
      </c>
      <c r="H356" s="133"/>
      <c r="I356" s="134">
        <f>ROUND(E356*H356,2)</f>
        <v>0</v>
      </c>
      <c r="J356" s="133"/>
      <c r="K356" s="134">
        <f>ROUND(E356*J356,2)</f>
        <v>0</v>
      </c>
      <c r="L356" s="134">
        <v>21</v>
      </c>
      <c r="M356" s="134">
        <f>G356*(1+L356/100)</f>
        <v>0</v>
      </c>
      <c r="N356" s="134">
        <v>0</v>
      </c>
      <c r="O356" s="134">
        <f>ROUND(E356*N356,2)</f>
        <v>0</v>
      </c>
      <c r="P356" s="134">
        <v>0</v>
      </c>
      <c r="Q356" s="134">
        <f>ROUND(E356*P356,2)</f>
        <v>0</v>
      </c>
      <c r="R356" s="134"/>
      <c r="S356" s="134" t="s">
        <v>360</v>
      </c>
      <c r="T356" s="135" t="s">
        <v>361</v>
      </c>
      <c r="U356" s="106">
        <v>1.079</v>
      </c>
      <c r="V356" s="106">
        <f>ROUND(E356*U356,2)</f>
        <v>1.19</v>
      </c>
      <c r="W356" s="106"/>
      <c r="X356" s="106" t="s">
        <v>362</v>
      </c>
      <c r="Y356" s="101"/>
      <c r="Z356" s="101"/>
      <c r="AA356" s="101"/>
      <c r="AB356" s="101"/>
      <c r="AC356" s="101"/>
      <c r="AD356" s="101"/>
      <c r="AE356" s="101"/>
      <c r="AF356" s="101"/>
      <c r="AG356" s="101" t="s">
        <v>550</v>
      </c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</row>
    <row r="357" spans="1:60">
      <c r="A357" s="116" t="s">
        <v>355</v>
      </c>
      <c r="B357" s="117" t="s">
        <v>151</v>
      </c>
      <c r="C357" s="136" t="s">
        <v>152</v>
      </c>
      <c r="D357" s="118"/>
      <c r="E357" s="119"/>
      <c r="F357" s="120"/>
      <c r="G357" s="120">
        <f>SUMIF(AG358:AG359,"&lt;&gt;NOR",G358:G359)</f>
        <v>0</v>
      </c>
      <c r="H357" s="120"/>
      <c r="I357" s="120">
        <f>SUM(I358:I359)</f>
        <v>0</v>
      </c>
      <c r="J357" s="120"/>
      <c r="K357" s="120">
        <f>SUM(K358:K359)</f>
        <v>0</v>
      </c>
      <c r="L357" s="120"/>
      <c r="M357" s="120">
        <f>SUM(M358:M359)</f>
        <v>0</v>
      </c>
      <c r="N357" s="120"/>
      <c r="O357" s="120">
        <f>SUM(O358:O359)</f>
        <v>0</v>
      </c>
      <c r="P357" s="120"/>
      <c r="Q357" s="120">
        <f>SUM(Q358:Q359)</f>
        <v>0</v>
      </c>
      <c r="R357" s="120"/>
      <c r="S357" s="120"/>
      <c r="T357" s="121"/>
      <c r="U357" s="115"/>
      <c r="V357" s="115">
        <f>SUM(V358:V359)</f>
        <v>8.4699999999999989</v>
      </c>
      <c r="W357" s="115"/>
      <c r="X357" s="115"/>
      <c r="AG357" t="s">
        <v>356</v>
      </c>
    </row>
    <row r="358" spans="1:60" outlineLevel="1">
      <c r="A358" s="129">
        <v>101</v>
      </c>
      <c r="B358" s="130" t="s">
        <v>2113</v>
      </c>
      <c r="C358" s="140" t="s">
        <v>2114</v>
      </c>
      <c r="D358" s="131" t="s">
        <v>544</v>
      </c>
      <c r="E358" s="132">
        <v>2.9</v>
      </c>
      <c r="F358" s="133"/>
      <c r="G358" s="134">
        <f>ROUND(E358*F358,2)</f>
        <v>0</v>
      </c>
      <c r="H358" s="133"/>
      <c r="I358" s="134">
        <f>ROUND(E358*H358,2)</f>
        <v>0</v>
      </c>
      <c r="J358" s="133"/>
      <c r="K358" s="134">
        <f>ROUND(E358*J358,2)</f>
        <v>0</v>
      </c>
      <c r="L358" s="134">
        <v>21</v>
      </c>
      <c r="M358" s="134">
        <f>G358*(1+L358/100)</f>
        <v>0</v>
      </c>
      <c r="N358" s="134">
        <v>0</v>
      </c>
      <c r="O358" s="134">
        <f>ROUND(E358*N358,2)</f>
        <v>0</v>
      </c>
      <c r="P358" s="134">
        <v>0</v>
      </c>
      <c r="Q358" s="134">
        <f>ROUND(E358*P358,2)</f>
        <v>0</v>
      </c>
      <c r="R358" s="134"/>
      <c r="S358" s="134" t="s">
        <v>360</v>
      </c>
      <c r="T358" s="135" t="s">
        <v>361</v>
      </c>
      <c r="U358" s="106">
        <v>1.7</v>
      </c>
      <c r="V358" s="106">
        <f>ROUND(E358*U358,2)</f>
        <v>4.93</v>
      </c>
      <c r="W358" s="106"/>
      <c r="X358" s="106" t="s">
        <v>362</v>
      </c>
      <c r="Y358" s="101"/>
      <c r="Z358" s="101"/>
      <c r="AA358" s="101"/>
      <c r="AB358" s="101"/>
      <c r="AC358" s="101"/>
      <c r="AD358" s="101"/>
      <c r="AE358" s="101"/>
      <c r="AF358" s="101"/>
      <c r="AG358" s="101" t="s">
        <v>550</v>
      </c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</row>
    <row r="359" spans="1:60" outlineLevel="1">
      <c r="A359" s="129">
        <v>102</v>
      </c>
      <c r="B359" s="130" t="s">
        <v>2115</v>
      </c>
      <c r="C359" s="140" t="s">
        <v>2116</v>
      </c>
      <c r="D359" s="131" t="s">
        <v>544</v>
      </c>
      <c r="E359" s="132">
        <v>2.9</v>
      </c>
      <c r="F359" s="133"/>
      <c r="G359" s="134">
        <f>ROUND(E359*F359,2)</f>
        <v>0</v>
      </c>
      <c r="H359" s="133"/>
      <c r="I359" s="134">
        <f>ROUND(E359*H359,2)</f>
        <v>0</v>
      </c>
      <c r="J359" s="133"/>
      <c r="K359" s="134">
        <f>ROUND(E359*J359,2)</f>
        <v>0</v>
      </c>
      <c r="L359" s="134">
        <v>21</v>
      </c>
      <c r="M359" s="134">
        <f>G359*(1+L359/100)</f>
        <v>0</v>
      </c>
      <c r="N359" s="134">
        <v>0</v>
      </c>
      <c r="O359" s="134">
        <f>ROUND(E359*N359,2)</f>
        <v>0</v>
      </c>
      <c r="P359" s="134">
        <v>0</v>
      </c>
      <c r="Q359" s="134">
        <f>ROUND(E359*P359,2)</f>
        <v>0</v>
      </c>
      <c r="R359" s="134"/>
      <c r="S359" s="134" t="s">
        <v>360</v>
      </c>
      <c r="T359" s="135" t="s">
        <v>361</v>
      </c>
      <c r="U359" s="106">
        <v>1.2190000000000001</v>
      </c>
      <c r="V359" s="106">
        <f>ROUND(E359*U359,2)</f>
        <v>3.54</v>
      </c>
      <c r="W359" s="106"/>
      <c r="X359" s="106" t="s">
        <v>362</v>
      </c>
      <c r="Y359" s="101"/>
      <c r="Z359" s="101"/>
      <c r="AA359" s="101"/>
      <c r="AB359" s="101"/>
      <c r="AC359" s="101"/>
      <c r="AD359" s="101"/>
      <c r="AE359" s="101"/>
      <c r="AF359" s="101"/>
      <c r="AG359" s="101" t="s">
        <v>550</v>
      </c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</row>
    <row r="360" spans="1:60">
      <c r="A360" s="116" t="s">
        <v>355</v>
      </c>
      <c r="B360" s="117" t="s">
        <v>153</v>
      </c>
      <c r="C360" s="136" t="s">
        <v>154</v>
      </c>
      <c r="D360" s="118"/>
      <c r="E360" s="119"/>
      <c r="F360" s="120"/>
      <c r="G360" s="120">
        <f>SUMIF(AG361:AG362,"&lt;&gt;NOR",G361:G362)</f>
        <v>0</v>
      </c>
      <c r="H360" s="120"/>
      <c r="I360" s="120">
        <f>SUM(I361:I362)</f>
        <v>0</v>
      </c>
      <c r="J360" s="120"/>
      <c r="K360" s="120">
        <f>SUM(K361:K362)</f>
        <v>0</v>
      </c>
      <c r="L360" s="120"/>
      <c r="M360" s="120">
        <f>SUM(M361:M362)</f>
        <v>0</v>
      </c>
      <c r="N360" s="120"/>
      <c r="O360" s="120">
        <f>SUM(O361:O362)</f>
        <v>0</v>
      </c>
      <c r="P360" s="120"/>
      <c r="Q360" s="120">
        <f>SUM(Q361:Q362)</f>
        <v>0</v>
      </c>
      <c r="R360" s="120"/>
      <c r="S360" s="120"/>
      <c r="T360" s="121"/>
      <c r="U360" s="115"/>
      <c r="V360" s="115">
        <f>SUM(V361:V362)</f>
        <v>4.43</v>
      </c>
      <c r="W360" s="115"/>
      <c r="X360" s="115"/>
      <c r="AG360" t="s">
        <v>356</v>
      </c>
    </row>
    <row r="361" spans="1:60" ht="22.5" outlineLevel="1">
      <c r="A361" s="129">
        <v>103</v>
      </c>
      <c r="B361" s="130" t="s">
        <v>2117</v>
      </c>
      <c r="C361" s="140" t="s">
        <v>2118</v>
      </c>
      <c r="D361" s="131" t="s">
        <v>544</v>
      </c>
      <c r="E361" s="132">
        <v>1.5</v>
      </c>
      <c r="F361" s="133"/>
      <c r="G361" s="134">
        <f>ROUND(E361*F361,2)</f>
        <v>0</v>
      </c>
      <c r="H361" s="133"/>
      <c r="I361" s="134">
        <f>ROUND(E361*H361,2)</f>
        <v>0</v>
      </c>
      <c r="J361" s="133"/>
      <c r="K361" s="134">
        <f>ROUND(E361*J361,2)</f>
        <v>0</v>
      </c>
      <c r="L361" s="134">
        <v>21</v>
      </c>
      <c r="M361" s="134">
        <f>G361*(1+L361/100)</f>
        <v>0</v>
      </c>
      <c r="N361" s="134">
        <v>0</v>
      </c>
      <c r="O361" s="134">
        <f>ROUND(E361*N361,2)</f>
        <v>0</v>
      </c>
      <c r="P361" s="134">
        <v>0</v>
      </c>
      <c r="Q361" s="134">
        <f>ROUND(E361*P361,2)</f>
        <v>0</v>
      </c>
      <c r="R361" s="134"/>
      <c r="S361" s="134" t="s">
        <v>360</v>
      </c>
      <c r="T361" s="135" t="s">
        <v>361</v>
      </c>
      <c r="U361" s="106">
        <v>1.968</v>
      </c>
      <c r="V361" s="106">
        <f>ROUND(E361*U361,2)</f>
        <v>2.95</v>
      </c>
      <c r="W361" s="106"/>
      <c r="X361" s="106" t="s">
        <v>362</v>
      </c>
      <c r="Y361" s="101"/>
      <c r="Z361" s="101"/>
      <c r="AA361" s="101"/>
      <c r="AB361" s="101"/>
      <c r="AC361" s="101"/>
      <c r="AD361" s="101"/>
      <c r="AE361" s="101"/>
      <c r="AF361" s="101"/>
      <c r="AG361" s="101" t="s">
        <v>550</v>
      </c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</row>
    <row r="362" spans="1:60" outlineLevel="1">
      <c r="A362" s="129">
        <v>104</v>
      </c>
      <c r="B362" s="130" t="s">
        <v>2119</v>
      </c>
      <c r="C362" s="140" t="s">
        <v>2120</v>
      </c>
      <c r="D362" s="131" t="s">
        <v>544</v>
      </c>
      <c r="E362" s="132">
        <v>1.5</v>
      </c>
      <c r="F362" s="133"/>
      <c r="G362" s="134">
        <f>ROUND(E362*F362,2)</f>
        <v>0</v>
      </c>
      <c r="H362" s="133"/>
      <c r="I362" s="134">
        <f>ROUND(E362*H362,2)</f>
        <v>0</v>
      </c>
      <c r="J362" s="133"/>
      <c r="K362" s="134">
        <f>ROUND(E362*J362,2)</f>
        <v>0</v>
      </c>
      <c r="L362" s="134">
        <v>21</v>
      </c>
      <c r="M362" s="134">
        <f>G362*(1+L362/100)</f>
        <v>0</v>
      </c>
      <c r="N362" s="134">
        <v>0</v>
      </c>
      <c r="O362" s="134">
        <f>ROUND(E362*N362,2)</f>
        <v>0</v>
      </c>
      <c r="P362" s="134">
        <v>0</v>
      </c>
      <c r="Q362" s="134">
        <f>ROUND(E362*P362,2)</f>
        <v>0</v>
      </c>
      <c r="R362" s="134"/>
      <c r="S362" s="134" t="s">
        <v>360</v>
      </c>
      <c r="T362" s="135" t="s">
        <v>361</v>
      </c>
      <c r="U362" s="106">
        <v>0.98699999999999999</v>
      </c>
      <c r="V362" s="106">
        <f>ROUND(E362*U362,2)</f>
        <v>1.48</v>
      </c>
      <c r="W362" s="106"/>
      <c r="X362" s="106" t="s">
        <v>362</v>
      </c>
      <c r="Y362" s="101"/>
      <c r="Z362" s="101"/>
      <c r="AA362" s="101"/>
      <c r="AB362" s="101"/>
      <c r="AC362" s="101"/>
      <c r="AD362" s="101"/>
      <c r="AE362" s="101"/>
      <c r="AF362" s="101"/>
      <c r="AG362" s="101" t="s">
        <v>550</v>
      </c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</row>
    <row r="363" spans="1:60" ht="25.5">
      <c r="A363" s="116" t="s">
        <v>355</v>
      </c>
      <c r="B363" s="117" t="s">
        <v>155</v>
      </c>
      <c r="C363" s="136" t="s">
        <v>156</v>
      </c>
      <c r="D363" s="118"/>
      <c r="E363" s="119"/>
      <c r="F363" s="120"/>
      <c r="G363" s="120">
        <f>SUMIF(AG364:AG365,"&lt;&gt;NOR",G364:G365)</f>
        <v>0</v>
      </c>
      <c r="H363" s="120"/>
      <c r="I363" s="120">
        <f>SUM(I364:I365)</f>
        <v>0</v>
      </c>
      <c r="J363" s="120"/>
      <c r="K363" s="120">
        <f>SUM(K364:K365)</f>
        <v>0</v>
      </c>
      <c r="L363" s="120"/>
      <c r="M363" s="120">
        <f>SUM(M364:M365)</f>
        <v>0</v>
      </c>
      <c r="N363" s="120"/>
      <c r="O363" s="120">
        <f>SUM(O364:O365)</f>
        <v>0</v>
      </c>
      <c r="P363" s="120"/>
      <c r="Q363" s="120">
        <f>SUM(Q364:Q365)</f>
        <v>0</v>
      </c>
      <c r="R363" s="120"/>
      <c r="S363" s="120"/>
      <c r="T363" s="121"/>
      <c r="U363" s="115"/>
      <c r="V363" s="115">
        <f>SUM(V364:V365)</f>
        <v>0.41000000000000003</v>
      </c>
      <c r="W363" s="115"/>
      <c r="X363" s="115"/>
      <c r="AG363" t="s">
        <v>356</v>
      </c>
    </row>
    <row r="364" spans="1:60" outlineLevel="1">
      <c r="A364" s="129">
        <v>105</v>
      </c>
      <c r="B364" s="130" t="s">
        <v>2121</v>
      </c>
      <c r="C364" s="140" t="s">
        <v>2122</v>
      </c>
      <c r="D364" s="131" t="s">
        <v>544</v>
      </c>
      <c r="E364" s="132">
        <v>0.1</v>
      </c>
      <c r="F364" s="133"/>
      <c r="G364" s="134">
        <f>ROUND(E364*F364,2)</f>
        <v>0</v>
      </c>
      <c r="H364" s="133"/>
      <c r="I364" s="134">
        <f>ROUND(E364*H364,2)</f>
        <v>0</v>
      </c>
      <c r="J364" s="133"/>
      <c r="K364" s="134">
        <f>ROUND(E364*J364,2)</f>
        <v>0</v>
      </c>
      <c r="L364" s="134">
        <v>21</v>
      </c>
      <c r="M364" s="134">
        <f>G364*(1+L364/100)</f>
        <v>0</v>
      </c>
      <c r="N364" s="134">
        <v>0</v>
      </c>
      <c r="O364" s="134">
        <f>ROUND(E364*N364,2)</f>
        <v>0</v>
      </c>
      <c r="P364" s="134">
        <v>0</v>
      </c>
      <c r="Q364" s="134">
        <f>ROUND(E364*P364,2)</f>
        <v>0</v>
      </c>
      <c r="R364" s="134"/>
      <c r="S364" s="134" t="s">
        <v>360</v>
      </c>
      <c r="T364" s="135" t="s">
        <v>361</v>
      </c>
      <c r="U364" s="106">
        <v>3.0779999999999998</v>
      </c>
      <c r="V364" s="106">
        <f>ROUND(E364*U364,2)</f>
        <v>0.31</v>
      </c>
      <c r="W364" s="106"/>
      <c r="X364" s="106" t="s">
        <v>362</v>
      </c>
      <c r="Y364" s="101"/>
      <c r="Z364" s="101"/>
      <c r="AA364" s="101"/>
      <c r="AB364" s="101"/>
      <c r="AC364" s="101"/>
      <c r="AD364" s="101"/>
      <c r="AE364" s="101"/>
      <c r="AF364" s="101"/>
      <c r="AG364" s="101" t="s">
        <v>550</v>
      </c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</row>
    <row r="365" spans="1:60" outlineLevel="1">
      <c r="A365" s="122">
        <v>106</v>
      </c>
      <c r="B365" s="123" t="s">
        <v>2123</v>
      </c>
      <c r="C365" s="137" t="s">
        <v>2124</v>
      </c>
      <c r="D365" s="124" t="s">
        <v>544</v>
      </c>
      <c r="E365" s="125">
        <v>0.1</v>
      </c>
      <c r="F365" s="126"/>
      <c r="G365" s="127">
        <f>ROUND(E365*F365,2)</f>
        <v>0</v>
      </c>
      <c r="H365" s="126"/>
      <c r="I365" s="127">
        <f>ROUND(E365*H365,2)</f>
        <v>0</v>
      </c>
      <c r="J365" s="126"/>
      <c r="K365" s="127">
        <f>ROUND(E365*J365,2)</f>
        <v>0</v>
      </c>
      <c r="L365" s="127">
        <v>21</v>
      </c>
      <c r="M365" s="127">
        <f>G365*(1+L365/100)</f>
        <v>0</v>
      </c>
      <c r="N365" s="127">
        <v>0</v>
      </c>
      <c r="O365" s="127">
        <f>ROUND(E365*N365,2)</f>
        <v>0</v>
      </c>
      <c r="P365" s="127">
        <v>0</v>
      </c>
      <c r="Q365" s="127">
        <f>ROUND(E365*P365,2)</f>
        <v>0</v>
      </c>
      <c r="R365" s="127"/>
      <c r="S365" s="127" t="s">
        <v>360</v>
      </c>
      <c r="T365" s="128" t="s">
        <v>361</v>
      </c>
      <c r="U365" s="106">
        <v>0.95</v>
      </c>
      <c r="V365" s="106">
        <f>ROUND(E365*U365,2)</f>
        <v>0.1</v>
      </c>
      <c r="W365" s="106"/>
      <c r="X365" s="106" t="s">
        <v>362</v>
      </c>
      <c r="Y365" s="101"/>
      <c r="Z365" s="101"/>
      <c r="AA365" s="101"/>
      <c r="AB365" s="101"/>
      <c r="AC365" s="101"/>
      <c r="AD365" s="101"/>
      <c r="AE365" s="101"/>
      <c r="AF365" s="101"/>
      <c r="AG365" s="101" t="s">
        <v>550</v>
      </c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</row>
    <row r="366" spans="1:60">
      <c r="A366" s="152"/>
      <c r="B366" s="4"/>
      <c r="C366" s="144"/>
      <c r="D366" s="6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AE366">
        <v>15</v>
      </c>
      <c r="AF366">
        <v>21</v>
      </c>
      <c r="AG366" t="s">
        <v>342</v>
      </c>
    </row>
    <row r="367" spans="1:60">
      <c r="A367" s="194"/>
      <c r="B367" s="195" t="s">
        <v>14</v>
      </c>
      <c r="C367" s="196"/>
      <c r="D367" s="197"/>
      <c r="E367" s="198"/>
      <c r="F367" s="198"/>
      <c r="G367" s="199">
        <f>G8+G117+G282+G346+G350+G354+G357+G360+G363</f>
        <v>0</v>
      </c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AE367">
        <f>SUMIF(L7:L365,AE366,G7:G365)</f>
        <v>0</v>
      </c>
      <c r="AF367">
        <f>SUMIF(L7:L365,AF366,G7:G365)</f>
        <v>0</v>
      </c>
      <c r="AG367" t="s">
        <v>1782</v>
      </c>
    </row>
    <row r="368" spans="1:60">
      <c r="A368" s="152"/>
      <c r="B368" s="4"/>
      <c r="C368" s="144"/>
      <c r="D368" s="6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</row>
    <row r="369" spans="1:33">
      <c r="A369" s="152"/>
      <c r="B369" s="4"/>
      <c r="C369" s="144"/>
      <c r="D369" s="6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</row>
    <row r="370" spans="1:33">
      <c r="A370" s="276" t="s">
        <v>1783</v>
      </c>
      <c r="B370" s="276"/>
      <c r="C370" s="277"/>
      <c r="D370" s="6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</row>
    <row r="371" spans="1:33">
      <c r="A371" s="257"/>
      <c r="B371" s="258"/>
      <c r="C371" s="259"/>
      <c r="D371" s="258"/>
      <c r="E371" s="258"/>
      <c r="F371" s="258"/>
      <c r="G371" s="260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AG371" t="s">
        <v>1784</v>
      </c>
    </row>
    <row r="372" spans="1:33">
      <c r="A372" s="261"/>
      <c r="B372" s="262"/>
      <c r="C372" s="263"/>
      <c r="D372" s="262"/>
      <c r="E372" s="262"/>
      <c r="F372" s="262"/>
      <c r="G372" s="264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</row>
    <row r="373" spans="1:33">
      <c r="A373" s="261"/>
      <c r="B373" s="262"/>
      <c r="C373" s="263"/>
      <c r="D373" s="262"/>
      <c r="E373" s="262"/>
      <c r="F373" s="262"/>
      <c r="G373" s="264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</row>
    <row r="374" spans="1:33">
      <c r="A374" s="261"/>
      <c r="B374" s="262"/>
      <c r="C374" s="263"/>
      <c r="D374" s="262"/>
      <c r="E374" s="262"/>
      <c r="F374" s="262"/>
      <c r="G374" s="264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</row>
    <row r="375" spans="1:33">
      <c r="A375" s="265"/>
      <c r="B375" s="266"/>
      <c r="C375" s="267"/>
      <c r="D375" s="266"/>
      <c r="E375" s="266"/>
      <c r="F375" s="266"/>
      <c r="G375" s="268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</row>
    <row r="376" spans="1:33">
      <c r="A376" s="152"/>
      <c r="B376" s="4"/>
      <c r="C376" s="144"/>
      <c r="D376" s="6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</row>
    <row r="377" spans="1:33">
      <c r="C377" s="145"/>
      <c r="D377" s="10"/>
      <c r="AG377" t="s">
        <v>1785</v>
      </c>
    </row>
    <row r="378" spans="1:33">
      <c r="D378" s="10"/>
    </row>
    <row r="379" spans="1:33">
      <c r="D379" s="10"/>
    </row>
    <row r="380" spans="1:33">
      <c r="D380" s="10"/>
    </row>
    <row r="381" spans="1:33">
      <c r="D381" s="10"/>
    </row>
    <row r="382" spans="1:33">
      <c r="D382" s="10"/>
    </row>
    <row r="383" spans="1:33">
      <c r="D383" s="10"/>
    </row>
    <row r="384" spans="1:33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371:G375"/>
    <mergeCell ref="A1:G1"/>
    <mergeCell ref="C2:G2"/>
    <mergeCell ref="C3:G3"/>
    <mergeCell ref="C4:G4"/>
    <mergeCell ref="A370:C37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49</v>
      </c>
      <c r="C4" s="273" t="s">
        <v>51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141</v>
      </c>
      <c r="C8" s="136" t="s">
        <v>142</v>
      </c>
      <c r="D8" s="118"/>
      <c r="E8" s="119"/>
      <c r="F8" s="120"/>
      <c r="G8" s="120">
        <f>SUMIF(AG9:AG46,"&lt;&gt;NOR",G9:G46)</f>
        <v>0</v>
      </c>
      <c r="H8" s="120"/>
      <c r="I8" s="120">
        <f>SUM(I9:I46)</f>
        <v>0</v>
      </c>
      <c r="J8" s="120"/>
      <c r="K8" s="120">
        <f>SUM(K9:K46)</f>
        <v>0</v>
      </c>
      <c r="L8" s="120"/>
      <c r="M8" s="120">
        <f>SUM(M9:M46)</f>
        <v>0</v>
      </c>
      <c r="N8" s="120"/>
      <c r="O8" s="120">
        <f>SUM(O9:O46)</f>
        <v>0.01</v>
      </c>
      <c r="P8" s="120"/>
      <c r="Q8" s="120">
        <f>SUM(Q9:Q46)</f>
        <v>0.59000000000000008</v>
      </c>
      <c r="R8" s="120"/>
      <c r="S8" s="120"/>
      <c r="T8" s="121"/>
      <c r="U8" s="115"/>
      <c r="V8" s="115">
        <f>SUM(V9:V46)</f>
        <v>18.920000000000002</v>
      </c>
      <c r="W8" s="115"/>
      <c r="X8" s="115"/>
      <c r="AG8" t="s">
        <v>356</v>
      </c>
    </row>
    <row r="9" spans="1:60" ht="22.5" outlineLevel="1">
      <c r="A9" s="122">
        <v>1</v>
      </c>
      <c r="B9" s="123" t="s">
        <v>2125</v>
      </c>
      <c r="C9" s="137" t="s">
        <v>2126</v>
      </c>
      <c r="D9" s="124" t="s">
        <v>525</v>
      </c>
      <c r="E9" s="125">
        <v>80</v>
      </c>
      <c r="F9" s="126"/>
      <c r="G9" s="127">
        <f>ROUND(E9*F9,2)</f>
        <v>0</v>
      </c>
      <c r="H9" s="126"/>
      <c r="I9" s="127">
        <f>ROUND(E9*H9,2)</f>
        <v>0</v>
      </c>
      <c r="J9" s="126"/>
      <c r="K9" s="127">
        <f>ROUND(E9*J9,2)</f>
        <v>0</v>
      </c>
      <c r="L9" s="127">
        <v>21</v>
      </c>
      <c r="M9" s="127">
        <f>G9*(1+L9/100)</f>
        <v>0</v>
      </c>
      <c r="N9" s="127">
        <v>0</v>
      </c>
      <c r="O9" s="127">
        <f>ROUND(E9*N9,2)</f>
        <v>0</v>
      </c>
      <c r="P9" s="127">
        <v>5.4200000000000003E-3</v>
      </c>
      <c r="Q9" s="127">
        <f>ROUND(E9*P9,2)</f>
        <v>0.43</v>
      </c>
      <c r="R9" s="127"/>
      <c r="S9" s="127" t="s">
        <v>392</v>
      </c>
      <c r="T9" s="128" t="s">
        <v>393</v>
      </c>
      <c r="U9" s="106">
        <v>0</v>
      </c>
      <c r="V9" s="106">
        <f>ROUND(E9*U9,2)</f>
        <v>0</v>
      </c>
      <c r="W9" s="106"/>
      <c r="X9" s="106" t="s">
        <v>362</v>
      </c>
      <c r="Y9" s="101"/>
      <c r="Z9" s="101"/>
      <c r="AA9" s="101"/>
      <c r="AB9" s="101"/>
      <c r="AC9" s="101"/>
      <c r="AD9" s="101"/>
      <c r="AE9" s="101"/>
      <c r="AF9" s="101"/>
      <c r="AG9" s="101" t="s">
        <v>1789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outlineLevel="1">
      <c r="A10" s="104"/>
      <c r="B10" s="105"/>
      <c r="C10" s="138" t="s">
        <v>2127</v>
      </c>
      <c r="D10" s="107"/>
      <c r="E10" s="108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1"/>
      <c r="Z10" s="101"/>
      <c r="AA10" s="101"/>
      <c r="AB10" s="101"/>
      <c r="AC10" s="101"/>
      <c r="AD10" s="101"/>
      <c r="AE10" s="101"/>
      <c r="AF10" s="101"/>
      <c r="AG10" s="101" t="s">
        <v>365</v>
      </c>
      <c r="AH10" s="101">
        <v>0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outlineLevel="1">
      <c r="A11" s="104"/>
      <c r="B11" s="105"/>
      <c r="C11" s="138" t="s">
        <v>2128</v>
      </c>
      <c r="D11" s="107"/>
      <c r="E11" s="108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1"/>
      <c r="Z11" s="101"/>
      <c r="AA11" s="101"/>
      <c r="AB11" s="101"/>
      <c r="AC11" s="101"/>
      <c r="AD11" s="101"/>
      <c r="AE11" s="101"/>
      <c r="AF11" s="101"/>
      <c r="AG11" s="101" t="s">
        <v>365</v>
      </c>
      <c r="AH11" s="101">
        <v>0</v>
      </c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outlineLevel="1">
      <c r="A12" s="104"/>
      <c r="B12" s="105"/>
      <c r="C12" s="138" t="s">
        <v>2129</v>
      </c>
      <c r="D12" s="107"/>
      <c r="E12" s="108">
        <v>80</v>
      </c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1"/>
      <c r="Z12" s="101"/>
      <c r="AA12" s="101"/>
      <c r="AB12" s="101"/>
      <c r="AC12" s="101"/>
      <c r="AD12" s="101"/>
      <c r="AE12" s="101"/>
      <c r="AF12" s="101"/>
      <c r="AG12" s="101" t="s">
        <v>365</v>
      </c>
      <c r="AH12" s="101">
        <v>0</v>
      </c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outlineLevel="1">
      <c r="A13" s="122">
        <v>2</v>
      </c>
      <c r="B13" s="123" t="s">
        <v>2130</v>
      </c>
      <c r="C13" s="137" t="s">
        <v>2131</v>
      </c>
      <c r="D13" s="124" t="s">
        <v>525</v>
      </c>
      <c r="E13" s="125">
        <v>85</v>
      </c>
      <c r="F13" s="126"/>
      <c r="G13" s="127">
        <f>ROUND(E13*F13,2)</f>
        <v>0</v>
      </c>
      <c r="H13" s="126"/>
      <c r="I13" s="127">
        <f>ROUND(E13*H13,2)</f>
        <v>0</v>
      </c>
      <c r="J13" s="126"/>
      <c r="K13" s="127">
        <f>ROUND(E13*J13,2)</f>
        <v>0</v>
      </c>
      <c r="L13" s="127">
        <v>21</v>
      </c>
      <c r="M13" s="127">
        <f>G13*(1+L13/100)</f>
        <v>0</v>
      </c>
      <c r="N13" s="127">
        <v>2.0000000000000002E-5</v>
      </c>
      <c r="O13" s="127">
        <f>ROUND(E13*N13,2)</f>
        <v>0</v>
      </c>
      <c r="P13" s="127">
        <v>1E-3</v>
      </c>
      <c r="Q13" s="127">
        <f>ROUND(E13*P13,2)</f>
        <v>0.09</v>
      </c>
      <c r="R13" s="127"/>
      <c r="S13" s="127" t="s">
        <v>360</v>
      </c>
      <c r="T13" s="128" t="s">
        <v>361</v>
      </c>
      <c r="U13" s="106">
        <v>5.0999999999999997E-2</v>
      </c>
      <c r="V13" s="106">
        <f>ROUND(E13*U13,2)</f>
        <v>4.34</v>
      </c>
      <c r="W13" s="106"/>
      <c r="X13" s="106" t="s">
        <v>362</v>
      </c>
      <c r="Y13" s="101"/>
      <c r="Z13" s="101"/>
      <c r="AA13" s="101"/>
      <c r="AB13" s="101"/>
      <c r="AC13" s="101"/>
      <c r="AD13" s="101"/>
      <c r="AE13" s="101"/>
      <c r="AF13" s="101"/>
      <c r="AG13" s="101" t="s">
        <v>1789</v>
      </c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04"/>
      <c r="B14" s="105"/>
      <c r="C14" s="138" t="s">
        <v>2132</v>
      </c>
      <c r="D14" s="107"/>
      <c r="E14" s="108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1"/>
      <c r="Z14" s="101"/>
      <c r="AA14" s="101"/>
      <c r="AB14" s="101"/>
      <c r="AC14" s="101"/>
      <c r="AD14" s="101"/>
      <c r="AE14" s="101"/>
      <c r="AF14" s="101"/>
      <c r="AG14" s="101" t="s">
        <v>365</v>
      </c>
      <c r="AH14" s="101">
        <v>0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outlineLevel="1">
      <c r="A15" s="104"/>
      <c r="B15" s="105"/>
      <c r="C15" s="138" t="s">
        <v>2133</v>
      </c>
      <c r="D15" s="107"/>
      <c r="E15" s="108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1"/>
      <c r="Z15" s="101"/>
      <c r="AA15" s="101"/>
      <c r="AB15" s="101"/>
      <c r="AC15" s="101"/>
      <c r="AD15" s="101"/>
      <c r="AE15" s="101"/>
      <c r="AF15" s="101"/>
      <c r="AG15" s="101" t="s">
        <v>365</v>
      </c>
      <c r="AH15" s="101">
        <v>0</v>
      </c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outlineLevel="1">
      <c r="A16" s="104"/>
      <c r="B16" s="105"/>
      <c r="C16" s="138" t="s">
        <v>2134</v>
      </c>
      <c r="D16" s="107"/>
      <c r="E16" s="108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1"/>
      <c r="Z16" s="101"/>
      <c r="AA16" s="101"/>
      <c r="AB16" s="101"/>
      <c r="AC16" s="101"/>
      <c r="AD16" s="101"/>
      <c r="AE16" s="101"/>
      <c r="AF16" s="101"/>
      <c r="AG16" s="101" t="s">
        <v>365</v>
      </c>
      <c r="AH16" s="101">
        <v>0</v>
      </c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outlineLevel="1">
      <c r="A17" s="104"/>
      <c r="B17" s="105"/>
      <c r="C17" s="138" t="s">
        <v>2135</v>
      </c>
      <c r="D17" s="107"/>
      <c r="E17" s="108">
        <v>85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1"/>
      <c r="Z17" s="101"/>
      <c r="AA17" s="101"/>
      <c r="AB17" s="101"/>
      <c r="AC17" s="101"/>
      <c r="AD17" s="101"/>
      <c r="AE17" s="101"/>
      <c r="AF17" s="101"/>
      <c r="AG17" s="101" t="s">
        <v>365</v>
      </c>
      <c r="AH17" s="101">
        <v>0</v>
      </c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outlineLevel="1">
      <c r="A18" s="122">
        <v>3</v>
      </c>
      <c r="B18" s="123" t="s">
        <v>2136</v>
      </c>
      <c r="C18" s="137" t="s">
        <v>2137</v>
      </c>
      <c r="D18" s="124" t="s">
        <v>534</v>
      </c>
      <c r="E18" s="125">
        <v>24</v>
      </c>
      <c r="F18" s="126"/>
      <c r="G18" s="127">
        <f>ROUND(E18*F18,2)</f>
        <v>0</v>
      </c>
      <c r="H18" s="126"/>
      <c r="I18" s="127">
        <f>ROUND(E18*H18,2)</f>
        <v>0</v>
      </c>
      <c r="J18" s="126"/>
      <c r="K18" s="127">
        <f>ROUND(E18*J18,2)</f>
        <v>0</v>
      </c>
      <c r="L18" s="127">
        <v>21</v>
      </c>
      <c r="M18" s="127">
        <f>G18*(1+L18/100)</f>
        <v>0</v>
      </c>
      <c r="N18" s="127">
        <v>2.9999999999999997E-4</v>
      </c>
      <c r="O18" s="127">
        <f>ROUND(E18*N18,2)</f>
        <v>0.01</v>
      </c>
      <c r="P18" s="127">
        <v>0</v>
      </c>
      <c r="Q18" s="127">
        <f>ROUND(E18*P18,2)</f>
        <v>0</v>
      </c>
      <c r="R18" s="127"/>
      <c r="S18" s="127" t="s">
        <v>360</v>
      </c>
      <c r="T18" s="128" t="s">
        <v>361</v>
      </c>
      <c r="U18" s="106">
        <v>0.13400000000000001</v>
      </c>
      <c r="V18" s="106">
        <f>ROUND(E18*U18,2)</f>
        <v>3.22</v>
      </c>
      <c r="W18" s="106"/>
      <c r="X18" s="106" t="s">
        <v>362</v>
      </c>
      <c r="Y18" s="101"/>
      <c r="Z18" s="101"/>
      <c r="AA18" s="101"/>
      <c r="AB18" s="101"/>
      <c r="AC18" s="101"/>
      <c r="AD18" s="101"/>
      <c r="AE18" s="101"/>
      <c r="AF18" s="101"/>
      <c r="AG18" s="101" t="s">
        <v>1789</v>
      </c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outlineLevel="1">
      <c r="A19" s="104"/>
      <c r="B19" s="105"/>
      <c r="C19" s="138" t="s">
        <v>2138</v>
      </c>
      <c r="D19" s="107"/>
      <c r="E19" s="108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1"/>
      <c r="Z19" s="101"/>
      <c r="AA19" s="101"/>
      <c r="AB19" s="101"/>
      <c r="AC19" s="101"/>
      <c r="AD19" s="101"/>
      <c r="AE19" s="101"/>
      <c r="AF19" s="101"/>
      <c r="AG19" s="101" t="s">
        <v>365</v>
      </c>
      <c r="AH19" s="101">
        <v>0</v>
      </c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outlineLevel="1">
      <c r="A20" s="104"/>
      <c r="B20" s="105"/>
      <c r="C20" s="138" t="s">
        <v>2139</v>
      </c>
      <c r="D20" s="107"/>
      <c r="E20" s="108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/>
      <c r="Z20" s="101"/>
      <c r="AA20" s="101"/>
      <c r="AB20" s="101"/>
      <c r="AC20" s="101"/>
      <c r="AD20" s="101"/>
      <c r="AE20" s="101"/>
      <c r="AF20" s="101"/>
      <c r="AG20" s="101" t="s">
        <v>365</v>
      </c>
      <c r="AH20" s="101">
        <v>0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outlineLevel="1">
      <c r="A21" s="104"/>
      <c r="B21" s="105"/>
      <c r="C21" s="138" t="s">
        <v>2140</v>
      </c>
      <c r="D21" s="107"/>
      <c r="E21" s="108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1"/>
      <c r="Z21" s="101"/>
      <c r="AA21" s="101"/>
      <c r="AB21" s="101"/>
      <c r="AC21" s="101"/>
      <c r="AD21" s="101"/>
      <c r="AE21" s="101"/>
      <c r="AF21" s="101"/>
      <c r="AG21" s="101" t="s">
        <v>365</v>
      </c>
      <c r="AH21" s="101">
        <v>0</v>
      </c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outlineLevel="1">
      <c r="A22" s="104"/>
      <c r="B22" s="105"/>
      <c r="C22" s="138" t="s">
        <v>2141</v>
      </c>
      <c r="D22" s="107"/>
      <c r="E22" s="108">
        <v>24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1"/>
      <c r="Z22" s="101"/>
      <c r="AA22" s="101"/>
      <c r="AB22" s="101"/>
      <c r="AC22" s="101"/>
      <c r="AD22" s="101"/>
      <c r="AE22" s="101"/>
      <c r="AF22" s="101"/>
      <c r="AG22" s="101" t="s">
        <v>365</v>
      </c>
      <c r="AH22" s="101">
        <v>0</v>
      </c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outlineLevel="1">
      <c r="A23" s="122">
        <v>4</v>
      </c>
      <c r="B23" s="123" t="s">
        <v>2142</v>
      </c>
      <c r="C23" s="137" t="s">
        <v>2143</v>
      </c>
      <c r="D23" s="124" t="s">
        <v>534</v>
      </c>
      <c r="E23" s="125">
        <v>2</v>
      </c>
      <c r="F23" s="126"/>
      <c r="G23" s="127">
        <f>ROUND(E23*F23,2)</f>
        <v>0</v>
      </c>
      <c r="H23" s="126"/>
      <c r="I23" s="127">
        <f>ROUND(E23*H23,2)</f>
        <v>0</v>
      </c>
      <c r="J23" s="126"/>
      <c r="K23" s="127">
        <f>ROUND(E23*J23,2)</f>
        <v>0</v>
      </c>
      <c r="L23" s="127">
        <v>21</v>
      </c>
      <c r="M23" s="127">
        <f>G23*(1+L23/100)</f>
        <v>0</v>
      </c>
      <c r="N23" s="127">
        <v>0</v>
      </c>
      <c r="O23" s="127">
        <f>ROUND(E23*N23,2)</f>
        <v>0</v>
      </c>
      <c r="P23" s="127">
        <v>0</v>
      </c>
      <c r="Q23" s="127">
        <f>ROUND(E23*P23,2)</f>
        <v>0</v>
      </c>
      <c r="R23" s="127"/>
      <c r="S23" s="127" t="s">
        <v>392</v>
      </c>
      <c r="T23" s="128" t="s">
        <v>393</v>
      </c>
      <c r="U23" s="106">
        <v>0</v>
      </c>
      <c r="V23" s="106">
        <f>ROUND(E23*U23,2)</f>
        <v>0</v>
      </c>
      <c r="W23" s="106"/>
      <c r="X23" s="106" t="s">
        <v>362</v>
      </c>
      <c r="Y23" s="101"/>
      <c r="Z23" s="101"/>
      <c r="AA23" s="101"/>
      <c r="AB23" s="101"/>
      <c r="AC23" s="101"/>
      <c r="AD23" s="101"/>
      <c r="AE23" s="101"/>
      <c r="AF23" s="101"/>
      <c r="AG23" s="101" t="s">
        <v>1789</v>
      </c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outlineLevel="1">
      <c r="A24" s="104"/>
      <c r="B24" s="105"/>
      <c r="C24" s="138" t="s">
        <v>2139</v>
      </c>
      <c r="D24" s="107"/>
      <c r="E24" s="108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1"/>
      <c r="Z24" s="101"/>
      <c r="AA24" s="101"/>
      <c r="AB24" s="101"/>
      <c r="AC24" s="101"/>
      <c r="AD24" s="101"/>
      <c r="AE24" s="101"/>
      <c r="AF24" s="101"/>
      <c r="AG24" s="101" t="s">
        <v>365</v>
      </c>
      <c r="AH24" s="101">
        <v>0</v>
      </c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outlineLevel="1">
      <c r="A25" s="104"/>
      <c r="B25" s="105"/>
      <c r="C25" s="138" t="s">
        <v>2144</v>
      </c>
      <c r="D25" s="107"/>
      <c r="E25" s="108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1"/>
      <c r="Z25" s="101"/>
      <c r="AA25" s="101"/>
      <c r="AB25" s="101"/>
      <c r="AC25" s="101"/>
      <c r="AD25" s="101"/>
      <c r="AE25" s="101"/>
      <c r="AF25" s="101"/>
      <c r="AG25" s="101" t="s">
        <v>365</v>
      </c>
      <c r="AH25" s="101">
        <v>0</v>
      </c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outlineLevel="1">
      <c r="A26" s="104"/>
      <c r="B26" s="105"/>
      <c r="C26" s="138" t="s">
        <v>299</v>
      </c>
      <c r="D26" s="107"/>
      <c r="E26" s="108">
        <v>2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1"/>
      <c r="Z26" s="101"/>
      <c r="AA26" s="101"/>
      <c r="AB26" s="101"/>
      <c r="AC26" s="101"/>
      <c r="AD26" s="101"/>
      <c r="AE26" s="101"/>
      <c r="AF26" s="101"/>
      <c r="AG26" s="101" t="s">
        <v>365</v>
      </c>
      <c r="AH26" s="101">
        <v>0</v>
      </c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29">
        <v>5</v>
      </c>
      <c r="B27" s="130" t="s">
        <v>2145</v>
      </c>
      <c r="C27" s="140" t="s">
        <v>2146</v>
      </c>
      <c r="D27" s="131" t="s">
        <v>544</v>
      </c>
      <c r="E27" s="132">
        <v>0.51859999999999995</v>
      </c>
      <c r="F27" s="133"/>
      <c r="G27" s="134">
        <f>ROUND(E27*F27,2)</f>
        <v>0</v>
      </c>
      <c r="H27" s="133"/>
      <c r="I27" s="134">
        <f>ROUND(E27*H27,2)</f>
        <v>0</v>
      </c>
      <c r="J27" s="133"/>
      <c r="K27" s="134">
        <f>ROUND(E27*J27,2)</f>
        <v>0</v>
      </c>
      <c r="L27" s="134">
        <v>21</v>
      </c>
      <c r="M27" s="134">
        <f>G27*(1+L27/100)</f>
        <v>0</v>
      </c>
      <c r="N27" s="134">
        <v>0</v>
      </c>
      <c r="O27" s="134">
        <f>ROUND(E27*N27,2)</f>
        <v>0</v>
      </c>
      <c r="P27" s="134">
        <v>0</v>
      </c>
      <c r="Q27" s="134">
        <f>ROUND(E27*P27,2)</f>
        <v>0</v>
      </c>
      <c r="R27" s="134"/>
      <c r="S27" s="134" t="s">
        <v>360</v>
      </c>
      <c r="T27" s="135" t="s">
        <v>361</v>
      </c>
      <c r="U27" s="106">
        <v>5.5620000000000003</v>
      </c>
      <c r="V27" s="106">
        <f>ROUND(E27*U27,2)</f>
        <v>2.88</v>
      </c>
      <c r="W27" s="106"/>
      <c r="X27" s="106" t="s">
        <v>362</v>
      </c>
      <c r="Y27" s="101"/>
      <c r="Z27" s="101"/>
      <c r="AA27" s="101"/>
      <c r="AB27" s="101"/>
      <c r="AC27" s="101"/>
      <c r="AD27" s="101"/>
      <c r="AE27" s="101"/>
      <c r="AF27" s="101"/>
      <c r="AG27" s="101" t="s">
        <v>1789</v>
      </c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outlineLevel="1">
      <c r="A28" s="122">
        <v>6</v>
      </c>
      <c r="B28" s="123" t="s">
        <v>2147</v>
      </c>
      <c r="C28" s="137" t="s">
        <v>2148</v>
      </c>
      <c r="D28" s="124" t="s">
        <v>534</v>
      </c>
      <c r="E28" s="125">
        <v>46</v>
      </c>
      <c r="F28" s="126"/>
      <c r="G28" s="127">
        <f>ROUND(E28*F28,2)</f>
        <v>0</v>
      </c>
      <c r="H28" s="126"/>
      <c r="I28" s="127">
        <f>ROUND(E28*H28,2)</f>
        <v>0</v>
      </c>
      <c r="J28" s="126"/>
      <c r="K28" s="127">
        <f>ROUND(E28*J28,2)</f>
        <v>0</v>
      </c>
      <c r="L28" s="127">
        <v>21</v>
      </c>
      <c r="M28" s="127">
        <f>G28*(1+L28/100)</f>
        <v>0</v>
      </c>
      <c r="N28" s="127">
        <v>9.0000000000000006E-5</v>
      </c>
      <c r="O28" s="127">
        <f>ROUND(E28*N28,2)</f>
        <v>0</v>
      </c>
      <c r="P28" s="127">
        <v>4.4999999999999999E-4</v>
      </c>
      <c r="Q28" s="127">
        <f>ROUND(E28*P28,2)</f>
        <v>0.02</v>
      </c>
      <c r="R28" s="127"/>
      <c r="S28" s="127" t="s">
        <v>360</v>
      </c>
      <c r="T28" s="128" t="s">
        <v>361</v>
      </c>
      <c r="U28" s="106">
        <v>0.16600000000000001</v>
      </c>
      <c r="V28" s="106">
        <f>ROUND(E28*U28,2)</f>
        <v>7.64</v>
      </c>
      <c r="W28" s="106"/>
      <c r="X28" s="106" t="s">
        <v>362</v>
      </c>
      <c r="Y28" s="101"/>
      <c r="Z28" s="101"/>
      <c r="AA28" s="101"/>
      <c r="AB28" s="101"/>
      <c r="AC28" s="101"/>
      <c r="AD28" s="101"/>
      <c r="AE28" s="101"/>
      <c r="AF28" s="101"/>
      <c r="AG28" s="101" t="s">
        <v>1789</v>
      </c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04"/>
      <c r="B29" s="105"/>
      <c r="C29" s="138" t="s">
        <v>2149</v>
      </c>
      <c r="D29" s="107"/>
      <c r="E29" s="108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1"/>
      <c r="Z29" s="101"/>
      <c r="AA29" s="101"/>
      <c r="AB29" s="101"/>
      <c r="AC29" s="101"/>
      <c r="AD29" s="101"/>
      <c r="AE29" s="101"/>
      <c r="AF29" s="101"/>
      <c r="AG29" s="101" t="s">
        <v>365</v>
      </c>
      <c r="AH29" s="101">
        <v>0</v>
      </c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outlineLevel="1">
      <c r="A30" s="104"/>
      <c r="B30" s="105"/>
      <c r="C30" s="138" t="s">
        <v>2139</v>
      </c>
      <c r="D30" s="107"/>
      <c r="E30" s="108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1"/>
      <c r="Z30" s="101"/>
      <c r="AA30" s="101"/>
      <c r="AB30" s="101"/>
      <c r="AC30" s="101"/>
      <c r="AD30" s="101"/>
      <c r="AE30" s="101"/>
      <c r="AF30" s="101"/>
      <c r="AG30" s="101" t="s">
        <v>365</v>
      </c>
      <c r="AH30" s="101">
        <v>0</v>
      </c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outlineLevel="1">
      <c r="A31" s="104"/>
      <c r="B31" s="105"/>
      <c r="C31" s="138" t="s">
        <v>2150</v>
      </c>
      <c r="D31" s="107"/>
      <c r="E31" s="108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1"/>
      <c r="Z31" s="101"/>
      <c r="AA31" s="101"/>
      <c r="AB31" s="101"/>
      <c r="AC31" s="101"/>
      <c r="AD31" s="101"/>
      <c r="AE31" s="101"/>
      <c r="AF31" s="101"/>
      <c r="AG31" s="101" t="s">
        <v>365</v>
      </c>
      <c r="AH31" s="101">
        <v>0</v>
      </c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outlineLevel="1">
      <c r="A32" s="104"/>
      <c r="B32" s="105"/>
      <c r="C32" s="138" t="s">
        <v>1845</v>
      </c>
      <c r="D32" s="107"/>
      <c r="E32" s="108">
        <v>46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1"/>
      <c r="Z32" s="101"/>
      <c r="AA32" s="101"/>
      <c r="AB32" s="101"/>
      <c r="AC32" s="101"/>
      <c r="AD32" s="101"/>
      <c r="AE32" s="101"/>
      <c r="AF32" s="101"/>
      <c r="AG32" s="101" t="s">
        <v>365</v>
      </c>
      <c r="AH32" s="101">
        <v>0</v>
      </c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29">
        <v>7</v>
      </c>
      <c r="B33" s="130" t="s">
        <v>2151</v>
      </c>
      <c r="C33" s="140" t="s">
        <v>2152</v>
      </c>
      <c r="D33" s="131" t="s">
        <v>544</v>
      </c>
      <c r="E33" s="132">
        <v>2.07E-2</v>
      </c>
      <c r="F33" s="133"/>
      <c r="G33" s="134">
        <f>ROUND(E33*F33,2)</f>
        <v>0</v>
      </c>
      <c r="H33" s="133"/>
      <c r="I33" s="134">
        <f>ROUND(E33*H33,2)</f>
        <v>0</v>
      </c>
      <c r="J33" s="133"/>
      <c r="K33" s="134">
        <f>ROUND(E33*J33,2)</f>
        <v>0</v>
      </c>
      <c r="L33" s="134">
        <v>21</v>
      </c>
      <c r="M33" s="134">
        <f>G33*(1+L33/100)</f>
        <v>0</v>
      </c>
      <c r="N33" s="134">
        <v>0</v>
      </c>
      <c r="O33" s="134">
        <f>ROUND(E33*N33,2)</f>
        <v>0</v>
      </c>
      <c r="P33" s="134">
        <v>0</v>
      </c>
      <c r="Q33" s="134">
        <f>ROUND(E33*P33,2)</f>
        <v>0</v>
      </c>
      <c r="R33" s="134"/>
      <c r="S33" s="134" t="s">
        <v>360</v>
      </c>
      <c r="T33" s="135" t="s">
        <v>361</v>
      </c>
      <c r="U33" s="106">
        <v>4.3390000000000004</v>
      </c>
      <c r="V33" s="106">
        <f>ROUND(E33*U33,2)</f>
        <v>0.09</v>
      </c>
      <c r="W33" s="106"/>
      <c r="X33" s="106" t="s">
        <v>362</v>
      </c>
      <c r="Y33" s="101"/>
      <c r="Z33" s="101"/>
      <c r="AA33" s="101"/>
      <c r="AB33" s="101"/>
      <c r="AC33" s="101"/>
      <c r="AD33" s="101"/>
      <c r="AE33" s="101"/>
      <c r="AF33" s="101"/>
      <c r="AG33" s="101" t="s">
        <v>1789</v>
      </c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outlineLevel="1">
      <c r="A34" s="122">
        <v>8</v>
      </c>
      <c r="B34" s="123" t="s">
        <v>2153</v>
      </c>
      <c r="C34" s="137" t="s">
        <v>2154</v>
      </c>
      <c r="D34" s="124" t="s">
        <v>534</v>
      </c>
      <c r="E34" s="125">
        <v>1</v>
      </c>
      <c r="F34" s="126"/>
      <c r="G34" s="127">
        <f>ROUND(E34*F34,2)</f>
        <v>0</v>
      </c>
      <c r="H34" s="126"/>
      <c r="I34" s="127">
        <f>ROUND(E34*H34,2)</f>
        <v>0</v>
      </c>
      <c r="J34" s="126"/>
      <c r="K34" s="127">
        <f>ROUND(E34*J34,2)</f>
        <v>0</v>
      </c>
      <c r="L34" s="127">
        <v>21</v>
      </c>
      <c r="M34" s="127">
        <f>G34*(1+L34/100)</f>
        <v>0</v>
      </c>
      <c r="N34" s="127">
        <v>2.0000000000000001E-4</v>
      </c>
      <c r="O34" s="127">
        <f>ROUND(E34*N34,2)</f>
        <v>0</v>
      </c>
      <c r="P34" s="127">
        <v>5.108E-2</v>
      </c>
      <c r="Q34" s="127">
        <f>ROUND(E34*P34,2)</f>
        <v>0.05</v>
      </c>
      <c r="R34" s="127"/>
      <c r="S34" s="127" t="s">
        <v>360</v>
      </c>
      <c r="T34" s="128" t="s">
        <v>361</v>
      </c>
      <c r="U34" s="106">
        <v>0.36099999999999999</v>
      </c>
      <c r="V34" s="106">
        <f>ROUND(E34*U34,2)</f>
        <v>0.36</v>
      </c>
      <c r="W34" s="106"/>
      <c r="X34" s="106" t="s">
        <v>362</v>
      </c>
      <c r="Y34" s="101"/>
      <c r="Z34" s="101"/>
      <c r="AA34" s="101"/>
      <c r="AB34" s="101"/>
      <c r="AC34" s="101"/>
      <c r="AD34" s="101"/>
      <c r="AE34" s="101"/>
      <c r="AF34" s="101"/>
      <c r="AG34" s="101" t="s">
        <v>1789</v>
      </c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04"/>
      <c r="B35" s="105"/>
      <c r="C35" s="138" t="s">
        <v>2155</v>
      </c>
      <c r="D35" s="107"/>
      <c r="E35" s="108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1"/>
      <c r="Z35" s="101"/>
      <c r="AA35" s="101"/>
      <c r="AB35" s="101"/>
      <c r="AC35" s="101"/>
      <c r="AD35" s="101"/>
      <c r="AE35" s="101"/>
      <c r="AF35" s="101"/>
      <c r="AG35" s="101" t="s">
        <v>365</v>
      </c>
      <c r="AH35" s="101">
        <v>0</v>
      </c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outlineLevel="1">
      <c r="A36" s="104"/>
      <c r="B36" s="105"/>
      <c r="C36" s="138" t="s">
        <v>2156</v>
      </c>
      <c r="D36" s="107"/>
      <c r="E36" s="108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1"/>
      <c r="Z36" s="101"/>
      <c r="AA36" s="101"/>
      <c r="AB36" s="101"/>
      <c r="AC36" s="101"/>
      <c r="AD36" s="101"/>
      <c r="AE36" s="101"/>
      <c r="AF36" s="101"/>
      <c r="AG36" s="101" t="s">
        <v>365</v>
      </c>
      <c r="AH36" s="101">
        <v>0</v>
      </c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outlineLevel="1">
      <c r="A37" s="104"/>
      <c r="B37" s="105"/>
      <c r="C37" s="138" t="s">
        <v>43</v>
      </c>
      <c r="D37" s="107"/>
      <c r="E37" s="108">
        <v>1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1"/>
      <c r="Z37" s="101"/>
      <c r="AA37" s="101"/>
      <c r="AB37" s="101"/>
      <c r="AC37" s="101"/>
      <c r="AD37" s="101"/>
      <c r="AE37" s="101"/>
      <c r="AF37" s="101"/>
      <c r="AG37" s="101" t="s">
        <v>365</v>
      </c>
      <c r="AH37" s="101">
        <v>0</v>
      </c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outlineLevel="1">
      <c r="A38" s="122">
        <v>9</v>
      </c>
      <c r="B38" s="123" t="s">
        <v>2157</v>
      </c>
      <c r="C38" s="137" t="s">
        <v>2158</v>
      </c>
      <c r="D38" s="124" t="s">
        <v>534</v>
      </c>
      <c r="E38" s="125">
        <v>4</v>
      </c>
      <c r="F38" s="126"/>
      <c r="G38" s="127">
        <f>ROUND(E38*F38,2)</f>
        <v>0</v>
      </c>
      <c r="H38" s="126"/>
      <c r="I38" s="127">
        <f>ROUND(E38*H38,2)</f>
        <v>0</v>
      </c>
      <c r="J38" s="126"/>
      <c r="K38" s="127">
        <f>ROUND(E38*J38,2)</f>
        <v>0</v>
      </c>
      <c r="L38" s="127">
        <v>21</v>
      </c>
      <c r="M38" s="127">
        <f>G38*(1+L38/100)</f>
        <v>0</v>
      </c>
      <c r="N38" s="127">
        <v>1.0000000000000001E-5</v>
      </c>
      <c r="O38" s="127">
        <f>ROUND(E38*N38,2)</f>
        <v>0</v>
      </c>
      <c r="P38" s="127">
        <v>7.5000000000000002E-4</v>
      </c>
      <c r="Q38" s="127">
        <f>ROUND(E38*P38,2)</f>
        <v>0</v>
      </c>
      <c r="R38" s="127"/>
      <c r="S38" s="127" t="s">
        <v>360</v>
      </c>
      <c r="T38" s="128" t="s">
        <v>361</v>
      </c>
      <c r="U38" s="106">
        <v>2.9000000000000001E-2</v>
      </c>
      <c r="V38" s="106">
        <f>ROUND(E38*U38,2)</f>
        <v>0.12</v>
      </c>
      <c r="W38" s="106"/>
      <c r="X38" s="106" t="s">
        <v>362</v>
      </c>
      <c r="Y38" s="101"/>
      <c r="Z38" s="101"/>
      <c r="AA38" s="101"/>
      <c r="AB38" s="101"/>
      <c r="AC38" s="101"/>
      <c r="AD38" s="101"/>
      <c r="AE38" s="101"/>
      <c r="AF38" s="101"/>
      <c r="AG38" s="101" t="s">
        <v>1789</v>
      </c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outlineLevel="1">
      <c r="A39" s="104"/>
      <c r="B39" s="105"/>
      <c r="C39" s="138" t="s">
        <v>2159</v>
      </c>
      <c r="D39" s="107"/>
      <c r="E39" s="108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1"/>
      <c r="Z39" s="101"/>
      <c r="AA39" s="101"/>
      <c r="AB39" s="101"/>
      <c r="AC39" s="101"/>
      <c r="AD39" s="101"/>
      <c r="AE39" s="101"/>
      <c r="AF39" s="101"/>
      <c r="AG39" s="101" t="s">
        <v>365</v>
      </c>
      <c r="AH39" s="101">
        <v>0</v>
      </c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outlineLevel="1">
      <c r="A40" s="104"/>
      <c r="B40" s="105"/>
      <c r="C40" s="138" t="s">
        <v>2160</v>
      </c>
      <c r="D40" s="107"/>
      <c r="E40" s="108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1"/>
      <c r="Z40" s="101"/>
      <c r="AA40" s="101"/>
      <c r="AB40" s="101"/>
      <c r="AC40" s="101"/>
      <c r="AD40" s="101"/>
      <c r="AE40" s="101"/>
      <c r="AF40" s="101"/>
      <c r="AG40" s="101" t="s">
        <v>365</v>
      </c>
      <c r="AH40" s="101">
        <v>0</v>
      </c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outlineLevel="1">
      <c r="A41" s="104"/>
      <c r="B41" s="105"/>
      <c r="C41" s="138" t="s">
        <v>129</v>
      </c>
      <c r="D41" s="107"/>
      <c r="E41" s="108">
        <v>4</v>
      </c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1"/>
      <c r="Z41" s="101"/>
      <c r="AA41" s="101"/>
      <c r="AB41" s="101"/>
      <c r="AC41" s="101"/>
      <c r="AD41" s="101"/>
      <c r="AE41" s="101"/>
      <c r="AF41" s="101"/>
      <c r="AG41" s="101" t="s">
        <v>365</v>
      </c>
      <c r="AH41" s="101">
        <v>0</v>
      </c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outlineLevel="1">
      <c r="A42" s="129">
        <v>10</v>
      </c>
      <c r="B42" s="130" t="s">
        <v>2161</v>
      </c>
      <c r="C42" s="140" t="s">
        <v>2162</v>
      </c>
      <c r="D42" s="131" t="s">
        <v>544</v>
      </c>
      <c r="E42" s="132">
        <v>5.4080000000000003E-2</v>
      </c>
      <c r="F42" s="133"/>
      <c r="G42" s="134">
        <f>ROUND(E42*F42,2)</f>
        <v>0</v>
      </c>
      <c r="H42" s="133"/>
      <c r="I42" s="134">
        <f>ROUND(E42*H42,2)</f>
        <v>0</v>
      </c>
      <c r="J42" s="133"/>
      <c r="K42" s="134">
        <f>ROUND(E42*J42,2)</f>
        <v>0</v>
      </c>
      <c r="L42" s="134">
        <v>21</v>
      </c>
      <c r="M42" s="134">
        <f>G42*(1+L42/100)</f>
        <v>0</v>
      </c>
      <c r="N42" s="134">
        <v>0</v>
      </c>
      <c r="O42" s="134">
        <f>ROUND(E42*N42,2)</f>
        <v>0</v>
      </c>
      <c r="P42" s="134">
        <v>0</v>
      </c>
      <c r="Q42" s="134">
        <f>ROUND(E42*P42,2)</f>
        <v>0</v>
      </c>
      <c r="R42" s="134"/>
      <c r="S42" s="134" t="s">
        <v>360</v>
      </c>
      <c r="T42" s="135" t="s">
        <v>361</v>
      </c>
      <c r="U42" s="106">
        <v>5.0570000000000004</v>
      </c>
      <c r="V42" s="106">
        <f>ROUND(E42*U42,2)</f>
        <v>0.27</v>
      </c>
      <c r="W42" s="106"/>
      <c r="X42" s="106" t="s">
        <v>362</v>
      </c>
      <c r="Y42" s="101"/>
      <c r="Z42" s="101"/>
      <c r="AA42" s="101"/>
      <c r="AB42" s="101"/>
      <c r="AC42" s="101"/>
      <c r="AD42" s="101"/>
      <c r="AE42" s="101"/>
      <c r="AF42" s="101"/>
      <c r="AG42" s="101" t="s">
        <v>1789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ht="22.5" outlineLevel="1">
      <c r="A43" s="129">
        <v>11</v>
      </c>
      <c r="B43" s="130" t="s">
        <v>2163</v>
      </c>
      <c r="C43" s="140" t="s">
        <v>2164</v>
      </c>
      <c r="D43" s="131" t="s">
        <v>1788</v>
      </c>
      <c r="E43" s="132">
        <v>48</v>
      </c>
      <c r="F43" s="133"/>
      <c r="G43" s="134">
        <f>ROUND(E43*F43,2)</f>
        <v>0</v>
      </c>
      <c r="H43" s="133"/>
      <c r="I43" s="134">
        <f>ROUND(E43*H43,2)</f>
        <v>0</v>
      </c>
      <c r="J43" s="133"/>
      <c r="K43" s="134">
        <f>ROUND(E43*J43,2)</f>
        <v>0</v>
      </c>
      <c r="L43" s="134">
        <v>21</v>
      </c>
      <c r="M43" s="134">
        <f>G43*(1+L43/100)</f>
        <v>0</v>
      </c>
      <c r="N43" s="134">
        <v>0</v>
      </c>
      <c r="O43" s="134">
        <f>ROUND(E43*N43,2)</f>
        <v>0</v>
      </c>
      <c r="P43" s="134">
        <v>0</v>
      </c>
      <c r="Q43" s="134">
        <f>ROUND(E43*P43,2)</f>
        <v>0</v>
      </c>
      <c r="R43" s="134"/>
      <c r="S43" s="134" t="s">
        <v>392</v>
      </c>
      <c r="T43" s="135" t="s">
        <v>393</v>
      </c>
      <c r="U43" s="106">
        <v>0</v>
      </c>
      <c r="V43" s="106">
        <f>ROUND(E43*U43,2)</f>
        <v>0</v>
      </c>
      <c r="W43" s="106"/>
      <c r="X43" s="106" t="s">
        <v>362</v>
      </c>
      <c r="Y43" s="101"/>
      <c r="Z43" s="101"/>
      <c r="AA43" s="101"/>
      <c r="AB43" s="101"/>
      <c r="AC43" s="101"/>
      <c r="AD43" s="101"/>
      <c r="AE43" s="101"/>
      <c r="AF43" s="101"/>
      <c r="AG43" s="101" t="s">
        <v>550</v>
      </c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ht="22.5" outlineLevel="1">
      <c r="A44" s="129">
        <v>12</v>
      </c>
      <c r="B44" s="130" t="s">
        <v>2165</v>
      </c>
      <c r="C44" s="140" t="s">
        <v>2166</v>
      </c>
      <c r="D44" s="131" t="s">
        <v>1788</v>
      </c>
      <c r="E44" s="132">
        <v>72</v>
      </c>
      <c r="F44" s="133"/>
      <c r="G44" s="134">
        <f>ROUND(E44*F44,2)</f>
        <v>0</v>
      </c>
      <c r="H44" s="133"/>
      <c r="I44" s="134">
        <f>ROUND(E44*H44,2)</f>
        <v>0</v>
      </c>
      <c r="J44" s="133"/>
      <c r="K44" s="134">
        <f>ROUND(E44*J44,2)</f>
        <v>0</v>
      </c>
      <c r="L44" s="134">
        <v>21</v>
      </c>
      <c r="M44" s="134">
        <f>G44*(1+L44/100)</f>
        <v>0</v>
      </c>
      <c r="N44" s="134">
        <v>0</v>
      </c>
      <c r="O44" s="134">
        <f>ROUND(E44*N44,2)</f>
        <v>0</v>
      </c>
      <c r="P44" s="134">
        <v>0</v>
      </c>
      <c r="Q44" s="134">
        <f>ROUND(E44*P44,2)</f>
        <v>0</v>
      </c>
      <c r="R44" s="134"/>
      <c r="S44" s="134" t="s">
        <v>392</v>
      </c>
      <c r="T44" s="135" t="s">
        <v>393</v>
      </c>
      <c r="U44" s="106">
        <v>0</v>
      </c>
      <c r="V44" s="106">
        <f>ROUND(E44*U44,2)</f>
        <v>0</v>
      </c>
      <c r="W44" s="106"/>
      <c r="X44" s="106" t="s">
        <v>362</v>
      </c>
      <c r="Y44" s="101"/>
      <c r="Z44" s="101"/>
      <c r="AA44" s="101"/>
      <c r="AB44" s="101"/>
      <c r="AC44" s="101"/>
      <c r="AD44" s="101"/>
      <c r="AE44" s="101"/>
      <c r="AF44" s="101"/>
      <c r="AG44" s="101" t="s">
        <v>550</v>
      </c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ht="22.5" outlineLevel="1">
      <c r="A45" s="129">
        <v>13</v>
      </c>
      <c r="B45" s="130" t="s">
        <v>2167</v>
      </c>
      <c r="C45" s="140" t="s">
        <v>2168</v>
      </c>
      <c r="D45" s="131" t="s">
        <v>534</v>
      </c>
      <c r="E45" s="132">
        <v>24</v>
      </c>
      <c r="F45" s="133"/>
      <c r="G45" s="134">
        <f>ROUND(E45*F45,2)</f>
        <v>0</v>
      </c>
      <c r="H45" s="133"/>
      <c r="I45" s="134">
        <f>ROUND(E45*H45,2)</f>
        <v>0</v>
      </c>
      <c r="J45" s="133"/>
      <c r="K45" s="134">
        <f>ROUND(E45*J45,2)</f>
        <v>0</v>
      </c>
      <c r="L45" s="134">
        <v>21</v>
      </c>
      <c r="M45" s="134">
        <f>G45*(1+L45/100)</f>
        <v>0</v>
      </c>
      <c r="N45" s="134">
        <v>0</v>
      </c>
      <c r="O45" s="134">
        <f>ROUND(E45*N45,2)</f>
        <v>0</v>
      </c>
      <c r="P45" s="134">
        <v>0</v>
      </c>
      <c r="Q45" s="134">
        <f>ROUND(E45*P45,2)</f>
        <v>0</v>
      </c>
      <c r="R45" s="134"/>
      <c r="S45" s="134" t="s">
        <v>392</v>
      </c>
      <c r="T45" s="135" t="s">
        <v>393</v>
      </c>
      <c r="U45" s="106">
        <v>0</v>
      </c>
      <c r="V45" s="106">
        <f>ROUND(E45*U45,2)</f>
        <v>0</v>
      </c>
      <c r="W45" s="106"/>
      <c r="X45" s="106" t="s">
        <v>362</v>
      </c>
      <c r="Y45" s="101"/>
      <c r="Z45" s="101"/>
      <c r="AA45" s="101"/>
      <c r="AB45" s="101"/>
      <c r="AC45" s="101"/>
      <c r="AD45" s="101"/>
      <c r="AE45" s="101"/>
      <c r="AF45" s="101"/>
      <c r="AG45" s="101" t="s">
        <v>550</v>
      </c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ht="22.5" outlineLevel="1">
      <c r="A46" s="129">
        <v>14</v>
      </c>
      <c r="B46" s="130" t="s">
        <v>2169</v>
      </c>
      <c r="C46" s="140" t="s">
        <v>2170</v>
      </c>
      <c r="D46" s="131" t="s">
        <v>2171</v>
      </c>
      <c r="E46" s="132">
        <v>0.434</v>
      </c>
      <c r="F46" s="133"/>
      <c r="G46" s="134">
        <f>ROUND(E46*F46,2)</f>
        <v>0</v>
      </c>
      <c r="H46" s="133"/>
      <c r="I46" s="134">
        <f>ROUND(E46*H46,2)</f>
        <v>0</v>
      </c>
      <c r="J46" s="133"/>
      <c r="K46" s="134">
        <f>ROUND(E46*J46,2)</f>
        <v>0</v>
      </c>
      <c r="L46" s="134">
        <v>21</v>
      </c>
      <c r="M46" s="134">
        <f>G46*(1+L46/100)</f>
        <v>0</v>
      </c>
      <c r="N46" s="134">
        <v>0</v>
      </c>
      <c r="O46" s="134">
        <f>ROUND(E46*N46,2)</f>
        <v>0</v>
      </c>
      <c r="P46" s="134">
        <v>0</v>
      </c>
      <c r="Q46" s="134">
        <f>ROUND(E46*P46,2)</f>
        <v>0</v>
      </c>
      <c r="R46" s="134"/>
      <c r="S46" s="134" t="s">
        <v>392</v>
      </c>
      <c r="T46" s="135" t="s">
        <v>393</v>
      </c>
      <c r="U46" s="106">
        <v>0</v>
      </c>
      <c r="V46" s="106">
        <f>ROUND(E46*U46,2)</f>
        <v>0</v>
      </c>
      <c r="W46" s="106"/>
      <c r="X46" s="106" t="s">
        <v>1008</v>
      </c>
      <c r="Y46" s="101"/>
      <c r="Z46" s="101"/>
      <c r="AA46" s="101"/>
      <c r="AB46" s="101"/>
      <c r="AC46" s="101"/>
      <c r="AD46" s="101"/>
      <c r="AE46" s="101"/>
      <c r="AF46" s="101"/>
      <c r="AG46" s="101" t="s">
        <v>1009</v>
      </c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>
      <c r="A47" s="116" t="s">
        <v>355</v>
      </c>
      <c r="B47" s="117" t="s">
        <v>161</v>
      </c>
      <c r="C47" s="136" t="s">
        <v>162</v>
      </c>
      <c r="D47" s="118"/>
      <c r="E47" s="119"/>
      <c r="F47" s="120"/>
      <c r="G47" s="120">
        <f>SUMIF(AG48:AG86,"&lt;&gt;NOR",G48:G86)</f>
        <v>0</v>
      </c>
      <c r="H47" s="120"/>
      <c r="I47" s="120">
        <f>SUM(I48:I86)</f>
        <v>0</v>
      </c>
      <c r="J47" s="120"/>
      <c r="K47" s="120">
        <f>SUM(K48:K86)</f>
        <v>0</v>
      </c>
      <c r="L47" s="120"/>
      <c r="M47" s="120">
        <f>SUM(M48:M86)</f>
        <v>0</v>
      </c>
      <c r="N47" s="120"/>
      <c r="O47" s="120">
        <f>SUM(O48:O86)</f>
        <v>0</v>
      </c>
      <c r="P47" s="120"/>
      <c r="Q47" s="120">
        <f>SUM(Q48:Q86)</f>
        <v>0</v>
      </c>
      <c r="R47" s="120"/>
      <c r="S47" s="120"/>
      <c r="T47" s="121"/>
      <c r="U47" s="115"/>
      <c r="V47" s="115">
        <f>SUM(V48:V86)</f>
        <v>0</v>
      </c>
      <c r="W47" s="115"/>
      <c r="X47" s="115"/>
      <c r="AG47" t="s">
        <v>356</v>
      </c>
    </row>
    <row r="48" spans="1:60" ht="22.5" outlineLevel="1">
      <c r="A48" s="122">
        <v>15</v>
      </c>
      <c r="B48" s="123" t="s">
        <v>2172</v>
      </c>
      <c r="C48" s="137" t="s">
        <v>2173</v>
      </c>
      <c r="D48" s="124" t="s">
        <v>525</v>
      </c>
      <c r="E48" s="125">
        <v>94</v>
      </c>
      <c r="F48" s="126"/>
      <c r="G48" s="127">
        <f>ROUND(E48*F48,2)</f>
        <v>0</v>
      </c>
      <c r="H48" s="126"/>
      <c r="I48" s="127">
        <f>ROUND(E48*H48,2)</f>
        <v>0</v>
      </c>
      <c r="J48" s="126"/>
      <c r="K48" s="127">
        <f>ROUND(E48*J48,2)</f>
        <v>0</v>
      </c>
      <c r="L48" s="127">
        <v>21</v>
      </c>
      <c r="M48" s="127">
        <f>G48*(1+L48/100)</f>
        <v>0</v>
      </c>
      <c r="N48" s="127">
        <v>0</v>
      </c>
      <c r="O48" s="127">
        <f>ROUND(E48*N48,2)</f>
        <v>0</v>
      </c>
      <c r="P48" s="127">
        <v>0</v>
      </c>
      <c r="Q48" s="127">
        <f>ROUND(E48*P48,2)</f>
        <v>0</v>
      </c>
      <c r="R48" s="127"/>
      <c r="S48" s="127" t="s">
        <v>392</v>
      </c>
      <c r="T48" s="128" t="s">
        <v>393</v>
      </c>
      <c r="U48" s="106">
        <v>0</v>
      </c>
      <c r="V48" s="106">
        <f>ROUND(E48*U48,2)</f>
        <v>0</v>
      </c>
      <c r="W48" s="106"/>
      <c r="X48" s="106" t="s">
        <v>362</v>
      </c>
      <c r="Y48" s="101"/>
      <c r="Z48" s="101"/>
      <c r="AA48" s="101"/>
      <c r="AB48" s="101"/>
      <c r="AC48" s="101"/>
      <c r="AD48" s="101"/>
      <c r="AE48" s="101"/>
      <c r="AF48" s="101"/>
      <c r="AG48" s="101" t="s">
        <v>1789</v>
      </c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outlineLevel="1">
      <c r="A49" s="104"/>
      <c r="B49" s="105"/>
      <c r="C49" s="138" t="s">
        <v>2174</v>
      </c>
      <c r="D49" s="107"/>
      <c r="E49" s="108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1"/>
      <c r="Z49" s="101"/>
      <c r="AA49" s="101"/>
      <c r="AB49" s="101"/>
      <c r="AC49" s="101"/>
      <c r="AD49" s="101"/>
      <c r="AE49" s="101"/>
      <c r="AF49" s="101"/>
      <c r="AG49" s="101" t="s">
        <v>365</v>
      </c>
      <c r="AH49" s="101">
        <v>0</v>
      </c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outlineLevel="1">
      <c r="A50" s="104"/>
      <c r="B50" s="105"/>
      <c r="C50" s="138" t="s">
        <v>2175</v>
      </c>
      <c r="D50" s="107"/>
      <c r="E50" s="108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1"/>
      <c r="Z50" s="101"/>
      <c r="AA50" s="101"/>
      <c r="AB50" s="101"/>
      <c r="AC50" s="101"/>
      <c r="AD50" s="101"/>
      <c r="AE50" s="101"/>
      <c r="AF50" s="101"/>
      <c r="AG50" s="101" t="s">
        <v>365</v>
      </c>
      <c r="AH50" s="101">
        <v>0</v>
      </c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outlineLevel="1">
      <c r="A51" s="104"/>
      <c r="B51" s="105"/>
      <c r="C51" s="138" t="s">
        <v>137</v>
      </c>
      <c r="D51" s="107"/>
      <c r="E51" s="108">
        <v>94</v>
      </c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1"/>
      <c r="Z51" s="101"/>
      <c r="AA51" s="101"/>
      <c r="AB51" s="101"/>
      <c r="AC51" s="101"/>
      <c r="AD51" s="101"/>
      <c r="AE51" s="101"/>
      <c r="AF51" s="101"/>
      <c r="AG51" s="101" t="s">
        <v>365</v>
      </c>
      <c r="AH51" s="101">
        <v>0</v>
      </c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ht="22.5" outlineLevel="1">
      <c r="A52" s="122">
        <v>16</v>
      </c>
      <c r="B52" s="123" t="s">
        <v>2176</v>
      </c>
      <c r="C52" s="137" t="s">
        <v>2177</v>
      </c>
      <c r="D52" s="124" t="s">
        <v>525</v>
      </c>
      <c r="E52" s="125">
        <v>62</v>
      </c>
      <c r="F52" s="126"/>
      <c r="G52" s="127">
        <f>ROUND(E52*F52,2)</f>
        <v>0</v>
      </c>
      <c r="H52" s="126"/>
      <c r="I52" s="127">
        <f>ROUND(E52*H52,2)</f>
        <v>0</v>
      </c>
      <c r="J52" s="126"/>
      <c r="K52" s="127">
        <f>ROUND(E52*J52,2)</f>
        <v>0</v>
      </c>
      <c r="L52" s="127">
        <v>21</v>
      </c>
      <c r="M52" s="127">
        <f>G52*(1+L52/100)</f>
        <v>0</v>
      </c>
      <c r="N52" s="127">
        <v>0</v>
      </c>
      <c r="O52" s="127">
        <f>ROUND(E52*N52,2)</f>
        <v>0</v>
      </c>
      <c r="P52" s="127">
        <v>0</v>
      </c>
      <c r="Q52" s="127">
        <f>ROUND(E52*P52,2)</f>
        <v>0</v>
      </c>
      <c r="R52" s="127"/>
      <c r="S52" s="127" t="s">
        <v>392</v>
      </c>
      <c r="T52" s="128" t="s">
        <v>393</v>
      </c>
      <c r="U52" s="106">
        <v>0</v>
      </c>
      <c r="V52" s="106">
        <f>ROUND(E52*U52,2)</f>
        <v>0</v>
      </c>
      <c r="W52" s="106"/>
      <c r="X52" s="106" t="s">
        <v>362</v>
      </c>
      <c r="Y52" s="101"/>
      <c r="Z52" s="101"/>
      <c r="AA52" s="101"/>
      <c r="AB52" s="101"/>
      <c r="AC52" s="101"/>
      <c r="AD52" s="101"/>
      <c r="AE52" s="101"/>
      <c r="AF52" s="101"/>
      <c r="AG52" s="101" t="s">
        <v>1789</v>
      </c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outlineLevel="1">
      <c r="A53" s="104"/>
      <c r="B53" s="105"/>
      <c r="C53" s="138" t="s">
        <v>2178</v>
      </c>
      <c r="D53" s="107"/>
      <c r="E53" s="108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1"/>
      <c r="Z53" s="101"/>
      <c r="AA53" s="101"/>
      <c r="AB53" s="101"/>
      <c r="AC53" s="101"/>
      <c r="AD53" s="101"/>
      <c r="AE53" s="101"/>
      <c r="AF53" s="101"/>
      <c r="AG53" s="101" t="s">
        <v>365</v>
      </c>
      <c r="AH53" s="101">
        <v>0</v>
      </c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 outlineLevel="1">
      <c r="A54" s="104"/>
      <c r="B54" s="105"/>
      <c r="C54" s="138" t="s">
        <v>2179</v>
      </c>
      <c r="D54" s="107"/>
      <c r="E54" s="108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1"/>
      <c r="Z54" s="101"/>
      <c r="AA54" s="101"/>
      <c r="AB54" s="101"/>
      <c r="AC54" s="101"/>
      <c r="AD54" s="101"/>
      <c r="AE54" s="101"/>
      <c r="AF54" s="101"/>
      <c r="AG54" s="101" t="s">
        <v>365</v>
      </c>
      <c r="AH54" s="101">
        <v>0</v>
      </c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 outlineLevel="1">
      <c r="A55" s="104"/>
      <c r="B55" s="105"/>
      <c r="C55" s="138" t="s">
        <v>2180</v>
      </c>
      <c r="D55" s="107"/>
      <c r="E55" s="108">
        <v>62</v>
      </c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1"/>
      <c r="Z55" s="101"/>
      <c r="AA55" s="101"/>
      <c r="AB55" s="101"/>
      <c r="AC55" s="101"/>
      <c r="AD55" s="101"/>
      <c r="AE55" s="101"/>
      <c r="AF55" s="101"/>
      <c r="AG55" s="101" t="s">
        <v>365</v>
      </c>
      <c r="AH55" s="101">
        <v>0</v>
      </c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ht="22.5" outlineLevel="1">
      <c r="A56" s="122">
        <v>17</v>
      </c>
      <c r="B56" s="123" t="s">
        <v>2181</v>
      </c>
      <c r="C56" s="137" t="s">
        <v>2182</v>
      </c>
      <c r="D56" s="124" t="s">
        <v>525</v>
      </c>
      <c r="E56" s="125">
        <v>34</v>
      </c>
      <c r="F56" s="126"/>
      <c r="G56" s="127">
        <f>ROUND(E56*F56,2)</f>
        <v>0</v>
      </c>
      <c r="H56" s="126"/>
      <c r="I56" s="127">
        <f>ROUND(E56*H56,2)</f>
        <v>0</v>
      </c>
      <c r="J56" s="126"/>
      <c r="K56" s="127">
        <f>ROUND(E56*J56,2)</f>
        <v>0</v>
      </c>
      <c r="L56" s="127">
        <v>21</v>
      </c>
      <c r="M56" s="127">
        <f>G56*(1+L56/100)</f>
        <v>0</v>
      </c>
      <c r="N56" s="127">
        <v>0</v>
      </c>
      <c r="O56" s="127">
        <f>ROUND(E56*N56,2)</f>
        <v>0</v>
      </c>
      <c r="P56" s="127">
        <v>0</v>
      </c>
      <c r="Q56" s="127">
        <f>ROUND(E56*P56,2)</f>
        <v>0</v>
      </c>
      <c r="R56" s="127"/>
      <c r="S56" s="127" t="s">
        <v>392</v>
      </c>
      <c r="T56" s="128" t="s">
        <v>393</v>
      </c>
      <c r="U56" s="106">
        <v>0</v>
      </c>
      <c r="V56" s="106">
        <f>ROUND(E56*U56,2)</f>
        <v>0</v>
      </c>
      <c r="W56" s="106"/>
      <c r="X56" s="106" t="s">
        <v>362</v>
      </c>
      <c r="Y56" s="101"/>
      <c r="Z56" s="101"/>
      <c r="AA56" s="101"/>
      <c r="AB56" s="101"/>
      <c r="AC56" s="101"/>
      <c r="AD56" s="101"/>
      <c r="AE56" s="101"/>
      <c r="AF56" s="101"/>
      <c r="AG56" s="101" t="s">
        <v>1789</v>
      </c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outlineLevel="1">
      <c r="A57" s="104"/>
      <c r="B57" s="105"/>
      <c r="C57" s="138" t="s">
        <v>2183</v>
      </c>
      <c r="D57" s="107"/>
      <c r="E57" s="108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1"/>
      <c r="Z57" s="101"/>
      <c r="AA57" s="101"/>
      <c r="AB57" s="101"/>
      <c r="AC57" s="101"/>
      <c r="AD57" s="101"/>
      <c r="AE57" s="101"/>
      <c r="AF57" s="101"/>
      <c r="AG57" s="101" t="s">
        <v>365</v>
      </c>
      <c r="AH57" s="101">
        <v>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outlineLevel="1">
      <c r="A58" s="104"/>
      <c r="B58" s="105"/>
      <c r="C58" s="138" t="s">
        <v>2184</v>
      </c>
      <c r="D58" s="107"/>
      <c r="E58" s="108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1"/>
      <c r="Z58" s="101"/>
      <c r="AA58" s="101"/>
      <c r="AB58" s="101"/>
      <c r="AC58" s="101"/>
      <c r="AD58" s="101"/>
      <c r="AE58" s="101"/>
      <c r="AF58" s="101"/>
      <c r="AG58" s="101" t="s">
        <v>365</v>
      </c>
      <c r="AH58" s="101">
        <v>0</v>
      </c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 outlineLevel="1">
      <c r="A59" s="104"/>
      <c r="B59" s="105"/>
      <c r="C59" s="138" t="s">
        <v>2185</v>
      </c>
      <c r="D59" s="107"/>
      <c r="E59" s="108">
        <v>34</v>
      </c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1"/>
      <c r="Z59" s="101"/>
      <c r="AA59" s="101"/>
      <c r="AB59" s="101"/>
      <c r="AC59" s="101"/>
      <c r="AD59" s="101"/>
      <c r="AE59" s="101"/>
      <c r="AF59" s="101"/>
      <c r="AG59" s="101" t="s">
        <v>365</v>
      </c>
      <c r="AH59" s="101">
        <v>0</v>
      </c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</row>
    <row r="60" spans="1:60" ht="22.5" outlineLevel="1">
      <c r="A60" s="122">
        <v>18</v>
      </c>
      <c r="B60" s="123" t="s">
        <v>2186</v>
      </c>
      <c r="C60" s="137" t="s">
        <v>2187</v>
      </c>
      <c r="D60" s="124" t="s">
        <v>525</v>
      </c>
      <c r="E60" s="125">
        <v>87</v>
      </c>
      <c r="F60" s="126"/>
      <c r="G60" s="127">
        <f>ROUND(E60*F60,2)</f>
        <v>0</v>
      </c>
      <c r="H60" s="126"/>
      <c r="I60" s="127">
        <f>ROUND(E60*H60,2)</f>
        <v>0</v>
      </c>
      <c r="J60" s="126"/>
      <c r="K60" s="127">
        <f>ROUND(E60*J60,2)</f>
        <v>0</v>
      </c>
      <c r="L60" s="127">
        <v>21</v>
      </c>
      <c r="M60" s="127">
        <f>G60*(1+L60/100)</f>
        <v>0</v>
      </c>
      <c r="N60" s="127">
        <v>0</v>
      </c>
      <c r="O60" s="127">
        <f>ROUND(E60*N60,2)</f>
        <v>0</v>
      </c>
      <c r="P60" s="127">
        <v>0</v>
      </c>
      <c r="Q60" s="127">
        <f>ROUND(E60*P60,2)</f>
        <v>0</v>
      </c>
      <c r="R60" s="127"/>
      <c r="S60" s="127" t="s">
        <v>392</v>
      </c>
      <c r="T60" s="128" t="s">
        <v>393</v>
      </c>
      <c r="U60" s="106">
        <v>0</v>
      </c>
      <c r="V60" s="106">
        <f>ROUND(E60*U60,2)</f>
        <v>0</v>
      </c>
      <c r="W60" s="106"/>
      <c r="X60" s="106" t="s">
        <v>362</v>
      </c>
      <c r="Y60" s="101"/>
      <c r="Z60" s="101"/>
      <c r="AA60" s="101"/>
      <c r="AB60" s="101"/>
      <c r="AC60" s="101"/>
      <c r="AD60" s="101"/>
      <c r="AE60" s="101"/>
      <c r="AF60" s="101"/>
      <c r="AG60" s="101" t="s">
        <v>1789</v>
      </c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outlineLevel="1">
      <c r="A61" s="104"/>
      <c r="B61" s="105"/>
      <c r="C61" s="138" t="s">
        <v>2188</v>
      </c>
      <c r="D61" s="107"/>
      <c r="E61" s="108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1"/>
      <c r="Z61" s="101"/>
      <c r="AA61" s="101"/>
      <c r="AB61" s="101"/>
      <c r="AC61" s="101"/>
      <c r="AD61" s="101"/>
      <c r="AE61" s="101"/>
      <c r="AF61" s="101"/>
      <c r="AG61" s="101" t="s">
        <v>365</v>
      </c>
      <c r="AH61" s="101">
        <v>0</v>
      </c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outlineLevel="1">
      <c r="A62" s="104"/>
      <c r="B62" s="105"/>
      <c r="C62" s="138" t="s">
        <v>2189</v>
      </c>
      <c r="D62" s="107"/>
      <c r="E62" s="108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1"/>
      <c r="Z62" s="101"/>
      <c r="AA62" s="101"/>
      <c r="AB62" s="101"/>
      <c r="AC62" s="101"/>
      <c r="AD62" s="101"/>
      <c r="AE62" s="101"/>
      <c r="AF62" s="101"/>
      <c r="AG62" s="101" t="s">
        <v>365</v>
      </c>
      <c r="AH62" s="101">
        <v>0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outlineLevel="1">
      <c r="A63" s="104"/>
      <c r="B63" s="105"/>
      <c r="C63" s="138" t="s">
        <v>2190</v>
      </c>
      <c r="D63" s="107"/>
      <c r="E63" s="108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1"/>
      <c r="Z63" s="101"/>
      <c r="AA63" s="101"/>
      <c r="AB63" s="101"/>
      <c r="AC63" s="101"/>
      <c r="AD63" s="101"/>
      <c r="AE63" s="101"/>
      <c r="AF63" s="101"/>
      <c r="AG63" s="101" t="s">
        <v>365</v>
      </c>
      <c r="AH63" s="101">
        <v>0</v>
      </c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 outlineLevel="1">
      <c r="A64" s="104"/>
      <c r="B64" s="105"/>
      <c r="C64" s="138" t="s">
        <v>2191</v>
      </c>
      <c r="D64" s="107"/>
      <c r="E64" s="108">
        <v>87</v>
      </c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1"/>
      <c r="Z64" s="101"/>
      <c r="AA64" s="101"/>
      <c r="AB64" s="101"/>
      <c r="AC64" s="101"/>
      <c r="AD64" s="101"/>
      <c r="AE64" s="101"/>
      <c r="AF64" s="101"/>
      <c r="AG64" s="101" t="s">
        <v>365</v>
      </c>
      <c r="AH64" s="101">
        <v>0</v>
      </c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</row>
    <row r="65" spans="1:60" ht="22.5" outlineLevel="1">
      <c r="A65" s="122">
        <v>19</v>
      </c>
      <c r="B65" s="123" t="s">
        <v>2192</v>
      </c>
      <c r="C65" s="137" t="s">
        <v>2193</v>
      </c>
      <c r="D65" s="124" t="s">
        <v>525</v>
      </c>
      <c r="E65" s="125">
        <v>3</v>
      </c>
      <c r="F65" s="126"/>
      <c r="G65" s="127">
        <f>ROUND(E65*F65,2)</f>
        <v>0</v>
      </c>
      <c r="H65" s="126"/>
      <c r="I65" s="127">
        <f>ROUND(E65*H65,2)</f>
        <v>0</v>
      </c>
      <c r="J65" s="126"/>
      <c r="K65" s="127">
        <f>ROUND(E65*J65,2)</f>
        <v>0</v>
      </c>
      <c r="L65" s="127">
        <v>21</v>
      </c>
      <c r="M65" s="127">
        <f>G65*(1+L65/100)</f>
        <v>0</v>
      </c>
      <c r="N65" s="127">
        <v>0</v>
      </c>
      <c r="O65" s="127">
        <f>ROUND(E65*N65,2)</f>
        <v>0</v>
      </c>
      <c r="P65" s="127">
        <v>0</v>
      </c>
      <c r="Q65" s="127">
        <f>ROUND(E65*P65,2)</f>
        <v>0</v>
      </c>
      <c r="R65" s="127"/>
      <c r="S65" s="127" t="s">
        <v>392</v>
      </c>
      <c r="T65" s="128" t="s">
        <v>393</v>
      </c>
      <c r="U65" s="106">
        <v>0</v>
      </c>
      <c r="V65" s="106">
        <f>ROUND(E65*U65,2)</f>
        <v>0</v>
      </c>
      <c r="W65" s="106"/>
      <c r="X65" s="106" t="s">
        <v>362</v>
      </c>
      <c r="Y65" s="101"/>
      <c r="Z65" s="101"/>
      <c r="AA65" s="101"/>
      <c r="AB65" s="101"/>
      <c r="AC65" s="101"/>
      <c r="AD65" s="101"/>
      <c r="AE65" s="101"/>
      <c r="AF65" s="101"/>
      <c r="AG65" s="101" t="s">
        <v>1789</v>
      </c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outlineLevel="1">
      <c r="A66" s="104"/>
      <c r="B66" s="105"/>
      <c r="C66" s="138" t="s">
        <v>2194</v>
      </c>
      <c r="D66" s="107"/>
      <c r="E66" s="108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1"/>
      <c r="Z66" s="101"/>
      <c r="AA66" s="101"/>
      <c r="AB66" s="101"/>
      <c r="AC66" s="101"/>
      <c r="AD66" s="101"/>
      <c r="AE66" s="101"/>
      <c r="AF66" s="101"/>
      <c r="AG66" s="101" t="s">
        <v>365</v>
      </c>
      <c r="AH66" s="101">
        <v>0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outlineLevel="1">
      <c r="A67" s="104"/>
      <c r="B67" s="105"/>
      <c r="C67" s="138" t="s">
        <v>2195</v>
      </c>
      <c r="D67" s="107"/>
      <c r="E67" s="108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1"/>
      <c r="Z67" s="101"/>
      <c r="AA67" s="101"/>
      <c r="AB67" s="101"/>
      <c r="AC67" s="101"/>
      <c r="AD67" s="101"/>
      <c r="AE67" s="101"/>
      <c r="AF67" s="101"/>
      <c r="AG67" s="101" t="s">
        <v>365</v>
      </c>
      <c r="AH67" s="101">
        <v>0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</row>
    <row r="68" spans="1:60" outlineLevel="1">
      <c r="A68" s="104"/>
      <c r="B68" s="105"/>
      <c r="C68" s="138" t="s">
        <v>127</v>
      </c>
      <c r="D68" s="107"/>
      <c r="E68" s="108">
        <v>3</v>
      </c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1"/>
      <c r="Z68" s="101"/>
      <c r="AA68" s="101"/>
      <c r="AB68" s="101"/>
      <c r="AC68" s="101"/>
      <c r="AD68" s="101"/>
      <c r="AE68" s="101"/>
      <c r="AF68" s="101"/>
      <c r="AG68" s="101" t="s">
        <v>365</v>
      </c>
      <c r="AH68" s="101">
        <v>0</v>
      </c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 ht="22.5" outlineLevel="1">
      <c r="A69" s="122">
        <v>20</v>
      </c>
      <c r="B69" s="123" t="s">
        <v>2196</v>
      </c>
      <c r="C69" s="137" t="s">
        <v>2197</v>
      </c>
      <c r="D69" s="124" t="s">
        <v>525</v>
      </c>
      <c r="E69" s="125">
        <v>50</v>
      </c>
      <c r="F69" s="126"/>
      <c r="G69" s="127">
        <f>ROUND(E69*F69,2)</f>
        <v>0</v>
      </c>
      <c r="H69" s="126"/>
      <c r="I69" s="127">
        <f>ROUND(E69*H69,2)</f>
        <v>0</v>
      </c>
      <c r="J69" s="126"/>
      <c r="K69" s="127">
        <f>ROUND(E69*J69,2)</f>
        <v>0</v>
      </c>
      <c r="L69" s="127">
        <v>21</v>
      </c>
      <c r="M69" s="127">
        <f>G69*(1+L69/100)</f>
        <v>0</v>
      </c>
      <c r="N69" s="127">
        <v>0</v>
      </c>
      <c r="O69" s="127">
        <f>ROUND(E69*N69,2)</f>
        <v>0</v>
      </c>
      <c r="P69" s="127">
        <v>0</v>
      </c>
      <c r="Q69" s="127">
        <f>ROUND(E69*P69,2)</f>
        <v>0</v>
      </c>
      <c r="R69" s="127"/>
      <c r="S69" s="127" t="s">
        <v>392</v>
      </c>
      <c r="T69" s="128" t="s">
        <v>393</v>
      </c>
      <c r="U69" s="106">
        <v>0</v>
      </c>
      <c r="V69" s="106">
        <f>ROUND(E69*U69,2)</f>
        <v>0</v>
      </c>
      <c r="W69" s="106"/>
      <c r="X69" s="106" t="s">
        <v>362</v>
      </c>
      <c r="Y69" s="101"/>
      <c r="Z69" s="101"/>
      <c r="AA69" s="101"/>
      <c r="AB69" s="101"/>
      <c r="AC69" s="101"/>
      <c r="AD69" s="101"/>
      <c r="AE69" s="101"/>
      <c r="AF69" s="101"/>
      <c r="AG69" s="101" t="s">
        <v>1789</v>
      </c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</row>
    <row r="70" spans="1:60" outlineLevel="1">
      <c r="A70" s="104"/>
      <c r="B70" s="105"/>
      <c r="C70" s="138" t="s">
        <v>2198</v>
      </c>
      <c r="D70" s="107"/>
      <c r="E70" s="108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1"/>
      <c r="Z70" s="101"/>
      <c r="AA70" s="101"/>
      <c r="AB70" s="101"/>
      <c r="AC70" s="101"/>
      <c r="AD70" s="101"/>
      <c r="AE70" s="101"/>
      <c r="AF70" s="101"/>
      <c r="AG70" s="101" t="s">
        <v>365</v>
      </c>
      <c r="AH70" s="101">
        <v>0</v>
      </c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outlineLevel="1">
      <c r="A71" s="104"/>
      <c r="B71" s="105"/>
      <c r="C71" s="138" t="s">
        <v>2199</v>
      </c>
      <c r="D71" s="107"/>
      <c r="E71" s="108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1"/>
      <c r="Z71" s="101"/>
      <c r="AA71" s="101"/>
      <c r="AB71" s="101"/>
      <c r="AC71" s="101"/>
      <c r="AD71" s="101"/>
      <c r="AE71" s="101"/>
      <c r="AF71" s="101"/>
      <c r="AG71" s="101" t="s">
        <v>365</v>
      </c>
      <c r="AH71" s="101">
        <v>0</v>
      </c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</row>
    <row r="72" spans="1:60" outlineLevel="1">
      <c r="A72" s="104"/>
      <c r="B72" s="105"/>
      <c r="C72" s="138" t="s">
        <v>2200</v>
      </c>
      <c r="D72" s="107"/>
      <c r="E72" s="108">
        <v>50</v>
      </c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1"/>
      <c r="Z72" s="101"/>
      <c r="AA72" s="101"/>
      <c r="AB72" s="101"/>
      <c r="AC72" s="101"/>
      <c r="AD72" s="101"/>
      <c r="AE72" s="101"/>
      <c r="AF72" s="101"/>
      <c r="AG72" s="101" t="s">
        <v>365</v>
      </c>
      <c r="AH72" s="101">
        <v>0</v>
      </c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outlineLevel="1">
      <c r="A73" s="122">
        <v>21</v>
      </c>
      <c r="B73" s="123" t="s">
        <v>2201</v>
      </c>
      <c r="C73" s="137" t="s">
        <v>2202</v>
      </c>
      <c r="D73" s="124" t="s">
        <v>534</v>
      </c>
      <c r="E73" s="125">
        <v>122</v>
      </c>
      <c r="F73" s="126"/>
      <c r="G73" s="127">
        <f>ROUND(E73*F73,2)</f>
        <v>0</v>
      </c>
      <c r="H73" s="126"/>
      <c r="I73" s="127">
        <f>ROUND(E73*H73,2)</f>
        <v>0</v>
      </c>
      <c r="J73" s="126"/>
      <c r="K73" s="127">
        <f>ROUND(E73*J73,2)</f>
        <v>0</v>
      </c>
      <c r="L73" s="127">
        <v>21</v>
      </c>
      <c r="M73" s="127">
        <f>G73*(1+L73/100)</f>
        <v>0</v>
      </c>
      <c r="N73" s="127">
        <v>0</v>
      </c>
      <c r="O73" s="127">
        <f>ROUND(E73*N73,2)</f>
        <v>0</v>
      </c>
      <c r="P73" s="127">
        <v>0</v>
      </c>
      <c r="Q73" s="127">
        <f>ROUND(E73*P73,2)</f>
        <v>0</v>
      </c>
      <c r="R73" s="127"/>
      <c r="S73" s="127" t="s">
        <v>392</v>
      </c>
      <c r="T73" s="128" t="s">
        <v>393</v>
      </c>
      <c r="U73" s="106">
        <v>0</v>
      </c>
      <c r="V73" s="106">
        <f>ROUND(E73*U73,2)</f>
        <v>0</v>
      </c>
      <c r="W73" s="106"/>
      <c r="X73" s="106" t="s">
        <v>362</v>
      </c>
      <c r="Y73" s="101"/>
      <c r="Z73" s="101"/>
      <c r="AA73" s="101"/>
      <c r="AB73" s="101"/>
      <c r="AC73" s="101"/>
      <c r="AD73" s="101"/>
      <c r="AE73" s="101"/>
      <c r="AF73" s="101"/>
      <c r="AG73" s="101" t="s">
        <v>1789</v>
      </c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outlineLevel="1">
      <c r="A74" s="104"/>
      <c r="B74" s="105"/>
      <c r="C74" s="138" t="s">
        <v>2203</v>
      </c>
      <c r="D74" s="107"/>
      <c r="E74" s="108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1"/>
      <c r="Z74" s="101"/>
      <c r="AA74" s="101"/>
      <c r="AB74" s="101"/>
      <c r="AC74" s="101"/>
      <c r="AD74" s="101"/>
      <c r="AE74" s="101"/>
      <c r="AF74" s="101"/>
      <c r="AG74" s="101" t="s">
        <v>365</v>
      </c>
      <c r="AH74" s="101">
        <v>0</v>
      </c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outlineLevel="1">
      <c r="A75" s="104"/>
      <c r="B75" s="105"/>
      <c r="C75" s="138" t="s">
        <v>2204</v>
      </c>
      <c r="D75" s="107"/>
      <c r="E75" s="108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1"/>
      <c r="Z75" s="101"/>
      <c r="AA75" s="101"/>
      <c r="AB75" s="101"/>
      <c r="AC75" s="101"/>
      <c r="AD75" s="101"/>
      <c r="AE75" s="101"/>
      <c r="AF75" s="101"/>
      <c r="AG75" s="101" t="s">
        <v>365</v>
      </c>
      <c r="AH75" s="101">
        <v>0</v>
      </c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outlineLevel="1">
      <c r="A76" s="104"/>
      <c r="B76" s="105"/>
      <c r="C76" s="138" t="s">
        <v>2205</v>
      </c>
      <c r="D76" s="107"/>
      <c r="E76" s="108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1"/>
      <c r="Z76" s="101"/>
      <c r="AA76" s="101"/>
      <c r="AB76" s="101"/>
      <c r="AC76" s="101"/>
      <c r="AD76" s="101"/>
      <c r="AE76" s="101"/>
      <c r="AF76" s="101"/>
      <c r="AG76" s="101" t="s">
        <v>365</v>
      </c>
      <c r="AH76" s="101">
        <v>0</v>
      </c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 outlineLevel="1">
      <c r="A77" s="104"/>
      <c r="B77" s="105"/>
      <c r="C77" s="138" t="s">
        <v>2206</v>
      </c>
      <c r="D77" s="107"/>
      <c r="E77" s="108">
        <v>122</v>
      </c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1"/>
      <c r="Z77" s="101"/>
      <c r="AA77" s="101"/>
      <c r="AB77" s="101"/>
      <c r="AC77" s="101"/>
      <c r="AD77" s="101"/>
      <c r="AE77" s="101"/>
      <c r="AF77" s="101"/>
      <c r="AG77" s="101" t="s">
        <v>365</v>
      </c>
      <c r="AH77" s="101">
        <v>0</v>
      </c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</row>
    <row r="78" spans="1:60" ht="22.5" outlineLevel="1">
      <c r="A78" s="122">
        <v>22</v>
      </c>
      <c r="B78" s="123" t="s">
        <v>2207</v>
      </c>
      <c r="C78" s="137" t="s">
        <v>2208</v>
      </c>
      <c r="D78" s="124" t="s">
        <v>525</v>
      </c>
      <c r="E78" s="125">
        <v>280</v>
      </c>
      <c r="F78" s="126"/>
      <c r="G78" s="127">
        <f>ROUND(E78*F78,2)</f>
        <v>0</v>
      </c>
      <c r="H78" s="126"/>
      <c r="I78" s="127">
        <f>ROUND(E78*H78,2)</f>
        <v>0</v>
      </c>
      <c r="J78" s="126"/>
      <c r="K78" s="127">
        <f>ROUND(E78*J78,2)</f>
        <v>0</v>
      </c>
      <c r="L78" s="127">
        <v>21</v>
      </c>
      <c r="M78" s="127">
        <f>G78*(1+L78/100)</f>
        <v>0</v>
      </c>
      <c r="N78" s="127">
        <v>0</v>
      </c>
      <c r="O78" s="127">
        <f>ROUND(E78*N78,2)</f>
        <v>0</v>
      </c>
      <c r="P78" s="127">
        <v>0</v>
      </c>
      <c r="Q78" s="127">
        <f>ROUND(E78*P78,2)</f>
        <v>0</v>
      </c>
      <c r="R78" s="127"/>
      <c r="S78" s="127" t="s">
        <v>392</v>
      </c>
      <c r="T78" s="128" t="s">
        <v>393</v>
      </c>
      <c r="U78" s="106">
        <v>0</v>
      </c>
      <c r="V78" s="106">
        <f>ROUND(E78*U78,2)</f>
        <v>0</v>
      </c>
      <c r="W78" s="106"/>
      <c r="X78" s="106" t="s">
        <v>362</v>
      </c>
      <c r="Y78" s="101"/>
      <c r="Z78" s="101"/>
      <c r="AA78" s="101"/>
      <c r="AB78" s="101"/>
      <c r="AC78" s="101"/>
      <c r="AD78" s="101"/>
      <c r="AE78" s="101"/>
      <c r="AF78" s="101"/>
      <c r="AG78" s="101" t="s">
        <v>1789</v>
      </c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outlineLevel="1">
      <c r="A79" s="104"/>
      <c r="B79" s="105"/>
      <c r="C79" s="138" t="s">
        <v>2209</v>
      </c>
      <c r="D79" s="107"/>
      <c r="E79" s="108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1"/>
      <c r="Z79" s="101"/>
      <c r="AA79" s="101"/>
      <c r="AB79" s="101"/>
      <c r="AC79" s="101"/>
      <c r="AD79" s="101"/>
      <c r="AE79" s="101"/>
      <c r="AF79" s="101"/>
      <c r="AG79" s="101" t="s">
        <v>365</v>
      </c>
      <c r="AH79" s="101">
        <v>0</v>
      </c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outlineLevel="1">
      <c r="A80" s="104"/>
      <c r="B80" s="105"/>
      <c r="C80" s="138" t="s">
        <v>2210</v>
      </c>
      <c r="D80" s="107"/>
      <c r="E80" s="108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1"/>
      <c r="Z80" s="101"/>
      <c r="AA80" s="101"/>
      <c r="AB80" s="101"/>
      <c r="AC80" s="101"/>
      <c r="AD80" s="101"/>
      <c r="AE80" s="101"/>
      <c r="AF80" s="101"/>
      <c r="AG80" s="101" t="s">
        <v>365</v>
      </c>
      <c r="AH80" s="101">
        <v>0</v>
      </c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outlineLevel="1">
      <c r="A81" s="104"/>
      <c r="B81" s="105"/>
      <c r="C81" s="138" t="s">
        <v>2211</v>
      </c>
      <c r="D81" s="107"/>
      <c r="E81" s="108">
        <v>280</v>
      </c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1"/>
      <c r="Z81" s="101"/>
      <c r="AA81" s="101"/>
      <c r="AB81" s="101"/>
      <c r="AC81" s="101"/>
      <c r="AD81" s="101"/>
      <c r="AE81" s="101"/>
      <c r="AF81" s="101"/>
      <c r="AG81" s="101" t="s">
        <v>365</v>
      </c>
      <c r="AH81" s="101">
        <v>0</v>
      </c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</row>
    <row r="82" spans="1:60" ht="33.75" outlineLevel="1">
      <c r="A82" s="122">
        <v>23</v>
      </c>
      <c r="B82" s="123" t="s">
        <v>2212</v>
      </c>
      <c r="C82" s="137" t="s">
        <v>2213</v>
      </c>
      <c r="D82" s="124" t="s">
        <v>525</v>
      </c>
      <c r="E82" s="125">
        <v>50</v>
      </c>
      <c r="F82" s="126"/>
      <c r="G82" s="127">
        <f>ROUND(E82*F82,2)</f>
        <v>0</v>
      </c>
      <c r="H82" s="126"/>
      <c r="I82" s="127">
        <f>ROUND(E82*H82,2)</f>
        <v>0</v>
      </c>
      <c r="J82" s="126"/>
      <c r="K82" s="127">
        <f>ROUND(E82*J82,2)</f>
        <v>0</v>
      </c>
      <c r="L82" s="127">
        <v>21</v>
      </c>
      <c r="M82" s="127">
        <f>G82*(1+L82/100)</f>
        <v>0</v>
      </c>
      <c r="N82" s="127">
        <v>0</v>
      </c>
      <c r="O82" s="127">
        <f>ROUND(E82*N82,2)</f>
        <v>0</v>
      </c>
      <c r="P82" s="127">
        <v>0</v>
      </c>
      <c r="Q82" s="127">
        <f>ROUND(E82*P82,2)</f>
        <v>0</v>
      </c>
      <c r="R82" s="127"/>
      <c r="S82" s="127" t="s">
        <v>392</v>
      </c>
      <c r="T82" s="128" t="s">
        <v>393</v>
      </c>
      <c r="U82" s="106">
        <v>0</v>
      </c>
      <c r="V82" s="106">
        <f>ROUND(E82*U82,2)</f>
        <v>0</v>
      </c>
      <c r="W82" s="106"/>
      <c r="X82" s="106" t="s">
        <v>362</v>
      </c>
      <c r="Y82" s="101"/>
      <c r="Z82" s="101"/>
      <c r="AA82" s="101"/>
      <c r="AB82" s="101"/>
      <c r="AC82" s="101"/>
      <c r="AD82" s="101"/>
      <c r="AE82" s="101"/>
      <c r="AF82" s="101"/>
      <c r="AG82" s="101" t="s">
        <v>1789</v>
      </c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outlineLevel="1">
      <c r="A83" s="104"/>
      <c r="B83" s="105"/>
      <c r="C83" s="138" t="s">
        <v>2214</v>
      </c>
      <c r="D83" s="107"/>
      <c r="E83" s="108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1"/>
      <c r="Z83" s="101"/>
      <c r="AA83" s="101"/>
      <c r="AB83" s="101"/>
      <c r="AC83" s="101"/>
      <c r="AD83" s="101"/>
      <c r="AE83" s="101"/>
      <c r="AF83" s="101"/>
      <c r="AG83" s="101" t="s">
        <v>365</v>
      </c>
      <c r="AH83" s="101">
        <v>0</v>
      </c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outlineLevel="1">
      <c r="A84" s="104"/>
      <c r="B84" s="105"/>
      <c r="C84" s="138" t="s">
        <v>2199</v>
      </c>
      <c r="D84" s="107"/>
      <c r="E84" s="108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1"/>
      <c r="Z84" s="101"/>
      <c r="AA84" s="101"/>
      <c r="AB84" s="101"/>
      <c r="AC84" s="101"/>
      <c r="AD84" s="101"/>
      <c r="AE84" s="101"/>
      <c r="AF84" s="101"/>
      <c r="AG84" s="101" t="s">
        <v>365</v>
      </c>
      <c r="AH84" s="101">
        <v>0</v>
      </c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 outlineLevel="1">
      <c r="A85" s="104"/>
      <c r="B85" s="105"/>
      <c r="C85" s="138" t="s">
        <v>2200</v>
      </c>
      <c r="D85" s="107"/>
      <c r="E85" s="108">
        <v>50</v>
      </c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1"/>
      <c r="Z85" s="101"/>
      <c r="AA85" s="101"/>
      <c r="AB85" s="101"/>
      <c r="AC85" s="101"/>
      <c r="AD85" s="101"/>
      <c r="AE85" s="101"/>
      <c r="AF85" s="101"/>
      <c r="AG85" s="101" t="s">
        <v>365</v>
      </c>
      <c r="AH85" s="101">
        <v>0</v>
      </c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</row>
    <row r="86" spans="1:60" outlineLevel="1">
      <c r="A86" s="129">
        <v>24</v>
      </c>
      <c r="B86" s="130" t="s">
        <v>2215</v>
      </c>
      <c r="C86" s="140" t="s">
        <v>2216</v>
      </c>
      <c r="D86" s="131" t="s">
        <v>24</v>
      </c>
      <c r="E86" s="132">
        <v>1491.124</v>
      </c>
      <c r="F86" s="133"/>
      <c r="G86" s="134">
        <f>ROUND(E86*F86,2)</f>
        <v>0</v>
      </c>
      <c r="H86" s="133"/>
      <c r="I86" s="134">
        <f>ROUND(E86*H86,2)</f>
        <v>0</v>
      </c>
      <c r="J86" s="133"/>
      <c r="K86" s="134">
        <f>ROUND(E86*J86,2)</f>
        <v>0</v>
      </c>
      <c r="L86" s="134">
        <v>21</v>
      </c>
      <c r="M86" s="134">
        <f>G86*(1+L86/100)</f>
        <v>0</v>
      </c>
      <c r="N86" s="134">
        <v>0</v>
      </c>
      <c r="O86" s="134">
        <f>ROUND(E86*N86,2)</f>
        <v>0</v>
      </c>
      <c r="P86" s="134">
        <v>0</v>
      </c>
      <c r="Q86" s="134">
        <f>ROUND(E86*P86,2)</f>
        <v>0</v>
      </c>
      <c r="R86" s="134"/>
      <c r="S86" s="134" t="s">
        <v>360</v>
      </c>
      <c r="T86" s="135" t="s">
        <v>361</v>
      </c>
      <c r="U86" s="106">
        <v>0</v>
      </c>
      <c r="V86" s="106">
        <f>ROUND(E86*U86,2)</f>
        <v>0</v>
      </c>
      <c r="W86" s="106"/>
      <c r="X86" s="106" t="s">
        <v>362</v>
      </c>
      <c r="Y86" s="101"/>
      <c r="Z86" s="101"/>
      <c r="AA86" s="101"/>
      <c r="AB86" s="101"/>
      <c r="AC86" s="101"/>
      <c r="AD86" s="101"/>
      <c r="AE86" s="101"/>
      <c r="AF86" s="101"/>
      <c r="AG86" s="101" t="s">
        <v>1789</v>
      </c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>
      <c r="A87" s="116" t="s">
        <v>355</v>
      </c>
      <c r="B87" s="117" t="s">
        <v>168</v>
      </c>
      <c r="C87" s="136" t="s">
        <v>170</v>
      </c>
      <c r="D87" s="118"/>
      <c r="E87" s="119"/>
      <c r="F87" s="120"/>
      <c r="G87" s="120">
        <f>SUMIF(AG88:AG100,"&lt;&gt;NOR",G88:G100)</f>
        <v>0</v>
      </c>
      <c r="H87" s="120"/>
      <c r="I87" s="120">
        <f>SUM(I88:I100)</f>
        <v>0</v>
      </c>
      <c r="J87" s="120"/>
      <c r="K87" s="120">
        <f>SUM(K88:K100)</f>
        <v>0</v>
      </c>
      <c r="L87" s="120"/>
      <c r="M87" s="120">
        <f>SUM(M88:M100)</f>
        <v>0</v>
      </c>
      <c r="N87" s="120"/>
      <c r="O87" s="120">
        <f>SUM(O88:O100)</f>
        <v>0.01</v>
      </c>
      <c r="P87" s="120"/>
      <c r="Q87" s="120">
        <f>SUM(Q88:Q100)</f>
        <v>0</v>
      </c>
      <c r="R87" s="120"/>
      <c r="S87" s="120"/>
      <c r="T87" s="121"/>
      <c r="U87" s="115"/>
      <c r="V87" s="115">
        <f>SUM(V88:V100)</f>
        <v>0</v>
      </c>
      <c r="W87" s="115"/>
      <c r="X87" s="115"/>
      <c r="AG87" t="s">
        <v>356</v>
      </c>
    </row>
    <row r="88" spans="1:60" ht="22.5" outlineLevel="1">
      <c r="A88" s="122">
        <v>25</v>
      </c>
      <c r="B88" s="123" t="s">
        <v>2217</v>
      </c>
      <c r="C88" s="137" t="s">
        <v>2218</v>
      </c>
      <c r="D88" s="124" t="s">
        <v>534</v>
      </c>
      <c r="E88" s="125">
        <v>1</v>
      </c>
      <c r="F88" s="126"/>
      <c r="G88" s="127">
        <f>ROUND(E88*F88,2)</f>
        <v>0</v>
      </c>
      <c r="H88" s="126"/>
      <c r="I88" s="127">
        <f>ROUND(E88*H88,2)</f>
        <v>0</v>
      </c>
      <c r="J88" s="126"/>
      <c r="K88" s="127">
        <f>ROUND(E88*J88,2)</f>
        <v>0</v>
      </c>
      <c r="L88" s="127">
        <v>21</v>
      </c>
      <c r="M88" s="127">
        <f>G88*(1+L88/100)</f>
        <v>0</v>
      </c>
      <c r="N88" s="127">
        <v>0</v>
      </c>
      <c r="O88" s="127">
        <f>ROUND(E88*N88,2)</f>
        <v>0</v>
      </c>
      <c r="P88" s="127">
        <v>0</v>
      </c>
      <c r="Q88" s="127">
        <f>ROUND(E88*P88,2)</f>
        <v>0</v>
      </c>
      <c r="R88" s="127"/>
      <c r="S88" s="127" t="s">
        <v>392</v>
      </c>
      <c r="T88" s="128" t="s">
        <v>393</v>
      </c>
      <c r="U88" s="106">
        <v>0</v>
      </c>
      <c r="V88" s="106">
        <f>ROUND(E88*U88,2)</f>
        <v>0</v>
      </c>
      <c r="W88" s="106"/>
      <c r="X88" s="106" t="s">
        <v>362</v>
      </c>
      <c r="Y88" s="101"/>
      <c r="Z88" s="101"/>
      <c r="AA88" s="101"/>
      <c r="AB88" s="101"/>
      <c r="AC88" s="101"/>
      <c r="AD88" s="101"/>
      <c r="AE88" s="101"/>
      <c r="AF88" s="101"/>
      <c r="AG88" s="101" t="s">
        <v>1789</v>
      </c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60" outlineLevel="1">
      <c r="A89" s="104"/>
      <c r="B89" s="105"/>
      <c r="C89" s="138" t="s">
        <v>2155</v>
      </c>
      <c r="D89" s="107"/>
      <c r="E89" s="108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1"/>
      <c r="Z89" s="101"/>
      <c r="AA89" s="101"/>
      <c r="AB89" s="101"/>
      <c r="AC89" s="101"/>
      <c r="AD89" s="101"/>
      <c r="AE89" s="101"/>
      <c r="AF89" s="101"/>
      <c r="AG89" s="101" t="s">
        <v>365</v>
      </c>
      <c r="AH89" s="101">
        <v>0</v>
      </c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</row>
    <row r="90" spans="1:60" outlineLevel="1">
      <c r="A90" s="104"/>
      <c r="B90" s="105"/>
      <c r="C90" s="138" t="s">
        <v>2156</v>
      </c>
      <c r="D90" s="107"/>
      <c r="E90" s="108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1"/>
      <c r="Z90" s="101"/>
      <c r="AA90" s="101"/>
      <c r="AB90" s="101"/>
      <c r="AC90" s="101"/>
      <c r="AD90" s="101"/>
      <c r="AE90" s="101"/>
      <c r="AF90" s="101"/>
      <c r="AG90" s="101" t="s">
        <v>365</v>
      </c>
      <c r="AH90" s="101">
        <v>0</v>
      </c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60" outlineLevel="1">
      <c r="A91" s="104"/>
      <c r="B91" s="105"/>
      <c r="C91" s="138" t="s">
        <v>43</v>
      </c>
      <c r="D91" s="107"/>
      <c r="E91" s="108">
        <v>1</v>
      </c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1"/>
      <c r="Z91" s="101"/>
      <c r="AA91" s="101"/>
      <c r="AB91" s="101"/>
      <c r="AC91" s="101"/>
      <c r="AD91" s="101"/>
      <c r="AE91" s="101"/>
      <c r="AF91" s="101"/>
      <c r="AG91" s="101" t="s">
        <v>365</v>
      </c>
      <c r="AH91" s="101">
        <v>0</v>
      </c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</row>
    <row r="92" spans="1:60" ht="22.5" outlineLevel="1">
      <c r="A92" s="122">
        <v>26</v>
      </c>
      <c r="B92" s="123" t="s">
        <v>2219</v>
      </c>
      <c r="C92" s="137" t="s">
        <v>2220</v>
      </c>
      <c r="D92" s="124" t="s">
        <v>534</v>
      </c>
      <c r="E92" s="125">
        <v>1</v>
      </c>
      <c r="F92" s="126"/>
      <c r="G92" s="127">
        <f>ROUND(E92*F92,2)</f>
        <v>0</v>
      </c>
      <c r="H92" s="126"/>
      <c r="I92" s="127">
        <f>ROUND(E92*H92,2)</f>
        <v>0</v>
      </c>
      <c r="J92" s="126"/>
      <c r="K92" s="127">
        <f>ROUND(E92*J92,2)</f>
        <v>0</v>
      </c>
      <c r="L92" s="127">
        <v>21</v>
      </c>
      <c r="M92" s="127">
        <f>G92*(1+L92/100)</f>
        <v>0</v>
      </c>
      <c r="N92" s="127">
        <v>0</v>
      </c>
      <c r="O92" s="127">
        <f>ROUND(E92*N92,2)</f>
        <v>0</v>
      </c>
      <c r="P92" s="127">
        <v>0</v>
      </c>
      <c r="Q92" s="127">
        <f>ROUND(E92*P92,2)</f>
        <v>0</v>
      </c>
      <c r="R92" s="127"/>
      <c r="S92" s="127" t="s">
        <v>392</v>
      </c>
      <c r="T92" s="128" t="s">
        <v>393</v>
      </c>
      <c r="U92" s="106">
        <v>0</v>
      </c>
      <c r="V92" s="106">
        <f>ROUND(E92*U92,2)</f>
        <v>0</v>
      </c>
      <c r="W92" s="106"/>
      <c r="X92" s="106" t="s">
        <v>362</v>
      </c>
      <c r="Y92" s="101"/>
      <c r="Z92" s="101"/>
      <c r="AA92" s="101"/>
      <c r="AB92" s="101"/>
      <c r="AC92" s="101"/>
      <c r="AD92" s="101"/>
      <c r="AE92" s="101"/>
      <c r="AF92" s="101"/>
      <c r="AG92" s="101" t="s">
        <v>1789</v>
      </c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60" outlineLevel="1">
      <c r="A93" s="104"/>
      <c r="B93" s="105"/>
      <c r="C93" s="138" t="s">
        <v>2155</v>
      </c>
      <c r="D93" s="107"/>
      <c r="E93" s="108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1"/>
      <c r="Z93" s="101"/>
      <c r="AA93" s="101"/>
      <c r="AB93" s="101"/>
      <c r="AC93" s="101"/>
      <c r="AD93" s="101"/>
      <c r="AE93" s="101"/>
      <c r="AF93" s="101"/>
      <c r="AG93" s="101" t="s">
        <v>365</v>
      </c>
      <c r="AH93" s="101">
        <v>0</v>
      </c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60" outlineLevel="1">
      <c r="A94" s="104"/>
      <c r="B94" s="105"/>
      <c r="C94" s="138" t="s">
        <v>2156</v>
      </c>
      <c r="D94" s="107"/>
      <c r="E94" s="108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1"/>
      <c r="Z94" s="101"/>
      <c r="AA94" s="101"/>
      <c r="AB94" s="101"/>
      <c r="AC94" s="101"/>
      <c r="AD94" s="101"/>
      <c r="AE94" s="101"/>
      <c r="AF94" s="101"/>
      <c r="AG94" s="101" t="s">
        <v>365</v>
      </c>
      <c r="AH94" s="101">
        <v>0</v>
      </c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60" outlineLevel="1">
      <c r="A95" s="104"/>
      <c r="B95" s="105"/>
      <c r="C95" s="138" t="s">
        <v>43</v>
      </c>
      <c r="D95" s="107"/>
      <c r="E95" s="108">
        <v>1</v>
      </c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1"/>
      <c r="Z95" s="101"/>
      <c r="AA95" s="101"/>
      <c r="AB95" s="101"/>
      <c r="AC95" s="101"/>
      <c r="AD95" s="101"/>
      <c r="AE95" s="101"/>
      <c r="AF95" s="101"/>
      <c r="AG95" s="101" t="s">
        <v>365</v>
      </c>
      <c r="AH95" s="101">
        <v>0</v>
      </c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</row>
    <row r="96" spans="1:60" ht="22.5" outlineLevel="1">
      <c r="A96" s="122">
        <v>27</v>
      </c>
      <c r="B96" s="123" t="s">
        <v>2221</v>
      </c>
      <c r="C96" s="137" t="s">
        <v>2222</v>
      </c>
      <c r="D96" s="124" t="s">
        <v>702</v>
      </c>
      <c r="E96" s="125">
        <v>2</v>
      </c>
      <c r="F96" s="126"/>
      <c r="G96" s="127">
        <f>ROUND(E96*F96,2)</f>
        <v>0</v>
      </c>
      <c r="H96" s="126"/>
      <c r="I96" s="127">
        <f>ROUND(E96*H96,2)</f>
        <v>0</v>
      </c>
      <c r="J96" s="126"/>
      <c r="K96" s="127">
        <f>ROUND(E96*J96,2)</f>
        <v>0</v>
      </c>
      <c r="L96" s="127">
        <v>21</v>
      </c>
      <c r="M96" s="127">
        <f>G96*(1+L96/100)</f>
        <v>0</v>
      </c>
      <c r="N96" s="127">
        <v>3.5400000000000002E-3</v>
      </c>
      <c r="O96" s="127">
        <f>ROUND(E96*N96,2)</f>
        <v>0.01</v>
      </c>
      <c r="P96" s="127">
        <v>0</v>
      </c>
      <c r="Q96" s="127">
        <f>ROUND(E96*P96,2)</f>
        <v>0</v>
      </c>
      <c r="R96" s="127"/>
      <c r="S96" s="127" t="s">
        <v>392</v>
      </c>
      <c r="T96" s="128" t="s">
        <v>393</v>
      </c>
      <c r="U96" s="106">
        <v>0</v>
      </c>
      <c r="V96" s="106">
        <f>ROUND(E96*U96,2)</f>
        <v>0</v>
      </c>
      <c r="W96" s="106"/>
      <c r="X96" s="106" t="s">
        <v>362</v>
      </c>
      <c r="Y96" s="101"/>
      <c r="Z96" s="101"/>
      <c r="AA96" s="101"/>
      <c r="AB96" s="101"/>
      <c r="AC96" s="101"/>
      <c r="AD96" s="101"/>
      <c r="AE96" s="101"/>
      <c r="AF96" s="101"/>
      <c r="AG96" s="101" t="s">
        <v>1789</v>
      </c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60" outlineLevel="1">
      <c r="A97" s="104"/>
      <c r="B97" s="105"/>
      <c r="C97" s="138" t="s">
        <v>2223</v>
      </c>
      <c r="D97" s="107"/>
      <c r="E97" s="108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1"/>
      <c r="Z97" s="101"/>
      <c r="AA97" s="101"/>
      <c r="AB97" s="101"/>
      <c r="AC97" s="101"/>
      <c r="AD97" s="101"/>
      <c r="AE97" s="101"/>
      <c r="AF97" s="101"/>
      <c r="AG97" s="101" t="s">
        <v>365</v>
      </c>
      <c r="AH97" s="101">
        <v>0</v>
      </c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</row>
    <row r="98" spans="1:60" outlineLevel="1">
      <c r="A98" s="104"/>
      <c r="B98" s="105"/>
      <c r="C98" s="138" t="s">
        <v>2144</v>
      </c>
      <c r="D98" s="107"/>
      <c r="E98" s="108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1"/>
      <c r="Z98" s="101"/>
      <c r="AA98" s="101"/>
      <c r="AB98" s="101"/>
      <c r="AC98" s="101"/>
      <c r="AD98" s="101"/>
      <c r="AE98" s="101"/>
      <c r="AF98" s="101"/>
      <c r="AG98" s="101" t="s">
        <v>365</v>
      </c>
      <c r="AH98" s="101">
        <v>0</v>
      </c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60" outlineLevel="1">
      <c r="A99" s="104"/>
      <c r="B99" s="105"/>
      <c r="C99" s="138" t="s">
        <v>299</v>
      </c>
      <c r="D99" s="107"/>
      <c r="E99" s="108">
        <v>2</v>
      </c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1"/>
      <c r="Z99" s="101"/>
      <c r="AA99" s="101"/>
      <c r="AB99" s="101"/>
      <c r="AC99" s="101"/>
      <c r="AD99" s="101"/>
      <c r="AE99" s="101"/>
      <c r="AF99" s="101"/>
      <c r="AG99" s="101" t="s">
        <v>365</v>
      </c>
      <c r="AH99" s="101">
        <v>0</v>
      </c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</row>
    <row r="100" spans="1:60" outlineLevel="1">
      <c r="A100" s="129">
        <v>28</v>
      </c>
      <c r="B100" s="130" t="s">
        <v>2224</v>
      </c>
      <c r="C100" s="140" t="s">
        <v>2225</v>
      </c>
      <c r="D100" s="131" t="s">
        <v>24</v>
      </c>
      <c r="E100" s="132">
        <v>394.36</v>
      </c>
      <c r="F100" s="133"/>
      <c r="G100" s="134">
        <f>ROUND(E100*F100,2)</f>
        <v>0</v>
      </c>
      <c r="H100" s="133"/>
      <c r="I100" s="134">
        <f>ROUND(E100*H100,2)</f>
        <v>0</v>
      </c>
      <c r="J100" s="133"/>
      <c r="K100" s="134">
        <f>ROUND(E100*J100,2)</f>
        <v>0</v>
      </c>
      <c r="L100" s="134">
        <v>21</v>
      </c>
      <c r="M100" s="134">
        <f>G100*(1+L100/100)</f>
        <v>0</v>
      </c>
      <c r="N100" s="134">
        <v>0</v>
      </c>
      <c r="O100" s="134">
        <f>ROUND(E100*N100,2)</f>
        <v>0</v>
      </c>
      <c r="P100" s="134">
        <v>0</v>
      </c>
      <c r="Q100" s="134">
        <f>ROUND(E100*P100,2)</f>
        <v>0</v>
      </c>
      <c r="R100" s="134"/>
      <c r="S100" s="134" t="s">
        <v>360</v>
      </c>
      <c r="T100" s="135" t="s">
        <v>361</v>
      </c>
      <c r="U100" s="106">
        <v>0</v>
      </c>
      <c r="V100" s="106">
        <f>ROUND(E100*U100,2)</f>
        <v>0</v>
      </c>
      <c r="W100" s="106"/>
      <c r="X100" s="106" t="s">
        <v>362</v>
      </c>
      <c r="Y100" s="101"/>
      <c r="Z100" s="101"/>
      <c r="AA100" s="101"/>
      <c r="AB100" s="101"/>
      <c r="AC100" s="101"/>
      <c r="AD100" s="101"/>
      <c r="AE100" s="101"/>
      <c r="AF100" s="101"/>
      <c r="AG100" s="101" t="s">
        <v>1789</v>
      </c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60">
      <c r="A101" s="116" t="s">
        <v>355</v>
      </c>
      <c r="B101" s="117" t="s">
        <v>171</v>
      </c>
      <c r="C101" s="136" t="s">
        <v>173</v>
      </c>
      <c r="D101" s="118"/>
      <c r="E101" s="119"/>
      <c r="F101" s="120"/>
      <c r="G101" s="120">
        <f>SUMIF(AG102:AG138,"&lt;&gt;NOR",G102:G138)</f>
        <v>0</v>
      </c>
      <c r="H101" s="120"/>
      <c r="I101" s="120">
        <f>SUM(I102:I138)</f>
        <v>0</v>
      </c>
      <c r="J101" s="120"/>
      <c r="K101" s="120">
        <f>SUM(K102:K138)</f>
        <v>0</v>
      </c>
      <c r="L101" s="120"/>
      <c r="M101" s="120">
        <f>SUM(M102:M138)</f>
        <v>0</v>
      </c>
      <c r="N101" s="120"/>
      <c r="O101" s="120">
        <f>SUM(O102:O138)</f>
        <v>2.37</v>
      </c>
      <c r="P101" s="120"/>
      <c r="Q101" s="120">
        <f>SUM(Q102:Q138)</f>
        <v>0</v>
      </c>
      <c r="R101" s="120"/>
      <c r="S101" s="120"/>
      <c r="T101" s="121"/>
      <c r="U101" s="115"/>
      <c r="V101" s="115">
        <f>SUM(V102:V138)</f>
        <v>164.28</v>
      </c>
      <c r="W101" s="115"/>
      <c r="X101" s="115"/>
      <c r="AG101" t="s">
        <v>356</v>
      </c>
    </row>
    <row r="102" spans="1:60" outlineLevel="1">
      <c r="A102" s="122">
        <v>29</v>
      </c>
      <c r="B102" s="123" t="s">
        <v>2226</v>
      </c>
      <c r="C102" s="137" t="s">
        <v>2227</v>
      </c>
      <c r="D102" s="124" t="s">
        <v>525</v>
      </c>
      <c r="E102" s="125">
        <v>144</v>
      </c>
      <c r="F102" s="126"/>
      <c r="G102" s="127">
        <f>ROUND(E102*F102,2)</f>
        <v>0</v>
      </c>
      <c r="H102" s="126"/>
      <c r="I102" s="127">
        <f>ROUND(E102*H102,2)</f>
        <v>0</v>
      </c>
      <c r="J102" s="126"/>
      <c r="K102" s="127">
        <f>ROUND(E102*J102,2)</f>
        <v>0</v>
      </c>
      <c r="L102" s="127">
        <v>21</v>
      </c>
      <c r="M102" s="127">
        <f>G102*(1+L102/100)</f>
        <v>0</v>
      </c>
      <c r="N102" s="127">
        <v>6.8599999999999998E-3</v>
      </c>
      <c r="O102" s="127">
        <f>ROUND(E102*N102,2)</f>
        <v>0.99</v>
      </c>
      <c r="P102" s="127">
        <v>0</v>
      </c>
      <c r="Q102" s="127">
        <f>ROUND(E102*P102,2)</f>
        <v>0</v>
      </c>
      <c r="R102" s="127"/>
      <c r="S102" s="127" t="s">
        <v>360</v>
      </c>
      <c r="T102" s="128" t="s">
        <v>361</v>
      </c>
      <c r="U102" s="106">
        <v>0.39200000000000002</v>
      </c>
      <c r="V102" s="106">
        <f>ROUND(E102*U102,2)</f>
        <v>56.45</v>
      </c>
      <c r="W102" s="106"/>
      <c r="X102" s="106" t="s">
        <v>362</v>
      </c>
      <c r="Y102" s="101"/>
      <c r="Z102" s="101"/>
      <c r="AA102" s="101"/>
      <c r="AB102" s="101"/>
      <c r="AC102" s="101"/>
      <c r="AD102" s="101"/>
      <c r="AE102" s="101"/>
      <c r="AF102" s="101"/>
      <c r="AG102" s="101" t="s">
        <v>1789</v>
      </c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60" outlineLevel="1">
      <c r="A103" s="104"/>
      <c r="B103" s="105"/>
      <c r="C103" s="138" t="s">
        <v>2228</v>
      </c>
      <c r="D103" s="107"/>
      <c r="E103" s="108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1"/>
      <c r="Z103" s="101"/>
      <c r="AA103" s="101"/>
      <c r="AB103" s="101"/>
      <c r="AC103" s="101"/>
      <c r="AD103" s="101"/>
      <c r="AE103" s="101"/>
      <c r="AF103" s="101"/>
      <c r="AG103" s="101" t="s">
        <v>365</v>
      </c>
      <c r="AH103" s="101">
        <v>0</v>
      </c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</row>
    <row r="104" spans="1:60" outlineLevel="1">
      <c r="A104" s="104"/>
      <c r="B104" s="105"/>
      <c r="C104" s="138" t="s">
        <v>2229</v>
      </c>
      <c r="D104" s="107"/>
      <c r="E104" s="108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1"/>
      <c r="Z104" s="101"/>
      <c r="AA104" s="101"/>
      <c r="AB104" s="101"/>
      <c r="AC104" s="101"/>
      <c r="AD104" s="101"/>
      <c r="AE104" s="101"/>
      <c r="AF104" s="101"/>
      <c r="AG104" s="101" t="s">
        <v>365</v>
      </c>
      <c r="AH104" s="101">
        <v>0</v>
      </c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60" outlineLevel="1">
      <c r="A105" s="104"/>
      <c r="B105" s="105"/>
      <c r="C105" s="138" t="s">
        <v>2230</v>
      </c>
      <c r="D105" s="107"/>
      <c r="E105" s="108">
        <v>144</v>
      </c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1"/>
      <c r="Z105" s="101"/>
      <c r="AA105" s="101"/>
      <c r="AB105" s="101"/>
      <c r="AC105" s="101"/>
      <c r="AD105" s="101"/>
      <c r="AE105" s="101"/>
      <c r="AF105" s="101"/>
      <c r="AG105" s="101" t="s">
        <v>365</v>
      </c>
      <c r="AH105" s="101">
        <v>0</v>
      </c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</row>
    <row r="106" spans="1:60" outlineLevel="1">
      <c r="A106" s="122">
        <v>30</v>
      </c>
      <c r="B106" s="123" t="s">
        <v>2231</v>
      </c>
      <c r="C106" s="137" t="s">
        <v>2232</v>
      </c>
      <c r="D106" s="124" t="s">
        <v>525</v>
      </c>
      <c r="E106" s="125">
        <v>62</v>
      </c>
      <c r="F106" s="126"/>
      <c r="G106" s="127">
        <f>ROUND(E106*F106,2)</f>
        <v>0</v>
      </c>
      <c r="H106" s="126"/>
      <c r="I106" s="127">
        <f>ROUND(E106*H106,2)</f>
        <v>0</v>
      </c>
      <c r="J106" s="126"/>
      <c r="K106" s="127">
        <f>ROUND(E106*J106,2)</f>
        <v>0</v>
      </c>
      <c r="L106" s="127">
        <v>21</v>
      </c>
      <c r="M106" s="127">
        <f>G106*(1+L106/100)</f>
        <v>0</v>
      </c>
      <c r="N106" s="127">
        <v>6.5399999999999998E-3</v>
      </c>
      <c r="O106" s="127">
        <f>ROUND(E106*N106,2)</f>
        <v>0.41</v>
      </c>
      <c r="P106" s="127">
        <v>0</v>
      </c>
      <c r="Q106" s="127">
        <f>ROUND(E106*P106,2)</f>
        <v>0</v>
      </c>
      <c r="R106" s="127"/>
      <c r="S106" s="127" t="s">
        <v>360</v>
      </c>
      <c r="T106" s="128" t="s">
        <v>361</v>
      </c>
      <c r="U106" s="106">
        <v>0.36799999999999999</v>
      </c>
      <c r="V106" s="106">
        <f>ROUND(E106*U106,2)</f>
        <v>22.82</v>
      </c>
      <c r="W106" s="106"/>
      <c r="X106" s="106" t="s">
        <v>362</v>
      </c>
      <c r="Y106" s="101"/>
      <c r="Z106" s="101"/>
      <c r="AA106" s="101"/>
      <c r="AB106" s="101"/>
      <c r="AC106" s="101"/>
      <c r="AD106" s="101"/>
      <c r="AE106" s="101"/>
      <c r="AF106" s="101"/>
      <c r="AG106" s="101" t="s">
        <v>1789</v>
      </c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</row>
    <row r="107" spans="1:60" outlineLevel="1">
      <c r="A107" s="104"/>
      <c r="B107" s="105"/>
      <c r="C107" s="138" t="s">
        <v>2178</v>
      </c>
      <c r="D107" s="107"/>
      <c r="E107" s="108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1"/>
      <c r="Z107" s="101"/>
      <c r="AA107" s="101"/>
      <c r="AB107" s="101"/>
      <c r="AC107" s="101"/>
      <c r="AD107" s="101"/>
      <c r="AE107" s="101"/>
      <c r="AF107" s="101"/>
      <c r="AG107" s="101" t="s">
        <v>365</v>
      </c>
      <c r="AH107" s="101">
        <v>0</v>
      </c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</row>
    <row r="108" spans="1:60" outlineLevel="1">
      <c r="A108" s="104"/>
      <c r="B108" s="105"/>
      <c r="C108" s="138" t="s">
        <v>2179</v>
      </c>
      <c r="D108" s="107"/>
      <c r="E108" s="108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1"/>
      <c r="Z108" s="101"/>
      <c r="AA108" s="101"/>
      <c r="AB108" s="101"/>
      <c r="AC108" s="101"/>
      <c r="AD108" s="101"/>
      <c r="AE108" s="101"/>
      <c r="AF108" s="101"/>
      <c r="AG108" s="101" t="s">
        <v>365</v>
      </c>
      <c r="AH108" s="101">
        <v>0</v>
      </c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60" outlineLevel="1">
      <c r="A109" s="104"/>
      <c r="B109" s="105"/>
      <c r="C109" s="138" t="s">
        <v>2180</v>
      </c>
      <c r="D109" s="107"/>
      <c r="E109" s="108">
        <v>62</v>
      </c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1"/>
      <c r="Z109" s="101"/>
      <c r="AA109" s="101"/>
      <c r="AB109" s="101"/>
      <c r="AC109" s="101"/>
      <c r="AD109" s="101"/>
      <c r="AE109" s="101"/>
      <c r="AF109" s="101"/>
      <c r="AG109" s="101" t="s">
        <v>365</v>
      </c>
      <c r="AH109" s="101">
        <v>0</v>
      </c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</row>
    <row r="110" spans="1:60" outlineLevel="1">
      <c r="A110" s="122">
        <v>31</v>
      </c>
      <c r="B110" s="123" t="s">
        <v>2233</v>
      </c>
      <c r="C110" s="137" t="s">
        <v>2234</v>
      </c>
      <c r="D110" s="124" t="s">
        <v>525</v>
      </c>
      <c r="E110" s="125">
        <v>34</v>
      </c>
      <c r="F110" s="126"/>
      <c r="G110" s="127">
        <f>ROUND(E110*F110,2)</f>
        <v>0</v>
      </c>
      <c r="H110" s="126"/>
      <c r="I110" s="127">
        <f>ROUND(E110*H110,2)</f>
        <v>0</v>
      </c>
      <c r="J110" s="126"/>
      <c r="K110" s="127">
        <f>ROUND(E110*J110,2)</f>
        <v>0</v>
      </c>
      <c r="L110" s="127">
        <v>21</v>
      </c>
      <c r="M110" s="127">
        <f>G110*(1+L110/100)</f>
        <v>0</v>
      </c>
      <c r="N110" s="127">
        <v>7.4000000000000003E-3</v>
      </c>
      <c r="O110" s="127">
        <f>ROUND(E110*N110,2)</f>
        <v>0.25</v>
      </c>
      <c r="P110" s="127">
        <v>0</v>
      </c>
      <c r="Q110" s="127">
        <f>ROUND(E110*P110,2)</f>
        <v>0</v>
      </c>
      <c r="R110" s="127"/>
      <c r="S110" s="127" t="s">
        <v>360</v>
      </c>
      <c r="T110" s="128" t="s">
        <v>361</v>
      </c>
      <c r="U110" s="106">
        <v>0.42099999999999999</v>
      </c>
      <c r="V110" s="106">
        <f>ROUND(E110*U110,2)</f>
        <v>14.31</v>
      </c>
      <c r="W110" s="106"/>
      <c r="X110" s="106" t="s">
        <v>362</v>
      </c>
      <c r="Y110" s="101"/>
      <c r="Z110" s="101"/>
      <c r="AA110" s="101"/>
      <c r="AB110" s="101"/>
      <c r="AC110" s="101"/>
      <c r="AD110" s="101"/>
      <c r="AE110" s="101"/>
      <c r="AF110" s="101"/>
      <c r="AG110" s="101" t="s">
        <v>1789</v>
      </c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</row>
    <row r="111" spans="1:60" outlineLevel="1">
      <c r="A111" s="104"/>
      <c r="B111" s="105"/>
      <c r="C111" s="138" t="s">
        <v>2183</v>
      </c>
      <c r="D111" s="107"/>
      <c r="E111" s="108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1"/>
      <c r="Z111" s="101"/>
      <c r="AA111" s="101"/>
      <c r="AB111" s="101"/>
      <c r="AC111" s="101"/>
      <c r="AD111" s="101"/>
      <c r="AE111" s="101"/>
      <c r="AF111" s="101"/>
      <c r="AG111" s="101" t="s">
        <v>365</v>
      </c>
      <c r="AH111" s="101">
        <v>0</v>
      </c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outlineLevel="1">
      <c r="A112" s="104"/>
      <c r="B112" s="105"/>
      <c r="C112" s="138" t="s">
        <v>2184</v>
      </c>
      <c r="D112" s="107"/>
      <c r="E112" s="108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1"/>
      <c r="Z112" s="101"/>
      <c r="AA112" s="101"/>
      <c r="AB112" s="101"/>
      <c r="AC112" s="101"/>
      <c r="AD112" s="101"/>
      <c r="AE112" s="101"/>
      <c r="AF112" s="101"/>
      <c r="AG112" s="101" t="s">
        <v>365</v>
      </c>
      <c r="AH112" s="101">
        <v>0</v>
      </c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60" outlineLevel="1">
      <c r="A113" s="104"/>
      <c r="B113" s="105"/>
      <c r="C113" s="138" t="s">
        <v>2185</v>
      </c>
      <c r="D113" s="107"/>
      <c r="E113" s="108">
        <v>34</v>
      </c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1"/>
      <c r="Z113" s="101"/>
      <c r="AA113" s="101"/>
      <c r="AB113" s="101"/>
      <c r="AC113" s="101"/>
      <c r="AD113" s="101"/>
      <c r="AE113" s="101"/>
      <c r="AF113" s="101"/>
      <c r="AG113" s="101" t="s">
        <v>365</v>
      </c>
      <c r="AH113" s="101">
        <v>0</v>
      </c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</row>
    <row r="114" spans="1:60" outlineLevel="1">
      <c r="A114" s="122">
        <v>32</v>
      </c>
      <c r="B114" s="123" t="s">
        <v>2235</v>
      </c>
      <c r="C114" s="137" t="s">
        <v>2236</v>
      </c>
      <c r="D114" s="124" t="s">
        <v>525</v>
      </c>
      <c r="E114" s="125">
        <v>29</v>
      </c>
      <c r="F114" s="126"/>
      <c r="G114" s="127">
        <f>ROUND(E114*F114,2)</f>
        <v>0</v>
      </c>
      <c r="H114" s="126"/>
      <c r="I114" s="127">
        <f>ROUND(E114*H114,2)</f>
        <v>0</v>
      </c>
      <c r="J114" s="126"/>
      <c r="K114" s="127">
        <f>ROUND(E114*J114,2)</f>
        <v>0</v>
      </c>
      <c r="L114" s="127">
        <v>21</v>
      </c>
      <c r="M114" s="127">
        <f>G114*(1+L114/100)</f>
        <v>0</v>
      </c>
      <c r="N114" s="127">
        <v>8.2199999999999999E-3</v>
      </c>
      <c r="O114" s="127">
        <f>ROUND(E114*N114,2)</f>
        <v>0.24</v>
      </c>
      <c r="P114" s="127">
        <v>0</v>
      </c>
      <c r="Q114" s="127">
        <f>ROUND(E114*P114,2)</f>
        <v>0</v>
      </c>
      <c r="R114" s="127"/>
      <c r="S114" s="127" t="s">
        <v>360</v>
      </c>
      <c r="T114" s="128" t="s">
        <v>361</v>
      </c>
      <c r="U114" s="106">
        <v>0.442</v>
      </c>
      <c r="V114" s="106">
        <f>ROUND(E114*U114,2)</f>
        <v>12.82</v>
      </c>
      <c r="W114" s="106"/>
      <c r="X114" s="106" t="s">
        <v>362</v>
      </c>
      <c r="Y114" s="101"/>
      <c r="Z114" s="101"/>
      <c r="AA114" s="101"/>
      <c r="AB114" s="101"/>
      <c r="AC114" s="101"/>
      <c r="AD114" s="101"/>
      <c r="AE114" s="101"/>
      <c r="AF114" s="101"/>
      <c r="AG114" s="101" t="s">
        <v>1789</v>
      </c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60" outlineLevel="1">
      <c r="A115" s="104"/>
      <c r="B115" s="105"/>
      <c r="C115" s="138" t="s">
        <v>2188</v>
      </c>
      <c r="D115" s="107"/>
      <c r="E115" s="108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1"/>
      <c r="Z115" s="101"/>
      <c r="AA115" s="101"/>
      <c r="AB115" s="101"/>
      <c r="AC115" s="101"/>
      <c r="AD115" s="101"/>
      <c r="AE115" s="101"/>
      <c r="AF115" s="101"/>
      <c r="AG115" s="101" t="s">
        <v>365</v>
      </c>
      <c r="AH115" s="101">
        <v>0</v>
      </c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1:60" outlineLevel="1">
      <c r="A116" s="104"/>
      <c r="B116" s="105"/>
      <c r="C116" s="138" t="s">
        <v>2237</v>
      </c>
      <c r="D116" s="107"/>
      <c r="E116" s="108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1"/>
      <c r="Z116" s="101"/>
      <c r="AA116" s="101"/>
      <c r="AB116" s="101"/>
      <c r="AC116" s="101"/>
      <c r="AD116" s="101"/>
      <c r="AE116" s="101"/>
      <c r="AF116" s="101"/>
      <c r="AG116" s="101" t="s">
        <v>365</v>
      </c>
      <c r="AH116" s="101">
        <v>0</v>
      </c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60" outlineLevel="1">
      <c r="A117" s="104"/>
      <c r="B117" s="105"/>
      <c r="C117" s="138" t="s">
        <v>2238</v>
      </c>
      <c r="D117" s="107"/>
      <c r="E117" s="108">
        <v>29</v>
      </c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1"/>
      <c r="Z117" s="101"/>
      <c r="AA117" s="101"/>
      <c r="AB117" s="101"/>
      <c r="AC117" s="101"/>
      <c r="AD117" s="101"/>
      <c r="AE117" s="101"/>
      <c r="AF117" s="101"/>
      <c r="AG117" s="101" t="s">
        <v>365</v>
      </c>
      <c r="AH117" s="101">
        <v>0</v>
      </c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60" outlineLevel="1">
      <c r="A118" s="122">
        <v>33</v>
      </c>
      <c r="B118" s="123" t="s">
        <v>2239</v>
      </c>
      <c r="C118" s="137" t="s">
        <v>2240</v>
      </c>
      <c r="D118" s="124" t="s">
        <v>525</v>
      </c>
      <c r="E118" s="125">
        <v>58</v>
      </c>
      <c r="F118" s="126"/>
      <c r="G118" s="127">
        <f>ROUND(E118*F118,2)</f>
        <v>0</v>
      </c>
      <c r="H118" s="126"/>
      <c r="I118" s="127">
        <f>ROUND(E118*H118,2)</f>
        <v>0</v>
      </c>
      <c r="J118" s="126"/>
      <c r="K118" s="127">
        <f>ROUND(E118*J118,2)</f>
        <v>0</v>
      </c>
      <c r="L118" s="127">
        <v>21</v>
      </c>
      <c r="M118" s="127">
        <f>G118*(1+L118/100)</f>
        <v>0</v>
      </c>
      <c r="N118" s="127">
        <v>7.8499999999999993E-3</v>
      </c>
      <c r="O118" s="127">
        <f>ROUND(E118*N118,2)</f>
        <v>0.46</v>
      </c>
      <c r="P118" s="127">
        <v>0</v>
      </c>
      <c r="Q118" s="127">
        <f>ROUND(E118*P118,2)</f>
        <v>0</v>
      </c>
      <c r="R118" s="127"/>
      <c r="S118" s="127" t="s">
        <v>360</v>
      </c>
      <c r="T118" s="128" t="s">
        <v>361</v>
      </c>
      <c r="U118" s="106">
        <v>0.7</v>
      </c>
      <c r="V118" s="106">
        <f>ROUND(E118*U118,2)</f>
        <v>40.6</v>
      </c>
      <c r="W118" s="106"/>
      <c r="X118" s="106" t="s">
        <v>362</v>
      </c>
      <c r="Y118" s="101"/>
      <c r="Z118" s="101"/>
      <c r="AA118" s="101"/>
      <c r="AB118" s="101"/>
      <c r="AC118" s="101"/>
      <c r="AD118" s="101"/>
      <c r="AE118" s="101"/>
      <c r="AF118" s="101"/>
      <c r="AG118" s="101" t="s">
        <v>1789</v>
      </c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60" outlineLevel="1">
      <c r="A119" s="104"/>
      <c r="B119" s="105"/>
      <c r="C119" s="138" t="s">
        <v>2189</v>
      </c>
      <c r="D119" s="107"/>
      <c r="E119" s="108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1"/>
      <c r="Z119" s="101"/>
      <c r="AA119" s="101"/>
      <c r="AB119" s="101"/>
      <c r="AC119" s="101"/>
      <c r="AD119" s="101"/>
      <c r="AE119" s="101"/>
      <c r="AF119" s="101"/>
      <c r="AG119" s="101" t="s">
        <v>365</v>
      </c>
      <c r="AH119" s="101">
        <v>0</v>
      </c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</row>
    <row r="120" spans="1:60" outlineLevel="1">
      <c r="A120" s="104"/>
      <c r="B120" s="105"/>
      <c r="C120" s="138" t="s">
        <v>2241</v>
      </c>
      <c r="D120" s="107"/>
      <c r="E120" s="108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1"/>
      <c r="Z120" s="101"/>
      <c r="AA120" s="101"/>
      <c r="AB120" s="101"/>
      <c r="AC120" s="101"/>
      <c r="AD120" s="101"/>
      <c r="AE120" s="101"/>
      <c r="AF120" s="101"/>
      <c r="AG120" s="101" t="s">
        <v>365</v>
      </c>
      <c r="AH120" s="101">
        <v>0</v>
      </c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60" outlineLevel="1">
      <c r="A121" s="104"/>
      <c r="B121" s="105"/>
      <c r="C121" s="138" t="s">
        <v>2242</v>
      </c>
      <c r="D121" s="107"/>
      <c r="E121" s="108">
        <v>58</v>
      </c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1"/>
      <c r="Z121" s="101"/>
      <c r="AA121" s="101"/>
      <c r="AB121" s="101"/>
      <c r="AC121" s="101"/>
      <c r="AD121" s="101"/>
      <c r="AE121" s="101"/>
      <c r="AF121" s="101"/>
      <c r="AG121" s="101" t="s">
        <v>365</v>
      </c>
      <c r="AH121" s="101">
        <v>0</v>
      </c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</row>
    <row r="122" spans="1:60" outlineLevel="1">
      <c r="A122" s="122">
        <v>34</v>
      </c>
      <c r="B122" s="123" t="s">
        <v>2243</v>
      </c>
      <c r="C122" s="137" t="s">
        <v>2244</v>
      </c>
      <c r="D122" s="124" t="s">
        <v>525</v>
      </c>
      <c r="E122" s="125">
        <v>3</v>
      </c>
      <c r="F122" s="126"/>
      <c r="G122" s="127">
        <f>ROUND(E122*F122,2)</f>
        <v>0</v>
      </c>
      <c r="H122" s="126"/>
      <c r="I122" s="127">
        <f>ROUND(E122*H122,2)</f>
        <v>0</v>
      </c>
      <c r="J122" s="126"/>
      <c r="K122" s="127">
        <f>ROUND(E122*J122,2)</f>
        <v>0</v>
      </c>
      <c r="L122" s="127">
        <v>21</v>
      </c>
      <c r="M122" s="127">
        <f>G122*(1+L122/100)</f>
        <v>0</v>
      </c>
      <c r="N122" s="127">
        <v>8.2699999999999996E-3</v>
      </c>
      <c r="O122" s="127">
        <f>ROUND(E122*N122,2)</f>
        <v>0.02</v>
      </c>
      <c r="P122" s="127">
        <v>0</v>
      </c>
      <c r="Q122" s="127">
        <f>ROUND(E122*P122,2)</f>
        <v>0</v>
      </c>
      <c r="R122" s="127"/>
      <c r="S122" s="127" t="s">
        <v>360</v>
      </c>
      <c r="T122" s="128" t="s">
        <v>361</v>
      </c>
      <c r="U122" s="106">
        <v>0.73499999999999999</v>
      </c>
      <c r="V122" s="106">
        <f>ROUND(E122*U122,2)</f>
        <v>2.21</v>
      </c>
      <c r="W122" s="106"/>
      <c r="X122" s="106" t="s">
        <v>362</v>
      </c>
      <c r="Y122" s="101"/>
      <c r="Z122" s="101"/>
      <c r="AA122" s="101"/>
      <c r="AB122" s="101"/>
      <c r="AC122" s="101"/>
      <c r="AD122" s="101"/>
      <c r="AE122" s="101"/>
      <c r="AF122" s="101"/>
      <c r="AG122" s="101" t="s">
        <v>1789</v>
      </c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</row>
    <row r="123" spans="1:60" outlineLevel="1">
      <c r="A123" s="104"/>
      <c r="B123" s="105"/>
      <c r="C123" s="138" t="s">
        <v>2194</v>
      </c>
      <c r="D123" s="107"/>
      <c r="E123" s="108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1"/>
      <c r="Z123" s="101"/>
      <c r="AA123" s="101"/>
      <c r="AB123" s="101"/>
      <c r="AC123" s="101"/>
      <c r="AD123" s="101"/>
      <c r="AE123" s="101"/>
      <c r="AF123" s="101"/>
      <c r="AG123" s="101" t="s">
        <v>365</v>
      </c>
      <c r="AH123" s="101">
        <v>0</v>
      </c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60" outlineLevel="1">
      <c r="A124" s="104"/>
      <c r="B124" s="105"/>
      <c r="C124" s="138" t="s">
        <v>2195</v>
      </c>
      <c r="D124" s="107"/>
      <c r="E124" s="108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1"/>
      <c r="Z124" s="101"/>
      <c r="AA124" s="101"/>
      <c r="AB124" s="101"/>
      <c r="AC124" s="101"/>
      <c r="AD124" s="101"/>
      <c r="AE124" s="101"/>
      <c r="AF124" s="101"/>
      <c r="AG124" s="101" t="s">
        <v>365</v>
      </c>
      <c r="AH124" s="101">
        <v>0</v>
      </c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</row>
    <row r="125" spans="1:60" outlineLevel="1">
      <c r="A125" s="104"/>
      <c r="B125" s="105"/>
      <c r="C125" s="138" t="s">
        <v>127</v>
      </c>
      <c r="D125" s="107"/>
      <c r="E125" s="108">
        <v>3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1"/>
      <c r="Z125" s="101"/>
      <c r="AA125" s="101"/>
      <c r="AB125" s="101"/>
      <c r="AC125" s="101"/>
      <c r="AD125" s="101"/>
      <c r="AE125" s="101"/>
      <c r="AF125" s="101"/>
      <c r="AG125" s="101" t="s">
        <v>365</v>
      </c>
      <c r="AH125" s="101">
        <v>0</v>
      </c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</row>
    <row r="126" spans="1:60" outlineLevel="1">
      <c r="A126" s="122">
        <v>35</v>
      </c>
      <c r="B126" s="123" t="s">
        <v>2245</v>
      </c>
      <c r="C126" s="137" t="s">
        <v>2246</v>
      </c>
      <c r="D126" s="124" t="s">
        <v>534</v>
      </c>
      <c r="E126" s="125">
        <v>28</v>
      </c>
      <c r="F126" s="126"/>
      <c r="G126" s="127">
        <f>ROUND(E126*F126,2)</f>
        <v>0</v>
      </c>
      <c r="H126" s="126"/>
      <c r="I126" s="127">
        <f>ROUND(E126*H126,2)</f>
        <v>0</v>
      </c>
      <c r="J126" s="126"/>
      <c r="K126" s="127">
        <f>ROUND(E126*J126,2)</f>
        <v>0</v>
      </c>
      <c r="L126" s="127">
        <v>21</v>
      </c>
      <c r="M126" s="127">
        <f>G126*(1+L126/100)</f>
        <v>0</v>
      </c>
      <c r="N126" s="127">
        <v>0</v>
      </c>
      <c r="O126" s="127">
        <f>ROUND(E126*N126,2)</f>
        <v>0</v>
      </c>
      <c r="P126" s="127">
        <v>0</v>
      </c>
      <c r="Q126" s="127">
        <f>ROUND(E126*P126,2)</f>
        <v>0</v>
      </c>
      <c r="R126" s="127"/>
      <c r="S126" s="127" t="s">
        <v>360</v>
      </c>
      <c r="T126" s="128" t="s">
        <v>361</v>
      </c>
      <c r="U126" s="106">
        <v>0.23699999999999999</v>
      </c>
      <c r="V126" s="106">
        <f>ROUND(E126*U126,2)</f>
        <v>6.64</v>
      </c>
      <c r="W126" s="106"/>
      <c r="X126" s="106" t="s">
        <v>362</v>
      </c>
      <c r="Y126" s="101"/>
      <c r="Z126" s="101"/>
      <c r="AA126" s="101"/>
      <c r="AB126" s="101"/>
      <c r="AC126" s="101"/>
      <c r="AD126" s="101"/>
      <c r="AE126" s="101"/>
      <c r="AF126" s="101"/>
      <c r="AG126" s="101" t="s">
        <v>1789</v>
      </c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</row>
    <row r="127" spans="1:60" outlineLevel="1">
      <c r="A127" s="104"/>
      <c r="B127" s="105"/>
      <c r="C127" s="138" t="s">
        <v>2247</v>
      </c>
      <c r="D127" s="107"/>
      <c r="E127" s="108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1"/>
      <c r="Z127" s="101"/>
      <c r="AA127" s="101"/>
      <c r="AB127" s="101"/>
      <c r="AC127" s="101"/>
      <c r="AD127" s="101"/>
      <c r="AE127" s="101"/>
      <c r="AF127" s="101"/>
      <c r="AG127" s="101" t="s">
        <v>365</v>
      </c>
      <c r="AH127" s="101">
        <v>0</v>
      </c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</row>
    <row r="128" spans="1:60" outlineLevel="1">
      <c r="A128" s="104"/>
      <c r="B128" s="105"/>
      <c r="C128" s="138" t="s">
        <v>2248</v>
      </c>
      <c r="D128" s="107"/>
      <c r="E128" s="108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1"/>
      <c r="Z128" s="101"/>
      <c r="AA128" s="101"/>
      <c r="AB128" s="101"/>
      <c r="AC128" s="101"/>
      <c r="AD128" s="101"/>
      <c r="AE128" s="101"/>
      <c r="AF128" s="101"/>
      <c r="AG128" s="101" t="s">
        <v>365</v>
      </c>
      <c r="AH128" s="101">
        <v>0</v>
      </c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</row>
    <row r="129" spans="1:60" outlineLevel="1">
      <c r="A129" s="104"/>
      <c r="B129" s="105"/>
      <c r="C129" s="138" t="s">
        <v>2249</v>
      </c>
      <c r="D129" s="107"/>
      <c r="E129" s="108">
        <v>28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1"/>
      <c r="Z129" s="101"/>
      <c r="AA129" s="101"/>
      <c r="AB129" s="101"/>
      <c r="AC129" s="101"/>
      <c r="AD129" s="101"/>
      <c r="AE129" s="101"/>
      <c r="AF129" s="101"/>
      <c r="AG129" s="101" t="s">
        <v>365</v>
      </c>
      <c r="AH129" s="101">
        <v>0</v>
      </c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</row>
    <row r="130" spans="1:60" outlineLevel="1">
      <c r="A130" s="122">
        <v>36</v>
      </c>
      <c r="B130" s="123" t="s">
        <v>2250</v>
      </c>
      <c r="C130" s="137" t="s">
        <v>2251</v>
      </c>
      <c r="D130" s="124" t="s">
        <v>534</v>
      </c>
      <c r="E130" s="125">
        <v>2</v>
      </c>
      <c r="F130" s="126"/>
      <c r="G130" s="127">
        <f>ROUND(E130*F130,2)</f>
        <v>0</v>
      </c>
      <c r="H130" s="126"/>
      <c r="I130" s="127">
        <f>ROUND(E130*H130,2)</f>
        <v>0</v>
      </c>
      <c r="J130" s="126"/>
      <c r="K130" s="127">
        <f>ROUND(E130*J130,2)</f>
        <v>0</v>
      </c>
      <c r="L130" s="127">
        <v>21</v>
      </c>
      <c r="M130" s="127">
        <f>G130*(1+L130/100)</f>
        <v>0</v>
      </c>
      <c r="N130" s="127">
        <v>0</v>
      </c>
      <c r="O130" s="127">
        <f>ROUND(E130*N130,2)</f>
        <v>0</v>
      </c>
      <c r="P130" s="127">
        <v>0</v>
      </c>
      <c r="Q130" s="127">
        <f>ROUND(E130*P130,2)</f>
        <v>0</v>
      </c>
      <c r="R130" s="127"/>
      <c r="S130" s="127" t="s">
        <v>360</v>
      </c>
      <c r="T130" s="128" t="s">
        <v>361</v>
      </c>
      <c r="U130" s="106">
        <v>0.752</v>
      </c>
      <c r="V130" s="106">
        <f>ROUND(E130*U130,2)</f>
        <v>1.5</v>
      </c>
      <c r="W130" s="106"/>
      <c r="X130" s="106" t="s">
        <v>362</v>
      </c>
      <c r="Y130" s="101"/>
      <c r="Z130" s="101"/>
      <c r="AA130" s="101"/>
      <c r="AB130" s="101"/>
      <c r="AC130" s="101"/>
      <c r="AD130" s="101"/>
      <c r="AE130" s="101"/>
      <c r="AF130" s="101"/>
      <c r="AG130" s="101" t="s">
        <v>1789</v>
      </c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</row>
    <row r="131" spans="1:60" outlineLevel="1">
      <c r="A131" s="104"/>
      <c r="B131" s="105"/>
      <c r="C131" s="138" t="s">
        <v>2252</v>
      </c>
      <c r="D131" s="107"/>
      <c r="E131" s="108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1"/>
      <c r="Z131" s="101"/>
      <c r="AA131" s="101"/>
      <c r="AB131" s="101"/>
      <c r="AC131" s="101"/>
      <c r="AD131" s="101"/>
      <c r="AE131" s="101"/>
      <c r="AF131" s="101"/>
      <c r="AG131" s="101" t="s">
        <v>365</v>
      </c>
      <c r="AH131" s="101">
        <v>0</v>
      </c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</row>
    <row r="132" spans="1:60" outlineLevel="1">
      <c r="A132" s="104"/>
      <c r="B132" s="105"/>
      <c r="C132" s="138" t="s">
        <v>2144</v>
      </c>
      <c r="D132" s="107"/>
      <c r="E132" s="108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1"/>
      <c r="Z132" s="101"/>
      <c r="AA132" s="101"/>
      <c r="AB132" s="101"/>
      <c r="AC132" s="101"/>
      <c r="AD132" s="101"/>
      <c r="AE132" s="101"/>
      <c r="AF132" s="101"/>
      <c r="AG132" s="101" t="s">
        <v>365</v>
      </c>
      <c r="AH132" s="101">
        <v>0</v>
      </c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</row>
    <row r="133" spans="1:60" outlineLevel="1">
      <c r="A133" s="104"/>
      <c r="B133" s="105"/>
      <c r="C133" s="138" t="s">
        <v>299</v>
      </c>
      <c r="D133" s="107"/>
      <c r="E133" s="108">
        <v>2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1"/>
      <c r="Z133" s="101"/>
      <c r="AA133" s="101"/>
      <c r="AB133" s="101"/>
      <c r="AC133" s="101"/>
      <c r="AD133" s="101"/>
      <c r="AE133" s="101"/>
      <c r="AF133" s="101"/>
      <c r="AG133" s="101" t="s">
        <v>365</v>
      </c>
      <c r="AH133" s="101">
        <v>0</v>
      </c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</row>
    <row r="134" spans="1:60" outlineLevel="1">
      <c r="A134" s="122">
        <v>37</v>
      </c>
      <c r="B134" s="123" t="s">
        <v>2253</v>
      </c>
      <c r="C134" s="137" t="s">
        <v>2254</v>
      </c>
      <c r="D134" s="124" t="s">
        <v>525</v>
      </c>
      <c r="E134" s="125">
        <v>330</v>
      </c>
      <c r="F134" s="126"/>
      <c r="G134" s="127">
        <f>ROUND(E134*F134,2)</f>
        <v>0</v>
      </c>
      <c r="H134" s="126"/>
      <c r="I134" s="127">
        <f>ROUND(E134*H134,2)</f>
        <v>0</v>
      </c>
      <c r="J134" s="126"/>
      <c r="K134" s="127">
        <f>ROUND(E134*J134,2)</f>
        <v>0</v>
      </c>
      <c r="L134" s="127">
        <v>21</v>
      </c>
      <c r="M134" s="127">
        <f>G134*(1+L134/100)</f>
        <v>0</v>
      </c>
      <c r="N134" s="127">
        <v>0</v>
      </c>
      <c r="O134" s="127">
        <f>ROUND(E134*N134,2)</f>
        <v>0</v>
      </c>
      <c r="P134" s="127">
        <v>0</v>
      </c>
      <c r="Q134" s="127">
        <f>ROUND(E134*P134,2)</f>
        <v>0</v>
      </c>
      <c r="R134" s="127"/>
      <c r="S134" s="127" t="s">
        <v>360</v>
      </c>
      <c r="T134" s="128" t="s">
        <v>361</v>
      </c>
      <c r="U134" s="106">
        <v>2.1000000000000001E-2</v>
      </c>
      <c r="V134" s="106">
        <f>ROUND(E134*U134,2)</f>
        <v>6.93</v>
      </c>
      <c r="W134" s="106"/>
      <c r="X134" s="106" t="s">
        <v>362</v>
      </c>
      <c r="Y134" s="101"/>
      <c r="Z134" s="101"/>
      <c r="AA134" s="101"/>
      <c r="AB134" s="101"/>
      <c r="AC134" s="101"/>
      <c r="AD134" s="101"/>
      <c r="AE134" s="101"/>
      <c r="AF134" s="101"/>
      <c r="AG134" s="101" t="s">
        <v>1789</v>
      </c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</row>
    <row r="135" spans="1:60" outlineLevel="1">
      <c r="A135" s="104"/>
      <c r="B135" s="105"/>
      <c r="C135" s="138" t="s">
        <v>2255</v>
      </c>
      <c r="D135" s="107"/>
      <c r="E135" s="108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1"/>
      <c r="Z135" s="101"/>
      <c r="AA135" s="101"/>
      <c r="AB135" s="101"/>
      <c r="AC135" s="101"/>
      <c r="AD135" s="101"/>
      <c r="AE135" s="101"/>
      <c r="AF135" s="101"/>
      <c r="AG135" s="101" t="s">
        <v>365</v>
      </c>
      <c r="AH135" s="101">
        <v>0</v>
      </c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</row>
    <row r="136" spans="1:60" outlineLevel="1">
      <c r="A136" s="104"/>
      <c r="B136" s="105"/>
      <c r="C136" s="138" t="s">
        <v>2256</v>
      </c>
      <c r="D136" s="107"/>
      <c r="E136" s="108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1"/>
      <c r="Z136" s="101"/>
      <c r="AA136" s="101"/>
      <c r="AB136" s="101"/>
      <c r="AC136" s="101"/>
      <c r="AD136" s="101"/>
      <c r="AE136" s="101"/>
      <c r="AF136" s="101"/>
      <c r="AG136" s="101" t="s">
        <v>365</v>
      </c>
      <c r="AH136" s="101">
        <v>0</v>
      </c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1:60" outlineLevel="1">
      <c r="A137" s="104"/>
      <c r="B137" s="105"/>
      <c r="C137" s="138" t="s">
        <v>2257</v>
      </c>
      <c r="D137" s="107"/>
      <c r="E137" s="108">
        <v>330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1"/>
      <c r="Z137" s="101"/>
      <c r="AA137" s="101"/>
      <c r="AB137" s="101"/>
      <c r="AC137" s="101"/>
      <c r="AD137" s="101"/>
      <c r="AE137" s="101"/>
      <c r="AF137" s="101"/>
      <c r="AG137" s="101" t="s">
        <v>365</v>
      </c>
      <c r="AH137" s="101">
        <v>0</v>
      </c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</row>
    <row r="138" spans="1:60" outlineLevel="1">
      <c r="A138" s="129">
        <v>38</v>
      </c>
      <c r="B138" s="130" t="s">
        <v>2258</v>
      </c>
      <c r="C138" s="140" t="s">
        <v>2259</v>
      </c>
      <c r="D138" s="131" t="s">
        <v>24</v>
      </c>
      <c r="E138" s="132">
        <v>1285.8050000000001</v>
      </c>
      <c r="F138" s="133"/>
      <c r="G138" s="134">
        <f>ROUND(E138*F138,2)</f>
        <v>0</v>
      </c>
      <c r="H138" s="133"/>
      <c r="I138" s="134">
        <f>ROUND(E138*H138,2)</f>
        <v>0</v>
      </c>
      <c r="J138" s="133"/>
      <c r="K138" s="134">
        <f>ROUND(E138*J138,2)</f>
        <v>0</v>
      </c>
      <c r="L138" s="134">
        <v>21</v>
      </c>
      <c r="M138" s="134">
        <f>G138*(1+L138/100)</f>
        <v>0</v>
      </c>
      <c r="N138" s="134">
        <v>0</v>
      </c>
      <c r="O138" s="134">
        <f>ROUND(E138*N138,2)</f>
        <v>0</v>
      </c>
      <c r="P138" s="134">
        <v>0</v>
      </c>
      <c r="Q138" s="134">
        <f>ROUND(E138*P138,2)</f>
        <v>0</v>
      </c>
      <c r="R138" s="134"/>
      <c r="S138" s="134" t="s">
        <v>360</v>
      </c>
      <c r="T138" s="135" t="s">
        <v>361</v>
      </c>
      <c r="U138" s="106">
        <v>0</v>
      </c>
      <c r="V138" s="106">
        <f>ROUND(E138*U138,2)</f>
        <v>0</v>
      </c>
      <c r="W138" s="106"/>
      <c r="X138" s="106" t="s">
        <v>362</v>
      </c>
      <c r="Y138" s="101"/>
      <c r="Z138" s="101"/>
      <c r="AA138" s="101"/>
      <c r="AB138" s="101"/>
      <c r="AC138" s="101"/>
      <c r="AD138" s="101"/>
      <c r="AE138" s="101"/>
      <c r="AF138" s="101"/>
      <c r="AG138" s="101" t="s">
        <v>1789</v>
      </c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</row>
    <row r="139" spans="1:60">
      <c r="A139" s="116" t="s">
        <v>355</v>
      </c>
      <c r="B139" s="117" t="s">
        <v>174</v>
      </c>
      <c r="C139" s="136" t="s">
        <v>175</v>
      </c>
      <c r="D139" s="118"/>
      <c r="E139" s="119"/>
      <c r="F139" s="120"/>
      <c r="G139" s="120">
        <f>SUMIF(AG140:AG249,"&lt;&gt;NOR",G140:G249)</f>
        <v>0</v>
      </c>
      <c r="H139" s="120"/>
      <c r="I139" s="120">
        <f>SUM(I140:I249)</f>
        <v>0</v>
      </c>
      <c r="J139" s="120"/>
      <c r="K139" s="120">
        <f>SUM(K140:K249)</f>
        <v>0</v>
      </c>
      <c r="L139" s="120"/>
      <c r="M139" s="120">
        <f>SUM(M140:M249)</f>
        <v>0</v>
      </c>
      <c r="N139" s="120"/>
      <c r="O139" s="120">
        <f>SUM(O140:O249)</f>
        <v>0.01</v>
      </c>
      <c r="P139" s="120"/>
      <c r="Q139" s="120">
        <f>SUM(Q140:Q249)</f>
        <v>0</v>
      </c>
      <c r="R139" s="120"/>
      <c r="S139" s="120"/>
      <c r="T139" s="121"/>
      <c r="U139" s="115"/>
      <c r="V139" s="115">
        <f>SUM(V140:V249)</f>
        <v>21.919999999999998</v>
      </c>
      <c r="W139" s="115"/>
      <c r="X139" s="115"/>
      <c r="AG139" t="s">
        <v>356</v>
      </c>
    </row>
    <row r="140" spans="1:60" outlineLevel="1">
      <c r="A140" s="122">
        <v>39</v>
      </c>
      <c r="B140" s="123" t="s">
        <v>2260</v>
      </c>
      <c r="C140" s="137" t="s">
        <v>2261</v>
      </c>
      <c r="D140" s="124" t="s">
        <v>534</v>
      </c>
      <c r="E140" s="125">
        <v>36</v>
      </c>
      <c r="F140" s="126"/>
      <c r="G140" s="127">
        <f>ROUND(E140*F140,2)</f>
        <v>0</v>
      </c>
      <c r="H140" s="126"/>
      <c r="I140" s="127">
        <f>ROUND(E140*H140,2)</f>
        <v>0</v>
      </c>
      <c r="J140" s="126"/>
      <c r="K140" s="127">
        <f>ROUND(E140*J140,2)</f>
        <v>0</v>
      </c>
      <c r="L140" s="127">
        <v>21</v>
      </c>
      <c r="M140" s="127">
        <f>G140*(1+L140/100)</f>
        <v>0</v>
      </c>
      <c r="N140" s="127">
        <v>0</v>
      </c>
      <c r="O140" s="127">
        <f>ROUND(E140*N140,2)</f>
        <v>0</v>
      </c>
      <c r="P140" s="127">
        <v>0</v>
      </c>
      <c r="Q140" s="127">
        <f>ROUND(E140*P140,2)</f>
        <v>0</v>
      </c>
      <c r="R140" s="127"/>
      <c r="S140" s="127" t="s">
        <v>392</v>
      </c>
      <c r="T140" s="128" t="s">
        <v>393</v>
      </c>
      <c r="U140" s="106">
        <v>0</v>
      </c>
      <c r="V140" s="106">
        <f>ROUND(E140*U140,2)</f>
        <v>0</v>
      </c>
      <c r="W140" s="106"/>
      <c r="X140" s="106" t="s">
        <v>362</v>
      </c>
      <c r="Y140" s="101"/>
      <c r="Z140" s="101"/>
      <c r="AA140" s="101"/>
      <c r="AB140" s="101"/>
      <c r="AC140" s="101"/>
      <c r="AD140" s="101"/>
      <c r="AE140" s="101"/>
      <c r="AF140" s="101"/>
      <c r="AG140" s="101" t="s">
        <v>1789</v>
      </c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</row>
    <row r="141" spans="1:60" outlineLevel="1">
      <c r="A141" s="104"/>
      <c r="B141" s="105"/>
      <c r="C141" s="138" t="s">
        <v>2183</v>
      </c>
      <c r="D141" s="107"/>
      <c r="E141" s="108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1"/>
      <c r="Z141" s="101"/>
      <c r="AA141" s="101"/>
      <c r="AB141" s="101"/>
      <c r="AC141" s="101"/>
      <c r="AD141" s="101"/>
      <c r="AE141" s="101"/>
      <c r="AF141" s="101"/>
      <c r="AG141" s="101" t="s">
        <v>365</v>
      </c>
      <c r="AH141" s="101">
        <v>0</v>
      </c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</row>
    <row r="142" spans="1:60" outlineLevel="1">
      <c r="A142" s="104"/>
      <c r="B142" s="105"/>
      <c r="C142" s="138" t="s">
        <v>2139</v>
      </c>
      <c r="D142" s="107"/>
      <c r="E142" s="108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1"/>
      <c r="Z142" s="101"/>
      <c r="AA142" s="101"/>
      <c r="AB142" s="101"/>
      <c r="AC142" s="101"/>
      <c r="AD142" s="101"/>
      <c r="AE142" s="101"/>
      <c r="AF142" s="101"/>
      <c r="AG142" s="101" t="s">
        <v>365</v>
      </c>
      <c r="AH142" s="101">
        <v>0</v>
      </c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</row>
    <row r="143" spans="1:60" outlineLevel="1">
      <c r="A143" s="104"/>
      <c r="B143" s="105"/>
      <c r="C143" s="138" t="s">
        <v>2262</v>
      </c>
      <c r="D143" s="107"/>
      <c r="E143" s="108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1"/>
      <c r="Z143" s="101"/>
      <c r="AA143" s="101"/>
      <c r="AB143" s="101"/>
      <c r="AC143" s="101"/>
      <c r="AD143" s="101"/>
      <c r="AE143" s="101"/>
      <c r="AF143" s="101"/>
      <c r="AG143" s="101" t="s">
        <v>365</v>
      </c>
      <c r="AH143" s="101">
        <v>0</v>
      </c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</row>
    <row r="144" spans="1:60" outlineLevel="1">
      <c r="A144" s="104"/>
      <c r="B144" s="105"/>
      <c r="C144" s="138" t="s">
        <v>2025</v>
      </c>
      <c r="D144" s="107"/>
      <c r="E144" s="108">
        <v>36</v>
      </c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1"/>
      <c r="Z144" s="101"/>
      <c r="AA144" s="101"/>
      <c r="AB144" s="101"/>
      <c r="AC144" s="101"/>
      <c r="AD144" s="101"/>
      <c r="AE144" s="101"/>
      <c r="AF144" s="101"/>
      <c r="AG144" s="101" t="s">
        <v>365</v>
      </c>
      <c r="AH144" s="101">
        <v>0</v>
      </c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</row>
    <row r="145" spans="1:60" outlineLevel="1">
      <c r="A145" s="122">
        <v>40</v>
      </c>
      <c r="B145" s="123" t="s">
        <v>2263</v>
      </c>
      <c r="C145" s="137" t="s">
        <v>2264</v>
      </c>
      <c r="D145" s="124" t="s">
        <v>534</v>
      </c>
      <c r="E145" s="125">
        <v>2</v>
      </c>
      <c r="F145" s="126"/>
      <c r="G145" s="127">
        <f>ROUND(E145*F145,2)</f>
        <v>0</v>
      </c>
      <c r="H145" s="126"/>
      <c r="I145" s="127">
        <f>ROUND(E145*H145,2)</f>
        <v>0</v>
      </c>
      <c r="J145" s="126"/>
      <c r="K145" s="127">
        <f>ROUND(E145*J145,2)</f>
        <v>0</v>
      </c>
      <c r="L145" s="127">
        <v>21</v>
      </c>
      <c r="M145" s="127">
        <f>G145*(1+L145/100)</f>
        <v>0</v>
      </c>
      <c r="N145" s="127">
        <v>0</v>
      </c>
      <c r="O145" s="127">
        <f>ROUND(E145*N145,2)</f>
        <v>0</v>
      </c>
      <c r="P145" s="127">
        <v>0</v>
      </c>
      <c r="Q145" s="127">
        <f>ROUND(E145*P145,2)</f>
        <v>0</v>
      </c>
      <c r="R145" s="127"/>
      <c r="S145" s="127" t="s">
        <v>392</v>
      </c>
      <c r="T145" s="128" t="s">
        <v>393</v>
      </c>
      <c r="U145" s="106">
        <v>0</v>
      </c>
      <c r="V145" s="106">
        <f>ROUND(E145*U145,2)</f>
        <v>0</v>
      </c>
      <c r="W145" s="106"/>
      <c r="X145" s="106" t="s">
        <v>362</v>
      </c>
      <c r="Y145" s="101"/>
      <c r="Z145" s="101"/>
      <c r="AA145" s="101"/>
      <c r="AB145" s="101"/>
      <c r="AC145" s="101"/>
      <c r="AD145" s="101"/>
      <c r="AE145" s="101"/>
      <c r="AF145" s="101"/>
      <c r="AG145" s="101" t="s">
        <v>1789</v>
      </c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</row>
    <row r="146" spans="1:60" outlineLevel="1">
      <c r="A146" s="104"/>
      <c r="B146" s="105"/>
      <c r="C146" s="138" t="s">
        <v>2265</v>
      </c>
      <c r="D146" s="107"/>
      <c r="E146" s="108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1"/>
      <c r="Z146" s="101"/>
      <c r="AA146" s="101"/>
      <c r="AB146" s="101"/>
      <c r="AC146" s="101"/>
      <c r="AD146" s="101"/>
      <c r="AE146" s="101"/>
      <c r="AF146" s="101"/>
      <c r="AG146" s="101" t="s">
        <v>365</v>
      </c>
      <c r="AH146" s="101">
        <v>0</v>
      </c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</row>
    <row r="147" spans="1:60" outlineLevel="1">
      <c r="A147" s="104"/>
      <c r="B147" s="105"/>
      <c r="C147" s="138" t="s">
        <v>2144</v>
      </c>
      <c r="D147" s="107"/>
      <c r="E147" s="108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1"/>
      <c r="Z147" s="101"/>
      <c r="AA147" s="101"/>
      <c r="AB147" s="101"/>
      <c r="AC147" s="101"/>
      <c r="AD147" s="101"/>
      <c r="AE147" s="101"/>
      <c r="AF147" s="101"/>
      <c r="AG147" s="101" t="s">
        <v>365</v>
      </c>
      <c r="AH147" s="101">
        <v>0</v>
      </c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</row>
    <row r="148" spans="1:60" outlineLevel="1">
      <c r="A148" s="104"/>
      <c r="B148" s="105"/>
      <c r="C148" s="138" t="s">
        <v>299</v>
      </c>
      <c r="D148" s="107"/>
      <c r="E148" s="108">
        <v>2</v>
      </c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1"/>
      <c r="Z148" s="101"/>
      <c r="AA148" s="101"/>
      <c r="AB148" s="101"/>
      <c r="AC148" s="101"/>
      <c r="AD148" s="101"/>
      <c r="AE148" s="101"/>
      <c r="AF148" s="101"/>
      <c r="AG148" s="101" t="s">
        <v>365</v>
      </c>
      <c r="AH148" s="101">
        <v>0</v>
      </c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</row>
    <row r="149" spans="1:60" outlineLevel="1">
      <c r="A149" s="122">
        <v>41</v>
      </c>
      <c r="B149" s="123" t="s">
        <v>2266</v>
      </c>
      <c r="C149" s="137" t="s">
        <v>2267</v>
      </c>
      <c r="D149" s="124" t="s">
        <v>534</v>
      </c>
      <c r="E149" s="125">
        <v>2</v>
      </c>
      <c r="F149" s="126"/>
      <c r="G149" s="127">
        <f>ROUND(E149*F149,2)</f>
        <v>0</v>
      </c>
      <c r="H149" s="126"/>
      <c r="I149" s="127">
        <f>ROUND(E149*H149,2)</f>
        <v>0</v>
      </c>
      <c r="J149" s="126"/>
      <c r="K149" s="127">
        <f>ROUND(E149*J149,2)</f>
        <v>0</v>
      </c>
      <c r="L149" s="127">
        <v>21</v>
      </c>
      <c r="M149" s="127">
        <f>G149*(1+L149/100)</f>
        <v>0</v>
      </c>
      <c r="N149" s="127">
        <v>0</v>
      </c>
      <c r="O149" s="127">
        <f>ROUND(E149*N149,2)</f>
        <v>0</v>
      </c>
      <c r="P149" s="127">
        <v>0</v>
      </c>
      <c r="Q149" s="127">
        <f>ROUND(E149*P149,2)</f>
        <v>0</v>
      </c>
      <c r="R149" s="127"/>
      <c r="S149" s="127" t="s">
        <v>392</v>
      </c>
      <c r="T149" s="128" t="s">
        <v>393</v>
      </c>
      <c r="U149" s="106">
        <v>0</v>
      </c>
      <c r="V149" s="106">
        <f>ROUND(E149*U149,2)</f>
        <v>0</v>
      </c>
      <c r="W149" s="106"/>
      <c r="X149" s="106" t="s">
        <v>362</v>
      </c>
      <c r="Y149" s="101"/>
      <c r="Z149" s="101"/>
      <c r="AA149" s="101"/>
      <c r="AB149" s="101"/>
      <c r="AC149" s="101"/>
      <c r="AD149" s="101"/>
      <c r="AE149" s="101"/>
      <c r="AF149" s="101"/>
      <c r="AG149" s="101" t="s">
        <v>1789</v>
      </c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</row>
    <row r="150" spans="1:60" outlineLevel="1">
      <c r="A150" s="104"/>
      <c r="B150" s="105"/>
      <c r="C150" s="138" t="s">
        <v>2265</v>
      </c>
      <c r="D150" s="107"/>
      <c r="E150" s="108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1"/>
      <c r="Z150" s="101"/>
      <c r="AA150" s="101"/>
      <c r="AB150" s="101"/>
      <c r="AC150" s="101"/>
      <c r="AD150" s="101"/>
      <c r="AE150" s="101"/>
      <c r="AF150" s="101"/>
      <c r="AG150" s="101" t="s">
        <v>365</v>
      </c>
      <c r="AH150" s="101">
        <v>0</v>
      </c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</row>
    <row r="151" spans="1:60" outlineLevel="1">
      <c r="A151" s="104"/>
      <c r="B151" s="105"/>
      <c r="C151" s="138" t="s">
        <v>2144</v>
      </c>
      <c r="D151" s="107"/>
      <c r="E151" s="108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1"/>
      <c r="Z151" s="101"/>
      <c r="AA151" s="101"/>
      <c r="AB151" s="101"/>
      <c r="AC151" s="101"/>
      <c r="AD151" s="101"/>
      <c r="AE151" s="101"/>
      <c r="AF151" s="101"/>
      <c r="AG151" s="101" t="s">
        <v>365</v>
      </c>
      <c r="AH151" s="101">
        <v>0</v>
      </c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</row>
    <row r="152" spans="1:60" outlineLevel="1">
      <c r="A152" s="104"/>
      <c r="B152" s="105"/>
      <c r="C152" s="138" t="s">
        <v>299</v>
      </c>
      <c r="D152" s="107"/>
      <c r="E152" s="108">
        <v>2</v>
      </c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1"/>
      <c r="Z152" s="101"/>
      <c r="AA152" s="101"/>
      <c r="AB152" s="101"/>
      <c r="AC152" s="101"/>
      <c r="AD152" s="101"/>
      <c r="AE152" s="101"/>
      <c r="AF152" s="101"/>
      <c r="AG152" s="101" t="s">
        <v>365</v>
      </c>
      <c r="AH152" s="101">
        <v>0</v>
      </c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</row>
    <row r="153" spans="1:60" outlineLevel="1">
      <c r="A153" s="122">
        <v>42</v>
      </c>
      <c r="B153" s="123" t="s">
        <v>2268</v>
      </c>
      <c r="C153" s="137" t="s">
        <v>2269</v>
      </c>
      <c r="D153" s="124" t="s">
        <v>534</v>
      </c>
      <c r="E153" s="125">
        <v>4</v>
      </c>
      <c r="F153" s="126"/>
      <c r="G153" s="127">
        <f>ROUND(E153*F153,2)</f>
        <v>0</v>
      </c>
      <c r="H153" s="126"/>
      <c r="I153" s="127">
        <f>ROUND(E153*H153,2)</f>
        <v>0</v>
      </c>
      <c r="J153" s="126"/>
      <c r="K153" s="127">
        <f>ROUND(E153*J153,2)</f>
        <v>0</v>
      </c>
      <c r="L153" s="127">
        <v>21</v>
      </c>
      <c r="M153" s="127">
        <f>G153*(1+L153/100)</f>
        <v>0</v>
      </c>
      <c r="N153" s="127">
        <v>0</v>
      </c>
      <c r="O153" s="127">
        <f>ROUND(E153*N153,2)</f>
        <v>0</v>
      </c>
      <c r="P153" s="127">
        <v>0</v>
      </c>
      <c r="Q153" s="127">
        <f>ROUND(E153*P153,2)</f>
        <v>0</v>
      </c>
      <c r="R153" s="127"/>
      <c r="S153" s="127" t="s">
        <v>392</v>
      </c>
      <c r="T153" s="128" t="s">
        <v>393</v>
      </c>
      <c r="U153" s="106">
        <v>0</v>
      </c>
      <c r="V153" s="106">
        <f>ROUND(E153*U153,2)</f>
        <v>0</v>
      </c>
      <c r="W153" s="106"/>
      <c r="X153" s="106" t="s">
        <v>362</v>
      </c>
      <c r="Y153" s="101"/>
      <c r="Z153" s="101"/>
      <c r="AA153" s="101"/>
      <c r="AB153" s="101"/>
      <c r="AC153" s="101"/>
      <c r="AD153" s="101"/>
      <c r="AE153" s="101"/>
      <c r="AF153" s="101"/>
      <c r="AG153" s="101" t="s">
        <v>1789</v>
      </c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</row>
    <row r="154" spans="1:60" outlineLevel="1">
      <c r="A154" s="104"/>
      <c r="B154" s="105"/>
      <c r="C154" s="138" t="s">
        <v>2159</v>
      </c>
      <c r="D154" s="107"/>
      <c r="E154" s="108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1"/>
      <c r="Z154" s="101"/>
      <c r="AA154" s="101"/>
      <c r="AB154" s="101"/>
      <c r="AC154" s="101"/>
      <c r="AD154" s="101"/>
      <c r="AE154" s="101"/>
      <c r="AF154" s="101"/>
      <c r="AG154" s="101" t="s">
        <v>365</v>
      </c>
      <c r="AH154" s="101">
        <v>0</v>
      </c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</row>
    <row r="155" spans="1:60" outlineLevel="1">
      <c r="A155" s="104"/>
      <c r="B155" s="105"/>
      <c r="C155" s="138" t="s">
        <v>2160</v>
      </c>
      <c r="D155" s="107"/>
      <c r="E155" s="108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1"/>
      <c r="Z155" s="101"/>
      <c r="AA155" s="101"/>
      <c r="AB155" s="101"/>
      <c r="AC155" s="101"/>
      <c r="AD155" s="101"/>
      <c r="AE155" s="101"/>
      <c r="AF155" s="101"/>
      <c r="AG155" s="101" t="s">
        <v>365</v>
      </c>
      <c r="AH155" s="101">
        <v>0</v>
      </c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</row>
    <row r="156" spans="1:60" outlineLevel="1">
      <c r="A156" s="104"/>
      <c r="B156" s="105"/>
      <c r="C156" s="138" t="s">
        <v>129</v>
      </c>
      <c r="D156" s="107"/>
      <c r="E156" s="108">
        <v>4</v>
      </c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1"/>
      <c r="Z156" s="101"/>
      <c r="AA156" s="101"/>
      <c r="AB156" s="101"/>
      <c r="AC156" s="101"/>
      <c r="AD156" s="101"/>
      <c r="AE156" s="101"/>
      <c r="AF156" s="101"/>
      <c r="AG156" s="101" t="s">
        <v>365</v>
      </c>
      <c r="AH156" s="101">
        <v>0</v>
      </c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</row>
    <row r="157" spans="1:60" outlineLevel="1">
      <c r="A157" s="122">
        <v>43</v>
      </c>
      <c r="B157" s="123" t="s">
        <v>2270</v>
      </c>
      <c r="C157" s="137" t="s">
        <v>2271</v>
      </c>
      <c r="D157" s="124" t="s">
        <v>534</v>
      </c>
      <c r="E157" s="125">
        <v>1</v>
      </c>
      <c r="F157" s="126"/>
      <c r="G157" s="127">
        <f>ROUND(E157*F157,2)</f>
        <v>0</v>
      </c>
      <c r="H157" s="126"/>
      <c r="I157" s="127">
        <f>ROUND(E157*H157,2)</f>
        <v>0</v>
      </c>
      <c r="J157" s="126"/>
      <c r="K157" s="127">
        <f>ROUND(E157*J157,2)</f>
        <v>0</v>
      </c>
      <c r="L157" s="127">
        <v>21</v>
      </c>
      <c r="M157" s="127">
        <f>G157*(1+L157/100)</f>
        <v>0</v>
      </c>
      <c r="N157" s="127">
        <v>0</v>
      </c>
      <c r="O157" s="127">
        <f>ROUND(E157*N157,2)</f>
        <v>0</v>
      </c>
      <c r="P157" s="127">
        <v>0</v>
      </c>
      <c r="Q157" s="127">
        <f>ROUND(E157*P157,2)</f>
        <v>0</v>
      </c>
      <c r="R157" s="127"/>
      <c r="S157" s="127" t="s">
        <v>392</v>
      </c>
      <c r="T157" s="128" t="s">
        <v>393</v>
      </c>
      <c r="U157" s="106">
        <v>0</v>
      </c>
      <c r="V157" s="106">
        <f>ROUND(E157*U157,2)</f>
        <v>0</v>
      </c>
      <c r="W157" s="106"/>
      <c r="X157" s="106" t="s">
        <v>362</v>
      </c>
      <c r="Y157" s="101"/>
      <c r="Z157" s="101"/>
      <c r="AA157" s="101"/>
      <c r="AB157" s="101"/>
      <c r="AC157" s="101"/>
      <c r="AD157" s="101"/>
      <c r="AE157" s="101"/>
      <c r="AF157" s="101"/>
      <c r="AG157" s="101" t="s">
        <v>1789</v>
      </c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</row>
    <row r="158" spans="1:60" outlineLevel="1">
      <c r="A158" s="104"/>
      <c r="B158" s="105"/>
      <c r="C158" s="138" t="s">
        <v>2155</v>
      </c>
      <c r="D158" s="107"/>
      <c r="E158" s="108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1"/>
      <c r="Z158" s="101"/>
      <c r="AA158" s="101"/>
      <c r="AB158" s="101"/>
      <c r="AC158" s="101"/>
      <c r="AD158" s="101"/>
      <c r="AE158" s="101"/>
      <c r="AF158" s="101"/>
      <c r="AG158" s="101" t="s">
        <v>365</v>
      </c>
      <c r="AH158" s="101">
        <v>0</v>
      </c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</row>
    <row r="159" spans="1:60" outlineLevel="1">
      <c r="A159" s="104"/>
      <c r="B159" s="105"/>
      <c r="C159" s="138" t="s">
        <v>2156</v>
      </c>
      <c r="D159" s="107"/>
      <c r="E159" s="108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1"/>
      <c r="Z159" s="101"/>
      <c r="AA159" s="101"/>
      <c r="AB159" s="101"/>
      <c r="AC159" s="101"/>
      <c r="AD159" s="101"/>
      <c r="AE159" s="101"/>
      <c r="AF159" s="101"/>
      <c r="AG159" s="101" t="s">
        <v>365</v>
      </c>
      <c r="AH159" s="101">
        <v>0</v>
      </c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</row>
    <row r="160" spans="1:60" outlineLevel="1">
      <c r="A160" s="104"/>
      <c r="B160" s="105"/>
      <c r="C160" s="138" t="s">
        <v>43</v>
      </c>
      <c r="D160" s="107"/>
      <c r="E160" s="108">
        <v>1</v>
      </c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1"/>
      <c r="Z160" s="101"/>
      <c r="AA160" s="101"/>
      <c r="AB160" s="101"/>
      <c r="AC160" s="101"/>
      <c r="AD160" s="101"/>
      <c r="AE160" s="101"/>
      <c r="AF160" s="101"/>
      <c r="AG160" s="101" t="s">
        <v>365</v>
      </c>
      <c r="AH160" s="101">
        <v>0</v>
      </c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</row>
    <row r="161" spans="1:60" outlineLevel="1">
      <c r="A161" s="122">
        <v>44</v>
      </c>
      <c r="B161" s="123" t="s">
        <v>2272</v>
      </c>
      <c r="C161" s="137" t="s">
        <v>2273</v>
      </c>
      <c r="D161" s="124" t="s">
        <v>534</v>
      </c>
      <c r="E161" s="125">
        <v>19</v>
      </c>
      <c r="F161" s="126"/>
      <c r="G161" s="127">
        <f>ROUND(E161*F161,2)</f>
        <v>0</v>
      </c>
      <c r="H161" s="126"/>
      <c r="I161" s="127">
        <f>ROUND(E161*H161,2)</f>
        <v>0</v>
      </c>
      <c r="J161" s="126"/>
      <c r="K161" s="127">
        <f>ROUND(E161*J161,2)</f>
        <v>0</v>
      </c>
      <c r="L161" s="127">
        <v>21</v>
      </c>
      <c r="M161" s="127">
        <f>G161*(1+L161/100)</f>
        <v>0</v>
      </c>
      <c r="N161" s="127">
        <v>0</v>
      </c>
      <c r="O161" s="127">
        <f>ROUND(E161*N161,2)</f>
        <v>0</v>
      </c>
      <c r="P161" s="127">
        <v>0</v>
      </c>
      <c r="Q161" s="127">
        <f>ROUND(E161*P161,2)</f>
        <v>0</v>
      </c>
      <c r="R161" s="127"/>
      <c r="S161" s="127" t="s">
        <v>392</v>
      </c>
      <c r="T161" s="128" t="s">
        <v>393</v>
      </c>
      <c r="U161" s="106">
        <v>0</v>
      </c>
      <c r="V161" s="106">
        <f>ROUND(E161*U161,2)</f>
        <v>0</v>
      </c>
      <c r="W161" s="106"/>
      <c r="X161" s="106" t="s">
        <v>362</v>
      </c>
      <c r="Y161" s="101"/>
      <c r="Z161" s="101"/>
      <c r="AA161" s="101"/>
      <c r="AB161" s="101"/>
      <c r="AC161" s="101"/>
      <c r="AD161" s="101"/>
      <c r="AE161" s="101"/>
      <c r="AF161" s="101"/>
      <c r="AG161" s="101" t="s">
        <v>1789</v>
      </c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</row>
    <row r="162" spans="1:60" outlineLevel="1">
      <c r="A162" s="104"/>
      <c r="B162" s="105"/>
      <c r="C162" s="138" t="s">
        <v>2274</v>
      </c>
      <c r="D162" s="107"/>
      <c r="E162" s="108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1"/>
      <c r="Z162" s="101"/>
      <c r="AA162" s="101"/>
      <c r="AB162" s="101"/>
      <c r="AC162" s="101"/>
      <c r="AD162" s="101"/>
      <c r="AE162" s="101"/>
      <c r="AF162" s="101"/>
      <c r="AG162" s="101" t="s">
        <v>365</v>
      </c>
      <c r="AH162" s="101">
        <v>0</v>
      </c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</row>
    <row r="163" spans="1:60" outlineLevel="1">
      <c r="A163" s="104"/>
      <c r="B163" s="105"/>
      <c r="C163" s="138" t="s">
        <v>2194</v>
      </c>
      <c r="D163" s="107"/>
      <c r="E163" s="108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1"/>
      <c r="Z163" s="101"/>
      <c r="AA163" s="101"/>
      <c r="AB163" s="101"/>
      <c r="AC163" s="101"/>
      <c r="AD163" s="101"/>
      <c r="AE163" s="101"/>
      <c r="AF163" s="101"/>
      <c r="AG163" s="101" t="s">
        <v>365</v>
      </c>
      <c r="AH163" s="101">
        <v>0</v>
      </c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</row>
    <row r="164" spans="1:60" outlineLevel="1">
      <c r="A164" s="104"/>
      <c r="B164" s="105"/>
      <c r="C164" s="138" t="s">
        <v>2275</v>
      </c>
      <c r="D164" s="107"/>
      <c r="E164" s="108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1"/>
      <c r="Z164" s="101"/>
      <c r="AA164" s="101"/>
      <c r="AB164" s="101"/>
      <c r="AC164" s="101"/>
      <c r="AD164" s="101"/>
      <c r="AE164" s="101"/>
      <c r="AF164" s="101"/>
      <c r="AG164" s="101" t="s">
        <v>365</v>
      </c>
      <c r="AH164" s="101">
        <v>0</v>
      </c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</row>
    <row r="165" spans="1:60" outlineLevel="1">
      <c r="A165" s="104"/>
      <c r="B165" s="105"/>
      <c r="C165" s="138" t="s">
        <v>704</v>
      </c>
      <c r="D165" s="107"/>
      <c r="E165" s="108">
        <v>19</v>
      </c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1"/>
      <c r="Z165" s="101"/>
      <c r="AA165" s="101"/>
      <c r="AB165" s="101"/>
      <c r="AC165" s="101"/>
      <c r="AD165" s="101"/>
      <c r="AE165" s="101"/>
      <c r="AF165" s="101"/>
      <c r="AG165" s="101" t="s">
        <v>365</v>
      </c>
      <c r="AH165" s="101">
        <v>0</v>
      </c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</row>
    <row r="166" spans="1:60" outlineLevel="1">
      <c r="A166" s="122">
        <v>45</v>
      </c>
      <c r="B166" s="123" t="s">
        <v>2276</v>
      </c>
      <c r="C166" s="137" t="s">
        <v>2277</v>
      </c>
      <c r="D166" s="124" t="s">
        <v>534</v>
      </c>
      <c r="E166" s="125">
        <v>8</v>
      </c>
      <c r="F166" s="126"/>
      <c r="G166" s="127">
        <f>ROUND(E166*F166,2)</f>
        <v>0</v>
      </c>
      <c r="H166" s="126"/>
      <c r="I166" s="127">
        <f>ROUND(E166*H166,2)</f>
        <v>0</v>
      </c>
      <c r="J166" s="126"/>
      <c r="K166" s="127">
        <f>ROUND(E166*J166,2)</f>
        <v>0</v>
      </c>
      <c r="L166" s="127">
        <v>21</v>
      </c>
      <c r="M166" s="127">
        <f>G166*(1+L166/100)</f>
        <v>0</v>
      </c>
      <c r="N166" s="127">
        <v>0</v>
      </c>
      <c r="O166" s="127">
        <f>ROUND(E166*N166,2)</f>
        <v>0</v>
      </c>
      <c r="P166" s="127">
        <v>0</v>
      </c>
      <c r="Q166" s="127">
        <f>ROUND(E166*P166,2)</f>
        <v>0</v>
      </c>
      <c r="R166" s="127"/>
      <c r="S166" s="127" t="s">
        <v>392</v>
      </c>
      <c r="T166" s="128" t="s">
        <v>393</v>
      </c>
      <c r="U166" s="106">
        <v>0</v>
      </c>
      <c r="V166" s="106">
        <f>ROUND(E166*U166,2)</f>
        <v>0</v>
      </c>
      <c r="W166" s="106"/>
      <c r="X166" s="106" t="s">
        <v>362</v>
      </c>
      <c r="Y166" s="101"/>
      <c r="Z166" s="101"/>
      <c r="AA166" s="101"/>
      <c r="AB166" s="101"/>
      <c r="AC166" s="101"/>
      <c r="AD166" s="101"/>
      <c r="AE166" s="101"/>
      <c r="AF166" s="101"/>
      <c r="AG166" s="101" t="s">
        <v>1789</v>
      </c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</row>
    <row r="167" spans="1:60" outlineLevel="1">
      <c r="A167" s="104"/>
      <c r="B167" s="105"/>
      <c r="C167" s="138" t="s">
        <v>2278</v>
      </c>
      <c r="D167" s="107"/>
      <c r="E167" s="108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1"/>
      <c r="Z167" s="101"/>
      <c r="AA167" s="101"/>
      <c r="AB167" s="101"/>
      <c r="AC167" s="101"/>
      <c r="AD167" s="101"/>
      <c r="AE167" s="101"/>
      <c r="AF167" s="101"/>
      <c r="AG167" s="101" t="s">
        <v>365</v>
      </c>
      <c r="AH167" s="101">
        <v>0</v>
      </c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</row>
    <row r="168" spans="1:60" outlineLevel="1">
      <c r="A168" s="104"/>
      <c r="B168" s="105"/>
      <c r="C168" s="138" t="s">
        <v>2139</v>
      </c>
      <c r="D168" s="107"/>
      <c r="E168" s="108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1"/>
      <c r="Z168" s="101"/>
      <c r="AA168" s="101"/>
      <c r="AB168" s="101"/>
      <c r="AC168" s="101"/>
      <c r="AD168" s="101"/>
      <c r="AE168" s="101"/>
      <c r="AF168" s="101"/>
      <c r="AG168" s="101" t="s">
        <v>365</v>
      </c>
      <c r="AH168" s="101">
        <v>0</v>
      </c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</row>
    <row r="169" spans="1:60" outlineLevel="1">
      <c r="A169" s="104"/>
      <c r="B169" s="105"/>
      <c r="C169" s="138" t="s">
        <v>2279</v>
      </c>
      <c r="D169" s="107"/>
      <c r="E169" s="108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1"/>
      <c r="Z169" s="101"/>
      <c r="AA169" s="101"/>
      <c r="AB169" s="101"/>
      <c r="AC169" s="101"/>
      <c r="AD169" s="101"/>
      <c r="AE169" s="101"/>
      <c r="AF169" s="101"/>
      <c r="AG169" s="101" t="s">
        <v>365</v>
      </c>
      <c r="AH169" s="101">
        <v>0</v>
      </c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</row>
    <row r="170" spans="1:60" outlineLevel="1">
      <c r="A170" s="104"/>
      <c r="B170" s="105"/>
      <c r="C170" s="138" t="s">
        <v>311</v>
      </c>
      <c r="D170" s="107"/>
      <c r="E170" s="108">
        <v>8</v>
      </c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1"/>
      <c r="Z170" s="101"/>
      <c r="AA170" s="101"/>
      <c r="AB170" s="101"/>
      <c r="AC170" s="101"/>
      <c r="AD170" s="101"/>
      <c r="AE170" s="101"/>
      <c r="AF170" s="101"/>
      <c r="AG170" s="101" t="s">
        <v>365</v>
      </c>
      <c r="AH170" s="101">
        <v>0</v>
      </c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</row>
    <row r="171" spans="1:60" outlineLevel="1">
      <c r="A171" s="122">
        <v>46</v>
      </c>
      <c r="B171" s="123" t="s">
        <v>2280</v>
      </c>
      <c r="C171" s="137" t="s">
        <v>2281</v>
      </c>
      <c r="D171" s="124" t="s">
        <v>534</v>
      </c>
      <c r="E171" s="125">
        <v>14</v>
      </c>
      <c r="F171" s="126"/>
      <c r="G171" s="127">
        <f>ROUND(E171*F171,2)</f>
        <v>0</v>
      </c>
      <c r="H171" s="126"/>
      <c r="I171" s="127">
        <f>ROUND(E171*H171,2)</f>
        <v>0</v>
      </c>
      <c r="J171" s="126"/>
      <c r="K171" s="127">
        <f>ROUND(E171*J171,2)</f>
        <v>0</v>
      </c>
      <c r="L171" s="127">
        <v>21</v>
      </c>
      <c r="M171" s="127">
        <f>G171*(1+L171/100)</f>
        <v>0</v>
      </c>
      <c r="N171" s="127">
        <v>0</v>
      </c>
      <c r="O171" s="127">
        <f>ROUND(E171*N171,2)</f>
        <v>0</v>
      </c>
      <c r="P171" s="127">
        <v>0</v>
      </c>
      <c r="Q171" s="127">
        <f>ROUND(E171*P171,2)</f>
        <v>0</v>
      </c>
      <c r="R171" s="127"/>
      <c r="S171" s="127" t="s">
        <v>392</v>
      </c>
      <c r="T171" s="128" t="s">
        <v>393</v>
      </c>
      <c r="U171" s="106">
        <v>0</v>
      </c>
      <c r="V171" s="106">
        <f>ROUND(E171*U171,2)</f>
        <v>0</v>
      </c>
      <c r="W171" s="106"/>
      <c r="X171" s="106" t="s">
        <v>362</v>
      </c>
      <c r="Y171" s="101"/>
      <c r="Z171" s="101"/>
      <c r="AA171" s="101"/>
      <c r="AB171" s="101"/>
      <c r="AC171" s="101"/>
      <c r="AD171" s="101"/>
      <c r="AE171" s="101"/>
      <c r="AF171" s="101"/>
      <c r="AG171" s="101" t="s">
        <v>1789</v>
      </c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</row>
    <row r="172" spans="1:60" outlineLevel="1">
      <c r="A172" s="104"/>
      <c r="B172" s="105"/>
      <c r="C172" s="138" t="s">
        <v>2282</v>
      </c>
      <c r="D172" s="107"/>
      <c r="E172" s="108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1"/>
      <c r="Z172" s="101"/>
      <c r="AA172" s="101"/>
      <c r="AB172" s="101"/>
      <c r="AC172" s="101"/>
      <c r="AD172" s="101"/>
      <c r="AE172" s="101"/>
      <c r="AF172" s="101"/>
      <c r="AG172" s="101" t="s">
        <v>365</v>
      </c>
      <c r="AH172" s="101">
        <v>0</v>
      </c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</row>
    <row r="173" spans="1:60" outlineLevel="1">
      <c r="A173" s="104"/>
      <c r="B173" s="105"/>
      <c r="C173" s="138" t="s">
        <v>2283</v>
      </c>
      <c r="D173" s="107"/>
      <c r="E173" s="108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1"/>
      <c r="Z173" s="101"/>
      <c r="AA173" s="101"/>
      <c r="AB173" s="101"/>
      <c r="AC173" s="101"/>
      <c r="AD173" s="101"/>
      <c r="AE173" s="101"/>
      <c r="AF173" s="101"/>
      <c r="AG173" s="101" t="s">
        <v>365</v>
      </c>
      <c r="AH173" s="101">
        <v>0</v>
      </c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</row>
    <row r="174" spans="1:60" outlineLevel="1">
      <c r="A174" s="104"/>
      <c r="B174" s="105"/>
      <c r="C174" s="138" t="s">
        <v>1407</v>
      </c>
      <c r="D174" s="107"/>
      <c r="E174" s="108">
        <v>14</v>
      </c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1"/>
      <c r="Z174" s="101"/>
      <c r="AA174" s="101"/>
      <c r="AB174" s="101"/>
      <c r="AC174" s="101"/>
      <c r="AD174" s="101"/>
      <c r="AE174" s="101"/>
      <c r="AF174" s="101"/>
      <c r="AG174" s="101" t="s">
        <v>365</v>
      </c>
      <c r="AH174" s="101">
        <v>0</v>
      </c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</row>
    <row r="175" spans="1:60" outlineLevel="1">
      <c r="A175" s="122">
        <v>47</v>
      </c>
      <c r="B175" s="123" t="s">
        <v>2284</v>
      </c>
      <c r="C175" s="137" t="s">
        <v>2285</v>
      </c>
      <c r="D175" s="124" t="s">
        <v>534</v>
      </c>
      <c r="E175" s="125">
        <v>2</v>
      </c>
      <c r="F175" s="126"/>
      <c r="G175" s="127">
        <f>ROUND(E175*F175,2)</f>
        <v>0</v>
      </c>
      <c r="H175" s="126"/>
      <c r="I175" s="127">
        <f>ROUND(E175*H175,2)</f>
        <v>0</v>
      </c>
      <c r="J175" s="126"/>
      <c r="K175" s="127">
        <f>ROUND(E175*J175,2)</f>
        <v>0</v>
      </c>
      <c r="L175" s="127">
        <v>21</v>
      </c>
      <c r="M175" s="127">
        <f>G175*(1+L175/100)</f>
        <v>0</v>
      </c>
      <c r="N175" s="127">
        <v>0</v>
      </c>
      <c r="O175" s="127">
        <f>ROUND(E175*N175,2)</f>
        <v>0</v>
      </c>
      <c r="P175" s="127">
        <v>0</v>
      </c>
      <c r="Q175" s="127">
        <f>ROUND(E175*P175,2)</f>
        <v>0</v>
      </c>
      <c r="R175" s="127"/>
      <c r="S175" s="127" t="s">
        <v>392</v>
      </c>
      <c r="T175" s="128" t="s">
        <v>393</v>
      </c>
      <c r="U175" s="106">
        <v>0</v>
      </c>
      <c r="V175" s="106">
        <f>ROUND(E175*U175,2)</f>
        <v>0</v>
      </c>
      <c r="W175" s="106"/>
      <c r="X175" s="106" t="s">
        <v>362</v>
      </c>
      <c r="Y175" s="101"/>
      <c r="Z175" s="101"/>
      <c r="AA175" s="101"/>
      <c r="AB175" s="101"/>
      <c r="AC175" s="101"/>
      <c r="AD175" s="101"/>
      <c r="AE175" s="101"/>
      <c r="AF175" s="101"/>
      <c r="AG175" s="101" t="s">
        <v>1789</v>
      </c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</row>
    <row r="176" spans="1:60" outlineLevel="1">
      <c r="A176" s="104"/>
      <c r="B176" s="105"/>
      <c r="C176" s="138" t="s">
        <v>2139</v>
      </c>
      <c r="D176" s="107"/>
      <c r="E176" s="108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1"/>
      <c r="Z176" s="101"/>
      <c r="AA176" s="101"/>
      <c r="AB176" s="101"/>
      <c r="AC176" s="101"/>
      <c r="AD176" s="101"/>
      <c r="AE176" s="101"/>
      <c r="AF176" s="101"/>
      <c r="AG176" s="101" t="s">
        <v>365</v>
      </c>
      <c r="AH176" s="101">
        <v>0</v>
      </c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</row>
    <row r="177" spans="1:60" outlineLevel="1">
      <c r="A177" s="104"/>
      <c r="B177" s="105"/>
      <c r="C177" s="138" t="s">
        <v>2144</v>
      </c>
      <c r="D177" s="107"/>
      <c r="E177" s="108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1"/>
      <c r="Z177" s="101"/>
      <c r="AA177" s="101"/>
      <c r="AB177" s="101"/>
      <c r="AC177" s="101"/>
      <c r="AD177" s="101"/>
      <c r="AE177" s="101"/>
      <c r="AF177" s="101"/>
      <c r="AG177" s="101" t="s">
        <v>365</v>
      </c>
      <c r="AH177" s="101">
        <v>0</v>
      </c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</row>
    <row r="178" spans="1:60" outlineLevel="1">
      <c r="A178" s="104"/>
      <c r="B178" s="105"/>
      <c r="C178" s="138" t="s">
        <v>299</v>
      </c>
      <c r="D178" s="107"/>
      <c r="E178" s="108">
        <v>2</v>
      </c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1"/>
      <c r="Z178" s="101"/>
      <c r="AA178" s="101"/>
      <c r="AB178" s="101"/>
      <c r="AC178" s="101"/>
      <c r="AD178" s="101"/>
      <c r="AE178" s="101"/>
      <c r="AF178" s="101"/>
      <c r="AG178" s="101" t="s">
        <v>365</v>
      </c>
      <c r="AH178" s="101">
        <v>0</v>
      </c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</row>
    <row r="179" spans="1:60" outlineLevel="1">
      <c r="A179" s="122">
        <v>48</v>
      </c>
      <c r="B179" s="123" t="s">
        <v>2286</v>
      </c>
      <c r="C179" s="137" t="s">
        <v>2287</v>
      </c>
      <c r="D179" s="124" t="s">
        <v>534</v>
      </c>
      <c r="E179" s="125">
        <v>28</v>
      </c>
      <c r="F179" s="126"/>
      <c r="G179" s="127">
        <f>ROUND(E179*F179,2)</f>
        <v>0</v>
      </c>
      <c r="H179" s="126"/>
      <c r="I179" s="127">
        <f>ROUND(E179*H179,2)</f>
        <v>0</v>
      </c>
      <c r="J179" s="126"/>
      <c r="K179" s="127">
        <f>ROUND(E179*J179,2)</f>
        <v>0</v>
      </c>
      <c r="L179" s="127">
        <v>21</v>
      </c>
      <c r="M179" s="127">
        <f>G179*(1+L179/100)</f>
        <v>0</v>
      </c>
      <c r="N179" s="127">
        <v>0</v>
      </c>
      <c r="O179" s="127">
        <f>ROUND(E179*N179,2)</f>
        <v>0</v>
      </c>
      <c r="P179" s="127">
        <v>0</v>
      </c>
      <c r="Q179" s="127">
        <f>ROUND(E179*P179,2)</f>
        <v>0</v>
      </c>
      <c r="R179" s="127"/>
      <c r="S179" s="127" t="s">
        <v>392</v>
      </c>
      <c r="T179" s="128" t="s">
        <v>393</v>
      </c>
      <c r="U179" s="106">
        <v>0</v>
      </c>
      <c r="V179" s="106">
        <f>ROUND(E179*U179,2)</f>
        <v>0</v>
      </c>
      <c r="W179" s="106"/>
      <c r="X179" s="106" t="s">
        <v>362</v>
      </c>
      <c r="Y179" s="101"/>
      <c r="Z179" s="101"/>
      <c r="AA179" s="101"/>
      <c r="AB179" s="101"/>
      <c r="AC179" s="101"/>
      <c r="AD179" s="101"/>
      <c r="AE179" s="101"/>
      <c r="AF179" s="101"/>
      <c r="AG179" s="101" t="s">
        <v>1789</v>
      </c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</row>
    <row r="180" spans="1:60" outlineLevel="1">
      <c r="A180" s="104"/>
      <c r="B180" s="105"/>
      <c r="C180" s="138" t="s">
        <v>2288</v>
      </c>
      <c r="D180" s="107"/>
      <c r="E180" s="108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1"/>
      <c r="Z180" s="101"/>
      <c r="AA180" s="101"/>
      <c r="AB180" s="101"/>
      <c r="AC180" s="101"/>
      <c r="AD180" s="101"/>
      <c r="AE180" s="101"/>
      <c r="AF180" s="101"/>
      <c r="AG180" s="101" t="s">
        <v>365</v>
      </c>
      <c r="AH180" s="101">
        <v>0</v>
      </c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</row>
    <row r="181" spans="1:60" outlineLevel="1">
      <c r="A181" s="104"/>
      <c r="B181" s="105"/>
      <c r="C181" s="138" t="s">
        <v>2248</v>
      </c>
      <c r="D181" s="107"/>
      <c r="E181" s="108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1"/>
      <c r="Z181" s="101"/>
      <c r="AA181" s="101"/>
      <c r="AB181" s="101"/>
      <c r="AC181" s="101"/>
      <c r="AD181" s="101"/>
      <c r="AE181" s="101"/>
      <c r="AF181" s="101"/>
      <c r="AG181" s="101" t="s">
        <v>365</v>
      </c>
      <c r="AH181" s="101">
        <v>0</v>
      </c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</row>
    <row r="182" spans="1:60" outlineLevel="1">
      <c r="A182" s="104"/>
      <c r="B182" s="105"/>
      <c r="C182" s="138" t="s">
        <v>2249</v>
      </c>
      <c r="D182" s="107"/>
      <c r="E182" s="108">
        <v>28</v>
      </c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1"/>
      <c r="Z182" s="101"/>
      <c r="AA182" s="101"/>
      <c r="AB182" s="101"/>
      <c r="AC182" s="101"/>
      <c r="AD182" s="101"/>
      <c r="AE182" s="101"/>
      <c r="AF182" s="101"/>
      <c r="AG182" s="101" t="s">
        <v>365</v>
      </c>
      <c r="AH182" s="101">
        <v>0</v>
      </c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</row>
    <row r="183" spans="1:60" outlineLevel="1">
      <c r="A183" s="122">
        <v>49</v>
      </c>
      <c r="B183" s="123" t="s">
        <v>2289</v>
      </c>
      <c r="C183" s="137" t="s">
        <v>2290</v>
      </c>
      <c r="D183" s="124" t="s">
        <v>534</v>
      </c>
      <c r="E183" s="125">
        <v>4</v>
      </c>
      <c r="F183" s="126"/>
      <c r="G183" s="127">
        <f>ROUND(E183*F183,2)</f>
        <v>0</v>
      </c>
      <c r="H183" s="126"/>
      <c r="I183" s="127">
        <f>ROUND(E183*H183,2)</f>
        <v>0</v>
      </c>
      <c r="J183" s="126"/>
      <c r="K183" s="127">
        <f>ROUND(E183*J183,2)</f>
        <v>0</v>
      </c>
      <c r="L183" s="127">
        <v>21</v>
      </c>
      <c r="M183" s="127">
        <f>G183*(1+L183/100)</f>
        <v>0</v>
      </c>
      <c r="N183" s="127">
        <v>0</v>
      </c>
      <c r="O183" s="127">
        <f>ROUND(E183*N183,2)</f>
        <v>0</v>
      </c>
      <c r="P183" s="127">
        <v>0</v>
      </c>
      <c r="Q183" s="127">
        <f>ROUND(E183*P183,2)</f>
        <v>0</v>
      </c>
      <c r="R183" s="127"/>
      <c r="S183" s="127" t="s">
        <v>392</v>
      </c>
      <c r="T183" s="128" t="s">
        <v>393</v>
      </c>
      <c r="U183" s="106">
        <v>0</v>
      </c>
      <c r="V183" s="106">
        <f>ROUND(E183*U183,2)</f>
        <v>0</v>
      </c>
      <c r="W183" s="106"/>
      <c r="X183" s="106" t="s">
        <v>362</v>
      </c>
      <c r="Y183" s="101"/>
      <c r="Z183" s="101"/>
      <c r="AA183" s="101"/>
      <c r="AB183" s="101"/>
      <c r="AC183" s="101"/>
      <c r="AD183" s="101"/>
      <c r="AE183" s="101"/>
      <c r="AF183" s="101"/>
      <c r="AG183" s="101" t="s">
        <v>1789</v>
      </c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</row>
    <row r="184" spans="1:60" outlineLevel="1">
      <c r="A184" s="104"/>
      <c r="B184" s="105"/>
      <c r="C184" s="138" t="s">
        <v>2159</v>
      </c>
      <c r="D184" s="107"/>
      <c r="E184" s="108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1"/>
      <c r="Z184" s="101"/>
      <c r="AA184" s="101"/>
      <c r="AB184" s="101"/>
      <c r="AC184" s="101"/>
      <c r="AD184" s="101"/>
      <c r="AE184" s="101"/>
      <c r="AF184" s="101"/>
      <c r="AG184" s="101" t="s">
        <v>365</v>
      </c>
      <c r="AH184" s="101">
        <v>0</v>
      </c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</row>
    <row r="185" spans="1:60" outlineLevel="1">
      <c r="A185" s="104"/>
      <c r="B185" s="105"/>
      <c r="C185" s="138" t="s">
        <v>2160</v>
      </c>
      <c r="D185" s="107"/>
      <c r="E185" s="108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1"/>
      <c r="Z185" s="101"/>
      <c r="AA185" s="101"/>
      <c r="AB185" s="101"/>
      <c r="AC185" s="101"/>
      <c r="AD185" s="101"/>
      <c r="AE185" s="101"/>
      <c r="AF185" s="101"/>
      <c r="AG185" s="101" t="s">
        <v>365</v>
      </c>
      <c r="AH185" s="101">
        <v>0</v>
      </c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</row>
    <row r="186" spans="1:60" outlineLevel="1">
      <c r="A186" s="104"/>
      <c r="B186" s="105"/>
      <c r="C186" s="138" t="s">
        <v>129</v>
      </c>
      <c r="D186" s="107"/>
      <c r="E186" s="108">
        <v>4</v>
      </c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1"/>
      <c r="Z186" s="101"/>
      <c r="AA186" s="101"/>
      <c r="AB186" s="101"/>
      <c r="AC186" s="101"/>
      <c r="AD186" s="101"/>
      <c r="AE186" s="101"/>
      <c r="AF186" s="101"/>
      <c r="AG186" s="101" t="s">
        <v>365</v>
      </c>
      <c r="AH186" s="101">
        <v>0</v>
      </c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</row>
    <row r="187" spans="1:60" ht="22.5" outlineLevel="1">
      <c r="A187" s="122">
        <v>50</v>
      </c>
      <c r="B187" s="123" t="s">
        <v>2291</v>
      </c>
      <c r="C187" s="137" t="s">
        <v>2292</v>
      </c>
      <c r="D187" s="124" t="s">
        <v>534</v>
      </c>
      <c r="E187" s="125">
        <v>1</v>
      </c>
      <c r="F187" s="126"/>
      <c r="G187" s="127">
        <f>ROUND(E187*F187,2)</f>
        <v>0</v>
      </c>
      <c r="H187" s="126"/>
      <c r="I187" s="127">
        <f>ROUND(E187*H187,2)</f>
        <v>0</v>
      </c>
      <c r="J187" s="126"/>
      <c r="K187" s="127">
        <f>ROUND(E187*J187,2)</f>
        <v>0</v>
      </c>
      <c r="L187" s="127">
        <v>21</v>
      </c>
      <c r="M187" s="127">
        <f>G187*(1+L187/100)</f>
        <v>0</v>
      </c>
      <c r="N187" s="127">
        <v>0</v>
      </c>
      <c r="O187" s="127">
        <f>ROUND(E187*N187,2)</f>
        <v>0</v>
      </c>
      <c r="P187" s="127">
        <v>0</v>
      </c>
      <c r="Q187" s="127">
        <f>ROUND(E187*P187,2)</f>
        <v>0</v>
      </c>
      <c r="R187" s="127"/>
      <c r="S187" s="127" t="s">
        <v>392</v>
      </c>
      <c r="T187" s="128" t="s">
        <v>393</v>
      </c>
      <c r="U187" s="106">
        <v>0</v>
      </c>
      <c r="V187" s="106">
        <f>ROUND(E187*U187,2)</f>
        <v>0</v>
      </c>
      <c r="W187" s="106"/>
      <c r="X187" s="106" t="s">
        <v>362</v>
      </c>
      <c r="Y187" s="101"/>
      <c r="Z187" s="101"/>
      <c r="AA187" s="101"/>
      <c r="AB187" s="101"/>
      <c r="AC187" s="101"/>
      <c r="AD187" s="101"/>
      <c r="AE187" s="101"/>
      <c r="AF187" s="101"/>
      <c r="AG187" s="101" t="s">
        <v>1789</v>
      </c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</row>
    <row r="188" spans="1:60" outlineLevel="1">
      <c r="A188" s="104"/>
      <c r="B188" s="105"/>
      <c r="C188" s="138" t="s">
        <v>2155</v>
      </c>
      <c r="D188" s="107"/>
      <c r="E188" s="108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1"/>
      <c r="Z188" s="101"/>
      <c r="AA188" s="101"/>
      <c r="AB188" s="101"/>
      <c r="AC188" s="101"/>
      <c r="AD188" s="101"/>
      <c r="AE188" s="101"/>
      <c r="AF188" s="101"/>
      <c r="AG188" s="101" t="s">
        <v>365</v>
      </c>
      <c r="AH188" s="101">
        <v>0</v>
      </c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</row>
    <row r="189" spans="1:60" outlineLevel="1">
      <c r="A189" s="104"/>
      <c r="B189" s="105"/>
      <c r="C189" s="138" t="s">
        <v>2156</v>
      </c>
      <c r="D189" s="107"/>
      <c r="E189" s="108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1"/>
      <c r="Z189" s="101"/>
      <c r="AA189" s="101"/>
      <c r="AB189" s="101"/>
      <c r="AC189" s="101"/>
      <c r="AD189" s="101"/>
      <c r="AE189" s="101"/>
      <c r="AF189" s="101"/>
      <c r="AG189" s="101" t="s">
        <v>365</v>
      </c>
      <c r="AH189" s="101">
        <v>0</v>
      </c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</row>
    <row r="190" spans="1:60" outlineLevel="1">
      <c r="A190" s="104"/>
      <c r="B190" s="105"/>
      <c r="C190" s="138" t="s">
        <v>43</v>
      </c>
      <c r="D190" s="107"/>
      <c r="E190" s="108">
        <v>1</v>
      </c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1"/>
      <c r="Z190" s="101"/>
      <c r="AA190" s="101"/>
      <c r="AB190" s="101"/>
      <c r="AC190" s="101"/>
      <c r="AD190" s="101"/>
      <c r="AE190" s="101"/>
      <c r="AF190" s="101"/>
      <c r="AG190" s="101" t="s">
        <v>365</v>
      </c>
      <c r="AH190" s="101">
        <v>0</v>
      </c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</row>
    <row r="191" spans="1:60" ht="22.5" outlineLevel="1">
      <c r="A191" s="122">
        <v>51</v>
      </c>
      <c r="B191" s="123" t="s">
        <v>2293</v>
      </c>
      <c r="C191" s="137" t="s">
        <v>2294</v>
      </c>
      <c r="D191" s="124" t="s">
        <v>534</v>
      </c>
      <c r="E191" s="125">
        <v>3</v>
      </c>
      <c r="F191" s="126"/>
      <c r="G191" s="127">
        <f>ROUND(E191*F191,2)</f>
        <v>0</v>
      </c>
      <c r="H191" s="126"/>
      <c r="I191" s="127">
        <f>ROUND(E191*H191,2)</f>
        <v>0</v>
      </c>
      <c r="J191" s="126"/>
      <c r="K191" s="127">
        <f>ROUND(E191*J191,2)</f>
        <v>0</v>
      </c>
      <c r="L191" s="127">
        <v>21</v>
      </c>
      <c r="M191" s="127">
        <f>G191*(1+L191/100)</f>
        <v>0</v>
      </c>
      <c r="N191" s="127">
        <v>0</v>
      </c>
      <c r="O191" s="127">
        <f>ROUND(E191*N191,2)</f>
        <v>0</v>
      </c>
      <c r="P191" s="127">
        <v>0</v>
      </c>
      <c r="Q191" s="127">
        <f>ROUND(E191*P191,2)</f>
        <v>0</v>
      </c>
      <c r="R191" s="127"/>
      <c r="S191" s="127" t="s">
        <v>392</v>
      </c>
      <c r="T191" s="128" t="s">
        <v>393</v>
      </c>
      <c r="U191" s="106">
        <v>0</v>
      </c>
      <c r="V191" s="106">
        <f>ROUND(E191*U191,2)</f>
        <v>0</v>
      </c>
      <c r="W191" s="106"/>
      <c r="X191" s="106" t="s">
        <v>362</v>
      </c>
      <c r="Y191" s="101"/>
      <c r="Z191" s="101"/>
      <c r="AA191" s="101"/>
      <c r="AB191" s="101"/>
      <c r="AC191" s="101"/>
      <c r="AD191" s="101"/>
      <c r="AE191" s="101"/>
      <c r="AF191" s="101"/>
      <c r="AG191" s="101" t="s">
        <v>1789</v>
      </c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</row>
    <row r="192" spans="1:60" outlineLevel="1">
      <c r="A192" s="104"/>
      <c r="B192" s="105"/>
      <c r="C192" s="138" t="s">
        <v>2295</v>
      </c>
      <c r="D192" s="107"/>
      <c r="E192" s="108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1"/>
      <c r="Z192" s="101"/>
      <c r="AA192" s="101"/>
      <c r="AB192" s="101"/>
      <c r="AC192" s="101"/>
      <c r="AD192" s="101"/>
      <c r="AE192" s="101"/>
      <c r="AF192" s="101"/>
      <c r="AG192" s="101" t="s">
        <v>365</v>
      </c>
      <c r="AH192" s="101">
        <v>0</v>
      </c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</row>
    <row r="193" spans="1:60" outlineLevel="1">
      <c r="A193" s="104"/>
      <c r="B193" s="105"/>
      <c r="C193" s="138" t="s">
        <v>2195</v>
      </c>
      <c r="D193" s="107"/>
      <c r="E193" s="108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1"/>
      <c r="Z193" s="101"/>
      <c r="AA193" s="101"/>
      <c r="AB193" s="101"/>
      <c r="AC193" s="101"/>
      <c r="AD193" s="101"/>
      <c r="AE193" s="101"/>
      <c r="AF193" s="101"/>
      <c r="AG193" s="101" t="s">
        <v>365</v>
      </c>
      <c r="AH193" s="101">
        <v>0</v>
      </c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</row>
    <row r="194" spans="1:60" outlineLevel="1">
      <c r="A194" s="104"/>
      <c r="B194" s="105"/>
      <c r="C194" s="138" t="s">
        <v>127</v>
      </c>
      <c r="D194" s="107"/>
      <c r="E194" s="108">
        <v>3</v>
      </c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1"/>
      <c r="Z194" s="101"/>
      <c r="AA194" s="101"/>
      <c r="AB194" s="101"/>
      <c r="AC194" s="101"/>
      <c r="AD194" s="101"/>
      <c r="AE194" s="101"/>
      <c r="AF194" s="101"/>
      <c r="AG194" s="101" t="s">
        <v>365</v>
      </c>
      <c r="AH194" s="101">
        <v>0</v>
      </c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</row>
    <row r="195" spans="1:60" ht="22.5" outlineLevel="1">
      <c r="A195" s="122">
        <v>52</v>
      </c>
      <c r="B195" s="123" t="s">
        <v>2296</v>
      </c>
      <c r="C195" s="137" t="s">
        <v>2297</v>
      </c>
      <c r="D195" s="124" t="s">
        <v>534</v>
      </c>
      <c r="E195" s="125">
        <v>1</v>
      </c>
      <c r="F195" s="126"/>
      <c r="G195" s="127">
        <f>ROUND(E195*F195,2)</f>
        <v>0</v>
      </c>
      <c r="H195" s="126"/>
      <c r="I195" s="127">
        <f>ROUND(E195*H195,2)</f>
        <v>0</v>
      </c>
      <c r="J195" s="126"/>
      <c r="K195" s="127">
        <f>ROUND(E195*J195,2)</f>
        <v>0</v>
      </c>
      <c r="L195" s="127">
        <v>21</v>
      </c>
      <c r="M195" s="127">
        <f>G195*(1+L195/100)</f>
        <v>0</v>
      </c>
      <c r="N195" s="127">
        <v>0</v>
      </c>
      <c r="O195" s="127">
        <f>ROUND(E195*N195,2)</f>
        <v>0</v>
      </c>
      <c r="P195" s="127">
        <v>0</v>
      </c>
      <c r="Q195" s="127">
        <f>ROUND(E195*P195,2)</f>
        <v>0</v>
      </c>
      <c r="R195" s="127"/>
      <c r="S195" s="127" t="s">
        <v>392</v>
      </c>
      <c r="T195" s="128" t="s">
        <v>393</v>
      </c>
      <c r="U195" s="106">
        <v>0</v>
      </c>
      <c r="V195" s="106">
        <f>ROUND(E195*U195,2)</f>
        <v>0</v>
      </c>
      <c r="W195" s="106"/>
      <c r="X195" s="106" t="s">
        <v>362</v>
      </c>
      <c r="Y195" s="101"/>
      <c r="Z195" s="101"/>
      <c r="AA195" s="101"/>
      <c r="AB195" s="101"/>
      <c r="AC195" s="101"/>
      <c r="AD195" s="101"/>
      <c r="AE195" s="101"/>
      <c r="AF195" s="101"/>
      <c r="AG195" s="101" t="s">
        <v>1789</v>
      </c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</row>
    <row r="196" spans="1:60" outlineLevel="1">
      <c r="A196" s="104"/>
      <c r="B196" s="105"/>
      <c r="C196" s="138" t="s">
        <v>2155</v>
      </c>
      <c r="D196" s="107"/>
      <c r="E196" s="108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1"/>
      <c r="Z196" s="101"/>
      <c r="AA196" s="101"/>
      <c r="AB196" s="101"/>
      <c r="AC196" s="101"/>
      <c r="AD196" s="101"/>
      <c r="AE196" s="101"/>
      <c r="AF196" s="101"/>
      <c r="AG196" s="101" t="s">
        <v>365</v>
      </c>
      <c r="AH196" s="101">
        <v>0</v>
      </c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</row>
    <row r="197" spans="1:60" outlineLevel="1">
      <c r="A197" s="104"/>
      <c r="B197" s="105"/>
      <c r="C197" s="138" t="s">
        <v>2156</v>
      </c>
      <c r="D197" s="107"/>
      <c r="E197" s="108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1"/>
      <c r="Z197" s="101"/>
      <c r="AA197" s="101"/>
      <c r="AB197" s="101"/>
      <c r="AC197" s="101"/>
      <c r="AD197" s="101"/>
      <c r="AE197" s="101"/>
      <c r="AF197" s="101"/>
      <c r="AG197" s="101" t="s">
        <v>365</v>
      </c>
      <c r="AH197" s="101">
        <v>0</v>
      </c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</row>
    <row r="198" spans="1:60" outlineLevel="1">
      <c r="A198" s="104"/>
      <c r="B198" s="105"/>
      <c r="C198" s="138" t="s">
        <v>43</v>
      </c>
      <c r="D198" s="107"/>
      <c r="E198" s="108">
        <v>1</v>
      </c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1"/>
      <c r="Z198" s="101"/>
      <c r="AA198" s="101"/>
      <c r="AB198" s="101"/>
      <c r="AC198" s="101"/>
      <c r="AD198" s="101"/>
      <c r="AE198" s="101"/>
      <c r="AF198" s="101"/>
      <c r="AG198" s="101" t="s">
        <v>365</v>
      </c>
      <c r="AH198" s="101">
        <v>0</v>
      </c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</row>
    <row r="199" spans="1:60" ht="22.5" outlineLevel="1">
      <c r="A199" s="122">
        <v>53</v>
      </c>
      <c r="B199" s="123" t="s">
        <v>2298</v>
      </c>
      <c r="C199" s="137" t="s">
        <v>2299</v>
      </c>
      <c r="D199" s="124" t="s">
        <v>534</v>
      </c>
      <c r="E199" s="125">
        <v>1</v>
      </c>
      <c r="F199" s="126"/>
      <c r="G199" s="127">
        <f>ROUND(E199*F199,2)</f>
        <v>0</v>
      </c>
      <c r="H199" s="126"/>
      <c r="I199" s="127">
        <f>ROUND(E199*H199,2)</f>
        <v>0</v>
      </c>
      <c r="J199" s="126"/>
      <c r="K199" s="127">
        <f>ROUND(E199*J199,2)</f>
        <v>0</v>
      </c>
      <c r="L199" s="127">
        <v>21</v>
      </c>
      <c r="M199" s="127">
        <f>G199*(1+L199/100)</f>
        <v>0</v>
      </c>
      <c r="N199" s="127">
        <v>0</v>
      </c>
      <c r="O199" s="127">
        <f>ROUND(E199*N199,2)</f>
        <v>0</v>
      </c>
      <c r="P199" s="127">
        <v>0</v>
      </c>
      <c r="Q199" s="127">
        <f>ROUND(E199*P199,2)</f>
        <v>0</v>
      </c>
      <c r="R199" s="127"/>
      <c r="S199" s="127" t="s">
        <v>392</v>
      </c>
      <c r="T199" s="128" t="s">
        <v>393</v>
      </c>
      <c r="U199" s="106">
        <v>0</v>
      </c>
      <c r="V199" s="106">
        <f>ROUND(E199*U199,2)</f>
        <v>0</v>
      </c>
      <c r="W199" s="106"/>
      <c r="X199" s="106" t="s">
        <v>362</v>
      </c>
      <c r="Y199" s="101"/>
      <c r="Z199" s="101"/>
      <c r="AA199" s="101"/>
      <c r="AB199" s="101"/>
      <c r="AC199" s="101"/>
      <c r="AD199" s="101"/>
      <c r="AE199" s="101"/>
      <c r="AF199" s="101"/>
      <c r="AG199" s="101" t="s">
        <v>1789</v>
      </c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</row>
    <row r="200" spans="1:60" outlineLevel="1">
      <c r="A200" s="104"/>
      <c r="B200" s="105"/>
      <c r="C200" s="138" t="s">
        <v>2300</v>
      </c>
      <c r="D200" s="107"/>
      <c r="E200" s="108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1"/>
      <c r="Z200" s="101"/>
      <c r="AA200" s="101"/>
      <c r="AB200" s="101"/>
      <c r="AC200" s="101"/>
      <c r="AD200" s="101"/>
      <c r="AE200" s="101"/>
      <c r="AF200" s="101"/>
      <c r="AG200" s="101" t="s">
        <v>365</v>
      </c>
      <c r="AH200" s="101">
        <v>0</v>
      </c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</row>
    <row r="201" spans="1:60" outlineLevel="1">
      <c r="A201" s="104"/>
      <c r="B201" s="105"/>
      <c r="C201" s="138" t="s">
        <v>2156</v>
      </c>
      <c r="D201" s="107"/>
      <c r="E201" s="108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1"/>
      <c r="Z201" s="101"/>
      <c r="AA201" s="101"/>
      <c r="AB201" s="101"/>
      <c r="AC201" s="101"/>
      <c r="AD201" s="101"/>
      <c r="AE201" s="101"/>
      <c r="AF201" s="101"/>
      <c r="AG201" s="101" t="s">
        <v>365</v>
      </c>
      <c r="AH201" s="101">
        <v>0</v>
      </c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</row>
    <row r="202" spans="1:60" outlineLevel="1">
      <c r="A202" s="104"/>
      <c r="B202" s="105"/>
      <c r="C202" s="138" t="s">
        <v>43</v>
      </c>
      <c r="D202" s="107"/>
      <c r="E202" s="108">
        <v>1</v>
      </c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1"/>
      <c r="Z202" s="101"/>
      <c r="AA202" s="101"/>
      <c r="AB202" s="101"/>
      <c r="AC202" s="101"/>
      <c r="AD202" s="101"/>
      <c r="AE202" s="101"/>
      <c r="AF202" s="101"/>
      <c r="AG202" s="101" t="s">
        <v>365</v>
      </c>
      <c r="AH202" s="101">
        <v>0</v>
      </c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</row>
    <row r="203" spans="1:60" ht="22.5" outlineLevel="1">
      <c r="A203" s="122">
        <v>54</v>
      </c>
      <c r="B203" s="123" t="s">
        <v>2301</v>
      </c>
      <c r="C203" s="137" t="s">
        <v>2302</v>
      </c>
      <c r="D203" s="124" t="s">
        <v>534</v>
      </c>
      <c r="E203" s="125">
        <v>14</v>
      </c>
      <c r="F203" s="126"/>
      <c r="G203" s="127">
        <f>ROUND(E203*F203,2)</f>
        <v>0</v>
      </c>
      <c r="H203" s="126"/>
      <c r="I203" s="127">
        <f>ROUND(E203*H203,2)</f>
        <v>0</v>
      </c>
      <c r="J203" s="126"/>
      <c r="K203" s="127">
        <f>ROUND(E203*J203,2)</f>
        <v>0</v>
      </c>
      <c r="L203" s="127">
        <v>21</v>
      </c>
      <c r="M203" s="127">
        <f>G203*(1+L203/100)</f>
        <v>0</v>
      </c>
      <c r="N203" s="127">
        <v>0</v>
      </c>
      <c r="O203" s="127">
        <f>ROUND(E203*N203,2)</f>
        <v>0</v>
      </c>
      <c r="P203" s="127">
        <v>0</v>
      </c>
      <c r="Q203" s="127">
        <f>ROUND(E203*P203,2)</f>
        <v>0</v>
      </c>
      <c r="R203" s="127"/>
      <c r="S203" s="127" t="s">
        <v>392</v>
      </c>
      <c r="T203" s="128" t="s">
        <v>393</v>
      </c>
      <c r="U203" s="106">
        <v>0</v>
      </c>
      <c r="V203" s="106">
        <f>ROUND(E203*U203,2)</f>
        <v>0</v>
      </c>
      <c r="W203" s="106"/>
      <c r="X203" s="106" t="s">
        <v>362</v>
      </c>
      <c r="Y203" s="101"/>
      <c r="Z203" s="101"/>
      <c r="AA203" s="101"/>
      <c r="AB203" s="101"/>
      <c r="AC203" s="101"/>
      <c r="AD203" s="101"/>
      <c r="AE203" s="101"/>
      <c r="AF203" s="101"/>
      <c r="AG203" s="101" t="s">
        <v>1789</v>
      </c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</row>
    <row r="204" spans="1:60" outlineLevel="1">
      <c r="A204" s="104"/>
      <c r="B204" s="105"/>
      <c r="C204" s="138" t="s">
        <v>2303</v>
      </c>
      <c r="D204" s="107"/>
      <c r="E204" s="108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1"/>
      <c r="Z204" s="101"/>
      <c r="AA204" s="101"/>
      <c r="AB204" s="101"/>
      <c r="AC204" s="101"/>
      <c r="AD204" s="101"/>
      <c r="AE204" s="101"/>
      <c r="AF204" s="101"/>
      <c r="AG204" s="101" t="s">
        <v>365</v>
      </c>
      <c r="AH204" s="101">
        <v>0</v>
      </c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</row>
    <row r="205" spans="1:60" outlineLevel="1">
      <c r="A205" s="104"/>
      <c r="B205" s="105"/>
      <c r="C205" s="138" t="s">
        <v>2304</v>
      </c>
      <c r="D205" s="107"/>
      <c r="E205" s="108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1"/>
      <c r="Z205" s="101"/>
      <c r="AA205" s="101"/>
      <c r="AB205" s="101"/>
      <c r="AC205" s="101"/>
      <c r="AD205" s="101"/>
      <c r="AE205" s="101"/>
      <c r="AF205" s="101"/>
      <c r="AG205" s="101" t="s">
        <v>365</v>
      </c>
      <c r="AH205" s="101">
        <v>0</v>
      </c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</row>
    <row r="206" spans="1:60" outlineLevel="1">
      <c r="A206" s="104"/>
      <c r="B206" s="105"/>
      <c r="C206" s="138" t="s">
        <v>2305</v>
      </c>
      <c r="D206" s="107"/>
      <c r="E206" s="108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1"/>
      <c r="Z206" s="101"/>
      <c r="AA206" s="101"/>
      <c r="AB206" s="101"/>
      <c r="AC206" s="101"/>
      <c r="AD206" s="101"/>
      <c r="AE206" s="101"/>
      <c r="AF206" s="101"/>
      <c r="AG206" s="101" t="s">
        <v>365</v>
      </c>
      <c r="AH206" s="101">
        <v>0</v>
      </c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</row>
    <row r="207" spans="1:60" outlineLevel="1">
      <c r="A207" s="104"/>
      <c r="B207" s="105"/>
      <c r="C207" s="138" t="s">
        <v>2283</v>
      </c>
      <c r="D207" s="107"/>
      <c r="E207" s="108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1"/>
      <c r="Z207" s="101"/>
      <c r="AA207" s="101"/>
      <c r="AB207" s="101"/>
      <c r="AC207" s="101"/>
      <c r="AD207" s="101"/>
      <c r="AE207" s="101"/>
      <c r="AF207" s="101"/>
      <c r="AG207" s="101" t="s">
        <v>365</v>
      </c>
      <c r="AH207" s="101">
        <v>0</v>
      </c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</row>
    <row r="208" spans="1:60" outlineLevel="1">
      <c r="A208" s="104"/>
      <c r="B208" s="105"/>
      <c r="C208" s="138" t="s">
        <v>1407</v>
      </c>
      <c r="D208" s="107"/>
      <c r="E208" s="108">
        <v>14</v>
      </c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1"/>
      <c r="Z208" s="101"/>
      <c r="AA208" s="101"/>
      <c r="AB208" s="101"/>
      <c r="AC208" s="101"/>
      <c r="AD208" s="101"/>
      <c r="AE208" s="101"/>
      <c r="AF208" s="101"/>
      <c r="AG208" s="101" t="s">
        <v>365</v>
      </c>
      <c r="AH208" s="101">
        <v>0</v>
      </c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</row>
    <row r="209" spans="1:60" ht="22.5" outlineLevel="1">
      <c r="A209" s="122">
        <v>55</v>
      </c>
      <c r="B209" s="123" t="s">
        <v>2306</v>
      </c>
      <c r="C209" s="137" t="s">
        <v>2299</v>
      </c>
      <c r="D209" s="124" t="s">
        <v>534</v>
      </c>
      <c r="E209" s="125">
        <v>1</v>
      </c>
      <c r="F209" s="126"/>
      <c r="G209" s="127">
        <f>ROUND(E209*F209,2)</f>
        <v>0</v>
      </c>
      <c r="H209" s="126"/>
      <c r="I209" s="127">
        <f>ROUND(E209*H209,2)</f>
        <v>0</v>
      </c>
      <c r="J209" s="126"/>
      <c r="K209" s="127">
        <f>ROUND(E209*J209,2)</f>
        <v>0</v>
      </c>
      <c r="L209" s="127">
        <v>21</v>
      </c>
      <c r="M209" s="127">
        <f>G209*(1+L209/100)</f>
        <v>0</v>
      </c>
      <c r="N209" s="127">
        <v>0</v>
      </c>
      <c r="O209" s="127">
        <f>ROUND(E209*N209,2)</f>
        <v>0</v>
      </c>
      <c r="P209" s="127">
        <v>0</v>
      </c>
      <c r="Q209" s="127">
        <f>ROUND(E209*P209,2)</f>
        <v>0</v>
      </c>
      <c r="R209" s="127"/>
      <c r="S209" s="127" t="s">
        <v>392</v>
      </c>
      <c r="T209" s="128" t="s">
        <v>393</v>
      </c>
      <c r="U209" s="106">
        <v>0</v>
      </c>
      <c r="V209" s="106">
        <f>ROUND(E209*U209,2)</f>
        <v>0</v>
      </c>
      <c r="W209" s="106"/>
      <c r="X209" s="106" t="s">
        <v>362</v>
      </c>
      <c r="Y209" s="101"/>
      <c r="Z209" s="101"/>
      <c r="AA209" s="101"/>
      <c r="AB209" s="101"/>
      <c r="AC209" s="101"/>
      <c r="AD209" s="101"/>
      <c r="AE209" s="101"/>
      <c r="AF209" s="101"/>
      <c r="AG209" s="101" t="s">
        <v>1789</v>
      </c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</row>
    <row r="210" spans="1:60" outlineLevel="1">
      <c r="A210" s="104"/>
      <c r="B210" s="105"/>
      <c r="C210" s="138" t="s">
        <v>2307</v>
      </c>
      <c r="D210" s="107"/>
      <c r="E210" s="108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1"/>
      <c r="Z210" s="101"/>
      <c r="AA210" s="101"/>
      <c r="AB210" s="101"/>
      <c r="AC210" s="101"/>
      <c r="AD210" s="101"/>
      <c r="AE210" s="101"/>
      <c r="AF210" s="101"/>
      <c r="AG210" s="101" t="s">
        <v>365</v>
      </c>
      <c r="AH210" s="101">
        <v>0</v>
      </c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</row>
    <row r="211" spans="1:60" outlineLevel="1">
      <c r="A211" s="104"/>
      <c r="B211" s="105"/>
      <c r="C211" s="138" t="s">
        <v>2156</v>
      </c>
      <c r="D211" s="107"/>
      <c r="E211" s="108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1"/>
      <c r="Z211" s="101"/>
      <c r="AA211" s="101"/>
      <c r="AB211" s="101"/>
      <c r="AC211" s="101"/>
      <c r="AD211" s="101"/>
      <c r="AE211" s="101"/>
      <c r="AF211" s="101"/>
      <c r="AG211" s="101" t="s">
        <v>365</v>
      </c>
      <c r="AH211" s="101">
        <v>0</v>
      </c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</row>
    <row r="212" spans="1:60" outlineLevel="1">
      <c r="A212" s="104"/>
      <c r="B212" s="105"/>
      <c r="C212" s="138" t="s">
        <v>43</v>
      </c>
      <c r="D212" s="107"/>
      <c r="E212" s="108">
        <v>1</v>
      </c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1"/>
      <c r="Z212" s="101"/>
      <c r="AA212" s="101"/>
      <c r="AB212" s="101"/>
      <c r="AC212" s="101"/>
      <c r="AD212" s="101"/>
      <c r="AE212" s="101"/>
      <c r="AF212" s="101"/>
      <c r="AG212" s="101" t="s">
        <v>365</v>
      </c>
      <c r="AH212" s="101">
        <v>0</v>
      </c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</row>
    <row r="213" spans="1:60" outlineLevel="1">
      <c r="A213" s="122">
        <v>56</v>
      </c>
      <c r="B213" s="123" t="s">
        <v>2308</v>
      </c>
      <c r="C213" s="137" t="s">
        <v>2309</v>
      </c>
      <c r="D213" s="124" t="s">
        <v>534</v>
      </c>
      <c r="E213" s="125">
        <v>27</v>
      </c>
      <c r="F213" s="126"/>
      <c r="G213" s="127">
        <f>ROUND(E213*F213,2)</f>
        <v>0</v>
      </c>
      <c r="H213" s="126"/>
      <c r="I213" s="127">
        <f>ROUND(E213*H213,2)</f>
        <v>0</v>
      </c>
      <c r="J213" s="126"/>
      <c r="K213" s="127">
        <f>ROUND(E213*J213,2)</f>
        <v>0</v>
      </c>
      <c r="L213" s="127">
        <v>21</v>
      </c>
      <c r="M213" s="127">
        <f>G213*(1+L213/100)</f>
        <v>0</v>
      </c>
      <c r="N213" s="127">
        <v>0</v>
      </c>
      <c r="O213" s="127">
        <f>ROUND(E213*N213,2)</f>
        <v>0</v>
      </c>
      <c r="P213" s="127">
        <v>0</v>
      </c>
      <c r="Q213" s="127">
        <f>ROUND(E213*P213,2)</f>
        <v>0</v>
      </c>
      <c r="R213" s="127"/>
      <c r="S213" s="127" t="s">
        <v>360</v>
      </c>
      <c r="T213" s="128" t="s">
        <v>361</v>
      </c>
      <c r="U213" s="106">
        <v>5.0999999999999997E-2</v>
      </c>
      <c r="V213" s="106">
        <f>ROUND(E213*U213,2)</f>
        <v>1.38</v>
      </c>
      <c r="W213" s="106"/>
      <c r="X213" s="106" t="s">
        <v>362</v>
      </c>
      <c r="Y213" s="101"/>
      <c r="Z213" s="101"/>
      <c r="AA213" s="101"/>
      <c r="AB213" s="101"/>
      <c r="AC213" s="101"/>
      <c r="AD213" s="101"/>
      <c r="AE213" s="101"/>
      <c r="AF213" s="101"/>
      <c r="AG213" s="101" t="s">
        <v>1789</v>
      </c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</row>
    <row r="214" spans="1:60" outlineLevel="1">
      <c r="A214" s="104"/>
      <c r="B214" s="105"/>
      <c r="C214" s="138" t="s">
        <v>2310</v>
      </c>
      <c r="D214" s="107"/>
      <c r="E214" s="108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1"/>
      <c r="Z214" s="101"/>
      <c r="AA214" s="101"/>
      <c r="AB214" s="101"/>
      <c r="AC214" s="101"/>
      <c r="AD214" s="101"/>
      <c r="AE214" s="101"/>
      <c r="AF214" s="101"/>
      <c r="AG214" s="101" t="s">
        <v>365</v>
      </c>
      <c r="AH214" s="101">
        <v>0</v>
      </c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</row>
    <row r="215" spans="1:60" outlineLevel="1">
      <c r="A215" s="104"/>
      <c r="B215" s="105"/>
      <c r="C215" s="138" t="s">
        <v>2311</v>
      </c>
      <c r="D215" s="107"/>
      <c r="E215" s="108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1"/>
      <c r="Z215" s="101"/>
      <c r="AA215" s="101"/>
      <c r="AB215" s="101"/>
      <c r="AC215" s="101"/>
      <c r="AD215" s="101"/>
      <c r="AE215" s="101"/>
      <c r="AF215" s="101"/>
      <c r="AG215" s="101" t="s">
        <v>365</v>
      </c>
      <c r="AH215" s="101">
        <v>0</v>
      </c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</row>
    <row r="216" spans="1:60" outlineLevel="1">
      <c r="A216" s="104"/>
      <c r="B216" s="105"/>
      <c r="C216" s="138" t="s">
        <v>2312</v>
      </c>
      <c r="D216" s="107"/>
      <c r="E216" s="108">
        <v>27</v>
      </c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1"/>
      <c r="Z216" s="101"/>
      <c r="AA216" s="101"/>
      <c r="AB216" s="101"/>
      <c r="AC216" s="101"/>
      <c r="AD216" s="101"/>
      <c r="AE216" s="101"/>
      <c r="AF216" s="101"/>
      <c r="AG216" s="101" t="s">
        <v>365</v>
      </c>
      <c r="AH216" s="101">
        <v>0</v>
      </c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</row>
    <row r="217" spans="1:60" outlineLevel="1">
      <c r="A217" s="122">
        <v>57</v>
      </c>
      <c r="B217" s="123" t="s">
        <v>2313</v>
      </c>
      <c r="C217" s="137" t="s">
        <v>2314</v>
      </c>
      <c r="D217" s="124" t="s">
        <v>534</v>
      </c>
      <c r="E217" s="125">
        <v>93</v>
      </c>
      <c r="F217" s="126"/>
      <c r="G217" s="127">
        <f>ROUND(E217*F217,2)</f>
        <v>0</v>
      </c>
      <c r="H217" s="126"/>
      <c r="I217" s="127">
        <f>ROUND(E217*H217,2)</f>
        <v>0</v>
      </c>
      <c r="J217" s="126"/>
      <c r="K217" s="127">
        <f>ROUND(E217*J217,2)</f>
        <v>0</v>
      </c>
      <c r="L217" s="127">
        <v>21</v>
      </c>
      <c r="M217" s="127">
        <f>G217*(1+L217/100)</f>
        <v>0</v>
      </c>
      <c r="N217" s="127">
        <v>0</v>
      </c>
      <c r="O217" s="127">
        <f>ROUND(E217*N217,2)</f>
        <v>0</v>
      </c>
      <c r="P217" s="127">
        <v>0</v>
      </c>
      <c r="Q217" s="127">
        <f>ROUND(E217*P217,2)</f>
        <v>0</v>
      </c>
      <c r="R217" s="127"/>
      <c r="S217" s="127" t="s">
        <v>360</v>
      </c>
      <c r="T217" s="128" t="s">
        <v>361</v>
      </c>
      <c r="U217" s="106">
        <v>0.16500000000000001</v>
      </c>
      <c r="V217" s="106">
        <f>ROUND(E217*U217,2)</f>
        <v>15.35</v>
      </c>
      <c r="W217" s="106"/>
      <c r="X217" s="106" t="s">
        <v>362</v>
      </c>
      <c r="Y217" s="101"/>
      <c r="Z217" s="101"/>
      <c r="AA217" s="101"/>
      <c r="AB217" s="101"/>
      <c r="AC217" s="101"/>
      <c r="AD217" s="101"/>
      <c r="AE217" s="101"/>
      <c r="AF217" s="101"/>
      <c r="AG217" s="101" t="s">
        <v>1789</v>
      </c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</row>
    <row r="218" spans="1:60" outlineLevel="1">
      <c r="A218" s="104"/>
      <c r="B218" s="105"/>
      <c r="C218" s="138" t="s">
        <v>2315</v>
      </c>
      <c r="D218" s="107"/>
      <c r="E218" s="108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1"/>
      <c r="Z218" s="101"/>
      <c r="AA218" s="101"/>
      <c r="AB218" s="101"/>
      <c r="AC218" s="101"/>
      <c r="AD218" s="101"/>
      <c r="AE218" s="101"/>
      <c r="AF218" s="101"/>
      <c r="AG218" s="101" t="s">
        <v>365</v>
      </c>
      <c r="AH218" s="101">
        <v>0</v>
      </c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</row>
    <row r="219" spans="1:60" outlineLevel="1">
      <c r="A219" s="104"/>
      <c r="B219" s="105"/>
      <c r="C219" s="138" t="s">
        <v>2316</v>
      </c>
      <c r="D219" s="107"/>
      <c r="E219" s="108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1"/>
      <c r="Z219" s="101"/>
      <c r="AA219" s="101"/>
      <c r="AB219" s="101"/>
      <c r="AC219" s="101"/>
      <c r="AD219" s="101"/>
      <c r="AE219" s="101"/>
      <c r="AF219" s="101"/>
      <c r="AG219" s="101" t="s">
        <v>365</v>
      </c>
      <c r="AH219" s="101">
        <v>0</v>
      </c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</row>
    <row r="220" spans="1:60" outlineLevel="1">
      <c r="A220" s="104"/>
      <c r="B220" s="105"/>
      <c r="C220" s="138" t="s">
        <v>2317</v>
      </c>
      <c r="D220" s="107"/>
      <c r="E220" s="108">
        <v>93</v>
      </c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1"/>
      <c r="Z220" s="101"/>
      <c r="AA220" s="101"/>
      <c r="AB220" s="101"/>
      <c r="AC220" s="101"/>
      <c r="AD220" s="101"/>
      <c r="AE220" s="101"/>
      <c r="AF220" s="101"/>
      <c r="AG220" s="101" t="s">
        <v>365</v>
      </c>
      <c r="AH220" s="101">
        <v>0</v>
      </c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</row>
    <row r="221" spans="1:60" outlineLevel="1">
      <c r="A221" s="122">
        <v>58</v>
      </c>
      <c r="B221" s="123" t="s">
        <v>2318</v>
      </c>
      <c r="C221" s="137" t="s">
        <v>2319</v>
      </c>
      <c r="D221" s="124" t="s">
        <v>534</v>
      </c>
      <c r="E221" s="125">
        <v>2</v>
      </c>
      <c r="F221" s="126"/>
      <c r="G221" s="127">
        <f>ROUND(E221*F221,2)</f>
        <v>0</v>
      </c>
      <c r="H221" s="126"/>
      <c r="I221" s="127">
        <f>ROUND(E221*H221,2)</f>
        <v>0</v>
      </c>
      <c r="J221" s="126"/>
      <c r="K221" s="127">
        <f>ROUND(E221*J221,2)</f>
        <v>0</v>
      </c>
      <c r="L221" s="127">
        <v>21</v>
      </c>
      <c r="M221" s="127">
        <f>G221*(1+L221/100)</f>
        <v>0</v>
      </c>
      <c r="N221" s="127">
        <v>0</v>
      </c>
      <c r="O221" s="127">
        <f>ROUND(E221*N221,2)</f>
        <v>0</v>
      </c>
      <c r="P221" s="127">
        <v>0</v>
      </c>
      <c r="Q221" s="127">
        <f>ROUND(E221*P221,2)</f>
        <v>0</v>
      </c>
      <c r="R221" s="127"/>
      <c r="S221" s="127" t="s">
        <v>360</v>
      </c>
      <c r="T221" s="128" t="s">
        <v>361</v>
      </c>
      <c r="U221" s="106">
        <v>0.20599999999999999</v>
      </c>
      <c r="V221" s="106">
        <f>ROUND(E221*U221,2)</f>
        <v>0.41</v>
      </c>
      <c r="W221" s="106"/>
      <c r="X221" s="106" t="s">
        <v>362</v>
      </c>
      <c r="Y221" s="101"/>
      <c r="Z221" s="101"/>
      <c r="AA221" s="101"/>
      <c r="AB221" s="101"/>
      <c r="AC221" s="101"/>
      <c r="AD221" s="101"/>
      <c r="AE221" s="101"/>
      <c r="AF221" s="101"/>
      <c r="AG221" s="101" t="s">
        <v>1789</v>
      </c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</row>
    <row r="222" spans="1:60" outlineLevel="1">
      <c r="A222" s="104"/>
      <c r="B222" s="105"/>
      <c r="C222" s="138" t="s">
        <v>2223</v>
      </c>
      <c r="D222" s="107"/>
      <c r="E222" s="108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1"/>
      <c r="Z222" s="101"/>
      <c r="AA222" s="101"/>
      <c r="AB222" s="101"/>
      <c r="AC222" s="101"/>
      <c r="AD222" s="101"/>
      <c r="AE222" s="101"/>
      <c r="AF222" s="101"/>
      <c r="AG222" s="101" t="s">
        <v>365</v>
      </c>
      <c r="AH222" s="101">
        <v>0</v>
      </c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</row>
    <row r="223" spans="1:60" outlineLevel="1">
      <c r="A223" s="104"/>
      <c r="B223" s="105"/>
      <c r="C223" s="138" t="s">
        <v>2144</v>
      </c>
      <c r="D223" s="107"/>
      <c r="E223" s="108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1"/>
      <c r="Z223" s="101"/>
      <c r="AA223" s="101"/>
      <c r="AB223" s="101"/>
      <c r="AC223" s="101"/>
      <c r="AD223" s="101"/>
      <c r="AE223" s="101"/>
      <c r="AF223" s="101"/>
      <c r="AG223" s="101" t="s">
        <v>365</v>
      </c>
      <c r="AH223" s="101">
        <v>0</v>
      </c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</row>
    <row r="224" spans="1:60" outlineLevel="1">
      <c r="A224" s="104"/>
      <c r="B224" s="105"/>
      <c r="C224" s="138" t="s">
        <v>299</v>
      </c>
      <c r="D224" s="107"/>
      <c r="E224" s="108">
        <v>2</v>
      </c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1"/>
      <c r="Z224" s="101"/>
      <c r="AA224" s="101"/>
      <c r="AB224" s="101"/>
      <c r="AC224" s="101"/>
      <c r="AD224" s="101"/>
      <c r="AE224" s="101"/>
      <c r="AF224" s="101"/>
      <c r="AG224" s="101" t="s">
        <v>365</v>
      </c>
      <c r="AH224" s="101">
        <v>0</v>
      </c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</row>
    <row r="225" spans="1:60" outlineLevel="1">
      <c r="A225" s="122">
        <v>59</v>
      </c>
      <c r="B225" s="123" t="s">
        <v>2320</v>
      </c>
      <c r="C225" s="137" t="s">
        <v>2321</v>
      </c>
      <c r="D225" s="124" t="s">
        <v>534</v>
      </c>
      <c r="E225" s="125">
        <v>9</v>
      </c>
      <c r="F225" s="126"/>
      <c r="G225" s="127">
        <f>ROUND(E225*F225,2)</f>
        <v>0</v>
      </c>
      <c r="H225" s="126"/>
      <c r="I225" s="127">
        <f>ROUND(E225*H225,2)</f>
        <v>0</v>
      </c>
      <c r="J225" s="126"/>
      <c r="K225" s="127">
        <f>ROUND(E225*J225,2)</f>
        <v>0</v>
      </c>
      <c r="L225" s="127">
        <v>21</v>
      </c>
      <c r="M225" s="127">
        <f>G225*(1+L225/100)</f>
        <v>0</v>
      </c>
      <c r="N225" s="127">
        <v>0</v>
      </c>
      <c r="O225" s="127">
        <f>ROUND(E225*N225,2)</f>
        <v>0</v>
      </c>
      <c r="P225" s="127">
        <v>0</v>
      </c>
      <c r="Q225" s="127">
        <f>ROUND(E225*P225,2)</f>
        <v>0</v>
      </c>
      <c r="R225" s="127"/>
      <c r="S225" s="127" t="s">
        <v>360</v>
      </c>
      <c r="T225" s="128" t="s">
        <v>361</v>
      </c>
      <c r="U225" s="106">
        <v>0.22700000000000001</v>
      </c>
      <c r="V225" s="106">
        <f>ROUND(E225*U225,2)</f>
        <v>2.04</v>
      </c>
      <c r="W225" s="106"/>
      <c r="X225" s="106" t="s">
        <v>362</v>
      </c>
      <c r="Y225" s="101"/>
      <c r="Z225" s="101"/>
      <c r="AA225" s="101"/>
      <c r="AB225" s="101"/>
      <c r="AC225" s="101"/>
      <c r="AD225" s="101"/>
      <c r="AE225" s="101"/>
      <c r="AF225" s="101"/>
      <c r="AG225" s="101" t="s">
        <v>1789</v>
      </c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</row>
    <row r="226" spans="1:60" outlineLevel="1">
      <c r="A226" s="104"/>
      <c r="B226" s="105"/>
      <c r="C226" s="138" t="s">
        <v>2322</v>
      </c>
      <c r="D226" s="107"/>
      <c r="E226" s="108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1"/>
      <c r="Z226" s="101"/>
      <c r="AA226" s="101"/>
      <c r="AB226" s="101"/>
      <c r="AC226" s="101"/>
      <c r="AD226" s="101"/>
      <c r="AE226" s="101"/>
      <c r="AF226" s="101"/>
      <c r="AG226" s="101" t="s">
        <v>365</v>
      </c>
      <c r="AH226" s="101">
        <v>0</v>
      </c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</row>
    <row r="227" spans="1:60" outlineLevel="1">
      <c r="A227" s="104"/>
      <c r="B227" s="105"/>
      <c r="C227" s="138" t="s">
        <v>2323</v>
      </c>
      <c r="D227" s="107"/>
      <c r="E227" s="108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1"/>
      <c r="Z227" s="101"/>
      <c r="AA227" s="101"/>
      <c r="AB227" s="101"/>
      <c r="AC227" s="101"/>
      <c r="AD227" s="101"/>
      <c r="AE227" s="101"/>
      <c r="AF227" s="101"/>
      <c r="AG227" s="101" t="s">
        <v>365</v>
      </c>
      <c r="AH227" s="101">
        <v>0</v>
      </c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</row>
    <row r="228" spans="1:60" outlineLevel="1">
      <c r="A228" s="104"/>
      <c r="B228" s="105"/>
      <c r="C228" s="138" t="s">
        <v>135</v>
      </c>
      <c r="D228" s="107"/>
      <c r="E228" s="108">
        <v>9</v>
      </c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1"/>
      <c r="Z228" s="101"/>
      <c r="AA228" s="101"/>
      <c r="AB228" s="101"/>
      <c r="AC228" s="101"/>
      <c r="AD228" s="101"/>
      <c r="AE228" s="101"/>
      <c r="AF228" s="101"/>
      <c r="AG228" s="101" t="s">
        <v>365</v>
      </c>
      <c r="AH228" s="101">
        <v>0</v>
      </c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</row>
    <row r="229" spans="1:60" outlineLevel="1">
      <c r="A229" s="122">
        <v>60</v>
      </c>
      <c r="B229" s="123" t="s">
        <v>2324</v>
      </c>
      <c r="C229" s="137" t="s">
        <v>2325</v>
      </c>
      <c r="D229" s="124" t="s">
        <v>534</v>
      </c>
      <c r="E229" s="125">
        <v>6</v>
      </c>
      <c r="F229" s="126"/>
      <c r="G229" s="127">
        <f>ROUND(E229*F229,2)</f>
        <v>0</v>
      </c>
      <c r="H229" s="126"/>
      <c r="I229" s="127">
        <f>ROUND(E229*H229,2)</f>
        <v>0</v>
      </c>
      <c r="J229" s="126"/>
      <c r="K229" s="127">
        <f>ROUND(E229*J229,2)</f>
        <v>0</v>
      </c>
      <c r="L229" s="127">
        <v>21</v>
      </c>
      <c r="M229" s="127">
        <f>G229*(1+L229/100)</f>
        <v>0</v>
      </c>
      <c r="N229" s="127">
        <v>0</v>
      </c>
      <c r="O229" s="127">
        <f>ROUND(E229*N229,2)</f>
        <v>0</v>
      </c>
      <c r="P229" s="127">
        <v>0</v>
      </c>
      <c r="Q229" s="127">
        <f>ROUND(E229*P229,2)</f>
        <v>0</v>
      </c>
      <c r="R229" s="127"/>
      <c r="S229" s="127" t="s">
        <v>360</v>
      </c>
      <c r="T229" s="128" t="s">
        <v>361</v>
      </c>
      <c r="U229" s="106">
        <v>0.26800000000000002</v>
      </c>
      <c r="V229" s="106">
        <f>ROUND(E229*U229,2)</f>
        <v>1.61</v>
      </c>
      <c r="W229" s="106"/>
      <c r="X229" s="106" t="s">
        <v>362</v>
      </c>
      <c r="Y229" s="101"/>
      <c r="Z229" s="101"/>
      <c r="AA229" s="101"/>
      <c r="AB229" s="101"/>
      <c r="AC229" s="101"/>
      <c r="AD229" s="101"/>
      <c r="AE229" s="101"/>
      <c r="AF229" s="101"/>
      <c r="AG229" s="101" t="s">
        <v>1789</v>
      </c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</row>
    <row r="230" spans="1:60" outlineLevel="1">
      <c r="A230" s="104"/>
      <c r="B230" s="105"/>
      <c r="C230" s="138" t="s">
        <v>2326</v>
      </c>
      <c r="D230" s="107"/>
      <c r="E230" s="108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1"/>
      <c r="Z230" s="101"/>
      <c r="AA230" s="101"/>
      <c r="AB230" s="101"/>
      <c r="AC230" s="101"/>
      <c r="AD230" s="101"/>
      <c r="AE230" s="101"/>
      <c r="AF230" s="101"/>
      <c r="AG230" s="101" t="s">
        <v>365</v>
      </c>
      <c r="AH230" s="101">
        <v>0</v>
      </c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</row>
    <row r="231" spans="1:60" outlineLevel="1">
      <c r="A231" s="104"/>
      <c r="B231" s="105"/>
      <c r="C231" s="138" t="s">
        <v>2327</v>
      </c>
      <c r="D231" s="107"/>
      <c r="E231" s="108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1"/>
      <c r="Z231" s="101"/>
      <c r="AA231" s="101"/>
      <c r="AB231" s="101"/>
      <c r="AC231" s="101"/>
      <c r="AD231" s="101"/>
      <c r="AE231" s="101"/>
      <c r="AF231" s="101"/>
      <c r="AG231" s="101" t="s">
        <v>365</v>
      </c>
      <c r="AH231" s="101">
        <v>0</v>
      </c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</row>
    <row r="232" spans="1:60" outlineLevel="1">
      <c r="A232" s="104"/>
      <c r="B232" s="105"/>
      <c r="C232" s="138" t="s">
        <v>307</v>
      </c>
      <c r="D232" s="107"/>
      <c r="E232" s="108">
        <v>6</v>
      </c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1"/>
      <c r="Z232" s="101"/>
      <c r="AA232" s="101"/>
      <c r="AB232" s="101"/>
      <c r="AC232" s="101"/>
      <c r="AD232" s="101"/>
      <c r="AE232" s="101"/>
      <c r="AF232" s="101"/>
      <c r="AG232" s="101" t="s">
        <v>365</v>
      </c>
      <c r="AH232" s="101">
        <v>0</v>
      </c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</row>
    <row r="233" spans="1:60" outlineLevel="1">
      <c r="A233" s="122">
        <v>61</v>
      </c>
      <c r="B233" s="123" t="s">
        <v>2328</v>
      </c>
      <c r="C233" s="137" t="s">
        <v>2329</v>
      </c>
      <c r="D233" s="124" t="s">
        <v>534</v>
      </c>
      <c r="E233" s="125">
        <v>2</v>
      </c>
      <c r="F233" s="126"/>
      <c r="G233" s="127">
        <f>ROUND(E233*F233,2)</f>
        <v>0</v>
      </c>
      <c r="H233" s="126"/>
      <c r="I233" s="127">
        <f>ROUND(E233*H233,2)</f>
        <v>0</v>
      </c>
      <c r="J233" s="126"/>
      <c r="K233" s="127">
        <f>ROUND(E233*J233,2)</f>
        <v>0</v>
      </c>
      <c r="L233" s="127">
        <v>21</v>
      </c>
      <c r="M233" s="127">
        <f>G233*(1+L233/100)</f>
        <v>0</v>
      </c>
      <c r="N233" s="127">
        <v>0</v>
      </c>
      <c r="O233" s="127">
        <f>ROUND(E233*N233,2)</f>
        <v>0</v>
      </c>
      <c r="P233" s="127">
        <v>0</v>
      </c>
      <c r="Q233" s="127">
        <f>ROUND(E233*P233,2)</f>
        <v>0</v>
      </c>
      <c r="R233" s="127"/>
      <c r="S233" s="127" t="s">
        <v>360</v>
      </c>
      <c r="T233" s="128" t="s">
        <v>361</v>
      </c>
      <c r="U233" s="106">
        <v>0.35</v>
      </c>
      <c r="V233" s="106">
        <f>ROUND(E233*U233,2)</f>
        <v>0.7</v>
      </c>
      <c r="W233" s="106"/>
      <c r="X233" s="106" t="s">
        <v>362</v>
      </c>
      <c r="Y233" s="101"/>
      <c r="Z233" s="101"/>
      <c r="AA233" s="101"/>
      <c r="AB233" s="101"/>
      <c r="AC233" s="101"/>
      <c r="AD233" s="101"/>
      <c r="AE233" s="101"/>
      <c r="AF233" s="101"/>
      <c r="AG233" s="101" t="s">
        <v>1789</v>
      </c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</row>
    <row r="234" spans="1:60" outlineLevel="1">
      <c r="A234" s="104"/>
      <c r="B234" s="105"/>
      <c r="C234" s="138" t="s">
        <v>2330</v>
      </c>
      <c r="D234" s="107"/>
      <c r="E234" s="108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1"/>
      <c r="Z234" s="101"/>
      <c r="AA234" s="101"/>
      <c r="AB234" s="101"/>
      <c r="AC234" s="101"/>
      <c r="AD234" s="101"/>
      <c r="AE234" s="101"/>
      <c r="AF234" s="101"/>
      <c r="AG234" s="101" t="s">
        <v>365</v>
      </c>
      <c r="AH234" s="101">
        <v>0</v>
      </c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</row>
    <row r="235" spans="1:60" outlineLevel="1">
      <c r="A235" s="104"/>
      <c r="B235" s="105"/>
      <c r="C235" s="138" t="s">
        <v>2144</v>
      </c>
      <c r="D235" s="107"/>
      <c r="E235" s="108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1"/>
      <c r="Z235" s="101"/>
      <c r="AA235" s="101"/>
      <c r="AB235" s="101"/>
      <c r="AC235" s="101"/>
      <c r="AD235" s="101"/>
      <c r="AE235" s="101"/>
      <c r="AF235" s="101"/>
      <c r="AG235" s="101" t="s">
        <v>365</v>
      </c>
      <c r="AH235" s="101">
        <v>0</v>
      </c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</row>
    <row r="236" spans="1:60" outlineLevel="1">
      <c r="A236" s="104"/>
      <c r="B236" s="105"/>
      <c r="C236" s="138" t="s">
        <v>299</v>
      </c>
      <c r="D236" s="107"/>
      <c r="E236" s="108">
        <v>2</v>
      </c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1"/>
      <c r="Z236" s="101"/>
      <c r="AA236" s="101"/>
      <c r="AB236" s="101"/>
      <c r="AC236" s="101"/>
      <c r="AD236" s="101"/>
      <c r="AE236" s="101"/>
      <c r="AF236" s="101"/>
      <c r="AG236" s="101" t="s">
        <v>365</v>
      </c>
      <c r="AH236" s="101">
        <v>0</v>
      </c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</row>
    <row r="237" spans="1:60" outlineLevel="1">
      <c r="A237" s="122">
        <v>62</v>
      </c>
      <c r="B237" s="123" t="s">
        <v>2331</v>
      </c>
      <c r="C237" s="137" t="s">
        <v>2332</v>
      </c>
      <c r="D237" s="124" t="s">
        <v>534</v>
      </c>
      <c r="E237" s="125">
        <v>2</v>
      </c>
      <c r="F237" s="126"/>
      <c r="G237" s="127">
        <f>ROUND(E237*F237,2)</f>
        <v>0</v>
      </c>
      <c r="H237" s="126"/>
      <c r="I237" s="127">
        <f>ROUND(E237*H237,2)</f>
        <v>0</v>
      </c>
      <c r="J237" s="126"/>
      <c r="K237" s="127">
        <f>ROUND(E237*J237,2)</f>
        <v>0</v>
      </c>
      <c r="L237" s="127">
        <v>21</v>
      </c>
      <c r="M237" s="127">
        <f>G237*(1+L237/100)</f>
        <v>0</v>
      </c>
      <c r="N237" s="127">
        <v>0</v>
      </c>
      <c r="O237" s="127">
        <f>ROUND(E237*N237,2)</f>
        <v>0</v>
      </c>
      <c r="P237" s="127">
        <v>0</v>
      </c>
      <c r="Q237" s="127">
        <f>ROUND(E237*P237,2)</f>
        <v>0</v>
      </c>
      <c r="R237" s="127"/>
      <c r="S237" s="127" t="s">
        <v>360</v>
      </c>
      <c r="T237" s="128" t="s">
        <v>361</v>
      </c>
      <c r="U237" s="106">
        <v>0.216</v>
      </c>
      <c r="V237" s="106">
        <f>ROUND(E237*U237,2)</f>
        <v>0.43</v>
      </c>
      <c r="W237" s="106"/>
      <c r="X237" s="106" t="s">
        <v>362</v>
      </c>
      <c r="Y237" s="101"/>
      <c r="Z237" s="101"/>
      <c r="AA237" s="101"/>
      <c r="AB237" s="101"/>
      <c r="AC237" s="101"/>
      <c r="AD237" s="101"/>
      <c r="AE237" s="101"/>
      <c r="AF237" s="101"/>
      <c r="AG237" s="101" t="s">
        <v>1789</v>
      </c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</row>
    <row r="238" spans="1:60" outlineLevel="1">
      <c r="A238" s="104"/>
      <c r="B238" s="105"/>
      <c r="C238" s="138" t="s">
        <v>2330</v>
      </c>
      <c r="D238" s="107"/>
      <c r="E238" s="108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1"/>
      <c r="Z238" s="101"/>
      <c r="AA238" s="101"/>
      <c r="AB238" s="101"/>
      <c r="AC238" s="101"/>
      <c r="AD238" s="101"/>
      <c r="AE238" s="101"/>
      <c r="AF238" s="101"/>
      <c r="AG238" s="101" t="s">
        <v>365</v>
      </c>
      <c r="AH238" s="101">
        <v>0</v>
      </c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</row>
    <row r="239" spans="1:60" outlineLevel="1">
      <c r="A239" s="104"/>
      <c r="B239" s="105"/>
      <c r="C239" s="138" t="s">
        <v>2144</v>
      </c>
      <c r="D239" s="107"/>
      <c r="E239" s="108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1"/>
      <c r="Z239" s="101"/>
      <c r="AA239" s="101"/>
      <c r="AB239" s="101"/>
      <c r="AC239" s="101"/>
      <c r="AD239" s="101"/>
      <c r="AE239" s="101"/>
      <c r="AF239" s="101"/>
      <c r="AG239" s="101" t="s">
        <v>365</v>
      </c>
      <c r="AH239" s="101">
        <v>0</v>
      </c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</row>
    <row r="240" spans="1:60" outlineLevel="1">
      <c r="A240" s="104"/>
      <c r="B240" s="105"/>
      <c r="C240" s="138" t="s">
        <v>299</v>
      </c>
      <c r="D240" s="107"/>
      <c r="E240" s="108">
        <v>2</v>
      </c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1"/>
      <c r="Z240" s="101"/>
      <c r="AA240" s="101"/>
      <c r="AB240" s="101"/>
      <c r="AC240" s="101"/>
      <c r="AD240" s="101"/>
      <c r="AE240" s="101"/>
      <c r="AF240" s="101"/>
      <c r="AG240" s="101" t="s">
        <v>365</v>
      </c>
      <c r="AH240" s="101">
        <v>0</v>
      </c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</row>
    <row r="241" spans="1:60" ht="22.5" outlineLevel="1">
      <c r="A241" s="122">
        <v>63</v>
      </c>
      <c r="B241" s="123" t="s">
        <v>2333</v>
      </c>
      <c r="C241" s="137" t="s">
        <v>2334</v>
      </c>
      <c r="D241" s="124" t="s">
        <v>534</v>
      </c>
      <c r="E241" s="125">
        <v>3</v>
      </c>
      <c r="F241" s="126"/>
      <c r="G241" s="127">
        <f>ROUND(E241*F241,2)</f>
        <v>0</v>
      </c>
      <c r="H241" s="126"/>
      <c r="I241" s="127">
        <f>ROUND(E241*H241,2)</f>
        <v>0</v>
      </c>
      <c r="J241" s="126"/>
      <c r="K241" s="127">
        <f>ROUND(E241*J241,2)</f>
        <v>0</v>
      </c>
      <c r="L241" s="127">
        <v>21</v>
      </c>
      <c r="M241" s="127">
        <f>G241*(1+L241/100)</f>
        <v>0</v>
      </c>
      <c r="N241" s="127">
        <v>5.6999999999999998E-4</v>
      </c>
      <c r="O241" s="127">
        <f>ROUND(E241*N241,2)</f>
        <v>0</v>
      </c>
      <c r="P241" s="127">
        <v>0</v>
      </c>
      <c r="Q241" s="127">
        <f>ROUND(E241*P241,2)</f>
        <v>0</v>
      </c>
      <c r="R241" s="127"/>
      <c r="S241" s="127" t="s">
        <v>392</v>
      </c>
      <c r="T241" s="128" t="s">
        <v>393</v>
      </c>
      <c r="U241" s="106">
        <v>0</v>
      </c>
      <c r="V241" s="106">
        <f>ROUND(E241*U241,2)</f>
        <v>0</v>
      </c>
      <c r="W241" s="106"/>
      <c r="X241" s="106" t="s">
        <v>362</v>
      </c>
      <c r="Y241" s="101"/>
      <c r="Z241" s="101"/>
      <c r="AA241" s="101"/>
      <c r="AB241" s="101"/>
      <c r="AC241" s="101"/>
      <c r="AD241" s="101"/>
      <c r="AE241" s="101"/>
      <c r="AF241" s="101"/>
      <c r="AG241" s="101" t="s">
        <v>1789</v>
      </c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</row>
    <row r="242" spans="1:60" outlineLevel="1">
      <c r="A242" s="104"/>
      <c r="B242" s="105"/>
      <c r="C242" s="138" t="s">
        <v>2194</v>
      </c>
      <c r="D242" s="107"/>
      <c r="E242" s="108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1"/>
      <c r="Z242" s="101"/>
      <c r="AA242" s="101"/>
      <c r="AB242" s="101"/>
      <c r="AC242" s="101"/>
      <c r="AD242" s="101"/>
      <c r="AE242" s="101"/>
      <c r="AF242" s="101"/>
      <c r="AG242" s="101" t="s">
        <v>365</v>
      </c>
      <c r="AH242" s="101">
        <v>0</v>
      </c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</row>
    <row r="243" spans="1:60" outlineLevel="1">
      <c r="A243" s="104"/>
      <c r="B243" s="105"/>
      <c r="C243" s="138" t="s">
        <v>2195</v>
      </c>
      <c r="D243" s="107"/>
      <c r="E243" s="108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1"/>
      <c r="Z243" s="101"/>
      <c r="AA243" s="101"/>
      <c r="AB243" s="101"/>
      <c r="AC243" s="101"/>
      <c r="AD243" s="101"/>
      <c r="AE243" s="101"/>
      <c r="AF243" s="101"/>
      <c r="AG243" s="101" t="s">
        <v>365</v>
      </c>
      <c r="AH243" s="101">
        <v>0</v>
      </c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</row>
    <row r="244" spans="1:60" outlineLevel="1">
      <c r="A244" s="104"/>
      <c r="B244" s="105"/>
      <c r="C244" s="138" t="s">
        <v>127</v>
      </c>
      <c r="D244" s="107"/>
      <c r="E244" s="108">
        <v>3</v>
      </c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1"/>
      <c r="Z244" s="101"/>
      <c r="AA244" s="101"/>
      <c r="AB244" s="101"/>
      <c r="AC244" s="101"/>
      <c r="AD244" s="101"/>
      <c r="AE244" s="101"/>
      <c r="AF244" s="101"/>
      <c r="AG244" s="101" t="s">
        <v>365</v>
      </c>
      <c r="AH244" s="101">
        <v>0</v>
      </c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</row>
    <row r="245" spans="1:60" ht="22.5" outlineLevel="1">
      <c r="A245" s="122">
        <v>64</v>
      </c>
      <c r="B245" s="123" t="s">
        <v>2335</v>
      </c>
      <c r="C245" s="137" t="s">
        <v>2336</v>
      </c>
      <c r="D245" s="124" t="s">
        <v>534</v>
      </c>
      <c r="E245" s="125">
        <v>4</v>
      </c>
      <c r="F245" s="126"/>
      <c r="G245" s="127">
        <f>ROUND(E245*F245,2)</f>
        <v>0</v>
      </c>
      <c r="H245" s="126"/>
      <c r="I245" s="127">
        <f>ROUND(E245*H245,2)</f>
        <v>0</v>
      </c>
      <c r="J245" s="126"/>
      <c r="K245" s="127">
        <f>ROUND(E245*J245,2)</f>
        <v>0</v>
      </c>
      <c r="L245" s="127">
        <v>21</v>
      </c>
      <c r="M245" s="127">
        <f>G245*(1+L245/100)</f>
        <v>0</v>
      </c>
      <c r="N245" s="127">
        <v>2.2100000000000002E-3</v>
      </c>
      <c r="O245" s="127">
        <f>ROUND(E245*N245,2)</f>
        <v>0.01</v>
      </c>
      <c r="P245" s="127">
        <v>0</v>
      </c>
      <c r="Q245" s="127">
        <f>ROUND(E245*P245,2)</f>
        <v>0</v>
      </c>
      <c r="R245" s="127"/>
      <c r="S245" s="127" t="s">
        <v>392</v>
      </c>
      <c r="T245" s="128" t="s">
        <v>393</v>
      </c>
      <c r="U245" s="106">
        <v>0</v>
      </c>
      <c r="V245" s="106">
        <f>ROUND(E245*U245,2)</f>
        <v>0</v>
      </c>
      <c r="W245" s="106"/>
      <c r="X245" s="106" t="s">
        <v>362</v>
      </c>
      <c r="Y245" s="101"/>
      <c r="Z245" s="101"/>
      <c r="AA245" s="101"/>
      <c r="AB245" s="101"/>
      <c r="AC245" s="101"/>
      <c r="AD245" s="101"/>
      <c r="AE245" s="101"/>
      <c r="AF245" s="101"/>
      <c r="AG245" s="101" t="s">
        <v>1789</v>
      </c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</row>
    <row r="246" spans="1:60" outlineLevel="1">
      <c r="A246" s="104"/>
      <c r="B246" s="105"/>
      <c r="C246" s="138" t="s">
        <v>2159</v>
      </c>
      <c r="D246" s="107"/>
      <c r="E246" s="108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1"/>
      <c r="Z246" s="101"/>
      <c r="AA246" s="101"/>
      <c r="AB246" s="101"/>
      <c r="AC246" s="101"/>
      <c r="AD246" s="101"/>
      <c r="AE246" s="101"/>
      <c r="AF246" s="101"/>
      <c r="AG246" s="101" t="s">
        <v>365</v>
      </c>
      <c r="AH246" s="101">
        <v>0</v>
      </c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</row>
    <row r="247" spans="1:60" outlineLevel="1">
      <c r="A247" s="104"/>
      <c r="B247" s="105"/>
      <c r="C247" s="138" t="s">
        <v>2160</v>
      </c>
      <c r="D247" s="107"/>
      <c r="E247" s="108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1"/>
      <c r="Z247" s="101"/>
      <c r="AA247" s="101"/>
      <c r="AB247" s="101"/>
      <c r="AC247" s="101"/>
      <c r="AD247" s="101"/>
      <c r="AE247" s="101"/>
      <c r="AF247" s="101"/>
      <c r="AG247" s="101" t="s">
        <v>365</v>
      </c>
      <c r="AH247" s="101">
        <v>0</v>
      </c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</row>
    <row r="248" spans="1:60" outlineLevel="1">
      <c r="A248" s="104"/>
      <c r="B248" s="105"/>
      <c r="C248" s="138" t="s">
        <v>129</v>
      </c>
      <c r="D248" s="107"/>
      <c r="E248" s="108">
        <v>4</v>
      </c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1"/>
      <c r="Z248" s="101"/>
      <c r="AA248" s="101"/>
      <c r="AB248" s="101"/>
      <c r="AC248" s="101"/>
      <c r="AD248" s="101"/>
      <c r="AE248" s="101"/>
      <c r="AF248" s="101"/>
      <c r="AG248" s="101" t="s">
        <v>365</v>
      </c>
      <c r="AH248" s="101">
        <v>0</v>
      </c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</row>
    <row r="249" spans="1:60" outlineLevel="1">
      <c r="A249" s="129">
        <v>65</v>
      </c>
      <c r="B249" s="130" t="s">
        <v>2337</v>
      </c>
      <c r="C249" s="140" t="s">
        <v>2338</v>
      </c>
      <c r="D249" s="131" t="s">
        <v>24</v>
      </c>
      <c r="E249" s="132">
        <v>569.01900000000001</v>
      </c>
      <c r="F249" s="133"/>
      <c r="G249" s="134">
        <f>ROUND(E249*F249,2)</f>
        <v>0</v>
      </c>
      <c r="H249" s="133"/>
      <c r="I249" s="134">
        <f>ROUND(E249*H249,2)</f>
        <v>0</v>
      </c>
      <c r="J249" s="133"/>
      <c r="K249" s="134">
        <f>ROUND(E249*J249,2)</f>
        <v>0</v>
      </c>
      <c r="L249" s="134">
        <v>21</v>
      </c>
      <c r="M249" s="134">
        <f>G249*(1+L249/100)</f>
        <v>0</v>
      </c>
      <c r="N249" s="134">
        <v>0</v>
      </c>
      <c r="O249" s="134">
        <f>ROUND(E249*N249,2)</f>
        <v>0</v>
      </c>
      <c r="P249" s="134">
        <v>0</v>
      </c>
      <c r="Q249" s="134">
        <f>ROUND(E249*P249,2)</f>
        <v>0</v>
      </c>
      <c r="R249" s="134"/>
      <c r="S249" s="134" t="s">
        <v>360</v>
      </c>
      <c r="T249" s="135" t="s">
        <v>361</v>
      </c>
      <c r="U249" s="106">
        <v>0</v>
      </c>
      <c r="V249" s="106">
        <f>ROUND(E249*U249,2)</f>
        <v>0</v>
      </c>
      <c r="W249" s="106"/>
      <c r="X249" s="106" t="s">
        <v>362</v>
      </c>
      <c r="Y249" s="101"/>
      <c r="Z249" s="101"/>
      <c r="AA249" s="101"/>
      <c r="AB249" s="101"/>
      <c r="AC249" s="101"/>
      <c r="AD249" s="101"/>
      <c r="AE249" s="101"/>
      <c r="AF249" s="101"/>
      <c r="AG249" s="101" t="s">
        <v>1789</v>
      </c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</row>
    <row r="250" spans="1:60">
      <c r="A250" s="116" t="s">
        <v>355</v>
      </c>
      <c r="B250" s="117" t="s">
        <v>176</v>
      </c>
      <c r="C250" s="136" t="s">
        <v>177</v>
      </c>
      <c r="D250" s="118"/>
      <c r="E250" s="119"/>
      <c r="F250" s="120"/>
      <c r="G250" s="120">
        <f>SUMIF(AG251:AG259,"&lt;&gt;NOR",G251:G259)</f>
        <v>0</v>
      </c>
      <c r="H250" s="120"/>
      <c r="I250" s="120">
        <f>SUM(I251:I259)</f>
        <v>0</v>
      </c>
      <c r="J250" s="120"/>
      <c r="K250" s="120">
        <f>SUM(K251:K259)</f>
        <v>0</v>
      </c>
      <c r="L250" s="120"/>
      <c r="M250" s="120">
        <f>SUM(M251:M259)</f>
        <v>0</v>
      </c>
      <c r="N250" s="120"/>
      <c r="O250" s="120">
        <f>SUM(O251:O259)</f>
        <v>0</v>
      </c>
      <c r="P250" s="120"/>
      <c r="Q250" s="120">
        <f>SUM(Q251:Q259)</f>
        <v>0</v>
      </c>
      <c r="R250" s="120"/>
      <c r="S250" s="120"/>
      <c r="T250" s="121"/>
      <c r="U250" s="115"/>
      <c r="V250" s="115">
        <f>SUM(V251:V259)</f>
        <v>0</v>
      </c>
      <c r="W250" s="115"/>
      <c r="X250" s="115"/>
      <c r="AG250" t="s">
        <v>356</v>
      </c>
    </row>
    <row r="251" spans="1:60" ht="56.25" outlineLevel="1">
      <c r="A251" s="122">
        <v>66</v>
      </c>
      <c r="B251" s="123" t="s">
        <v>2339</v>
      </c>
      <c r="C251" s="137" t="s">
        <v>2340</v>
      </c>
      <c r="D251" s="124" t="s">
        <v>534</v>
      </c>
      <c r="E251" s="125">
        <v>1</v>
      </c>
      <c r="F251" s="126"/>
      <c r="G251" s="127">
        <f>ROUND(E251*F251,2)</f>
        <v>0</v>
      </c>
      <c r="H251" s="126"/>
      <c r="I251" s="127">
        <f>ROUND(E251*H251,2)</f>
        <v>0</v>
      </c>
      <c r="J251" s="126"/>
      <c r="K251" s="127">
        <f>ROUND(E251*J251,2)</f>
        <v>0</v>
      </c>
      <c r="L251" s="127">
        <v>21</v>
      </c>
      <c r="M251" s="127">
        <f>G251*(1+L251/100)</f>
        <v>0</v>
      </c>
      <c r="N251" s="127">
        <v>0</v>
      </c>
      <c r="O251" s="127">
        <f>ROUND(E251*N251,2)</f>
        <v>0</v>
      </c>
      <c r="P251" s="127">
        <v>0</v>
      </c>
      <c r="Q251" s="127">
        <f>ROUND(E251*P251,2)</f>
        <v>0</v>
      </c>
      <c r="R251" s="127"/>
      <c r="S251" s="127" t="s">
        <v>392</v>
      </c>
      <c r="T251" s="128" t="s">
        <v>393</v>
      </c>
      <c r="U251" s="106">
        <v>0</v>
      </c>
      <c r="V251" s="106">
        <f>ROUND(E251*U251,2)</f>
        <v>0</v>
      </c>
      <c r="W251" s="106"/>
      <c r="X251" s="106" t="s">
        <v>362</v>
      </c>
      <c r="Y251" s="101"/>
      <c r="Z251" s="101"/>
      <c r="AA251" s="101"/>
      <c r="AB251" s="101"/>
      <c r="AC251" s="101"/>
      <c r="AD251" s="101"/>
      <c r="AE251" s="101"/>
      <c r="AF251" s="101"/>
      <c r="AG251" s="101" t="s">
        <v>1789</v>
      </c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</row>
    <row r="252" spans="1:60" outlineLevel="1">
      <c r="A252" s="104"/>
      <c r="B252" s="105"/>
      <c r="C252" s="138" t="s">
        <v>2341</v>
      </c>
      <c r="D252" s="107"/>
      <c r="E252" s="108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1"/>
      <c r="Z252" s="101"/>
      <c r="AA252" s="101"/>
      <c r="AB252" s="101"/>
      <c r="AC252" s="101"/>
      <c r="AD252" s="101"/>
      <c r="AE252" s="101"/>
      <c r="AF252" s="101"/>
      <c r="AG252" s="101" t="s">
        <v>365</v>
      </c>
      <c r="AH252" s="101">
        <v>0</v>
      </c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</row>
    <row r="253" spans="1:60" outlineLevel="1">
      <c r="A253" s="104"/>
      <c r="B253" s="105"/>
      <c r="C253" s="138" t="s">
        <v>2156</v>
      </c>
      <c r="D253" s="107"/>
      <c r="E253" s="108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1"/>
      <c r="Z253" s="101"/>
      <c r="AA253" s="101"/>
      <c r="AB253" s="101"/>
      <c r="AC253" s="101"/>
      <c r="AD253" s="101"/>
      <c r="AE253" s="101"/>
      <c r="AF253" s="101"/>
      <c r="AG253" s="101" t="s">
        <v>365</v>
      </c>
      <c r="AH253" s="101">
        <v>0</v>
      </c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</row>
    <row r="254" spans="1:60" outlineLevel="1">
      <c r="A254" s="104"/>
      <c r="B254" s="105"/>
      <c r="C254" s="138" t="s">
        <v>43</v>
      </c>
      <c r="D254" s="107"/>
      <c r="E254" s="108">
        <v>1</v>
      </c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1"/>
      <c r="Z254" s="101"/>
      <c r="AA254" s="101"/>
      <c r="AB254" s="101"/>
      <c r="AC254" s="101"/>
      <c r="AD254" s="101"/>
      <c r="AE254" s="101"/>
      <c r="AF254" s="101"/>
      <c r="AG254" s="101" t="s">
        <v>365</v>
      </c>
      <c r="AH254" s="101">
        <v>0</v>
      </c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</row>
    <row r="255" spans="1:60" ht="22.5" outlineLevel="1">
      <c r="A255" s="122">
        <v>67</v>
      </c>
      <c r="B255" s="123" t="s">
        <v>2342</v>
      </c>
      <c r="C255" s="137" t="s">
        <v>2343</v>
      </c>
      <c r="D255" s="124" t="s">
        <v>534</v>
      </c>
      <c r="E255" s="125">
        <v>1</v>
      </c>
      <c r="F255" s="126"/>
      <c r="G255" s="127">
        <f>ROUND(E255*F255,2)</f>
        <v>0</v>
      </c>
      <c r="H255" s="126"/>
      <c r="I255" s="127">
        <f>ROUND(E255*H255,2)</f>
        <v>0</v>
      </c>
      <c r="J255" s="126"/>
      <c r="K255" s="127">
        <f>ROUND(E255*J255,2)</f>
        <v>0</v>
      </c>
      <c r="L255" s="127">
        <v>21</v>
      </c>
      <c r="M255" s="127">
        <f>G255*(1+L255/100)</f>
        <v>0</v>
      </c>
      <c r="N255" s="127">
        <v>0</v>
      </c>
      <c r="O255" s="127">
        <f>ROUND(E255*N255,2)</f>
        <v>0</v>
      </c>
      <c r="P255" s="127">
        <v>0</v>
      </c>
      <c r="Q255" s="127">
        <f>ROUND(E255*P255,2)</f>
        <v>0</v>
      </c>
      <c r="R255" s="127"/>
      <c r="S255" s="127" t="s">
        <v>392</v>
      </c>
      <c r="T255" s="128" t="s">
        <v>393</v>
      </c>
      <c r="U255" s="106">
        <v>0</v>
      </c>
      <c r="V255" s="106">
        <f>ROUND(E255*U255,2)</f>
        <v>0</v>
      </c>
      <c r="W255" s="106"/>
      <c r="X255" s="106" t="s">
        <v>362</v>
      </c>
      <c r="Y255" s="101"/>
      <c r="Z255" s="101"/>
      <c r="AA255" s="101"/>
      <c r="AB255" s="101"/>
      <c r="AC255" s="101"/>
      <c r="AD255" s="101"/>
      <c r="AE255" s="101"/>
      <c r="AF255" s="101"/>
      <c r="AG255" s="101" t="s">
        <v>1789</v>
      </c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</row>
    <row r="256" spans="1:60" outlineLevel="1">
      <c r="A256" s="104"/>
      <c r="B256" s="105"/>
      <c r="C256" s="138" t="s">
        <v>2344</v>
      </c>
      <c r="D256" s="107"/>
      <c r="E256" s="108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1"/>
      <c r="Z256" s="101"/>
      <c r="AA256" s="101"/>
      <c r="AB256" s="101"/>
      <c r="AC256" s="101"/>
      <c r="AD256" s="101"/>
      <c r="AE256" s="101"/>
      <c r="AF256" s="101"/>
      <c r="AG256" s="101" t="s">
        <v>365</v>
      </c>
      <c r="AH256" s="101">
        <v>0</v>
      </c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</row>
    <row r="257" spans="1:60" outlineLevel="1">
      <c r="A257" s="104"/>
      <c r="B257" s="105"/>
      <c r="C257" s="138" t="s">
        <v>2156</v>
      </c>
      <c r="D257" s="107"/>
      <c r="E257" s="108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1"/>
      <c r="Z257" s="101"/>
      <c r="AA257" s="101"/>
      <c r="AB257" s="101"/>
      <c r="AC257" s="101"/>
      <c r="AD257" s="101"/>
      <c r="AE257" s="101"/>
      <c r="AF257" s="101"/>
      <c r="AG257" s="101" t="s">
        <v>365</v>
      </c>
      <c r="AH257" s="101">
        <v>0</v>
      </c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</row>
    <row r="258" spans="1:60" outlineLevel="1">
      <c r="A258" s="104"/>
      <c r="B258" s="105"/>
      <c r="C258" s="138" t="s">
        <v>43</v>
      </c>
      <c r="D258" s="107"/>
      <c r="E258" s="108">
        <v>1</v>
      </c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1"/>
      <c r="Z258" s="101"/>
      <c r="AA258" s="101"/>
      <c r="AB258" s="101"/>
      <c r="AC258" s="101"/>
      <c r="AD258" s="101"/>
      <c r="AE258" s="101"/>
      <c r="AF258" s="101"/>
      <c r="AG258" s="101" t="s">
        <v>365</v>
      </c>
      <c r="AH258" s="101">
        <v>0</v>
      </c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</row>
    <row r="259" spans="1:60" outlineLevel="1">
      <c r="A259" s="129">
        <v>68</v>
      </c>
      <c r="B259" s="130" t="s">
        <v>2345</v>
      </c>
      <c r="C259" s="140" t="s">
        <v>2346</v>
      </c>
      <c r="D259" s="131" t="s">
        <v>24</v>
      </c>
      <c r="E259" s="132">
        <v>79.989999999999995</v>
      </c>
      <c r="F259" s="133"/>
      <c r="G259" s="134">
        <f>ROUND(E259*F259,2)</f>
        <v>0</v>
      </c>
      <c r="H259" s="133"/>
      <c r="I259" s="134">
        <f>ROUND(E259*H259,2)</f>
        <v>0</v>
      </c>
      <c r="J259" s="133"/>
      <c r="K259" s="134">
        <f>ROUND(E259*J259,2)</f>
        <v>0</v>
      </c>
      <c r="L259" s="134">
        <v>21</v>
      </c>
      <c r="M259" s="134">
        <f>G259*(1+L259/100)</f>
        <v>0</v>
      </c>
      <c r="N259" s="134">
        <v>0</v>
      </c>
      <c r="O259" s="134">
        <f>ROUND(E259*N259,2)</f>
        <v>0</v>
      </c>
      <c r="P259" s="134">
        <v>0</v>
      </c>
      <c r="Q259" s="134">
        <f>ROUND(E259*P259,2)</f>
        <v>0</v>
      </c>
      <c r="R259" s="134"/>
      <c r="S259" s="134" t="s">
        <v>360</v>
      </c>
      <c r="T259" s="135" t="s">
        <v>361</v>
      </c>
      <c r="U259" s="106">
        <v>0</v>
      </c>
      <c r="V259" s="106">
        <f>ROUND(E259*U259,2)</f>
        <v>0</v>
      </c>
      <c r="W259" s="106"/>
      <c r="X259" s="106" t="s">
        <v>362</v>
      </c>
      <c r="Y259" s="101"/>
      <c r="Z259" s="101"/>
      <c r="AA259" s="101"/>
      <c r="AB259" s="101"/>
      <c r="AC259" s="101"/>
      <c r="AD259" s="101"/>
      <c r="AE259" s="101"/>
      <c r="AF259" s="101"/>
      <c r="AG259" s="101" t="s">
        <v>1789</v>
      </c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</row>
    <row r="260" spans="1:60">
      <c r="A260" s="116" t="s">
        <v>355</v>
      </c>
      <c r="B260" s="117" t="s">
        <v>182</v>
      </c>
      <c r="C260" s="136" t="s">
        <v>183</v>
      </c>
      <c r="D260" s="118"/>
      <c r="E260" s="119"/>
      <c r="F260" s="120"/>
      <c r="G260" s="120">
        <f>SUMIF(AG261:AG269,"&lt;&gt;NOR",G261:G269)</f>
        <v>0</v>
      </c>
      <c r="H260" s="120"/>
      <c r="I260" s="120">
        <f>SUM(I261:I269)</f>
        <v>0</v>
      </c>
      <c r="J260" s="120"/>
      <c r="K260" s="120">
        <f>SUM(K261:K269)</f>
        <v>0</v>
      </c>
      <c r="L260" s="120"/>
      <c r="M260" s="120">
        <f>SUM(M261:M269)</f>
        <v>0</v>
      </c>
      <c r="N260" s="120"/>
      <c r="O260" s="120">
        <f>SUM(O261:O269)</f>
        <v>0.01</v>
      </c>
      <c r="P260" s="120"/>
      <c r="Q260" s="120">
        <f>SUM(Q261:Q269)</f>
        <v>0</v>
      </c>
      <c r="R260" s="120"/>
      <c r="S260" s="120"/>
      <c r="T260" s="121"/>
      <c r="U260" s="115"/>
      <c r="V260" s="115">
        <f>SUM(V261:V269)</f>
        <v>0</v>
      </c>
      <c r="W260" s="115"/>
      <c r="X260" s="115"/>
      <c r="AG260" t="s">
        <v>356</v>
      </c>
    </row>
    <row r="261" spans="1:60" outlineLevel="1">
      <c r="A261" s="122">
        <v>69</v>
      </c>
      <c r="B261" s="123" t="s">
        <v>2347</v>
      </c>
      <c r="C261" s="137" t="s">
        <v>2348</v>
      </c>
      <c r="D261" s="124" t="s">
        <v>938</v>
      </c>
      <c r="E261" s="125">
        <v>110</v>
      </c>
      <c r="F261" s="126"/>
      <c r="G261" s="127">
        <f>ROUND(E261*F261,2)</f>
        <v>0</v>
      </c>
      <c r="H261" s="126"/>
      <c r="I261" s="127">
        <f>ROUND(E261*H261,2)</f>
        <v>0</v>
      </c>
      <c r="J261" s="126"/>
      <c r="K261" s="127">
        <f>ROUND(E261*J261,2)</f>
        <v>0</v>
      </c>
      <c r="L261" s="127">
        <v>21</v>
      </c>
      <c r="M261" s="127">
        <f>G261*(1+L261/100)</f>
        <v>0</v>
      </c>
      <c r="N261" s="127">
        <v>0</v>
      </c>
      <c r="O261" s="127">
        <f>ROUND(E261*N261,2)</f>
        <v>0</v>
      </c>
      <c r="P261" s="127">
        <v>0</v>
      </c>
      <c r="Q261" s="127">
        <f>ROUND(E261*P261,2)</f>
        <v>0</v>
      </c>
      <c r="R261" s="127"/>
      <c r="S261" s="127" t="s">
        <v>392</v>
      </c>
      <c r="T261" s="128" t="s">
        <v>393</v>
      </c>
      <c r="U261" s="106">
        <v>0</v>
      </c>
      <c r="V261" s="106">
        <f>ROUND(E261*U261,2)</f>
        <v>0</v>
      </c>
      <c r="W261" s="106"/>
      <c r="X261" s="106" t="s">
        <v>362</v>
      </c>
      <c r="Y261" s="101"/>
      <c r="Z261" s="101"/>
      <c r="AA261" s="101"/>
      <c r="AB261" s="101"/>
      <c r="AC261" s="101"/>
      <c r="AD261" s="101"/>
      <c r="AE261" s="101"/>
      <c r="AF261" s="101"/>
      <c r="AG261" s="101" t="s">
        <v>1789</v>
      </c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</row>
    <row r="262" spans="1:60" outlineLevel="1">
      <c r="A262" s="104"/>
      <c r="B262" s="105"/>
      <c r="C262" s="138" t="s">
        <v>2349</v>
      </c>
      <c r="D262" s="107"/>
      <c r="E262" s="108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1"/>
      <c r="Z262" s="101"/>
      <c r="AA262" s="101"/>
      <c r="AB262" s="101"/>
      <c r="AC262" s="101"/>
      <c r="AD262" s="101"/>
      <c r="AE262" s="101"/>
      <c r="AF262" s="101"/>
      <c r="AG262" s="101" t="s">
        <v>365</v>
      </c>
      <c r="AH262" s="101">
        <v>0</v>
      </c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</row>
    <row r="263" spans="1:60" outlineLevel="1">
      <c r="A263" s="104"/>
      <c r="B263" s="105"/>
      <c r="C263" s="138" t="s">
        <v>2350</v>
      </c>
      <c r="D263" s="107"/>
      <c r="E263" s="108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1"/>
      <c r="Z263" s="101"/>
      <c r="AA263" s="101"/>
      <c r="AB263" s="101"/>
      <c r="AC263" s="101"/>
      <c r="AD263" s="101"/>
      <c r="AE263" s="101"/>
      <c r="AF263" s="101"/>
      <c r="AG263" s="101" t="s">
        <v>365</v>
      </c>
      <c r="AH263" s="101">
        <v>0</v>
      </c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</row>
    <row r="264" spans="1:60" outlineLevel="1">
      <c r="A264" s="104"/>
      <c r="B264" s="105"/>
      <c r="C264" s="138" t="s">
        <v>1985</v>
      </c>
      <c r="D264" s="107"/>
      <c r="E264" s="108">
        <v>110</v>
      </c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1"/>
      <c r="Z264" s="101"/>
      <c r="AA264" s="101"/>
      <c r="AB264" s="101"/>
      <c r="AC264" s="101"/>
      <c r="AD264" s="101"/>
      <c r="AE264" s="101"/>
      <c r="AF264" s="101"/>
      <c r="AG264" s="101" t="s">
        <v>365</v>
      </c>
      <c r="AH264" s="101">
        <v>0</v>
      </c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</row>
    <row r="265" spans="1:60" ht="22.5" outlineLevel="1">
      <c r="A265" s="122">
        <v>70</v>
      </c>
      <c r="B265" s="123" t="s">
        <v>2351</v>
      </c>
      <c r="C265" s="137" t="s">
        <v>2352</v>
      </c>
      <c r="D265" s="124" t="s">
        <v>938</v>
      </c>
      <c r="E265" s="125">
        <v>110</v>
      </c>
      <c r="F265" s="126"/>
      <c r="G265" s="127">
        <f>ROUND(E265*F265,2)</f>
        <v>0</v>
      </c>
      <c r="H265" s="126"/>
      <c r="I265" s="127">
        <f>ROUND(E265*H265,2)</f>
        <v>0</v>
      </c>
      <c r="J265" s="126"/>
      <c r="K265" s="127">
        <f>ROUND(E265*J265,2)</f>
        <v>0</v>
      </c>
      <c r="L265" s="127">
        <v>21</v>
      </c>
      <c r="M265" s="127">
        <f>G265*(1+L265/100)</f>
        <v>0</v>
      </c>
      <c r="N265" s="127">
        <v>6.9999999999999994E-5</v>
      </c>
      <c r="O265" s="127">
        <f>ROUND(E265*N265,2)</f>
        <v>0.01</v>
      </c>
      <c r="P265" s="127">
        <v>0</v>
      </c>
      <c r="Q265" s="127">
        <f>ROUND(E265*P265,2)</f>
        <v>0</v>
      </c>
      <c r="R265" s="127"/>
      <c r="S265" s="127" t="s">
        <v>392</v>
      </c>
      <c r="T265" s="128" t="s">
        <v>393</v>
      </c>
      <c r="U265" s="106">
        <v>0</v>
      </c>
      <c r="V265" s="106">
        <f>ROUND(E265*U265,2)</f>
        <v>0</v>
      </c>
      <c r="W265" s="106"/>
      <c r="X265" s="106" t="s">
        <v>362</v>
      </c>
      <c r="Y265" s="101"/>
      <c r="Z265" s="101"/>
      <c r="AA265" s="101"/>
      <c r="AB265" s="101"/>
      <c r="AC265" s="101"/>
      <c r="AD265" s="101"/>
      <c r="AE265" s="101"/>
      <c r="AF265" s="101"/>
      <c r="AG265" s="101" t="s">
        <v>1789</v>
      </c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</row>
    <row r="266" spans="1:60" outlineLevel="1">
      <c r="A266" s="104"/>
      <c r="B266" s="105"/>
      <c r="C266" s="138" t="s">
        <v>2353</v>
      </c>
      <c r="D266" s="107"/>
      <c r="E266" s="108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1"/>
      <c r="Z266" s="101"/>
      <c r="AA266" s="101"/>
      <c r="AB266" s="101"/>
      <c r="AC266" s="101"/>
      <c r="AD266" s="101"/>
      <c r="AE266" s="101"/>
      <c r="AF266" s="101"/>
      <c r="AG266" s="101" t="s">
        <v>365</v>
      </c>
      <c r="AH266" s="101">
        <v>0</v>
      </c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</row>
    <row r="267" spans="1:60" outlineLevel="1">
      <c r="A267" s="104"/>
      <c r="B267" s="105"/>
      <c r="C267" s="138" t="s">
        <v>2350</v>
      </c>
      <c r="D267" s="107"/>
      <c r="E267" s="108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1"/>
      <c r="Z267" s="101"/>
      <c r="AA267" s="101"/>
      <c r="AB267" s="101"/>
      <c r="AC267" s="101"/>
      <c r="AD267" s="101"/>
      <c r="AE267" s="101"/>
      <c r="AF267" s="101"/>
      <c r="AG267" s="101" t="s">
        <v>365</v>
      </c>
      <c r="AH267" s="101">
        <v>0</v>
      </c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</row>
    <row r="268" spans="1:60" outlineLevel="1">
      <c r="A268" s="104"/>
      <c r="B268" s="105"/>
      <c r="C268" s="138" t="s">
        <v>1985</v>
      </c>
      <c r="D268" s="107"/>
      <c r="E268" s="108">
        <v>110</v>
      </c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1"/>
      <c r="Z268" s="101"/>
      <c r="AA268" s="101"/>
      <c r="AB268" s="101"/>
      <c r="AC268" s="101"/>
      <c r="AD268" s="101"/>
      <c r="AE268" s="101"/>
      <c r="AF268" s="101"/>
      <c r="AG268" s="101" t="s">
        <v>365</v>
      </c>
      <c r="AH268" s="101">
        <v>0</v>
      </c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</row>
    <row r="269" spans="1:60" outlineLevel="1">
      <c r="A269" s="129">
        <v>71</v>
      </c>
      <c r="B269" s="130" t="s">
        <v>2354</v>
      </c>
      <c r="C269" s="140" t="s">
        <v>2355</v>
      </c>
      <c r="D269" s="131" t="s">
        <v>24</v>
      </c>
      <c r="E269" s="132">
        <v>170.5</v>
      </c>
      <c r="F269" s="133"/>
      <c r="G269" s="134">
        <f>ROUND(E269*F269,2)</f>
        <v>0</v>
      </c>
      <c r="H269" s="133"/>
      <c r="I269" s="134">
        <f>ROUND(E269*H269,2)</f>
        <v>0</v>
      </c>
      <c r="J269" s="133"/>
      <c r="K269" s="134">
        <f>ROUND(E269*J269,2)</f>
        <v>0</v>
      </c>
      <c r="L269" s="134">
        <v>21</v>
      </c>
      <c r="M269" s="134">
        <f>G269*(1+L269/100)</f>
        <v>0</v>
      </c>
      <c r="N269" s="134">
        <v>0</v>
      </c>
      <c r="O269" s="134">
        <f>ROUND(E269*N269,2)</f>
        <v>0</v>
      </c>
      <c r="P269" s="134">
        <v>0</v>
      </c>
      <c r="Q269" s="134">
        <f>ROUND(E269*P269,2)</f>
        <v>0</v>
      </c>
      <c r="R269" s="134"/>
      <c r="S269" s="134" t="s">
        <v>360</v>
      </c>
      <c r="T269" s="135" t="s">
        <v>361</v>
      </c>
      <c r="U269" s="106">
        <v>0</v>
      </c>
      <c r="V269" s="106">
        <f>ROUND(E269*U269,2)</f>
        <v>0</v>
      </c>
      <c r="W269" s="106"/>
      <c r="X269" s="106" t="s">
        <v>362</v>
      </c>
      <c r="Y269" s="101"/>
      <c r="Z269" s="101"/>
      <c r="AA269" s="101"/>
      <c r="AB269" s="101"/>
      <c r="AC269" s="101"/>
      <c r="AD269" s="101"/>
      <c r="AE269" s="101"/>
      <c r="AF269" s="101"/>
      <c r="AG269" s="101" t="s">
        <v>1789</v>
      </c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</row>
    <row r="270" spans="1:60">
      <c r="A270" s="116" t="s">
        <v>355</v>
      </c>
      <c r="B270" s="117" t="s">
        <v>188</v>
      </c>
      <c r="C270" s="136" t="s">
        <v>189</v>
      </c>
      <c r="D270" s="118"/>
      <c r="E270" s="119"/>
      <c r="F270" s="120"/>
      <c r="G270" s="120">
        <f>SUMIF(AG271:AG275,"&lt;&gt;NOR",G271:G275)</f>
        <v>0</v>
      </c>
      <c r="H270" s="120"/>
      <c r="I270" s="120">
        <f>SUM(I271:I275)</f>
        <v>0</v>
      </c>
      <c r="J270" s="120"/>
      <c r="K270" s="120">
        <f>SUM(K271:K275)</f>
        <v>0</v>
      </c>
      <c r="L270" s="120"/>
      <c r="M270" s="120">
        <f>SUM(M271:M275)</f>
        <v>0</v>
      </c>
      <c r="N270" s="120"/>
      <c r="O270" s="120">
        <f>SUM(O271:O275)</f>
        <v>0.01</v>
      </c>
      <c r="P270" s="120"/>
      <c r="Q270" s="120">
        <f>SUM(Q271:Q275)</f>
        <v>0</v>
      </c>
      <c r="R270" s="120"/>
      <c r="S270" s="120"/>
      <c r="T270" s="121"/>
      <c r="U270" s="115"/>
      <c r="V270" s="115">
        <f>SUM(V271:V275)</f>
        <v>0</v>
      </c>
      <c r="W270" s="115"/>
      <c r="X270" s="115"/>
      <c r="AG270" t="s">
        <v>356</v>
      </c>
    </row>
    <row r="271" spans="1:60" ht="22.5" outlineLevel="1">
      <c r="A271" s="122">
        <v>72</v>
      </c>
      <c r="B271" s="123" t="s">
        <v>2356</v>
      </c>
      <c r="C271" s="137" t="s">
        <v>2357</v>
      </c>
      <c r="D271" s="124" t="s">
        <v>525</v>
      </c>
      <c r="E271" s="125">
        <v>660</v>
      </c>
      <c r="F271" s="126"/>
      <c r="G271" s="127">
        <f>ROUND(E271*F271,2)</f>
        <v>0</v>
      </c>
      <c r="H271" s="126"/>
      <c r="I271" s="127">
        <f>ROUND(E271*H271,2)</f>
        <v>0</v>
      </c>
      <c r="J271" s="126"/>
      <c r="K271" s="127">
        <f>ROUND(E271*J271,2)</f>
        <v>0</v>
      </c>
      <c r="L271" s="127">
        <v>21</v>
      </c>
      <c r="M271" s="127">
        <f>G271*(1+L271/100)</f>
        <v>0</v>
      </c>
      <c r="N271" s="127">
        <v>2.0000000000000002E-5</v>
      </c>
      <c r="O271" s="127">
        <f>ROUND(E271*N271,2)</f>
        <v>0.01</v>
      </c>
      <c r="P271" s="127">
        <v>0</v>
      </c>
      <c r="Q271" s="127">
        <f>ROUND(E271*P271,2)</f>
        <v>0</v>
      </c>
      <c r="R271" s="127"/>
      <c r="S271" s="127" t="s">
        <v>392</v>
      </c>
      <c r="T271" s="128" t="s">
        <v>393</v>
      </c>
      <c r="U271" s="106">
        <v>0</v>
      </c>
      <c r="V271" s="106">
        <f>ROUND(E271*U271,2)</f>
        <v>0</v>
      </c>
      <c r="W271" s="106"/>
      <c r="X271" s="106" t="s">
        <v>362</v>
      </c>
      <c r="Y271" s="101"/>
      <c r="Z271" s="101"/>
      <c r="AA271" s="101"/>
      <c r="AB271" s="101"/>
      <c r="AC271" s="101"/>
      <c r="AD271" s="101"/>
      <c r="AE271" s="101"/>
      <c r="AF271" s="101"/>
      <c r="AG271" s="101" t="s">
        <v>1789</v>
      </c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</row>
    <row r="272" spans="1:60" outlineLevel="1">
      <c r="A272" s="104"/>
      <c r="B272" s="105"/>
      <c r="C272" s="138" t="s">
        <v>2358</v>
      </c>
      <c r="D272" s="107"/>
      <c r="E272" s="108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1"/>
      <c r="Z272" s="101"/>
      <c r="AA272" s="101"/>
      <c r="AB272" s="101"/>
      <c r="AC272" s="101"/>
      <c r="AD272" s="101"/>
      <c r="AE272" s="101"/>
      <c r="AF272" s="101"/>
      <c r="AG272" s="101" t="s">
        <v>365</v>
      </c>
      <c r="AH272" s="101">
        <v>0</v>
      </c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</row>
    <row r="273" spans="1:60" outlineLevel="1">
      <c r="A273" s="104"/>
      <c r="B273" s="105"/>
      <c r="C273" s="138" t="s">
        <v>2359</v>
      </c>
      <c r="D273" s="107"/>
      <c r="E273" s="108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1"/>
      <c r="Z273" s="101"/>
      <c r="AA273" s="101"/>
      <c r="AB273" s="101"/>
      <c r="AC273" s="101"/>
      <c r="AD273" s="101"/>
      <c r="AE273" s="101"/>
      <c r="AF273" s="101"/>
      <c r="AG273" s="101" t="s">
        <v>365</v>
      </c>
      <c r="AH273" s="101">
        <v>0</v>
      </c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</row>
    <row r="274" spans="1:60" outlineLevel="1">
      <c r="A274" s="104"/>
      <c r="B274" s="105"/>
      <c r="C274" s="138" t="s">
        <v>2360</v>
      </c>
      <c r="D274" s="107"/>
      <c r="E274" s="108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1"/>
      <c r="Z274" s="101"/>
      <c r="AA274" s="101"/>
      <c r="AB274" s="101"/>
      <c r="AC274" s="101"/>
      <c r="AD274" s="101"/>
      <c r="AE274" s="101"/>
      <c r="AF274" s="101"/>
      <c r="AG274" s="101" t="s">
        <v>365</v>
      </c>
      <c r="AH274" s="101">
        <v>0</v>
      </c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</row>
    <row r="275" spans="1:60" outlineLevel="1">
      <c r="A275" s="104"/>
      <c r="B275" s="105"/>
      <c r="C275" s="138" t="s">
        <v>2361</v>
      </c>
      <c r="D275" s="107"/>
      <c r="E275" s="108">
        <v>660</v>
      </c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1"/>
      <c r="Z275" s="101"/>
      <c r="AA275" s="101"/>
      <c r="AB275" s="101"/>
      <c r="AC275" s="101"/>
      <c r="AD275" s="101"/>
      <c r="AE275" s="101"/>
      <c r="AF275" s="101"/>
      <c r="AG275" s="101" t="s">
        <v>365</v>
      </c>
      <c r="AH275" s="101">
        <v>0</v>
      </c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</row>
    <row r="276" spans="1:60">
      <c r="A276" s="116" t="s">
        <v>355</v>
      </c>
      <c r="B276" s="117" t="s">
        <v>157</v>
      </c>
      <c r="C276" s="136" t="s">
        <v>158</v>
      </c>
      <c r="D276" s="118"/>
      <c r="E276" s="119"/>
      <c r="F276" s="120"/>
      <c r="G276" s="120">
        <f>SUMIF(AG277:AG281,"&lt;&gt;NOR",G277:G281)</f>
        <v>0</v>
      </c>
      <c r="H276" s="120"/>
      <c r="I276" s="120">
        <f>SUM(I277:I281)</f>
        <v>0</v>
      </c>
      <c r="J276" s="120"/>
      <c r="K276" s="120">
        <f>SUM(K277:K281)</f>
        <v>0</v>
      </c>
      <c r="L276" s="120"/>
      <c r="M276" s="120">
        <f>SUM(M277:M281)</f>
        <v>0</v>
      </c>
      <c r="N276" s="120"/>
      <c r="O276" s="120">
        <f>SUM(O277:O281)</f>
        <v>0</v>
      </c>
      <c r="P276" s="120"/>
      <c r="Q276" s="120">
        <f>SUM(Q277:Q281)</f>
        <v>0</v>
      </c>
      <c r="R276" s="120"/>
      <c r="S276" s="120"/>
      <c r="T276" s="121"/>
      <c r="U276" s="115"/>
      <c r="V276" s="115">
        <f>SUM(V277:V281)</f>
        <v>0</v>
      </c>
      <c r="W276" s="115"/>
      <c r="X276" s="115"/>
      <c r="AG276" t="s">
        <v>356</v>
      </c>
    </row>
    <row r="277" spans="1:60" outlineLevel="1">
      <c r="A277" s="129">
        <v>73</v>
      </c>
      <c r="B277" s="130" t="s">
        <v>2362</v>
      </c>
      <c r="C277" s="140" t="s">
        <v>2363</v>
      </c>
      <c r="D277" s="131" t="s">
        <v>1788</v>
      </c>
      <c r="E277" s="132">
        <v>72</v>
      </c>
      <c r="F277" s="133"/>
      <c r="G277" s="134">
        <f>ROUND(E277*F277,2)</f>
        <v>0</v>
      </c>
      <c r="H277" s="133"/>
      <c r="I277" s="134">
        <f>ROUND(E277*H277,2)</f>
        <v>0</v>
      </c>
      <c r="J277" s="133"/>
      <c r="K277" s="134">
        <f>ROUND(E277*J277,2)</f>
        <v>0</v>
      </c>
      <c r="L277" s="134">
        <v>21</v>
      </c>
      <c r="M277" s="134">
        <f>G277*(1+L277/100)</f>
        <v>0</v>
      </c>
      <c r="N277" s="134">
        <v>0</v>
      </c>
      <c r="O277" s="134">
        <f>ROUND(E277*N277,2)</f>
        <v>0</v>
      </c>
      <c r="P277" s="134">
        <v>0</v>
      </c>
      <c r="Q277" s="134">
        <f>ROUND(E277*P277,2)</f>
        <v>0</v>
      </c>
      <c r="R277" s="134"/>
      <c r="S277" s="134" t="s">
        <v>392</v>
      </c>
      <c r="T277" s="135" t="s">
        <v>393</v>
      </c>
      <c r="U277" s="106">
        <v>0</v>
      </c>
      <c r="V277" s="106">
        <f>ROUND(E277*U277,2)</f>
        <v>0</v>
      </c>
      <c r="W277" s="106"/>
      <c r="X277" s="106" t="s">
        <v>362</v>
      </c>
      <c r="Y277" s="101"/>
      <c r="Z277" s="101"/>
      <c r="AA277" s="101"/>
      <c r="AB277" s="101"/>
      <c r="AC277" s="101"/>
      <c r="AD277" s="101"/>
      <c r="AE277" s="101"/>
      <c r="AF277" s="101"/>
      <c r="AG277" s="101" t="s">
        <v>550</v>
      </c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</row>
    <row r="278" spans="1:60" outlineLevel="1">
      <c r="A278" s="129">
        <v>74</v>
      </c>
      <c r="B278" s="130" t="s">
        <v>2364</v>
      </c>
      <c r="C278" s="140" t="s">
        <v>2365</v>
      </c>
      <c r="D278" s="131" t="s">
        <v>1788</v>
      </c>
      <c r="E278" s="132">
        <v>24</v>
      </c>
      <c r="F278" s="133"/>
      <c r="G278" s="134">
        <f>ROUND(E278*F278,2)</f>
        <v>0</v>
      </c>
      <c r="H278" s="133"/>
      <c r="I278" s="134">
        <f>ROUND(E278*H278,2)</f>
        <v>0</v>
      </c>
      <c r="J278" s="133"/>
      <c r="K278" s="134">
        <f>ROUND(E278*J278,2)</f>
        <v>0</v>
      </c>
      <c r="L278" s="134">
        <v>21</v>
      </c>
      <c r="M278" s="134">
        <f>G278*(1+L278/100)</f>
        <v>0</v>
      </c>
      <c r="N278" s="134">
        <v>0</v>
      </c>
      <c r="O278" s="134">
        <f>ROUND(E278*N278,2)</f>
        <v>0</v>
      </c>
      <c r="P278" s="134">
        <v>0</v>
      </c>
      <c r="Q278" s="134">
        <f>ROUND(E278*P278,2)</f>
        <v>0</v>
      </c>
      <c r="R278" s="134"/>
      <c r="S278" s="134" t="s">
        <v>392</v>
      </c>
      <c r="T278" s="135" t="s">
        <v>393</v>
      </c>
      <c r="U278" s="106">
        <v>0</v>
      </c>
      <c r="V278" s="106">
        <f>ROUND(E278*U278,2)</f>
        <v>0</v>
      </c>
      <c r="W278" s="106"/>
      <c r="X278" s="106" t="s">
        <v>362</v>
      </c>
      <c r="Y278" s="101"/>
      <c r="Z278" s="101"/>
      <c r="AA278" s="101"/>
      <c r="AB278" s="101"/>
      <c r="AC278" s="101"/>
      <c r="AD278" s="101"/>
      <c r="AE278" s="101"/>
      <c r="AF278" s="101"/>
      <c r="AG278" s="101" t="s">
        <v>550</v>
      </c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</row>
    <row r="279" spans="1:60" outlineLevel="1">
      <c r="A279" s="129">
        <v>75</v>
      </c>
      <c r="B279" s="130" t="s">
        <v>2366</v>
      </c>
      <c r="C279" s="140" t="s">
        <v>2367</v>
      </c>
      <c r="D279" s="131" t="s">
        <v>942</v>
      </c>
      <c r="E279" s="132">
        <v>1</v>
      </c>
      <c r="F279" s="133"/>
      <c r="G279" s="134">
        <f>ROUND(E279*F279,2)</f>
        <v>0</v>
      </c>
      <c r="H279" s="133"/>
      <c r="I279" s="134">
        <f>ROUND(E279*H279,2)</f>
        <v>0</v>
      </c>
      <c r="J279" s="133"/>
      <c r="K279" s="134">
        <f>ROUND(E279*J279,2)</f>
        <v>0</v>
      </c>
      <c r="L279" s="134">
        <v>21</v>
      </c>
      <c r="M279" s="134">
        <f>G279*(1+L279/100)</f>
        <v>0</v>
      </c>
      <c r="N279" s="134">
        <v>0</v>
      </c>
      <c r="O279" s="134">
        <f>ROUND(E279*N279,2)</f>
        <v>0</v>
      </c>
      <c r="P279" s="134">
        <v>0</v>
      </c>
      <c r="Q279" s="134">
        <f>ROUND(E279*P279,2)</f>
        <v>0</v>
      </c>
      <c r="R279" s="134"/>
      <c r="S279" s="134" t="s">
        <v>392</v>
      </c>
      <c r="T279" s="135" t="s">
        <v>393</v>
      </c>
      <c r="U279" s="106">
        <v>0</v>
      </c>
      <c r="V279" s="106">
        <f>ROUND(E279*U279,2)</f>
        <v>0</v>
      </c>
      <c r="W279" s="106"/>
      <c r="X279" s="106" t="s">
        <v>1066</v>
      </c>
      <c r="Y279" s="101"/>
      <c r="Z279" s="101"/>
      <c r="AA279" s="101"/>
      <c r="AB279" s="101"/>
      <c r="AC279" s="101"/>
      <c r="AD279" s="101"/>
      <c r="AE279" s="101"/>
      <c r="AF279" s="101"/>
      <c r="AG279" s="101" t="s">
        <v>1795</v>
      </c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</row>
    <row r="280" spans="1:60" outlineLevel="1">
      <c r="A280" s="129">
        <v>76</v>
      </c>
      <c r="B280" s="130" t="s">
        <v>2169</v>
      </c>
      <c r="C280" s="140" t="s">
        <v>2368</v>
      </c>
      <c r="D280" s="131" t="s">
        <v>534</v>
      </c>
      <c r="E280" s="132">
        <v>2</v>
      </c>
      <c r="F280" s="133"/>
      <c r="G280" s="134">
        <f>ROUND(E280*F280,2)</f>
        <v>0</v>
      </c>
      <c r="H280" s="133"/>
      <c r="I280" s="134">
        <f>ROUND(E280*H280,2)</f>
        <v>0</v>
      </c>
      <c r="J280" s="133"/>
      <c r="K280" s="134">
        <f>ROUND(E280*J280,2)</f>
        <v>0</v>
      </c>
      <c r="L280" s="134">
        <v>21</v>
      </c>
      <c r="M280" s="134">
        <f>G280*(1+L280/100)</f>
        <v>0</v>
      </c>
      <c r="N280" s="134">
        <v>0</v>
      </c>
      <c r="O280" s="134">
        <f>ROUND(E280*N280,2)</f>
        <v>0</v>
      </c>
      <c r="P280" s="134">
        <v>0</v>
      </c>
      <c r="Q280" s="134">
        <f>ROUND(E280*P280,2)</f>
        <v>0</v>
      </c>
      <c r="R280" s="134"/>
      <c r="S280" s="134" t="s">
        <v>392</v>
      </c>
      <c r="T280" s="135" t="s">
        <v>393</v>
      </c>
      <c r="U280" s="106">
        <v>0</v>
      </c>
      <c r="V280" s="106">
        <f>ROUND(E280*U280,2)</f>
        <v>0</v>
      </c>
      <c r="W280" s="106"/>
      <c r="X280" s="106" t="s">
        <v>362</v>
      </c>
      <c r="Y280" s="101"/>
      <c r="Z280" s="101"/>
      <c r="AA280" s="101"/>
      <c r="AB280" s="101"/>
      <c r="AC280" s="101"/>
      <c r="AD280" s="101"/>
      <c r="AE280" s="101"/>
      <c r="AF280" s="101"/>
      <c r="AG280" s="101" t="s">
        <v>550</v>
      </c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</row>
    <row r="281" spans="1:60" outlineLevel="1">
      <c r="A281" s="122">
        <v>77</v>
      </c>
      <c r="B281" s="123" t="s">
        <v>2369</v>
      </c>
      <c r="C281" s="137" t="s">
        <v>2370</v>
      </c>
      <c r="D281" s="124" t="s">
        <v>534</v>
      </c>
      <c r="E281" s="125">
        <v>1</v>
      </c>
      <c r="F281" s="126"/>
      <c r="G281" s="127">
        <f>ROUND(E281*F281,2)</f>
        <v>0</v>
      </c>
      <c r="H281" s="126"/>
      <c r="I281" s="127">
        <f>ROUND(E281*H281,2)</f>
        <v>0</v>
      </c>
      <c r="J281" s="126"/>
      <c r="K281" s="127">
        <f>ROUND(E281*J281,2)</f>
        <v>0</v>
      </c>
      <c r="L281" s="127">
        <v>21</v>
      </c>
      <c r="M281" s="127">
        <f>G281*(1+L281/100)</f>
        <v>0</v>
      </c>
      <c r="N281" s="127">
        <v>0</v>
      </c>
      <c r="O281" s="127">
        <f>ROUND(E281*N281,2)</f>
        <v>0</v>
      </c>
      <c r="P281" s="127">
        <v>0</v>
      </c>
      <c r="Q281" s="127">
        <f>ROUND(E281*P281,2)</f>
        <v>0</v>
      </c>
      <c r="R281" s="127"/>
      <c r="S281" s="127" t="s">
        <v>392</v>
      </c>
      <c r="T281" s="128" t="s">
        <v>393</v>
      </c>
      <c r="U281" s="106">
        <v>0</v>
      </c>
      <c r="V281" s="106">
        <f>ROUND(E281*U281,2)</f>
        <v>0</v>
      </c>
      <c r="W281" s="106"/>
      <c r="X281" s="106" t="s">
        <v>362</v>
      </c>
      <c r="Y281" s="101"/>
      <c r="Z281" s="101"/>
      <c r="AA281" s="101"/>
      <c r="AB281" s="101"/>
      <c r="AC281" s="101"/>
      <c r="AD281" s="101"/>
      <c r="AE281" s="101"/>
      <c r="AF281" s="101"/>
      <c r="AG281" s="101" t="s">
        <v>550</v>
      </c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</row>
    <row r="282" spans="1:60">
      <c r="A282" s="152"/>
      <c r="B282" s="4"/>
      <c r="C282" s="144"/>
      <c r="D282" s="6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AE282">
        <v>15</v>
      </c>
      <c r="AF282">
        <v>21</v>
      </c>
      <c r="AG282" t="s">
        <v>342</v>
      </c>
    </row>
    <row r="283" spans="1:60">
      <c r="A283" s="194"/>
      <c r="B283" s="195" t="s">
        <v>14</v>
      </c>
      <c r="C283" s="196"/>
      <c r="D283" s="197"/>
      <c r="E283" s="198"/>
      <c r="F283" s="198"/>
      <c r="G283" s="199">
        <f>G8+G47+G87+G101+G139+G250+G260+G270+G276</f>
        <v>0</v>
      </c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AE283">
        <f>SUMIF(L7:L281,AE282,G7:G281)</f>
        <v>0</v>
      </c>
      <c r="AF283">
        <f>SUMIF(L7:L281,AF282,G7:G281)</f>
        <v>0</v>
      </c>
      <c r="AG283" t="s">
        <v>1782</v>
      </c>
    </row>
    <row r="284" spans="1:60">
      <c r="A284" s="152"/>
      <c r="B284" s="4"/>
      <c r="C284" s="144"/>
      <c r="D284" s="6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</row>
    <row r="285" spans="1:60">
      <c r="A285" s="152"/>
      <c r="B285" s="4"/>
      <c r="C285" s="144"/>
      <c r="D285" s="6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</row>
    <row r="286" spans="1:60">
      <c r="A286" s="276" t="s">
        <v>1783</v>
      </c>
      <c r="B286" s="276"/>
      <c r="C286" s="277"/>
      <c r="D286" s="6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</row>
    <row r="287" spans="1:60">
      <c r="A287" s="257"/>
      <c r="B287" s="258"/>
      <c r="C287" s="259"/>
      <c r="D287" s="258"/>
      <c r="E287" s="258"/>
      <c r="F287" s="258"/>
      <c r="G287" s="260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AG287" t="s">
        <v>1784</v>
      </c>
    </row>
    <row r="288" spans="1:60">
      <c r="A288" s="261"/>
      <c r="B288" s="262"/>
      <c r="C288" s="263"/>
      <c r="D288" s="262"/>
      <c r="E288" s="262"/>
      <c r="F288" s="262"/>
      <c r="G288" s="264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</row>
    <row r="289" spans="1:33">
      <c r="A289" s="261"/>
      <c r="B289" s="262"/>
      <c r="C289" s="263"/>
      <c r="D289" s="262"/>
      <c r="E289" s="262"/>
      <c r="F289" s="262"/>
      <c r="G289" s="264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</row>
    <row r="290" spans="1:33">
      <c r="A290" s="261"/>
      <c r="B290" s="262"/>
      <c r="C290" s="263"/>
      <c r="D290" s="262"/>
      <c r="E290" s="262"/>
      <c r="F290" s="262"/>
      <c r="G290" s="264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</row>
    <row r="291" spans="1:33">
      <c r="A291" s="265"/>
      <c r="B291" s="266"/>
      <c r="C291" s="267"/>
      <c r="D291" s="266"/>
      <c r="E291" s="266"/>
      <c r="F291" s="266"/>
      <c r="G291" s="268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</row>
    <row r="292" spans="1:33">
      <c r="A292" s="152"/>
      <c r="B292" s="4"/>
      <c r="C292" s="144"/>
      <c r="D292" s="6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</row>
    <row r="293" spans="1:33">
      <c r="C293" s="145"/>
      <c r="D293" s="10"/>
      <c r="AG293" t="s">
        <v>1785</v>
      </c>
    </row>
    <row r="294" spans="1:33">
      <c r="D294" s="10"/>
    </row>
    <row r="295" spans="1:33">
      <c r="D295" s="10"/>
    </row>
    <row r="296" spans="1:33">
      <c r="D296" s="10"/>
    </row>
    <row r="297" spans="1:33">
      <c r="D297" s="10"/>
    </row>
    <row r="298" spans="1:33">
      <c r="D298" s="10"/>
    </row>
    <row r="299" spans="1:33">
      <c r="D299" s="10"/>
    </row>
    <row r="300" spans="1:33">
      <c r="D300" s="10"/>
    </row>
    <row r="301" spans="1:33">
      <c r="D301" s="10"/>
    </row>
    <row r="302" spans="1:33">
      <c r="D302" s="10"/>
    </row>
    <row r="303" spans="1:33">
      <c r="D303" s="10"/>
    </row>
    <row r="304" spans="1:33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287:G291"/>
    <mergeCell ref="A1:G1"/>
    <mergeCell ref="C2:G2"/>
    <mergeCell ref="C3:G3"/>
    <mergeCell ref="C4:G4"/>
    <mergeCell ref="A286:C28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49</v>
      </c>
      <c r="C4" s="273" t="s">
        <v>50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141</v>
      </c>
      <c r="C8" s="136" t="s">
        <v>142</v>
      </c>
      <c r="D8" s="118"/>
      <c r="E8" s="119"/>
      <c r="F8" s="120"/>
      <c r="G8" s="120">
        <f>SUMIF(AG9:AG30,"&lt;&gt;NOR",G9:G30)</f>
        <v>0</v>
      </c>
      <c r="H8" s="120"/>
      <c r="I8" s="120">
        <f>SUM(I9:I30)</f>
        <v>0</v>
      </c>
      <c r="J8" s="120"/>
      <c r="K8" s="120">
        <f>SUM(K9:K30)</f>
        <v>0</v>
      </c>
      <c r="L8" s="120"/>
      <c r="M8" s="120">
        <f>SUM(M9:M30)</f>
        <v>0</v>
      </c>
      <c r="N8" s="120"/>
      <c r="O8" s="120">
        <f>SUM(O9:O30)</f>
        <v>0.02</v>
      </c>
      <c r="P8" s="120"/>
      <c r="Q8" s="120">
        <f>SUM(Q9:Q30)</f>
        <v>0.74</v>
      </c>
      <c r="R8" s="120"/>
      <c r="S8" s="120"/>
      <c r="T8" s="121"/>
      <c r="U8" s="115"/>
      <c r="V8" s="115">
        <f>SUM(V9:V30)</f>
        <v>21.88</v>
      </c>
      <c r="W8" s="115"/>
      <c r="X8" s="115"/>
      <c r="AG8" t="s">
        <v>356</v>
      </c>
    </row>
    <row r="9" spans="1:60" ht="22.5" outlineLevel="1">
      <c r="A9" s="122">
        <v>1</v>
      </c>
      <c r="B9" s="123" t="s">
        <v>2371</v>
      </c>
      <c r="C9" s="137" t="s">
        <v>2372</v>
      </c>
      <c r="D9" s="124" t="s">
        <v>525</v>
      </c>
      <c r="E9" s="125">
        <v>80</v>
      </c>
      <c r="F9" s="126"/>
      <c r="G9" s="127">
        <f>ROUND(E9*F9,2)</f>
        <v>0</v>
      </c>
      <c r="H9" s="126"/>
      <c r="I9" s="127">
        <f>ROUND(E9*H9,2)</f>
        <v>0</v>
      </c>
      <c r="J9" s="126"/>
      <c r="K9" s="127">
        <f>ROUND(E9*J9,2)</f>
        <v>0</v>
      </c>
      <c r="L9" s="127">
        <v>21</v>
      </c>
      <c r="M9" s="127">
        <f>G9*(1+L9/100)</f>
        <v>0</v>
      </c>
      <c r="N9" s="127">
        <v>2.0000000000000002E-5</v>
      </c>
      <c r="O9" s="127">
        <f>ROUND(E9*N9,2)</f>
        <v>0</v>
      </c>
      <c r="P9" s="127">
        <v>3.2000000000000002E-3</v>
      </c>
      <c r="Q9" s="127">
        <f>ROUND(E9*P9,2)</f>
        <v>0.26</v>
      </c>
      <c r="R9" s="127"/>
      <c r="S9" s="127" t="s">
        <v>360</v>
      </c>
      <c r="T9" s="128" t="s">
        <v>361</v>
      </c>
      <c r="U9" s="106">
        <v>5.2999999999999999E-2</v>
      </c>
      <c r="V9" s="106">
        <f>ROUND(E9*U9,2)</f>
        <v>4.24</v>
      </c>
      <c r="W9" s="106"/>
      <c r="X9" s="106" t="s">
        <v>362</v>
      </c>
      <c r="Y9" s="101"/>
      <c r="Z9" s="101"/>
      <c r="AA9" s="101"/>
      <c r="AB9" s="101"/>
      <c r="AC9" s="101"/>
      <c r="AD9" s="101"/>
      <c r="AE9" s="101"/>
      <c r="AF9" s="101"/>
      <c r="AG9" s="101" t="s">
        <v>1789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outlineLevel="1">
      <c r="A10" s="104"/>
      <c r="B10" s="105"/>
      <c r="C10" s="138" t="s">
        <v>2127</v>
      </c>
      <c r="D10" s="107"/>
      <c r="E10" s="108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1"/>
      <c r="Z10" s="101"/>
      <c r="AA10" s="101"/>
      <c r="AB10" s="101"/>
      <c r="AC10" s="101"/>
      <c r="AD10" s="101"/>
      <c r="AE10" s="101"/>
      <c r="AF10" s="101"/>
      <c r="AG10" s="101" t="s">
        <v>365</v>
      </c>
      <c r="AH10" s="101">
        <v>0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outlineLevel="1">
      <c r="A11" s="104"/>
      <c r="B11" s="105"/>
      <c r="C11" s="138" t="s">
        <v>2128</v>
      </c>
      <c r="D11" s="107"/>
      <c r="E11" s="108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1"/>
      <c r="Z11" s="101"/>
      <c r="AA11" s="101"/>
      <c r="AB11" s="101"/>
      <c r="AC11" s="101"/>
      <c r="AD11" s="101"/>
      <c r="AE11" s="101"/>
      <c r="AF11" s="101"/>
      <c r="AG11" s="101" t="s">
        <v>365</v>
      </c>
      <c r="AH11" s="101">
        <v>0</v>
      </c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outlineLevel="1">
      <c r="A12" s="104"/>
      <c r="B12" s="105"/>
      <c r="C12" s="138" t="s">
        <v>2129</v>
      </c>
      <c r="D12" s="107"/>
      <c r="E12" s="108">
        <v>80</v>
      </c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1"/>
      <c r="Z12" s="101"/>
      <c r="AA12" s="101"/>
      <c r="AB12" s="101"/>
      <c r="AC12" s="101"/>
      <c r="AD12" s="101"/>
      <c r="AE12" s="101"/>
      <c r="AF12" s="101"/>
      <c r="AG12" s="101" t="s">
        <v>365</v>
      </c>
      <c r="AH12" s="101">
        <v>0</v>
      </c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outlineLevel="1">
      <c r="A13" s="122">
        <v>2</v>
      </c>
      <c r="B13" s="123" t="s">
        <v>2136</v>
      </c>
      <c r="C13" s="137" t="s">
        <v>2137</v>
      </c>
      <c r="D13" s="124" t="s">
        <v>534</v>
      </c>
      <c r="E13" s="125">
        <v>22</v>
      </c>
      <c r="F13" s="126"/>
      <c r="G13" s="127">
        <f>ROUND(E13*F13,2)</f>
        <v>0</v>
      </c>
      <c r="H13" s="126"/>
      <c r="I13" s="127">
        <f>ROUND(E13*H13,2)</f>
        <v>0</v>
      </c>
      <c r="J13" s="126"/>
      <c r="K13" s="127">
        <f>ROUND(E13*J13,2)</f>
        <v>0</v>
      </c>
      <c r="L13" s="127">
        <v>21</v>
      </c>
      <c r="M13" s="127">
        <f>G13*(1+L13/100)</f>
        <v>0</v>
      </c>
      <c r="N13" s="127">
        <v>2.9999999999999997E-4</v>
      </c>
      <c r="O13" s="127">
        <f>ROUND(E13*N13,2)</f>
        <v>0.01</v>
      </c>
      <c r="P13" s="127">
        <v>0</v>
      </c>
      <c r="Q13" s="127">
        <f>ROUND(E13*P13,2)</f>
        <v>0</v>
      </c>
      <c r="R13" s="127"/>
      <c r="S13" s="127" t="s">
        <v>360</v>
      </c>
      <c r="T13" s="128" t="s">
        <v>361</v>
      </c>
      <c r="U13" s="106">
        <v>0.13400000000000001</v>
      </c>
      <c r="V13" s="106">
        <f>ROUND(E13*U13,2)</f>
        <v>2.95</v>
      </c>
      <c r="W13" s="106"/>
      <c r="X13" s="106" t="s">
        <v>362</v>
      </c>
      <c r="Y13" s="101"/>
      <c r="Z13" s="101"/>
      <c r="AA13" s="101"/>
      <c r="AB13" s="101"/>
      <c r="AC13" s="101"/>
      <c r="AD13" s="101"/>
      <c r="AE13" s="101"/>
      <c r="AF13" s="101"/>
      <c r="AG13" s="101" t="s">
        <v>1789</v>
      </c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04"/>
      <c r="B14" s="105"/>
      <c r="C14" s="138" t="s">
        <v>2138</v>
      </c>
      <c r="D14" s="107"/>
      <c r="E14" s="108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1"/>
      <c r="Z14" s="101"/>
      <c r="AA14" s="101"/>
      <c r="AB14" s="101"/>
      <c r="AC14" s="101"/>
      <c r="AD14" s="101"/>
      <c r="AE14" s="101"/>
      <c r="AF14" s="101"/>
      <c r="AG14" s="101" t="s">
        <v>365</v>
      </c>
      <c r="AH14" s="101">
        <v>0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outlineLevel="1">
      <c r="A15" s="104"/>
      <c r="B15" s="105"/>
      <c r="C15" s="138" t="s">
        <v>2373</v>
      </c>
      <c r="D15" s="107"/>
      <c r="E15" s="108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1"/>
      <c r="Z15" s="101"/>
      <c r="AA15" s="101"/>
      <c r="AB15" s="101"/>
      <c r="AC15" s="101"/>
      <c r="AD15" s="101"/>
      <c r="AE15" s="101"/>
      <c r="AF15" s="101"/>
      <c r="AG15" s="101" t="s">
        <v>365</v>
      </c>
      <c r="AH15" s="101">
        <v>0</v>
      </c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outlineLevel="1">
      <c r="A16" s="104"/>
      <c r="B16" s="105"/>
      <c r="C16" s="138" t="s">
        <v>2095</v>
      </c>
      <c r="D16" s="107"/>
      <c r="E16" s="108">
        <v>22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1"/>
      <c r="Z16" s="101"/>
      <c r="AA16" s="101"/>
      <c r="AB16" s="101"/>
      <c r="AC16" s="101"/>
      <c r="AD16" s="101"/>
      <c r="AE16" s="101"/>
      <c r="AF16" s="101"/>
      <c r="AG16" s="101" t="s">
        <v>365</v>
      </c>
      <c r="AH16" s="101">
        <v>0</v>
      </c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outlineLevel="1">
      <c r="A17" s="129">
        <v>3</v>
      </c>
      <c r="B17" s="130" t="s">
        <v>2145</v>
      </c>
      <c r="C17" s="140" t="s">
        <v>2146</v>
      </c>
      <c r="D17" s="131" t="s">
        <v>544</v>
      </c>
      <c r="E17" s="132">
        <v>0.25600000000000001</v>
      </c>
      <c r="F17" s="133"/>
      <c r="G17" s="134">
        <f>ROUND(E17*F17,2)</f>
        <v>0</v>
      </c>
      <c r="H17" s="133"/>
      <c r="I17" s="134">
        <f>ROUND(E17*H17,2)</f>
        <v>0</v>
      </c>
      <c r="J17" s="133"/>
      <c r="K17" s="134">
        <f>ROUND(E17*J17,2)</f>
        <v>0</v>
      </c>
      <c r="L17" s="134">
        <v>21</v>
      </c>
      <c r="M17" s="134">
        <f>G17*(1+L17/100)</f>
        <v>0</v>
      </c>
      <c r="N17" s="134">
        <v>0</v>
      </c>
      <c r="O17" s="134">
        <f>ROUND(E17*N17,2)</f>
        <v>0</v>
      </c>
      <c r="P17" s="134">
        <v>0</v>
      </c>
      <c r="Q17" s="134">
        <f>ROUND(E17*P17,2)</f>
        <v>0</v>
      </c>
      <c r="R17" s="134"/>
      <c r="S17" s="134" t="s">
        <v>360</v>
      </c>
      <c r="T17" s="135" t="s">
        <v>361</v>
      </c>
      <c r="U17" s="106">
        <v>5.5620000000000003</v>
      </c>
      <c r="V17" s="106">
        <f>ROUND(E17*U17,2)</f>
        <v>1.42</v>
      </c>
      <c r="W17" s="106"/>
      <c r="X17" s="106" t="s">
        <v>362</v>
      </c>
      <c r="Y17" s="101"/>
      <c r="Z17" s="101"/>
      <c r="AA17" s="101"/>
      <c r="AB17" s="101"/>
      <c r="AC17" s="101"/>
      <c r="AD17" s="101"/>
      <c r="AE17" s="101"/>
      <c r="AF17" s="101"/>
      <c r="AG17" s="101" t="s">
        <v>1789</v>
      </c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outlineLevel="1">
      <c r="A18" s="122">
        <v>4</v>
      </c>
      <c r="B18" s="123" t="s">
        <v>2374</v>
      </c>
      <c r="C18" s="137" t="s">
        <v>2375</v>
      </c>
      <c r="D18" s="124" t="s">
        <v>534</v>
      </c>
      <c r="E18" s="125">
        <v>44</v>
      </c>
      <c r="F18" s="126"/>
      <c r="G18" s="127">
        <f>ROUND(E18*F18,2)</f>
        <v>0</v>
      </c>
      <c r="H18" s="126"/>
      <c r="I18" s="127">
        <f>ROUND(E18*H18,2)</f>
        <v>0</v>
      </c>
      <c r="J18" s="126"/>
      <c r="K18" s="127">
        <f>ROUND(E18*J18,2)</f>
        <v>0</v>
      </c>
      <c r="L18" s="127">
        <v>21</v>
      </c>
      <c r="M18" s="127">
        <f>G18*(1+L18/100)</f>
        <v>0</v>
      </c>
      <c r="N18" s="127">
        <v>1.2999999999999999E-4</v>
      </c>
      <c r="O18" s="127">
        <f>ROUND(E18*N18,2)</f>
        <v>0.01</v>
      </c>
      <c r="P18" s="127">
        <v>1.1000000000000001E-3</v>
      </c>
      <c r="Q18" s="127">
        <f>ROUND(E18*P18,2)</f>
        <v>0.05</v>
      </c>
      <c r="R18" s="127"/>
      <c r="S18" s="127" t="s">
        <v>360</v>
      </c>
      <c r="T18" s="128" t="s">
        <v>361</v>
      </c>
      <c r="U18" s="106">
        <v>0.22900000000000001</v>
      </c>
      <c r="V18" s="106">
        <f>ROUND(E18*U18,2)</f>
        <v>10.08</v>
      </c>
      <c r="W18" s="106"/>
      <c r="X18" s="106" t="s">
        <v>362</v>
      </c>
      <c r="Y18" s="101"/>
      <c r="Z18" s="101"/>
      <c r="AA18" s="101"/>
      <c r="AB18" s="101"/>
      <c r="AC18" s="101"/>
      <c r="AD18" s="101"/>
      <c r="AE18" s="101"/>
      <c r="AF18" s="101"/>
      <c r="AG18" s="101" t="s">
        <v>1789</v>
      </c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outlineLevel="1">
      <c r="A19" s="104"/>
      <c r="B19" s="105"/>
      <c r="C19" s="138" t="s">
        <v>2149</v>
      </c>
      <c r="D19" s="107"/>
      <c r="E19" s="108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1"/>
      <c r="Z19" s="101"/>
      <c r="AA19" s="101"/>
      <c r="AB19" s="101"/>
      <c r="AC19" s="101"/>
      <c r="AD19" s="101"/>
      <c r="AE19" s="101"/>
      <c r="AF19" s="101"/>
      <c r="AG19" s="101" t="s">
        <v>365</v>
      </c>
      <c r="AH19" s="101">
        <v>0</v>
      </c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outlineLevel="1">
      <c r="A20" s="104"/>
      <c r="B20" s="105"/>
      <c r="C20" s="138" t="s">
        <v>2376</v>
      </c>
      <c r="D20" s="107"/>
      <c r="E20" s="108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/>
      <c r="Z20" s="101"/>
      <c r="AA20" s="101"/>
      <c r="AB20" s="101"/>
      <c r="AC20" s="101"/>
      <c r="AD20" s="101"/>
      <c r="AE20" s="101"/>
      <c r="AF20" s="101"/>
      <c r="AG20" s="101" t="s">
        <v>365</v>
      </c>
      <c r="AH20" s="101">
        <v>0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outlineLevel="1">
      <c r="A21" s="104"/>
      <c r="B21" s="105"/>
      <c r="C21" s="138" t="s">
        <v>2377</v>
      </c>
      <c r="D21" s="107"/>
      <c r="E21" s="108">
        <v>44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1"/>
      <c r="Z21" s="101"/>
      <c r="AA21" s="101"/>
      <c r="AB21" s="101"/>
      <c r="AC21" s="101"/>
      <c r="AD21" s="101"/>
      <c r="AE21" s="101"/>
      <c r="AF21" s="101"/>
      <c r="AG21" s="101" t="s">
        <v>365</v>
      </c>
      <c r="AH21" s="101">
        <v>0</v>
      </c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outlineLevel="1">
      <c r="A22" s="129">
        <v>5</v>
      </c>
      <c r="B22" s="130" t="s">
        <v>2151</v>
      </c>
      <c r="C22" s="140" t="s">
        <v>2152</v>
      </c>
      <c r="D22" s="131" t="s">
        <v>544</v>
      </c>
      <c r="E22" s="132">
        <v>0.73560000000000003</v>
      </c>
      <c r="F22" s="133"/>
      <c r="G22" s="134">
        <f>ROUND(E22*F22,2)</f>
        <v>0</v>
      </c>
      <c r="H22" s="133"/>
      <c r="I22" s="134">
        <f>ROUND(E22*H22,2)</f>
        <v>0</v>
      </c>
      <c r="J22" s="133"/>
      <c r="K22" s="134">
        <f>ROUND(E22*J22,2)</f>
        <v>0</v>
      </c>
      <c r="L22" s="134">
        <v>21</v>
      </c>
      <c r="M22" s="134">
        <f>G22*(1+L22/100)</f>
        <v>0</v>
      </c>
      <c r="N22" s="134">
        <v>0</v>
      </c>
      <c r="O22" s="134">
        <f>ROUND(E22*N22,2)</f>
        <v>0</v>
      </c>
      <c r="P22" s="134">
        <v>0</v>
      </c>
      <c r="Q22" s="134">
        <f>ROUND(E22*P22,2)</f>
        <v>0</v>
      </c>
      <c r="R22" s="134"/>
      <c r="S22" s="134" t="s">
        <v>360</v>
      </c>
      <c r="T22" s="135" t="s">
        <v>361</v>
      </c>
      <c r="U22" s="106">
        <v>4.3390000000000004</v>
      </c>
      <c r="V22" s="106">
        <f>ROUND(E22*U22,2)</f>
        <v>3.19</v>
      </c>
      <c r="W22" s="106"/>
      <c r="X22" s="106" t="s">
        <v>362</v>
      </c>
      <c r="Y22" s="101"/>
      <c r="Z22" s="101"/>
      <c r="AA22" s="101"/>
      <c r="AB22" s="101"/>
      <c r="AC22" s="101"/>
      <c r="AD22" s="101"/>
      <c r="AE22" s="101"/>
      <c r="AF22" s="101"/>
      <c r="AG22" s="101" t="s">
        <v>1789</v>
      </c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ht="22.5" outlineLevel="1">
      <c r="A23" s="129">
        <v>6</v>
      </c>
      <c r="B23" s="130" t="s">
        <v>2163</v>
      </c>
      <c r="C23" s="140" t="s">
        <v>2164</v>
      </c>
      <c r="D23" s="131" t="s">
        <v>1788</v>
      </c>
      <c r="E23" s="132">
        <v>48</v>
      </c>
      <c r="F23" s="133"/>
      <c r="G23" s="134">
        <f>ROUND(E23*F23,2)</f>
        <v>0</v>
      </c>
      <c r="H23" s="133"/>
      <c r="I23" s="134">
        <f>ROUND(E23*H23,2)</f>
        <v>0</v>
      </c>
      <c r="J23" s="133"/>
      <c r="K23" s="134">
        <f>ROUND(E23*J23,2)</f>
        <v>0</v>
      </c>
      <c r="L23" s="134">
        <v>21</v>
      </c>
      <c r="M23" s="134">
        <f>G23*(1+L23/100)</f>
        <v>0</v>
      </c>
      <c r="N23" s="134">
        <v>0</v>
      </c>
      <c r="O23" s="134">
        <f>ROUND(E23*N23,2)</f>
        <v>0</v>
      </c>
      <c r="P23" s="134">
        <v>0</v>
      </c>
      <c r="Q23" s="134">
        <f>ROUND(E23*P23,2)</f>
        <v>0</v>
      </c>
      <c r="R23" s="134"/>
      <c r="S23" s="134" t="s">
        <v>392</v>
      </c>
      <c r="T23" s="135" t="s">
        <v>393</v>
      </c>
      <c r="U23" s="106">
        <v>0</v>
      </c>
      <c r="V23" s="106">
        <f>ROUND(E23*U23,2)</f>
        <v>0</v>
      </c>
      <c r="W23" s="106"/>
      <c r="X23" s="106" t="s">
        <v>362</v>
      </c>
      <c r="Y23" s="101"/>
      <c r="Z23" s="101"/>
      <c r="AA23" s="101"/>
      <c r="AB23" s="101"/>
      <c r="AC23" s="101"/>
      <c r="AD23" s="101"/>
      <c r="AE23" s="101"/>
      <c r="AF23" s="101"/>
      <c r="AG23" s="101" t="s">
        <v>550</v>
      </c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ht="22.5" outlineLevel="1">
      <c r="A24" s="129">
        <v>7</v>
      </c>
      <c r="B24" s="130" t="s">
        <v>2165</v>
      </c>
      <c r="C24" s="140" t="s">
        <v>2166</v>
      </c>
      <c r="D24" s="131" t="s">
        <v>1788</v>
      </c>
      <c r="E24" s="132">
        <v>72</v>
      </c>
      <c r="F24" s="133"/>
      <c r="G24" s="134">
        <f>ROUND(E24*F24,2)</f>
        <v>0</v>
      </c>
      <c r="H24" s="133"/>
      <c r="I24" s="134">
        <f>ROUND(E24*H24,2)</f>
        <v>0</v>
      </c>
      <c r="J24" s="133"/>
      <c r="K24" s="134">
        <f>ROUND(E24*J24,2)</f>
        <v>0</v>
      </c>
      <c r="L24" s="134">
        <v>21</v>
      </c>
      <c r="M24" s="134">
        <f>G24*(1+L24/100)</f>
        <v>0</v>
      </c>
      <c r="N24" s="134">
        <v>0</v>
      </c>
      <c r="O24" s="134">
        <f>ROUND(E24*N24,2)</f>
        <v>0</v>
      </c>
      <c r="P24" s="134">
        <v>0</v>
      </c>
      <c r="Q24" s="134">
        <f>ROUND(E24*P24,2)</f>
        <v>0</v>
      </c>
      <c r="R24" s="134"/>
      <c r="S24" s="134" t="s">
        <v>392</v>
      </c>
      <c r="T24" s="135" t="s">
        <v>393</v>
      </c>
      <c r="U24" s="106">
        <v>0</v>
      </c>
      <c r="V24" s="106">
        <f>ROUND(E24*U24,2)</f>
        <v>0</v>
      </c>
      <c r="W24" s="106"/>
      <c r="X24" s="106" t="s">
        <v>362</v>
      </c>
      <c r="Y24" s="101"/>
      <c r="Z24" s="101"/>
      <c r="AA24" s="101"/>
      <c r="AB24" s="101"/>
      <c r="AC24" s="101"/>
      <c r="AD24" s="101"/>
      <c r="AE24" s="101"/>
      <c r="AF24" s="101"/>
      <c r="AG24" s="101" t="s">
        <v>550</v>
      </c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ht="22.5" outlineLevel="1">
      <c r="A25" s="129">
        <v>8</v>
      </c>
      <c r="B25" s="130" t="s">
        <v>2167</v>
      </c>
      <c r="C25" s="140" t="s">
        <v>2168</v>
      </c>
      <c r="D25" s="131" t="s">
        <v>534</v>
      </c>
      <c r="E25" s="132">
        <v>22</v>
      </c>
      <c r="F25" s="133"/>
      <c r="G25" s="134">
        <f>ROUND(E25*F25,2)</f>
        <v>0</v>
      </c>
      <c r="H25" s="133"/>
      <c r="I25" s="134">
        <f>ROUND(E25*H25,2)</f>
        <v>0</v>
      </c>
      <c r="J25" s="133"/>
      <c r="K25" s="134">
        <f>ROUND(E25*J25,2)</f>
        <v>0</v>
      </c>
      <c r="L25" s="134">
        <v>21</v>
      </c>
      <c r="M25" s="134">
        <f>G25*(1+L25/100)</f>
        <v>0</v>
      </c>
      <c r="N25" s="134">
        <v>0</v>
      </c>
      <c r="O25" s="134">
        <f>ROUND(E25*N25,2)</f>
        <v>0</v>
      </c>
      <c r="P25" s="134">
        <v>0</v>
      </c>
      <c r="Q25" s="134">
        <f>ROUND(E25*P25,2)</f>
        <v>0</v>
      </c>
      <c r="R25" s="134"/>
      <c r="S25" s="134" t="s">
        <v>392</v>
      </c>
      <c r="T25" s="135" t="s">
        <v>393</v>
      </c>
      <c r="U25" s="106">
        <v>0</v>
      </c>
      <c r="V25" s="106">
        <f>ROUND(E25*U25,2)</f>
        <v>0</v>
      </c>
      <c r="W25" s="106"/>
      <c r="X25" s="106" t="s">
        <v>362</v>
      </c>
      <c r="Y25" s="101"/>
      <c r="Z25" s="101"/>
      <c r="AA25" s="101"/>
      <c r="AB25" s="101"/>
      <c r="AC25" s="101"/>
      <c r="AD25" s="101"/>
      <c r="AE25" s="101"/>
      <c r="AF25" s="101"/>
      <c r="AG25" s="101" t="s">
        <v>550</v>
      </c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ht="22.5" outlineLevel="1">
      <c r="A26" s="122">
        <v>9</v>
      </c>
      <c r="B26" s="123" t="s">
        <v>2378</v>
      </c>
      <c r="C26" s="137" t="s">
        <v>2379</v>
      </c>
      <c r="D26" s="124" t="s">
        <v>525</v>
      </c>
      <c r="E26" s="125">
        <v>80</v>
      </c>
      <c r="F26" s="126"/>
      <c r="G26" s="127">
        <f>ROUND(E26*F26,2)</f>
        <v>0</v>
      </c>
      <c r="H26" s="126"/>
      <c r="I26" s="127">
        <f>ROUND(E26*H26,2)</f>
        <v>0</v>
      </c>
      <c r="J26" s="126"/>
      <c r="K26" s="127">
        <f>ROUND(E26*J26,2)</f>
        <v>0</v>
      </c>
      <c r="L26" s="127">
        <v>21</v>
      </c>
      <c r="M26" s="127">
        <f>G26*(1+L26/100)</f>
        <v>0</v>
      </c>
      <c r="N26" s="127">
        <v>0</v>
      </c>
      <c r="O26" s="127">
        <f>ROUND(E26*N26,2)</f>
        <v>0</v>
      </c>
      <c r="P26" s="127">
        <v>5.3899999999999998E-3</v>
      </c>
      <c r="Q26" s="127">
        <f>ROUND(E26*P26,2)</f>
        <v>0.43</v>
      </c>
      <c r="R26" s="127"/>
      <c r="S26" s="127" t="s">
        <v>392</v>
      </c>
      <c r="T26" s="128" t="s">
        <v>393</v>
      </c>
      <c r="U26" s="106">
        <v>0</v>
      </c>
      <c r="V26" s="106">
        <f>ROUND(E26*U26,2)</f>
        <v>0</v>
      </c>
      <c r="W26" s="106"/>
      <c r="X26" s="106" t="s">
        <v>362</v>
      </c>
      <c r="Y26" s="101"/>
      <c r="Z26" s="101"/>
      <c r="AA26" s="101"/>
      <c r="AB26" s="101"/>
      <c r="AC26" s="101"/>
      <c r="AD26" s="101"/>
      <c r="AE26" s="101"/>
      <c r="AF26" s="101"/>
      <c r="AG26" s="101" t="s">
        <v>1789</v>
      </c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04"/>
      <c r="B27" s="105"/>
      <c r="C27" s="138" t="s">
        <v>2127</v>
      </c>
      <c r="D27" s="107"/>
      <c r="E27" s="108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1"/>
      <c r="Z27" s="101"/>
      <c r="AA27" s="101"/>
      <c r="AB27" s="101"/>
      <c r="AC27" s="101"/>
      <c r="AD27" s="101"/>
      <c r="AE27" s="101"/>
      <c r="AF27" s="101"/>
      <c r="AG27" s="101" t="s">
        <v>365</v>
      </c>
      <c r="AH27" s="101">
        <v>0</v>
      </c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outlineLevel="1">
      <c r="A28" s="104"/>
      <c r="B28" s="105"/>
      <c r="C28" s="138" t="s">
        <v>2128</v>
      </c>
      <c r="D28" s="107"/>
      <c r="E28" s="108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1"/>
      <c r="Z28" s="101"/>
      <c r="AA28" s="101"/>
      <c r="AB28" s="101"/>
      <c r="AC28" s="101"/>
      <c r="AD28" s="101"/>
      <c r="AE28" s="101"/>
      <c r="AF28" s="101"/>
      <c r="AG28" s="101" t="s">
        <v>365</v>
      </c>
      <c r="AH28" s="101">
        <v>0</v>
      </c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04"/>
      <c r="B29" s="105"/>
      <c r="C29" s="138" t="s">
        <v>2129</v>
      </c>
      <c r="D29" s="107"/>
      <c r="E29" s="108">
        <v>80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1"/>
      <c r="Z29" s="101"/>
      <c r="AA29" s="101"/>
      <c r="AB29" s="101"/>
      <c r="AC29" s="101"/>
      <c r="AD29" s="101"/>
      <c r="AE29" s="101"/>
      <c r="AF29" s="101"/>
      <c r="AG29" s="101" t="s">
        <v>365</v>
      </c>
      <c r="AH29" s="101">
        <v>0</v>
      </c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ht="22.5" outlineLevel="1">
      <c r="A30" s="129">
        <v>10</v>
      </c>
      <c r="B30" s="130" t="s">
        <v>2169</v>
      </c>
      <c r="C30" s="140" t="s">
        <v>2170</v>
      </c>
      <c r="D30" s="131" t="s">
        <v>2171</v>
      </c>
      <c r="E30" s="132">
        <v>0.43099999999999999</v>
      </c>
      <c r="F30" s="133"/>
      <c r="G30" s="134">
        <f>ROUND(E30*F30,2)</f>
        <v>0</v>
      </c>
      <c r="H30" s="133"/>
      <c r="I30" s="134">
        <f>ROUND(E30*H30,2)</f>
        <v>0</v>
      </c>
      <c r="J30" s="133"/>
      <c r="K30" s="134">
        <f>ROUND(E30*J30,2)</f>
        <v>0</v>
      </c>
      <c r="L30" s="134">
        <v>21</v>
      </c>
      <c r="M30" s="134">
        <f>G30*(1+L30/100)</f>
        <v>0</v>
      </c>
      <c r="N30" s="134">
        <v>0</v>
      </c>
      <c r="O30" s="134">
        <f>ROUND(E30*N30,2)</f>
        <v>0</v>
      </c>
      <c r="P30" s="134">
        <v>0</v>
      </c>
      <c r="Q30" s="134">
        <f>ROUND(E30*P30,2)</f>
        <v>0</v>
      </c>
      <c r="R30" s="134"/>
      <c r="S30" s="134" t="s">
        <v>392</v>
      </c>
      <c r="T30" s="135" t="s">
        <v>393</v>
      </c>
      <c r="U30" s="106">
        <v>0</v>
      </c>
      <c r="V30" s="106">
        <f>ROUND(E30*U30,2)</f>
        <v>0</v>
      </c>
      <c r="W30" s="106"/>
      <c r="X30" s="106" t="s">
        <v>1008</v>
      </c>
      <c r="Y30" s="101"/>
      <c r="Z30" s="101"/>
      <c r="AA30" s="101"/>
      <c r="AB30" s="101"/>
      <c r="AC30" s="101"/>
      <c r="AD30" s="101"/>
      <c r="AE30" s="101"/>
      <c r="AF30" s="101"/>
      <c r="AG30" s="101" t="s">
        <v>1009</v>
      </c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>
      <c r="A31" s="116" t="s">
        <v>355</v>
      </c>
      <c r="B31" s="117" t="s">
        <v>161</v>
      </c>
      <c r="C31" s="136" t="s">
        <v>162</v>
      </c>
      <c r="D31" s="118"/>
      <c r="E31" s="119"/>
      <c r="F31" s="120"/>
      <c r="G31" s="120">
        <f>SUMIF(AG32:AG92,"&lt;&gt;NOR",G32:G92)</f>
        <v>0</v>
      </c>
      <c r="H31" s="120"/>
      <c r="I31" s="120">
        <f>SUM(I32:I92)</f>
        <v>0</v>
      </c>
      <c r="J31" s="120"/>
      <c r="K31" s="120">
        <f>SUM(K32:K92)</f>
        <v>0</v>
      </c>
      <c r="L31" s="120"/>
      <c r="M31" s="120">
        <f>SUM(M32:M92)</f>
        <v>0</v>
      </c>
      <c r="N31" s="120"/>
      <c r="O31" s="120">
        <f>SUM(O32:O92)</f>
        <v>0</v>
      </c>
      <c r="P31" s="120"/>
      <c r="Q31" s="120">
        <f>SUM(Q32:Q92)</f>
        <v>0</v>
      </c>
      <c r="R31" s="120"/>
      <c r="S31" s="120"/>
      <c r="T31" s="121"/>
      <c r="U31" s="115"/>
      <c r="V31" s="115">
        <f>SUM(V32:V92)</f>
        <v>0</v>
      </c>
      <c r="W31" s="115"/>
      <c r="X31" s="115"/>
      <c r="AG31" t="s">
        <v>356</v>
      </c>
    </row>
    <row r="32" spans="1:60" ht="33.75" outlineLevel="1">
      <c r="A32" s="122">
        <v>11</v>
      </c>
      <c r="B32" s="123" t="s">
        <v>2380</v>
      </c>
      <c r="C32" s="137" t="s">
        <v>2381</v>
      </c>
      <c r="D32" s="124" t="s">
        <v>525</v>
      </c>
      <c r="E32" s="125">
        <v>66</v>
      </c>
      <c r="F32" s="126"/>
      <c r="G32" s="127">
        <f>ROUND(E32*F32,2)</f>
        <v>0</v>
      </c>
      <c r="H32" s="126"/>
      <c r="I32" s="127">
        <f>ROUND(E32*H32,2)</f>
        <v>0</v>
      </c>
      <c r="J32" s="126"/>
      <c r="K32" s="127">
        <f>ROUND(E32*J32,2)</f>
        <v>0</v>
      </c>
      <c r="L32" s="127">
        <v>21</v>
      </c>
      <c r="M32" s="127">
        <f>G32*(1+L32/100)</f>
        <v>0</v>
      </c>
      <c r="N32" s="127">
        <v>0</v>
      </c>
      <c r="O32" s="127">
        <f>ROUND(E32*N32,2)</f>
        <v>0</v>
      </c>
      <c r="P32" s="127">
        <v>0</v>
      </c>
      <c r="Q32" s="127">
        <f>ROUND(E32*P32,2)</f>
        <v>0</v>
      </c>
      <c r="R32" s="127"/>
      <c r="S32" s="127" t="s">
        <v>392</v>
      </c>
      <c r="T32" s="128" t="s">
        <v>393</v>
      </c>
      <c r="U32" s="106">
        <v>0</v>
      </c>
      <c r="V32" s="106">
        <f>ROUND(E32*U32,2)</f>
        <v>0</v>
      </c>
      <c r="W32" s="106"/>
      <c r="X32" s="106" t="s">
        <v>1066</v>
      </c>
      <c r="Y32" s="101"/>
      <c r="Z32" s="101"/>
      <c r="AA32" s="101"/>
      <c r="AB32" s="101"/>
      <c r="AC32" s="101"/>
      <c r="AD32" s="101"/>
      <c r="AE32" s="101"/>
      <c r="AF32" s="101"/>
      <c r="AG32" s="101" t="s">
        <v>1795</v>
      </c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04"/>
      <c r="B33" s="105"/>
      <c r="C33" s="138" t="s">
        <v>2382</v>
      </c>
      <c r="D33" s="107"/>
      <c r="E33" s="108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1"/>
      <c r="Z33" s="101"/>
      <c r="AA33" s="101"/>
      <c r="AB33" s="101"/>
      <c r="AC33" s="101"/>
      <c r="AD33" s="101"/>
      <c r="AE33" s="101"/>
      <c r="AF33" s="101"/>
      <c r="AG33" s="101" t="s">
        <v>365</v>
      </c>
      <c r="AH33" s="101">
        <v>0</v>
      </c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outlineLevel="1">
      <c r="A34" s="104"/>
      <c r="B34" s="105"/>
      <c r="C34" s="138" t="s">
        <v>2383</v>
      </c>
      <c r="D34" s="107"/>
      <c r="E34" s="108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1"/>
      <c r="Z34" s="101"/>
      <c r="AA34" s="101"/>
      <c r="AB34" s="101"/>
      <c r="AC34" s="101"/>
      <c r="AD34" s="101"/>
      <c r="AE34" s="101"/>
      <c r="AF34" s="101"/>
      <c r="AG34" s="101" t="s">
        <v>365</v>
      </c>
      <c r="AH34" s="101">
        <v>0</v>
      </c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04"/>
      <c r="B35" s="105"/>
      <c r="C35" s="138" t="s">
        <v>2384</v>
      </c>
      <c r="D35" s="107"/>
      <c r="E35" s="108">
        <v>66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1"/>
      <c r="Z35" s="101"/>
      <c r="AA35" s="101"/>
      <c r="AB35" s="101"/>
      <c r="AC35" s="101"/>
      <c r="AD35" s="101"/>
      <c r="AE35" s="101"/>
      <c r="AF35" s="101"/>
      <c r="AG35" s="101" t="s">
        <v>365</v>
      </c>
      <c r="AH35" s="101">
        <v>0</v>
      </c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ht="33.75" outlineLevel="1">
      <c r="A36" s="122">
        <v>12</v>
      </c>
      <c r="B36" s="123" t="s">
        <v>2385</v>
      </c>
      <c r="C36" s="137" t="s">
        <v>2386</v>
      </c>
      <c r="D36" s="124" t="s">
        <v>525</v>
      </c>
      <c r="E36" s="125">
        <v>89</v>
      </c>
      <c r="F36" s="126"/>
      <c r="G36" s="127">
        <f>ROUND(E36*F36,2)</f>
        <v>0</v>
      </c>
      <c r="H36" s="126"/>
      <c r="I36" s="127">
        <f>ROUND(E36*H36,2)</f>
        <v>0</v>
      </c>
      <c r="J36" s="126"/>
      <c r="K36" s="127">
        <f>ROUND(E36*J36,2)</f>
        <v>0</v>
      </c>
      <c r="L36" s="127">
        <v>21</v>
      </c>
      <c r="M36" s="127">
        <f>G36*(1+L36/100)</f>
        <v>0</v>
      </c>
      <c r="N36" s="127">
        <v>0</v>
      </c>
      <c r="O36" s="127">
        <f>ROUND(E36*N36,2)</f>
        <v>0</v>
      </c>
      <c r="P36" s="127">
        <v>0</v>
      </c>
      <c r="Q36" s="127">
        <f>ROUND(E36*P36,2)</f>
        <v>0</v>
      </c>
      <c r="R36" s="127"/>
      <c r="S36" s="127" t="s">
        <v>392</v>
      </c>
      <c r="T36" s="128" t="s">
        <v>393</v>
      </c>
      <c r="U36" s="106">
        <v>0</v>
      </c>
      <c r="V36" s="106">
        <f>ROUND(E36*U36,2)</f>
        <v>0</v>
      </c>
      <c r="W36" s="106"/>
      <c r="X36" s="106" t="s">
        <v>1066</v>
      </c>
      <c r="Y36" s="101"/>
      <c r="Z36" s="101"/>
      <c r="AA36" s="101"/>
      <c r="AB36" s="101"/>
      <c r="AC36" s="101"/>
      <c r="AD36" s="101"/>
      <c r="AE36" s="101"/>
      <c r="AF36" s="101"/>
      <c r="AG36" s="101" t="s">
        <v>1795</v>
      </c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outlineLevel="1">
      <c r="A37" s="104"/>
      <c r="B37" s="105"/>
      <c r="C37" s="138" t="s">
        <v>2387</v>
      </c>
      <c r="D37" s="107"/>
      <c r="E37" s="108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1"/>
      <c r="Z37" s="101"/>
      <c r="AA37" s="101"/>
      <c r="AB37" s="101"/>
      <c r="AC37" s="101"/>
      <c r="AD37" s="101"/>
      <c r="AE37" s="101"/>
      <c r="AF37" s="101"/>
      <c r="AG37" s="101" t="s">
        <v>365</v>
      </c>
      <c r="AH37" s="101">
        <v>0</v>
      </c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outlineLevel="1">
      <c r="A38" s="104"/>
      <c r="B38" s="105"/>
      <c r="C38" s="138" t="s">
        <v>2388</v>
      </c>
      <c r="D38" s="107"/>
      <c r="E38" s="108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1"/>
      <c r="Z38" s="101"/>
      <c r="AA38" s="101"/>
      <c r="AB38" s="101"/>
      <c r="AC38" s="101"/>
      <c r="AD38" s="101"/>
      <c r="AE38" s="101"/>
      <c r="AF38" s="101"/>
      <c r="AG38" s="101" t="s">
        <v>365</v>
      </c>
      <c r="AH38" s="101">
        <v>0</v>
      </c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outlineLevel="1">
      <c r="A39" s="104"/>
      <c r="B39" s="105"/>
      <c r="C39" s="138" t="s">
        <v>2389</v>
      </c>
      <c r="D39" s="107"/>
      <c r="E39" s="108">
        <v>89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1"/>
      <c r="Z39" s="101"/>
      <c r="AA39" s="101"/>
      <c r="AB39" s="101"/>
      <c r="AC39" s="101"/>
      <c r="AD39" s="101"/>
      <c r="AE39" s="101"/>
      <c r="AF39" s="101"/>
      <c r="AG39" s="101" t="s">
        <v>365</v>
      </c>
      <c r="AH39" s="101">
        <v>0</v>
      </c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ht="33.75" outlineLevel="1">
      <c r="A40" s="122">
        <v>13</v>
      </c>
      <c r="B40" s="123" t="s">
        <v>2390</v>
      </c>
      <c r="C40" s="137" t="s">
        <v>2391</v>
      </c>
      <c r="D40" s="124" t="s">
        <v>525</v>
      </c>
      <c r="E40" s="125">
        <v>34</v>
      </c>
      <c r="F40" s="126"/>
      <c r="G40" s="127">
        <f>ROUND(E40*F40,2)</f>
        <v>0</v>
      </c>
      <c r="H40" s="126"/>
      <c r="I40" s="127">
        <f>ROUND(E40*H40,2)</f>
        <v>0</v>
      </c>
      <c r="J40" s="126"/>
      <c r="K40" s="127">
        <f>ROUND(E40*J40,2)</f>
        <v>0</v>
      </c>
      <c r="L40" s="127">
        <v>21</v>
      </c>
      <c r="M40" s="127">
        <f>G40*(1+L40/100)</f>
        <v>0</v>
      </c>
      <c r="N40" s="127">
        <v>0</v>
      </c>
      <c r="O40" s="127">
        <f>ROUND(E40*N40,2)</f>
        <v>0</v>
      </c>
      <c r="P40" s="127">
        <v>0</v>
      </c>
      <c r="Q40" s="127">
        <f>ROUND(E40*P40,2)</f>
        <v>0</v>
      </c>
      <c r="R40" s="127"/>
      <c r="S40" s="127" t="s">
        <v>392</v>
      </c>
      <c r="T40" s="128" t="s">
        <v>393</v>
      </c>
      <c r="U40" s="106">
        <v>0</v>
      </c>
      <c r="V40" s="106">
        <f>ROUND(E40*U40,2)</f>
        <v>0</v>
      </c>
      <c r="W40" s="106"/>
      <c r="X40" s="106" t="s">
        <v>1066</v>
      </c>
      <c r="Y40" s="101"/>
      <c r="Z40" s="101"/>
      <c r="AA40" s="101"/>
      <c r="AB40" s="101"/>
      <c r="AC40" s="101"/>
      <c r="AD40" s="101"/>
      <c r="AE40" s="101"/>
      <c r="AF40" s="101"/>
      <c r="AG40" s="101" t="s">
        <v>1795</v>
      </c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outlineLevel="1">
      <c r="A41" s="104"/>
      <c r="B41" s="105"/>
      <c r="C41" s="138" t="s">
        <v>2183</v>
      </c>
      <c r="D41" s="107"/>
      <c r="E41" s="108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1"/>
      <c r="Z41" s="101"/>
      <c r="AA41" s="101"/>
      <c r="AB41" s="101"/>
      <c r="AC41" s="101"/>
      <c r="AD41" s="101"/>
      <c r="AE41" s="101"/>
      <c r="AF41" s="101"/>
      <c r="AG41" s="101" t="s">
        <v>365</v>
      </c>
      <c r="AH41" s="101">
        <v>0</v>
      </c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outlineLevel="1">
      <c r="A42" s="104"/>
      <c r="B42" s="105"/>
      <c r="C42" s="138" t="s">
        <v>2184</v>
      </c>
      <c r="D42" s="107"/>
      <c r="E42" s="108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1"/>
      <c r="Z42" s="101"/>
      <c r="AA42" s="101"/>
      <c r="AB42" s="101"/>
      <c r="AC42" s="101"/>
      <c r="AD42" s="101"/>
      <c r="AE42" s="101"/>
      <c r="AF42" s="101"/>
      <c r="AG42" s="101" t="s">
        <v>365</v>
      </c>
      <c r="AH42" s="101">
        <v>0</v>
      </c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outlineLevel="1">
      <c r="A43" s="104"/>
      <c r="B43" s="105"/>
      <c r="C43" s="138" t="s">
        <v>2185</v>
      </c>
      <c r="D43" s="107"/>
      <c r="E43" s="108">
        <v>34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1"/>
      <c r="Z43" s="101"/>
      <c r="AA43" s="101"/>
      <c r="AB43" s="101"/>
      <c r="AC43" s="101"/>
      <c r="AD43" s="101"/>
      <c r="AE43" s="101"/>
      <c r="AF43" s="101"/>
      <c r="AG43" s="101" t="s">
        <v>365</v>
      </c>
      <c r="AH43" s="101">
        <v>0</v>
      </c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ht="33.75" outlineLevel="1">
      <c r="A44" s="122">
        <v>14</v>
      </c>
      <c r="B44" s="123" t="s">
        <v>2392</v>
      </c>
      <c r="C44" s="137" t="s">
        <v>2393</v>
      </c>
      <c r="D44" s="124" t="s">
        <v>525</v>
      </c>
      <c r="E44" s="125">
        <v>43</v>
      </c>
      <c r="F44" s="126"/>
      <c r="G44" s="127">
        <f>ROUND(E44*F44,2)</f>
        <v>0</v>
      </c>
      <c r="H44" s="126"/>
      <c r="I44" s="127">
        <f>ROUND(E44*H44,2)</f>
        <v>0</v>
      </c>
      <c r="J44" s="126"/>
      <c r="K44" s="127">
        <f>ROUND(E44*J44,2)</f>
        <v>0</v>
      </c>
      <c r="L44" s="127">
        <v>21</v>
      </c>
      <c r="M44" s="127">
        <f>G44*(1+L44/100)</f>
        <v>0</v>
      </c>
      <c r="N44" s="127">
        <v>0</v>
      </c>
      <c r="O44" s="127">
        <f>ROUND(E44*N44,2)</f>
        <v>0</v>
      </c>
      <c r="P44" s="127">
        <v>0</v>
      </c>
      <c r="Q44" s="127">
        <f>ROUND(E44*P44,2)</f>
        <v>0</v>
      </c>
      <c r="R44" s="127"/>
      <c r="S44" s="127" t="s">
        <v>392</v>
      </c>
      <c r="T44" s="128" t="s">
        <v>393</v>
      </c>
      <c r="U44" s="106">
        <v>0</v>
      </c>
      <c r="V44" s="106">
        <f>ROUND(E44*U44,2)</f>
        <v>0</v>
      </c>
      <c r="W44" s="106"/>
      <c r="X44" s="106" t="s">
        <v>1066</v>
      </c>
      <c r="Y44" s="101"/>
      <c r="Z44" s="101"/>
      <c r="AA44" s="101"/>
      <c r="AB44" s="101"/>
      <c r="AC44" s="101"/>
      <c r="AD44" s="101"/>
      <c r="AE44" s="101"/>
      <c r="AF44" s="101"/>
      <c r="AG44" s="101" t="s">
        <v>1795</v>
      </c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outlineLevel="1">
      <c r="A45" s="104"/>
      <c r="B45" s="105"/>
      <c r="C45" s="138" t="s">
        <v>2394</v>
      </c>
      <c r="D45" s="107"/>
      <c r="E45" s="10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1"/>
      <c r="Z45" s="101"/>
      <c r="AA45" s="101"/>
      <c r="AB45" s="101"/>
      <c r="AC45" s="101"/>
      <c r="AD45" s="101"/>
      <c r="AE45" s="101"/>
      <c r="AF45" s="101"/>
      <c r="AG45" s="101" t="s">
        <v>365</v>
      </c>
      <c r="AH45" s="101">
        <v>0</v>
      </c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outlineLevel="1">
      <c r="A46" s="104"/>
      <c r="B46" s="105"/>
      <c r="C46" s="138" t="s">
        <v>2395</v>
      </c>
      <c r="D46" s="107"/>
      <c r="E46" s="108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1"/>
      <c r="Z46" s="101"/>
      <c r="AA46" s="101"/>
      <c r="AB46" s="101"/>
      <c r="AC46" s="101"/>
      <c r="AD46" s="101"/>
      <c r="AE46" s="101"/>
      <c r="AF46" s="101"/>
      <c r="AG46" s="101" t="s">
        <v>365</v>
      </c>
      <c r="AH46" s="101">
        <v>0</v>
      </c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 outlineLevel="1">
      <c r="A47" s="104"/>
      <c r="B47" s="105"/>
      <c r="C47" s="138" t="s">
        <v>5</v>
      </c>
      <c r="D47" s="107"/>
      <c r="E47" s="108">
        <v>43</v>
      </c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1"/>
      <c r="Z47" s="101"/>
      <c r="AA47" s="101"/>
      <c r="AB47" s="101"/>
      <c r="AC47" s="101"/>
      <c r="AD47" s="101"/>
      <c r="AE47" s="101"/>
      <c r="AF47" s="101"/>
      <c r="AG47" s="101" t="s">
        <v>365</v>
      </c>
      <c r="AH47" s="101">
        <v>0</v>
      </c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ht="33.75" outlineLevel="1">
      <c r="A48" s="122">
        <v>15</v>
      </c>
      <c r="B48" s="123" t="s">
        <v>2396</v>
      </c>
      <c r="C48" s="137" t="s">
        <v>2397</v>
      </c>
      <c r="D48" s="124" t="s">
        <v>525</v>
      </c>
      <c r="E48" s="125">
        <v>50</v>
      </c>
      <c r="F48" s="126"/>
      <c r="G48" s="127">
        <f>ROUND(E48*F48,2)</f>
        <v>0</v>
      </c>
      <c r="H48" s="126"/>
      <c r="I48" s="127">
        <f>ROUND(E48*H48,2)</f>
        <v>0</v>
      </c>
      <c r="J48" s="126"/>
      <c r="K48" s="127">
        <f>ROUND(E48*J48,2)</f>
        <v>0</v>
      </c>
      <c r="L48" s="127">
        <v>21</v>
      </c>
      <c r="M48" s="127">
        <f>G48*(1+L48/100)</f>
        <v>0</v>
      </c>
      <c r="N48" s="127">
        <v>0</v>
      </c>
      <c r="O48" s="127">
        <f>ROUND(E48*N48,2)</f>
        <v>0</v>
      </c>
      <c r="P48" s="127">
        <v>0</v>
      </c>
      <c r="Q48" s="127">
        <f>ROUND(E48*P48,2)</f>
        <v>0</v>
      </c>
      <c r="R48" s="127"/>
      <c r="S48" s="127" t="s">
        <v>392</v>
      </c>
      <c r="T48" s="128" t="s">
        <v>393</v>
      </c>
      <c r="U48" s="106">
        <v>0</v>
      </c>
      <c r="V48" s="106">
        <f>ROUND(E48*U48,2)</f>
        <v>0</v>
      </c>
      <c r="W48" s="106"/>
      <c r="X48" s="106" t="s">
        <v>1066</v>
      </c>
      <c r="Y48" s="101"/>
      <c r="Z48" s="101"/>
      <c r="AA48" s="101"/>
      <c r="AB48" s="101"/>
      <c r="AC48" s="101"/>
      <c r="AD48" s="101"/>
      <c r="AE48" s="101"/>
      <c r="AF48" s="101"/>
      <c r="AG48" s="101" t="s">
        <v>1795</v>
      </c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outlineLevel="1">
      <c r="A49" s="104"/>
      <c r="B49" s="105"/>
      <c r="C49" s="138" t="s">
        <v>2198</v>
      </c>
      <c r="D49" s="107"/>
      <c r="E49" s="108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1"/>
      <c r="Z49" s="101"/>
      <c r="AA49" s="101"/>
      <c r="AB49" s="101"/>
      <c r="AC49" s="101"/>
      <c r="AD49" s="101"/>
      <c r="AE49" s="101"/>
      <c r="AF49" s="101"/>
      <c r="AG49" s="101" t="s">
        <v>365</v>
      </c>
      <c r="AH49" s="101">
        <v>0</v>
      </c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outlineLevel="1">
      <c r="A50" s="104"/>
      <c r="B50" s="105"/>
      <c r="C50" s="138" t="s">
        <v>2199</v>
      </c>
      <c r="D50" s="107"/>
      <c r="E50" s="108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1"/>
      <c r="Z50" s="101"/>
      <c r="AA50" s="101"/>
      <c r="AB50" s="101"/>
      <c r="AC50" s="101"/>
      <c r="AD50" s="101"/>
      <c r="AE50" s="101"/>
      <c r="AF50" s="101"/>
      <c r="AG50" s="101" t="s">
        <v>365</v>
      </c>
      <c r="AH50" s="101">
        <v>0</v>
      </c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outlineLevel="1">
      <c r="A51" s="104"/>
      <c r="B51" s="105"/>
      <c r="C51" s="138" t="s">
        <v>2200</v>
      </c>
      <c r="D51" s="107"/>
      <c r="E51" s="108">
        <v>50</v>
      </c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1"/>
      <c r="Z51" s="101"/>
      <c r="AA51" s="101"/>
      <c r="AB51" s="101"/>
      <c r="AC51" s="101"/>
      <c r="AD51" s="101"/>
      <c r="AE51" s="101"/>
      <c r="AF51" s="101"/>
      <c r="AG51" s="101" t="s">
        <v>365</v>
      </c>
      <c r="AH51" s="101">
        <v>0</v>
      </c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ht="22.5" outlineLevel="1">
      <c r="A52" s="122">
        <v>16</v>
      </c>
      <c r="B52" s="123" t="s">
        <v>2398</v>
      </c>
      <c r="C52" s="137" t="s">
        <v>2399</v>
      </c>
      <c r="D52" s="124" t="s">
        <v>525</v>
      </c>
      <c r="E52" s="125">
        <v>20</v>
      </c>
      <c r="F52" s="126"/>
      <c r="G52" s="127">
        <f>ROUND(E52*F52,2)</f>
        <v>0</v>
      </c>
      <c r="H52" s="126"/>
      <c r="I52" s="127">
        <f>ROUND(E52*H52,2)</f>
        <v>0</v>
      </c>
      <c r="J52" s="126"/>
      <c r="K52" s="127">
        <f>ROUND(E52*J52,2)</f>
        <v>0</v>
      </c>
      <c r="L52" s="127">
        <v>21</v>
      </c>
      <c r="M52" s="127">
        <f>G52*(1+L52/100)</f>
        <v>0</v>
      </c>
      <c r="N52" s="127">
        <v>0</v>
      </c>
      <c r="O52" s="127">
        <f>ROUND(E52*N52,2)</f>
        <v>0</v>
      </c>
      <c r="P52" s="127">
        <v>0</v>
      </c>
      <c r="Q52" s="127">
        <f>ROUND(E52*P52,2)</f>
        <v>0</v>
      </c>
      <c r="R52" s="127"/>
      <c r="S52" s="127" t="s">
        <v>392</v>
      </c>
      <c r="T52" s="128" t="s">
        <v>393</v>
      </c>
      <c r="U52" s="106">
        <v>0</v>
      </c>
      <c r="V52" s="106">
        <f>ROUND(E52*U52,2)</f>
        <v>0</v>
      </c>
      <c r="W52" s="106"/>
      <c r="X52" s="106" t="s">
        <v>1066</v>
      </c>
      <c r="Y52" s="101"/>
      <c r="Z52" s="101"/>
      <c r="AA52" s="101"/>
      <c r="AB52" s="101"/>
      <c r="AC52" s="101"/>
      <c r="AD52" s="101"/>
      <c r="AE52" s="101"/>
      <c r="AF52" s="101"/>
      <c r="AG52" s="101" t="s">
        <v>1795</v>
      </c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outlineLevel="1">
      <c r="A53" s="104"/>
      <c r="B53" s="105"/>
      <c r="C53" s="138" t="s">
        <v>2400</v>
      </c>
      <c r="D53" s="107"/>
      <c r="E53" s="108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1"/>
      <c r="Z53" s="101"/>
      <c r="AA53" s="101"/>
      <c r="AB53" s="101"/>
      <c r="AC53" s="101"/>
      <c r="AD53" s="101"/>
      <c r="AE53" s="101"/>
      <c r="AF53" s="101"/>
      <c r="AG53" s="101" t="s">
        <v>365</v>
      </c>
      <c r="AH53" s="101">
        <v>0</v>
      </c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 outlineLevel="1">
      <c r="A54" s="104"/>
      <c r="B54" s="105"/>
      <c r="C54" s="138" t="s">
        <v>2401</v>
      </c>
      <c r="D54" s="107"/>
      <c r="E54" s="108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1"/>
      <c r="Z54" s="101"/>
      <c r="AA54" s="101"/>
      <c r="AB54" s="101"/>
      <c r="AC54" s="101"/>
      <c r="AD54" s="101"/>
      <c r="AE54" s="101"/>
      <c r="AF54" s="101"/>
      <c r="AG54" s="101" t="s">
        <v>365</v>
      </c>
      <c r="AH54" s="101">
        <v>0</v>
      </c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 outlineLevel="1">
      <c r="A55" s="104"/>
      <c r="B55" s="105"/>
      <c r="C55" s="138" t="s">
        <v>1931</v>
      </c>
      <c r="D55" s="107"/>
      <c r="E55" s="108">
        <v>20</v>
      </c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1"/>
      <c r="Z55" s="101"/>
      <c r="AA55" s="101"/>
      <c r="AB55" s="101"/>
      <c r="AC55" s="101"/>
      <c r="AD55" s="101"/>
      <c r="AE55" s="101"/>
      <c r="AF55" s="101"/>
      <c r="AG55" s="101" t="s">
        <v>365</v>
      </c>
      <c r="AH55" s="101">
        <v>0</v>
      </c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ht="22.5" outlineLevel="1">
      <c r="A56" s="122">
        <v>17</v>
      </c>
      <c r="B56" s="123" t="s">
        <v>2402</v>
      </c>
      <c r="C56" s="137" t="s">
        <v>2403</v>
      </c>
      <c r="D56" s="124" t="s">
        <v>525</v>
      </c>
      <c r="E56" s="125">
        <v>40</v>
      </c>
      <c r="F56" s="126"/>
      <c r="G56" s="127">
        <f>ROUND(E56*F56,2)</f>
        <v>0</v>
      </c>
      <c r="H56" s="126"/>
      <c r="I56" s="127">
        <f>ROUND(E56*H56,2)</f>
        <v>0</v>
      </c>
      <c r="J56" s="126"/>
      <c r="K56" s="127">
        <f>ROUND(E56*J56,2)</f>
        <v>0</v>
      </c>
      <c r="L56" s="127">
        <v>21</v>
      </c>
      <c r="M56" s="127">
        <f>G56*(1+L56/100)</f>
        <v>0</v>
      </c>
      <c r="N56" s="127">
        <v>0</v>
      </c>
      <c r="O56" s="127">
        <f>ROUND(E56*N56,2)</f>
        <v>0</v>
      </c>
      <c r="P56" s="127">
        <v>0</v>
      </c>
      <c r="Q56" s="127">
        <f>ROUND(E56*P56,2)</f>
        <v>0</v>
      </c>
      <c r="R56" s="127"/>
      <c r="S56" s="127" t="s">
        <v>392</v>
      </c>
      <c r="T56" s="128" t="s">
        <v>393</v>
      </c>
      <c r="U56" s="106">
        <v>0</v>
      </c>
      <c r="V56" s="106">
        <f>ROUND(E56*U56,2)</f>
        <v>0</v>
      </c>
      <c r="W56" s="106"/>
      <c r="X56" s="106" t="s">
        <v>1066</v>
      </c>
      <c r="Y56" s="101"/>
      <c r="Z56" s="101"/>
      <c r="AA56" s="101"/>
      <c r="AB56" s="101"/>
      <c r="AC56" s="101"/>
      <c r="AD56" s="101"/>
      <c r="AE56" s="101"/>
      <c r="AF56" s="101"/>
      <c r="AG56" s="101" t="s">
        <v>1795</v>
      </c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outlineLevel="1">
      <c r="A57" s="104"/>
      <c r="B57" s="105"/>
      <c r="C57" s="138" t="s">
        <v>2404</v>
      </c>
      <c r="D57" s="107"/>
      <c r="E57" s="108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1"/>
      <c r="Z57" s="101"/>
      <c r="AA57" s="101"/>
      <c r="AB57" s="101"/>
      <c r="AC57" s="101"/>
      <c r="AD57" s="101"/>
      <c r="AE57" s="101"/>
      <c r="AF57" s="101"/>
      <c r="AG57" s="101" t="s">
        <v>365</v>
      </c>
      <c r="AH57" s="101">
        <v>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outlineLevel="1">
      <c r="A58" s="104"/>
      <c r="B58" s="105"/>
      <c r="C58" s="138" t="s">
        <v>2405</v>
      </c>
      <c r="D58" s="107"/>
      <c r="E58" s="108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1"/>
      <c r="Z58" s="101"/>
      <c r="AA58" s="101"/>
      <c r="AB58" s="101"/>
      <c r="AC58" s="101"/>
      <c r="AD58" s="101"/>
      <c r="AE58" s="101"/>
      <c r="AF58" s="101"/>
      <c r="AG58" s="101" t="s">
        <v>365</v>
      </c>
      <c r="AH58" s="101">
        <v>0</v>
      </c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 outlineLevel="1">
      <c r="A59" s="104"/>
      <c r="B59" s="105"/>
      <c r="C59" s="138" t="s">
        <v>1859</v>
      </c>
      <c r="D59" s="107"/>
      <c r="E59" s="108">
        <v>40</v>
      </c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1"/>
      <c r="Z59" s="101"/>
      <c r="AA59" s="101"/>
      <c r="AB59" s="101"/>
      <c r="AC59" s="101"/>
      <c r="AD59" s="101"/>
      <c r="AE59" s="101"/>
      <c r="AF59" s="101"/>
      <c r="AG59" s="101" t="s">
        <v>365</v>
      </c>
      <c r="AH59" s="101">
        <v>0</v>
      </c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</row>
    <row r="60" spans="1:60" ht="22.5" outlineLevel="1">
      <c r="A60" s="122">
        <v>18</v>
      </c>
      <c r="B60" s="123" t="s">
        <v>2406</v>
      </c>
      <c r="C60" s="137" t="s">
        <v>2407</v>
      </c>
      <c r="D60" s="124" t="s">
        <v>534</v>
      </c>
      <c r="E60" s="125">
        <v>22</v>
      </c>
      <c r="F60" s="126"/>
      <c r="G60" s="127">
        <f>ROUND(E60*F60,2)</f>
        <v>0</v>
      </c>
      <c r="H60" s="126"/>
      <c r="I60" s="127">
        <f>ROUND(E60*H60,2)</f>
        <v>0</v>
      </c>
      <c r="J60" s="126"/>
      <c r="K60" s="127">
        <f>ROUND(E60*J60,2)</f>
        <v>0</v>
      </c>
      <c r="L60" s="127">
        <v>21</v>
      </c>
      <c r="M60" s="127">
        <f>G60*(1+L60/100)</f>
        <v>0</v>
      </c>
      <c r="N60" s="127">
        <v>0</v>
      </c>
      <c r="O60" s="127">
        <f>ROUND(E60*N60,2)</f>
        <v>0</v>
      </c>
      <c r="P60" s="127">
        <v>0</v>
      </c>
      <c r="Q60" s="127">
        <f>ROUND(E60*P60,2)</f>
        <v>0</v>
      </c>
      <c r="R60" s="127"/>
      <c r="S60" s="127" t="s">
        <v>392</v>
      </c>
      <c r="T60" s="128" t="s">
        <v>393</v>
      </c>
      <c r="U60" s="106">
        <v>0</v>
      </c>
      <c r="V60" s="106">
        <f>ROUND(E60*U60,2)</f>
        <v>0</v>
      </c>
      <c r="W60" s="106"/>
      <c r="X60" s="106" t="s">
        <v>1066</v>
      </c>
      <c r="Y60" s="101"/>
      <c r="Z60" s="101"/>
      <c r="AA60" s="101"/>
      <c r="AB60" s="101"/>
      <c r="AC60" s="101"/>
      <c r="AD60" s="101"/>
      <c r="AE60" s="101"/>
      <c r="AF60" s="101"/>
      <c r="AG60" s="101" t="s">
        <v>1795</v>
      </c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outlineLevel="1">
      <c r="A61" s="104"/>
      <c r="B61" s="105"/>
      <c r="C61" s="138" t="s">
        <v>2408</v>
      </c>
      <c r="D61" s="107"/>
      <c r="E61" s="108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1"/>
      <c r="Z61" s="101"/>
      <c r="AA61" s="101"/>
      <c r="AB61" s="101"/>
      <c r="AC61" s="101"/>
      <c r="AD61" s="101"/>
      <c r="AE61" s="101"/>
      <c r="AF61" s="101"/>
      <c r="AG61" s="101" t="s">
        <v>365</v>
      </c>
      <c r="AH61" s="101">
        <v>0</v>
      </c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outlineLevel="1">
      <c r="A62" s="104"/>
      <c r="B62" s="105"/>
      <c r="C62" s="138" t="s">
        <v>2373</v>
      </c>
      <c r="D62" s="107"/>
      <c r="E62" s="108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1"/>
      <c r="Z62" s="101"/>
      <c r="AA62" s="101"/>
      <c r="AB62" s="101"/>
      <c r="AC62" s="101"/>
      <c r="AD62" s="101"/>
      <c r="AE62" s="101"/>
      <c r="AF62" s="101"/>
      <c r="AG62" s="101" t="s">
        <v>365</v>
      </c>
      <c r="AH62" s="101">
        <v>0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outlineLevel="1">
      <c r="A63" s="104"/>
      <c r="B63" s="105"/>
      <c r="C63" s="138" t="s">
        <v>2095</v>
      </c>
      <c r="D63" s="107"/>
      <c r="E63" s="108">
        <v>22</v>
      </c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1"/>
      <c r="Z63" s="101"/>
      <c r="AA63" s="101"/>
      <c r="AB63" s="101"/>
      <c r="AC63" s="101"/>
      <c r="AD63" s="101"/>
      <c r="AE63" s="101"/>
      <c r="AF63" s="101"/>
      <c r="AG63" s="101" t="s">
        <v>365</v>
      </c>
      <c r="AH63" s="101">
        <v>0</v>
      </c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 ht="22.5" outlineLevel="1">
      <c r="A64" s="122">
        <v>19</v>
      </c>
      <c r="B64" s="123" t="s">
        <v>2409</v>
      </c>
      <c r="C64" s="137" t="s">
        <v>2410</v>
      </c>
      <c r="D64" s="124" t="s">
        <v>534</v>
      </c>
      <c r="E64" s="125">
        <v>30</v>
      </c>
      <c r="F64" s="126"/>
      <c r="G64" s="127">
        <f>ROUND(E64*F64,2)</f>
        <v>0</v>
      </c>
      <c r="H64" s="126"/>
      <c r="I64" s="127">
        <f>ROUND(E64*H64,2)</f>
        <v>0</v>
      </c>
      <c r="J64" s="126"/>
      <c r="K64" s="127">
        <f>ROUND(E64*J64,2)</f>
        <v>0</v>
      </c>
      <c r="L64" s="127">
        <v>21</v>
      </c>
      <c r="M64" s="127">
        <f>G64*(1+L64/100)</f>
        <v>0</v>
      </c>
      <c r="N64" s="127">
        <v>0</v>
      </c>
      <c r="O64" s="127">
        <f>ROUND(E64*N64,2)</f>
        <v>0</v>
      </c>
      <c r="P64" s="127">
        <v>0</v>
      </c>
      <c r="Q64" s="127">
        <f>ROUND(E64*P64,2)</f>
        <v>0</v>
      </c>
      <c r="R64" s="127"/>
      <c r="S64" s="127" t="s">
        <v>392</v>
      </c>
      <c r="T64" s="128" t="s">
        <v>393</v>
      </c>
      <c r="U64" s="106">
        <v>0</v>
      </c>
      <c r="V64" s="106">
        <f>ROUND(E64*U64,2)</f>
        <v>0</v>
      </c>
      <c r="W64" s="106"/>
      <c r="X64" s="106" t="s">
        <v>1066</v>
      </c>
      <c r="Y64" s="101"/>
      <c r="Z64" s="101"/>
      <c r="AA64" s="101"/>
      <c r="AB64" s="101"/>
      <c r="AC64" s="101"/>
      <c r="AD64" s="101"/>
      <c r="AE64" s="101"/>
      <c r="AF64" s="101"/>
      <c r="AG64" s="101" t="s">
        <v>1795</v>
      </c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</row>
    <row r="65" spans="1:60" outlineLevel="1">
      <c r="A65" s="104"/>
      <c r="B65" s="105"/>
      <c r="C65" s="138" t="s">
        <v>2411</v>
      </c>
      <c r="D65" s="107"/>
      <c r="E65" s="108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1"/>
      <c r="Z65" s="101"/>
      <c r="AA65" s="101"/>
      <c r="AB65" s="101"/>
      <c r="AC65" s="101"/>
      <c r="AD65" s="101"/>
      <c r="AE65" s="101"/>
      <c r="AF65" s="101"/>
      <c r="AG65" s="101" t="s">
        <v>365</v>
      </c>
      <c r="AH65" s="101">
        <v>0</v>
      </c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outlineLevel="1">
      <c r="A66" s="104"/>
      <c r="B66" s="105"/>
      <c r="C66" s="138" t="s">
        <v>2412</v>
      </c>
      <c r="D66" s="107"/>
      <c r="E66" s="108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1"/>
      <c r="Z66" s="101"/>
      <c r="AA66" s="101"/>
      <c r="AB66" s="101"/>
      <c r="AC66" s="101"/>
      <c r="AD66" s="101"/>
      <c r="AE66" s="101"/>
      <c r="AF66" s="101"/>
      <c r="AG66" s="101" t="s">
        <v>365</v>
      </c>
      <c r="AH66" s="101">
        <v>0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outlineLevel="1">
      <c r="A67" s="104"/>
      <c r="B67" s="105"/>
      <c r="C67" s="138" t="s">
        <v>2413</v>
      </c>
      <c r="D67" s="107"/>
      <c r="E67" s="108">
        <v>30</v>
      </c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1"/>
      <c r="Z67" s="101"/>
      <c r="AA67" s="101"/>
      <c r="AB67" s="101"/>
      <c r="AC67" s="101"/>
      <c r="AD67" s="101"/>
      <c r="AE67" s="101"/>
      <c r="AF67" s="101"/>
      <c r="AG67" s="101" t="s">
        <v>365</v>
      </c>
      <c r="AH67" s="101">
        <v>0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</row>
    <row r="68" spans="1:60" ht="22.5" outlineLevel="1">
      <c r="A68" s="122">
        <v>20</v>
      </c>
      <c r="B68" s="123" t="s">
        <v>2414</v>
      </c>
      <c r="C68" s="137" t="s">
        <v>2415</v>
      </c>
      <c r="D68" s="124" t="s">
        <v>534</v>
      </c>
      <c r="E68" s="125">
        <v>12</v>
      </c>
      <c r="F68" s="126"/>
      <c r="G68" s="127">
        <f>ROUND(E68*F68,2)</f>
        <v>0</v>
      </c>
      <c r="H68" s="126"/>
      <c r="I68" s="127">
        <f>ROUND(E68*H68,2)</f>
        <v>0</v>
      </c>
      <c r="J68" s="126"/>
      <c r="K68" s="127">
        <f>ROUND(E68*J68,2)</f>
        <v>0</v>
      </c>
      <c r="L68" s="127">
        <v>21</v>
      </c>
      <c r="M68" s="127">
        <f>G68*(1+L68/100)</f>
        <v>0</v>
      </c>
      <c r="N68" s="127">
        <v>0</v>
      </c>
      <c r="O68" s="127">
        <f>ROUND(E68*N68,2)</f>
        <v>0</v>
      </c>
      <c r="P68" s="127">
        <v>0</v>
      </c>
      <c r="Q68" s="127">
        <f>ROUND(E68*P68,2)</f>
        <v>0</v>
      </c>
      <c r="R68" s="127"/>
      <c r="S68" s="127" t="s">
        <v>392</v>
      </c>
      <c r="T68" s="128" t="s">
        <v>393</v>
      </c>
      <c r="U68" s="106">
        <v>0</v>
      </c>
      <c r="V68" s="106">
        <f>ROUND(E68*U68,2)</f>
        <v>0</v>
      </c>
      <c r="W68" s="106"/>
      <c r="X68" s="106" t="s">
        <v>1066</v>
      </c>
      <c r="Y68" s="101"/>
      <c r="Z68" s="101"/>
      <c r="AA68" s="101"/>
      <c r="AB68" s="101"/>
      <c r="AC68" s="101"/>
      <c r="AD68" s="101"/>
      <c r="AE68" s="101"/>
      <c r="AF68" s="101"/>
      <c r="AG68" s="101" t="s">
        <v>1795</v>
      </c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 outlineLevel="1">
      <c r="A69" s="104"/>
      <c r="B69" s="105"/>
      <c r="C69" s="138" t="s">
        <v>2416</v>
      </c>
      <c r="D69" s="107"/>
      <c r="E69" s="108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1"/>
      <c r="Z69" s="101"/>
      <c r="AA69" s="101"/>
      <c r="AB69" s="101"/>
      <c r="AC69" s="101"/>
      <c r="AD69" s="101"/>
      <c r="AE69" s="101"/>
      <c r="AF69" s="101"/>
      <c r="AG69" s="101" t="s">
        <v>365</v>
      </c>
      <c r="AH69" s="101">
        <v>0</v>
      </c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</row>
    <row r="70" spans="1:60" outlineLevel="1">
      <c r="A70" s="104"/>
      <c r="B70" s="105"/>
      <c r="C70" s="138" t="s">
        <v>2417</v>
      </c>
      <c r="D70" s="107"/>
      <c r="E70" s="108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1"/>
      <c r="Z70" s="101"/>
      <c r="AA70" s="101"/>
      <c r="AB70" s="101"/>
      <c r="AC70" s="101"/>
      <c r="AD70" s="101"/>
      <c r="AE70" s="101"/>
      <c r="AF70" s="101"/>
      <c r="AG70" s="101" t="s">
        <v>365</v>
      </c>
      <c r="AH70" s="101">
        <v>0</v>
      </c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outlineLevel="1">
      <c r="A71" s="104"/>
      <c r="B71" s="105"/>
      <c r="C71" s="138" t="s">
        <v>2066</v>
      </c>
      <c r="D71" s="107"/>
      <c r="E71" s="108">
        <v>12</v>
      </c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1"/>
      <c r="Z71" s="101"/>
      <c r="AA71" s="101"/>
      <c r="AB71" s="101"/>
      <c r="AC71" s="101"/>
      <c r="AD71" s="101"/>
      <c r="AE71" s="101"/>
      <c r="AF71" s="101"/>
      <c r="AG71" s="101" t="s">
        <v>365</v>
      </c>
      <c r="AH71" s="101">
        <v>0</v>
      </c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</row>
    <row r="72" spans="1:60" ht="22.5" outlineLevel="1">
      <c r="A72" s="122">
        <v>21</v>
      </c>
      <c r="B72" s="123" t="s">
        <v>2418</v>
      </c>
      <c r="C72" s="137" t="s">
        <v>2419</v>
      </c>
      <c r="D72" s="124" t="s">
        <v>534</v>
      </c>
      <c r="E72" s="125">
        <v>14</v>
      </c>
      <c r="F72" s="126"/>
      <c r="G72" s="127">
        <f>ROUND(E72*F72,2)</f>
        <v>0</v>
      </c>
      <c r="H72" s="126"/>
      <c r="I72" s="127">
        <f>ROUND(E72*H72,2)</f>
        <v>0</v>
      </c>
      <c r="J72" s="126"/>
      <c r="K72" s="127">
        <f>ROUND(E72*J72,2)</f>
        <v>0</v>
      </c>
      <c r="L72" s="127">
        <v>21</v>
      </c>
      <c r="M72" s="127">
        <f>G72*(1+L72/100)</f>
        <v>0</v>
      </c>
      <c r="N72" s="127">
        <v>0</v>
      </c>
      <c r="O72" s="127">
        <f>ROUND(E72*N72,2)</f>
        <v>0</v>
      </c>
      <c r="P72" s="127">
        <v>0</v>
      </c>
      <c r="Q72" s="127">
        <f>ROUND(E72*P72,2)</f>
        <v>0</v>
      </c>
      <c r="R72" s="127"/>
      <c r="S72" s="127" t="s">
        <v>392</v>
      </c>
      <c r="T72" s="128" t="s">
        <v>393</v>
      </c>
      <c r="U72" s="106">
        <v>0</v>
      </c>
      <c r="V72" s="106">
        <f>ROUND(E72*U72,2)</f>
        <v>0</v>
      </c>
      <c r="W72" s="106"/>
      <c r="X72" s="106" t="s">
        <v>1066</v>
      </c>
      <c r="Y72" s="101"/>
      <c r="Z72" s="101"/>
      <c r="AA72" s="101"/>
      <c r="AB72" s="101"/>
      <c r="AC72" s="101"/>
      <c r="AD72" s="101"/>
      <c r="AE72" s="101"/>
      <c r="AF72" s="101"/>
      <c r="AG72" s="101" t="s">
        <v>1795</v>
      </c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outlineLevel="1">
      <c r="A73" s="104"/>
      <c r="B73" s="105"/>
      <c r="C73" s="138" t="s">
        <v>2420</v>
      </c>
      <c r="D73" s="107"/>
      <c r="E73" s="108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1"/>
      <c r="Z73" s="101"/>
      <c r="AA73" s="101"/>
      <c r="AB73" s="101"/>
      <c r="AC73" s="101"/>
      <c r="AD73" s="101"/>
      <c r="AE73" s="101"/>
      <c r="AF73" s="101"/>
      <c r="AG73" s="101" t="s">
        <v>365</v>
      </c>
      <c r="AH73" s="101">
        <v>0</v>
      </c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outlineLevel="1">
      <c r="A74" s="104"/>
      <c r="B74" s="105"/>
      <c r="C74" s="138" t="s">
        <v>2283</v>
      </c>
      <c r="D74" s="107"/>
      <c r="E74" s="108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1"/>
      <c r="Z74" s="101"/>
      <c r="AA74" s="101"/>
      <c r="AB74" s="101"/>
      <c r="AC74" s="101"/>
      <c r="AD74" s="101"/>
      <c r="AE74" s="101"/>
      <c r="AF74" s="101"/>
      <c r="AG74" s="101" t="s">
        <v>365</v>
      </c>
      <c r="AH74" s="101">
        <v>0</v>
      </c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outlineLevel="1">
      <c r="A75" s="104"/>
      <c r="B75" s="105"/>
      <c r="C75" s="138" t="s">
        <v>1407</v>
      </c>
      <c r="D75" s="107"/>
      <c r="E75" s="108">
        <v>14</v>
      </c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1"/>
      <c r="Z75" s="101"/>
      <c r="AA75" s="101"/>
      <c r="AB75" s="101"/>
      <c r="AC75" s="101"/>
      <c r="AD75" s="101"/>
      <c r="AE75" s="101"/>
      <c r="AF75" s="101"/>
      <c r="AG75" s="101" t="s">
        <v>365</v>
      </c>
      <c r="AH75" s="101">
        <v>0</v>
      </c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ht="22.5" outlineLevel="1">
      <c r="A76" s="122">
        <v>22</v>
      </c>
      <c r="B76" s="123" t="s">
        <v>2421</v>
      </c>
      <c r="C76" s="137" t="s">
        <v>2422</v>
      </c>
      <c r="D76" s="124" t="s">
        <v>534</v>
      </c>
      <c r="E76" s="125">
        <v>24</v>
      </c>
      <c r="F76" s="126"/>
      <c r="G76" s="127">
        <f>ROUND(E76*F76,2)</f>
        <v>0</v>
      </c>
      <c r="H76" s="126"/>
      <c r="I76" s="127">
        <f>ROUND(E76*H76,2)</f>
        <v>0</v>
      </c>
      <c r="J76" s="126"/>
      <c r="K76" s="127">
        <f>ROUND(E76*J76,2)</f>
        <v>0</v>
      </c>
      <c r="L76" s="127">
        <v>21</v>
      </c>
      <c r="M76" s="127">
        <f>G76*(1+L76/100)</f>
        <v>0</v>
      </c>
      <c r="N76" s="127">
        <v>0</v>
      </c>
      <c r="O76" s="127">
        <f>ROUND(E76*N76,2)</f>
        <v>0</v>
      </c>
      <c r="P76" s="127">
        <v>0</v>
      </c>
      <c r="Q76" s="127">
        <f>ROUND(E76*P76,2)</f>
        <v>0</v>
      </c>
      <c r="R76" s="127"/>
      <c r="S76" s="127" t="s">
        <v>392</v>
      </c>
      <c r="T76" s="128" t="s">
        <v>393</v>
      </c>
      <c r="U76" s="106">
        <v>0</v>
      </c>
      <c r="V76" s="106">
        <f>ROUND(E76*U76,2)</f>
        <v>0</v>
      </c>
      <c r="W76" s="106"/>
      <c r="X76" s="106" t="s">
        <v>1066</v>
      </c>
      <c r="Y76" s="101"/>
      <c r="Z76" s="101"/>
      <c r="AA76" s="101"/>
      <c r="AB76" s="101"/>
      <c r="AC76" s="101"/>
      <c r="AD76" s="101"/>
      <c r="AE76" s="101"/>
      <c r="AF76" s="101"/>
      <c r="AG76" s="101" t="s">
        <v>1795</v>
      </c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 outlineLevel="1">
      <c r="A77" s="104"/>
      <c r="B77" s="105"/>
      <c r="C77" s="138" t="s">
        <v>2423</v>
      </c>
      <c r="D77" s="107"/>
      <c r="E77" s="108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1"/>
      <c r="Z77" s="101"/>
      <c r="AA77" s="101"/>
      <c r="AB77" s="101"/>
      <c r="AC77" s="101"/>
      <c r="AD77" s="101"/>
      <c r="AE77" s="101"/>
      <c r="AF77" s="101"/>
      <c r="AG77" s="101" t="s">
        <v>365</v>
      </c>
      <c r="AH77" s="101">
        <v>0</v>
      </c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</row>
    <row r="78" spans="1:60" outlineLevel="1">
      <c r="A78" s="104"/>
      <c r="B78" s="105"/>
      <c r="C78" s="138" t="s">
        <v>2140</v>
      </c>
      <c r="D78" s="107"/>
      <c r="E78" s="108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1"/>
      <c r="Z78" s="101"/>
      <c r="AA78" s="101"/>
      <c r="AB78" s="101"/>
      <c r="AC78" s="101"/>
      <c r="AD78" s="101"/>
      <c r="AE78" s="101"/>
      <c r="AF78" s="101"/>
      <c r="AG78" s="101" t="s">
        <v>365</v>
      </c>
      <c r="AH78" s="101">
        <v>0</v>
      </c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outlineLevel="1">
      <c r="A79" s="104"/>
      <c r="B79" s="105"/>
      <c r="C79" s="138" t="s">
        <v>2141</v>
      </c>
      <c r="D79" s="107"/>
      <c r="E79" s="108">
        <v>24</v>
      </c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1"/>
      <c r="Z79" s="101"/>
      <c r="AA79" s="101"/>
      <c r="AB79" s="101"/>
      <c r="AC79" s="101"/>
      <c r="AD79" s="101"/>
      <c r="AE79" s="101"/>
      <c r="AF79" s="101"/>
      <c r="AG79" s="101" t="s">
        <v>365</v>
      </c>
      <c r="AH79" s="101">
        <v>0</v>
      </c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ht="22.5" outlineLevel="1">
      <c r="A80" s="122">
        <v>23</v>
      </c>
      <c r="B80" s="123" t="s">
        <v>2424</v>
      </c>
      <c r="C80" s="137" t="s">
        <v>2425</v>
      </c>
      <c r="D80" s="124" t="s">
        <v>534</v>
      </c>
      <c r="E80" s="125">
        <v>14</v>
      </c>
      <c r="F80" s="126"/>
      <c r="G80" s="127">
        <f>ROUND(E80*F80,2)</f>
        <v>0</v>
      </c>
      <c r="H80" s="126"/>
      <c r="I80" s="127">
        <f>ROUND(E80*H80,2)</f>
        <v>0</v>
      </c>
      <c r="J80" s="126"/>
      <c r="K80" s="127">
        <f>ROUND(E80*J80,2)</f>
        <v>0</v>
      </c>
      <c r="L80" s="127">
        <v>21</v>
      </c>
      <c r="M80" s="127">
        <f>G80*(1+L80/100)</f>
        <v>0</v>
      </c>
      <c r="N80" s="127">
        <v>0</v>
      </c>
      <c r="O80" s="127">
        <f>ROUND(E80*N80,2)</f>
        <v>0</v>
      </c>
      <c r="P80" s="127">
        <v>0</v>
      </c>
      <c r="Q80" s="127">
        <f>ROUND(E80*P80,2)</f>
        <v>0</v>
      </c>
      <c r="R80" s="127"/>
      <c r="S80" s="127" t="s">
        <v>392</v>
      </c>
      <c r="T80" s="128" t="s">
        <v>393</v>
      </c>
      <c r="U80" s="106">
        <v>0</v>
      </c>
      <c r="V80" s="106">
        <f>ROUND(E80*U80,2)</f>
        <v>0</v>
      </c>
      <c r="W80" s="106"/>
      <c r="X80" s="106" t="s">
        <v>1066</v>
      </c>
      <c r="Y80" s="101"/>
      <c r="Z80" s="101"/>
      <c r="AA80" s="101"/>
      <c r="AB80" s="101"/>
      <c r="AC80" s="101"/>
      <c r="AD80" s="101"/>
      <c r="AE80" s="101"/>
      <c r="AF80" s="101"/>
      <c r="AG80" s="101" t="s">
        <v>1795</v>
      </c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outlineLevel="1">
      <c r="A81" s="104"/>
      <c r="B81" s="105"/>
      <c r="C81" s="138" t="s">
        <v>2420</v>
      </c>
      <c r="D81" s="107"/>
      <c r="E81" s="108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1"/>
      <c r="Z81" s="101"/>
      <c r="AA81" s="101"/>
      <c r="AB81" s="101"/>
      <c r="AC81" s="101"/>
      <c r="AD81" s="101"/>
      <c r="AE81" s="101"/>
      <c r="AF81" s="101"/>
      <c r="AG81" s="101" t="s">
        <v>365</v>
      </c>
      <c r="AH81" s="101">
        <v>0</v>
      </c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</row>
    <row r="82" spans="1:60" outlineLevel="1">
      <c r="A82" s="104"/>
      <c r="B82" s="105"/>
      <c r="C82" s="138" t="s">
        <v>2283</v>
      </c>
      <c r="D82" s="107"/>
      <c r="E82" s="108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1"/>
      <c r="Z82" s="101"/>
      <c r="AA82" s="101"/>
      <c r="AB82" s="101"/>
      <c r="AC82" s="101"/>
      <c r="AD82" s="101"/>
      <c r="AE82" s="101"/>
      <c r="AF82" s="101"/>
      <c r="AG82" s="101" t="s">
        <v>365</v>
      </c>
      <c r="AH82" s="101">
        <v>0</v>
      </c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outlineLevel="1">
      <c r="A83" s="104"/>
      <c r="B83" s="105"/>
      <c r="C83" s="138" t="s">
        <v>1407</v>
      </c>
      <c r="D83" s="107"/>
      <c r="E83" s="108">
        <v>14</v>
      </c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1"/>
      <c r="Z83" s="101"/>
      <c r="AA83" s="101"/>
      <c r="AB83" s="101"/>
      <c r="AC83" s="101"/>
      <c r="AD83" s="101"/>
      <c r="AE83" s="101"/>
      <c r="AF83" s="101"/>
      <c r="AG83" s="101" t="s">
        <v>365</v>
      </c>
      <c r="AH83" s="101">
        <v>0</v>
      </c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ht="22.5" outlineLevel="1">
      <c r="A84" s="122">
        <v>24</v>
      </c>
      <c r="B84" s="123" t="s">
        <v>2426</v>
      </c>
      <c r="C84" s="137" t="s">
        <v>2427</v>
      </c>
      <c r="D84" s="124" t="s">
        <v>525</v>
      </c>
      <c r="E84" s="125">
        <v>342</v>
      </c>
      <c r="F84" s="126"/>
      <c r="G84" s="127">
        <f>ROUND(E84*F84,2)</f>
        <v>0</v>
      </c>
      <c r="H84" s="126"/>
      <c r="I84" s="127">
        <f>ROUND(E84*H84,2)</f>
        <v>0</v>
      </c>
      <c r="J84" s="126"/>
      <c r="K84" s="127">
        <f>ROUND(E84*J84,2)</f>
        <v>0</v>
      </c>
      <c r="L84" s="127">
        <v>21</v>
      </c>
      <c r="M84" s="127">
        <f>G84*(1+L84/100)</f>
        <v>0</v>
      </c>
      <c r="N84" s="127">
        <v>0</v>
      </c>
      <c r="O84" s="127">
        <f>ROUND(E84*N84,2)</f>
        <v>0</v>
      </c>
      <c r="P84" s="127">
        <v>0</v>
      </c>
      <c r="Q84" s="127">
        <f>ROUND(E84*P84,2)</f>
        <v>0</v>
      </c>
      <c r="R84" s="127"/>
      <c r="S84" s="127" t="s">
        <v>392</v>
      </c>
      <c r="T84" s="128" t="s">
        <v>393</v>
      </c>
      <c r="U84" s="106">
        <v>0</v>
      </c>
      <c r="V84" s="106">
        <f>ROUND(E84*U84,2)</f>
        <v>0</v>
      </c>
      <c r="W84" s="106"/>
      <c r="X84" s="106" t="s">
        <v>362</v>
      </c>
      <c r="Y84" s="101"/>
      <c r="Z84" s="101"/>
      <c r="AA84" s="101"/>
      <c r="AB84" s="101"/>
      <c r="AC84" s="101"/>
      <c r="AD84" s="101"/>
      <c r="AE84" s="101"/>
      <c r="AF84" s="101"/>
      <c r="AG84" s="101" t="s">
        <v>1789</v>
      </c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 outlineLevel="1">
      <c r="A85" s="104"/>
      <c r="B85" s="105"/>
      <c r="C85" s="138" t="s">
        <v>2428</v>
      </c>
      <c r="D85" s="107"/>
      <c r="E85" s="108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1"/>
      <c r="Z85" s="101"/>
      <c r="AA85" s="101"/>
      <c r="AB85" s="101"/>
      <c r="AC85" s="101"/>
      <c r="AD85" s="101"/>
      <c r="AE85" s="101"/>
      <c r="AF85" s="101"/>
      <c r="AG85" s="101" t="s">
        <v>365</v>
      </c>
      <c r="AH85" s="101">
        <v>0</v>
      </c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</row>
    <row r="86" spans="1:60" outlineLevel="1">
      <c r="A86" s="104"/>
      <c r="B86" s="105"/>
      <c r="C86" s="138" t="s">
        <v>2429</v>
      </c>
      <c r="D86" s="107"/>
      <c r="E86" s="108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1"/>
      <c r="Z86" s="101"/>
      <c r="AA86" s="101"/>
      <c r="AB86" s="101"/>
      <c r="AC86" s="101"/>
      <c r="AD86" s="101"/>
      <c r="AE86" s="101"/>
      <c r="AF86" s="101"/>
      <c r="AG86" s="101" t="s">
        <v>365</v>
      </c>
      <c r="AH86" s="101">
        <v>0</v>
      </c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 outlineLevel="1">
      <c r="A87" s="104"/>
      <c r="B87" s="105"/>
      <c r="C87" s="138" t="s">
        <v>2430</v>
      </c>
      <c r="D87" s="107"/>
      <c r="E87" s="108">
        <v>342</v>
      </c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1"/>
      <c r="Z87" s="101"/>
      <c r="AA87" s="101"/>
      <c r="AB87" s="101"/>
      <c r="AC87" s="101"/>
      <c r="AD87" s="101"/>
      <c r="AE87" s="101"/>
      <c r="AF87" s="101"/>
      <c r="AG87" s="101" t="s">
        <v>365</v>
      </c>
      <c r="AH87" s="101">
        <v>0</v>
      </c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</row>
    <row r="88" spans="1:60" outlineLevel="1">
      <c r="A88" s="122">
        <v>25</v>
      </c>
      <c r="B88" s="123" t="s">
        <v>2431</v>
      </c>
      <c r="C88" s="137" t="s">
        <v>2202</v>
      </c>
      <c r="D88" s="124" t="s">
        <v>534</v>
      </c>
      <c r="E88" s="125">
        <v>108</v>
      </c>
      <c r="F88" s="126"/>
      <c r="G88" s="127">
        <f>ROUND(E88*F88,2)</f>
        <v>0</v>
      </c>
      <c r="H88" s="126"/>
      <c r="I88" s="127">
        <f>ROUND(E88*H88,2)</f>
        <v>0</v>
      </c>
      <c r="J88" s="126"/>
      <c r="K88" s="127">
        <f>ROUND(E88*J88,2)</f>
        <v>0</v>
      </c>
      <c r="L88" s="127">
        <v>21</v>
      </c>
      <c r="M88" s="127">
        <f>G88*(1+L88/100)</f>
        <v>0</v>
      </c>
      <c r="N88" s="127">
        <v>0</v>
      </c>
      <c r="O88" s="127">
        <f>ROUND(E88*N88,2)</f>
        <v>0</v>
      </c>
      <c r="P88" s="127">
        <v>0</v>
      </c>
      <c r="Q88" s="127">
        <f>ROUND(E88*P88,2)</f>
        <v>0</v>
      </c>
      <c r="R88" s="127"/>
      <c r="S88" s="127" t="s">
        <v>392</v>
      </c>
      <c r="T88" s="128" t="s">
        <v>393</v>
      </c>
      <c r="U88" s="106">
        <v>0</v>
      </c>
      <c r="V88" s="106">
        <f>ROUND(E88*U88,2)</f>
        <v>0</v>
      </c>
      <c r="W88" s="106"/>
      <c r="X88" s="106" t="s">
        <v>362</v>
      </c>
      <c r="Y88" s="101"/>
      <c r="Z88" s="101"/>
      <c r="AA88" s="101"/>
      <c r="AB88" s="101"/>
      <c r="AC88" s="101"/>
      <c r="AD88" s="101"/>
      <c r="AE88" s="101"/>
      <c r="AF88" s="101"/>
      <c r="AG88" s="101" t="s">
        <v>1789</v>
      </c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60" outlineLevel="1">
      <c r="A89" s="104"/>
      <c r="B89" s="105"/>
      <c r="C89" s="138" t="s">
        <v>2432</v>
      </c>
      <c r="D89" s="107"/>
      <c r="E89" s="108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1"/>
      <c r="Z89" s="101"/>
      <c r="AA89" s="101"/>
      <c r="AB89" s="101"/>
      <c r="AC89" s="101"/>
      <c r="AD89" s="101"/>
      <c r="AE89" s="101"/>
      <c r="AF89" s="101"/>
      <c r="AG89" s="101" t="s">
        <v>365</v>
      </c>
      <c r="AH89" s="101">
        <v>0</v>
      </c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</row>
    <row r="90" spans="1:60" outlineLevel="1">
      <c r="A90" s="104"/>
      <c r="B90" s="105"/>
      <c r="C90" s="138" t="s">
        <v>2433</v>
      </c>
      <c r="D90" s="107"/>
      <c r="E90" s="108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1"/>
      <c r="Z90" s="101"/>
      <c r="AA90" s="101"/>
      <c r="AB90" s="101"/>
      <c r="AC90" s="101"/>
      <c r="AD90" s="101"/>
      <c r="AE90" s="101"/>
      <c r="AF90" s="101"/>
      <c r="AG90" s="101" t="s">
        <v>365</v>
      </c>
      <c r="AH90" s="101">
        <v>0</v>
      </c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60" outlineLevel="1">
      <c r="A91" s="104"/>
      <c r="B91" s="105"/>
      <c r="C91" s="138" t="s">
        <v>2434</v>
      </c>
      <c r="D91" s="107"/>
      <c r="E91" s="108">
        <v>108</v>
      </c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1"/>
      <c r="Z91" s="101"/>
      <c r="AA91" s="101"/>
      <c r="AB91" s="101"/>
      <c r="AC91" s="101"/>
      <c r="AD91" s="101"/>
      <c r="AE91" s="101"/>
      <c r="AF91" s="101"/>
      <c r="AG91" s="101" t="s">
        <v>365</v>
      </c>
      <c r="AH91" s="101">
        <v>0</v>
      </c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</row>
    <row r="92" spans="1:60" outlineLevel="1">
      <c r="A92" s="129">
        <v>26</v>
      </c>
      <c r="B92" s="130" t="s">
        <v>2215</v>
      </c>
      <c r="C92" s="140" t="s">
        <v>2216</v>
      </c>
      <c r="D92" s="131" t="s">
        <v>24</v>
      </c>
      <c r="E92" s="132">
        <v>4101.826</v>
      </c>
      <c r="F92" s="133"/>
      <c r="G92" s="134">
        <f>ROUND(E92*F92,2)</f>
        <v>0</v>
      </c>
      <c r="H92" s="133"/>
      <c r="I92" s="134">
        <f>ROUND(E92*H92,2)</f>
        <v>0</v>
      </c>
      <c r="J92" s="133"/>
      <c r="K92" s="134">
        <f>ROUND(E92*J92,2)</f>
        <v>0</v>
      </c>
      <c r="L92" s="134">
        <v>21</v>
      </c>
      <c r="M92" s="134">
        <f>G92*(1+L92/100)</f>
        <v>0</v>
      </c>
      <c r="N92" s="134">
        <v>0</v>
      </c>
      <c r="O92" s="134">
        <f>ROUND(E92*N92,2)</f>
        <v>0</v>
      </c>
      <c r="P92" s="134">
        <v>0</v>
      </c>
      <c r="Q92" s="134">
        <f>ROUND(E92*P92,2)</f>
        <v>0</v>
      </c>
      <c r="R92" s="134"/>
      <c r="S92" s="134" t="s">
        <v>360</v>
      </c>
      <c r="T92" s="135" t="s">
        <v>361</v>
      </c>
      <c r="U92" s="106">
        <v>0</v>
      </c>
      <c r="V92" s="106">
        <f>ROUND(E92*U92,2)</f>
        <v>0</v>
      </c>
      <c r="W92" s="106"/>
      <c r="X92" s="106" t="s">
        <v>362</v>
      </c>
      <c r="Y92" s="101"/>
      <c r="Z92" s="101"/>
      <c r="AA92" s="101"/>
      <c r="AB92" s="101"/>
      <c r="AC92" s="101"/>
      <c r="AD92" s="101"/>
      <c r="AE92" s="101"/>
      <c r="AF92" s="101"/>
      <c r="AG92" s="101" t="s">
        <v>1789</v>
      </c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60">
      <c r="A93" s="116" t="s">
        <v>355</v>
      </c>
      <c r="B93" s="117" t="s">
        <v>168</v>
      </c>
      <c r="C93" s="136" t="s">
        <v>169</v>
      </c>
      <c r="D93" s="118"/>
      <c r="E93" s="119"/>
      <c r="F93" s="120"/>
      <c r="G93" s="120">
        <f>SUMIF(AG94:AG106,"&lt;&gt;NOR",G94:G106)</f>
        <v>0</v>
      </c>
      <c r="H93" s="120"/>
      <c r="I93" s="120">
        <f>SUM(I94:I106)</f>
        <v>0</v>
      </c>
      <c r="J93" s="120"/>
      <c r="K93" s="120">
        <f>SUM(K94:K106)</f>
        <v>0</v>
      </c>
      <c r="L93" s="120"/>
      <c r="M93" s="120">
        <f>SUM(M94:M106)</f>
        <v>0</v>
      </c>
      <c r="N93" s="120"/>
      <c r="O93" s="120">
        <f>SUM(O94:O106)</f>
        <v>0.01</v>
      </c>
      <c r="P93" s="120"/>
      <c r="Q93" s="120">
        <f>SUM(Q94:Q106)</f>
        <v>0</v>
      </c>
      <c r="R93" s="120"/>
      <c r="S93" s="120"/>
      <c r="T93" s="121"/>
      <c r="U93" s="115"/>
      <c r="V93" s="115">
        <f>SUM(V94:V106)</f>
        <v>0</v>
      </c>
      <c r="W93" s="115"/>
      <c r="X93" s="115"/>
      <c r="AG93" t="s">
        <v>356</v>
      </c>
    </row>
    <row r="94" spans="1:60" ht="22.5" outlineLevel="1">
      <c r="A94" s="122">
        <v>27</v>
      </c>
      <c r="B94" s="123" t="s">
        <v>2217</v>
      </c>
      <c r="C94" s="137" t="s">
        <v>2435</v>
      </c>
      <c r="D94" s="124" t="s">
        <v>534</v>
      </c>
      <c r="E94" s="125">
        <v>1</v>
      </c>
      <c r="F94" s="126"/>
      <c r="G94" s="127">
        <f>ROUND(E94*F94,2)</f>
        <v>0</v>
      </c>
      <c r="H94" s="126"/>
      <c r="I94" s="127">
        <f>ROUND(E94*H94,2)</f>
        <v>0</v>
      </c>
      <c r="J94" s="126"/>
      <c r="K94" s="127">
        <f>ROUND(E94*J94,2)</f>
        <v>0</v>
      </c>
      <c r="L94" s="127">
        <v>21</v>
      </c>
      <c r="M94" s="127">
        <f>G94*(1+L94/100)</f>
        <v>0</v>
      </c>
      <c r="N94" s="127">
        <v>0</v>
      </c>
      <c r="O94" s="127">
        <f>ROUND(E94*N94,2)</f>
        <v>0</v>
      </c>
      <c r="P94" s="127">
        <v>0</v>
      </c>
      <c r="Q94" s="127">
        <f>ROUND(E94*P94,2)</f>
        <v>0</v>
      </c>
      <c r="R94" s="127"/>
      <c r="S94" s="127" t="s">
        <v>392</v>
      </c>
      <c r="T94" s="128" t="s">
        <v>393</v>
      </c>
      <c r="U94" s="106">
        <v>0</v>
      </c>
      <c r="V94" s="106">
        <f>ROUND(E94*U94,2)</f>
        <v>0</v>
      </c>
      <c r="W94" s="106"/>
      <c r="X94" s="106" t="s">
        <v>362</v>
      </c>
      <c r="Y94" s="101"/>
      <c r="Z94" s="101"/>
      <c r="AA94" s="101"/>
      <c r="AB94" s="101"/>
      <c r="AC94" s="101"/>
      <c r="AD94" s="101"/>
      <c r="AE94" s="101"/>
      <c r="AF94" s="101"/>
      <c r="AG94" s="101" t="s">
        <v>1789</v>
      </c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60" outlineLevel="1">
      <c r="A95" s="104"/>
      <c r="B95" s="105"/>
      <c r="C95" s="138" t="s">
        <v>2155</v>
      </c>
      <c r="D95" s="107"/>
      <c r="E95" s="108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1"/>
      <c r="Z95" s="101"/>
      <c r="AA95" s="101"/>
      <c r="AB95" s="101"/>
      <c r="AC95" s="101"/>
      <c r="AD95" s="101"/>
      <c r="AE95" s="101"/>
      <c r="AF95" s="101"/>
      <c r="AG95" s="101" t="s">
        <v>365</v>
      </c>
      <c r="AH95" s="101">
        <v>0</v>
      </c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</row>
    <row r="96" spans="1:60" outlineLevel="1">
      <c r="A96" s="104"/>
      <c r="B96" s="105"/>
      <c r="C96" s="138" t="s">
        <v>2156</v>
      </c>
      <c r="D96" s="107"/>
      <c r="E96" s="108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1"/>
      <c r="Z96" s="101"/>
      <c r="AA96" s="101"/>
      <c r="AB96" s="101"/>
      <c r="AC96" s="101"/>
      <c r="AD96" s="101"/>
      <c r="AE96" s="101"/>
      <c r="AF96" s="101"/>
      <c r="AG96" s="101" t="s">
        <v>365</v>
      </c>
      <c r="AH96" s="101">
        <v>0</v>
      </c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60" outlineLevel="1">
      <c r="A97" s="104"/>
      <c r="B97" s="105"/>
      <c r="C97" s="138" t="s">
        <v>43</v>
      </c>
      <c r="D97" s="107"/>
      <c r="E97" s="108">
        <v>1</v>
      </c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1"/>
      <c r="Z97" s="101"/>
      <c r="AA97" s="101"/>
      <c r="AB97" s="101"/>
      <c r="AC97" s="101"/>
      <c r="AD97" s="101"/>
      <c r="AE97" s="101"/>
      <c r="AF97" s="101"/>
      <c r="AG97" s="101" t="s">
        <v>365</v>
      </c>
      <c r="AH97" s="101">
        <v>0</v>
      </c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</row>
    <row r="98" spans="1:60" ht="22.5" outlineLevel="1">
      <c r="A98" s="122">
        <v>28</v>
      </c>
      <c r="B98" s="123" t="s">
        <v>2219</v>
      </c>
      <c r="C98" s="137" t="s">
        <v>2436</v>
      </c>
      <c r="D98" s="124" t="s">
        <v>534</v>
      </c>
      <c r="E98" s="125">
        <v>1</v>
      </c>
      <c r="F98" s="126"/>
      <c r="G98" s="127">
        <f>ROUND(E98*F98,2)</f>
        <v>0</v>
      </c>
      <c r="H98" s="126"/>
      <c r="I98" s="127">
        <f>ROUND(E98*H98,2)</f>
        <v>0</v>
      </c>
      <c r="J98" s="126"/>
      <c r="K98" s="127">
        <f>ROUND(E98*J98,2)</f>
        <v>0</v>
      </c>
      <c r="L98" s="127">
        <v>21</v>
      </c>
      <c r="M98" s="127">
        <f>G98*(1+L98/100)</f>
        <v>0</v>
      </c>
      <c r="N98" s="127">
        <v>0</v>
      </c>
      <c r="O98" s="127">
        <f>ROUND(E98*N98,2)</f>
        <v>0</v>
      </c>
      <c r="P98" s="127">
        <v>0</v>
      </c>
      <c r="Q98" s="127">
        <f>ROUND(E98*P98,2)</f>
        <v>0</v>
      </c>
      <c r="R98" s="127"/>
      <c r="S98" s="127" t="s">
        <v>392</v>
      </c>
      <c r="T98" s="128" t="s">
        <v>393</v>
      </c>
      <c r="U98" s="106">
        <v>0</v>
      </c>
      <c r="V98" s="106">
        <f>ROUND(E98*U98,2)</f>
        <v>0</v>
      </c>
      <c r="W98" s="106"/>
      <c r="X98" s="106" t="s">
        <v>362</v>
      </c>
      <c r="Y98" s="101"/>
      <c r="Z98" s="101"/>
      <c r="AA98" s="101"/>
      <c r="AB98" s="101"/>
      <c r="AC98" s="101"/>
      <c r="AD98" s="101"/>
      <c r="AE98" s="101"/>
      <c r="AF98" s="101"/>
      <c r="AG98" s="101" t="s">
        <v>1789</v>
      </c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60" outlineLevel="1">
      <c r="A99" s="104"/>
      <c r="B99" s="105"/>
      <c r="C99" s="138" t="s">
        <v>2155</v>
      </c>
      <c r="D99" s="107"/>
      <c r="E99" s="108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1"/>
      <c r="Z99" s="101"/>
      <c r="AA99" s="101"/>
      <c r="AB99" s="101"/>
      <c r="AC99" s="101"/>
      <c r="AD99" s="101"/>
      <c r="AE99" s="101"/>
      <c r="AF99" s="101"/>
      <c r="AG99" s="101" t="s">
        <v>365</v>
      </c>
      <c r="AH99" s="101">
        <v>0</v>
      </c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</row>
    <row r="100" spans="1:60" outlineLevel="1">
      <c r="A100" s="104"/>
      <c r="B100" s="105"/>
      <c r="C100" s="138" t="s">
        <v>2156</v>
      </c>
      <c r="D100" s="107"/>
      <c r="E100" s="108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1"/>
      <c r="Z100" s="101"/>
      <c r="AA100" s="101"/>
      <c r="AB100" s="101"/>
      <c r="AC100" s="101"/>
      <c r="AD100" s="101"/>
      <c r="AE100" s="101"/>
      <c r="AF100" s="101"/>
      <c r="AG100" s="101" t="s">
        <v>365</v>
      </c>
      <c r="AH100" s="101">
        <v>0</v>
      </c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60" outlineLevel="1">
      <c r="A101" s="104"/>
      <c r="B101" s="105"/>
      <c r="C101" s="138" t="s">
        <v>43</v>
      </c>
      <c r="D101" s="107"/>
      <c r="E101" s="108">
        <v>1</v>
      </c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1"/>
      <c r="Z101" s="101"/>
      <c r="AA101" s="101"/>
      <c r="AB101" s="101"/>
      <c r="AC101" s="101"/>
      <c r="AD101" s="101"/>
      <c r="AE101" s="101"/>
      <c r="AF101" s="101"/>
      <c r="AG101" s="101" t="s">
        <v>365</v>
      </c>
      <c r="AH101" s="101">
        <v>0</v>
      </c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</row>
    <row r="102" spans="1:60" ht="22.5" outlineLevel="1">
      <c r="A102" s="122">
        <v>29</v>
      </c>
      <c r="B102" s="123" t="s">
        <v>2221</v>
      </c>
      <c r="C102" s="137" t="s">
        <v>2222</v>
      </c>
      <c r="D102" s="124" t="s">
        <v>702</v>
      </c>
      <c r="E102" s="125">
        <v>2</v>
      </c>
      <c r="F102" s="126"/>
      <c r="G102" s="127">
        <f>ROUND(E102*F102,2)</f>
        <v>0</v>
      </c>
      <c r="H102" s="126"/>
      <c r="I102" s="127">
        <f>ROUND(E102*H102,2)</f>
        <v>0</v>
      </c>
      <c r="J102" s="126"/>
      <c r="K102" s="127">
        <f>ROUND(E102*J102,2)</f>
        <v>0</v>
      </c>
      <c r="L102" s="127">
        <v>21</v>
      </c>
      <c r="M102" s="127">
        <f>G102*(1+L102/100)</f>
        <v>0</v>
      </c>
      <c r="N102" s="127">
        <v>3.5400000000000002E-3</v>
      </c>
      <c r="O102" s="127">
        <f>ROUND(E102*N102,2)</f>
        <v>0.01</v>
      </c>
      <c r="P102" s="127">
        <v>0</v>
      </c>
      <c r="Q102" s="127">
        <f>ROUND(E102*P102,2)</f>
        <v>0</v>
      </c>
      <c r="R102" s="127"/>
      <c r="S102" s="127" t="s">
        <v>392</v>
      </c>
      <c r="T102" s="128" t="s">
        <v>393</v>
      </c>
      <c r="U102" s="106">
        <v>0</v>
      </c>
      <c r="V102" s="106">
        <f>ROUND(E102*U102,2)</f>
        <v>0</v>
      </c>
      <c r="W102" s="106"/>
      <c r="X102" s="106" t="s">
        <v>362</v>
      </c>
      <c r="Y102" s="101"/>
      <c r="Z102" s="101"/>
      <c r="AA102" s="101"/>
      <c r="AB102" s="101"/>
      <c r="AC102" s="101"/>
      <c r="AD102" s="101"/>
      <c r="AE102" s="101"/>
      <c r="AF102" s="101"/>
      <c r="AG102" s="101" t="s">
        <v>1789</v>
      </c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60" outlineLevel="1">
      <c r="A103" s="104"/>
      <c r="B103" s="105"/>
      <c r="C103" s="138" t="s">
        <v>2223</v>
      </c>
      <c r="D103" s="107"/>
      <c r="E103" s="108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1"/>
      <c r="Z103" s="101"/>
      <c r="AA103" s="101"/>
      <c r="AB103" s="101"/>
      <c r="AC103" s="101"/>
      <c r="AD103" s="101"/>
      <c r="AE103" s="101"/>
      <c r="AF103" s="101"/>
      <c r="AG103" s="101" t="s">
        <v>365</v>
      </c>
      <c r="AH103" s="101">
        <v>0</v>
      </c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</row>
    <row r="104" spans="1:60" outlineLevel="1">
      <c r="A104" s="104"/>
      <c r="B104" s="105"/>
      <c r="C104" s="138" t="s">
        <v>2144</v>
      </c>
      <c r="D104" s="107"/>
      <c r="E104" s="108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1"/>
      <c r="Z104" s="101"/>
      <c r="AA104" s="101"/>
      <c r="AB104" s="101"/>
      <c r="AC104" s="101"/>
      <c r="AD104" s="101"/>
      <c r="AE104" s="101"/>
      <c r="AF104" s="101"/>
      <c r="AG104" s="101" t="s">
        <v>365</v>
      </c>
      <c r="AH104" s="101">
        <v>0</v>
      </c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60" outlineLevel="1">
      <c r="A105" s="104"/>
      <c r="B105" s="105"/>
      <c r="C105" s="138" t="s">
        <v>299</v>
      </c>
      <c r="D105" s="107"/>
      <c r="E105" s="108">
        <v>2</v>
      </c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1"/>
      <c r="Z105" s="101"/>
      <c r="AA105" s="101"/>
      <c r="AB105" s="101"/>
      <c r="AC105" s="101"/>
      <c r="AD105" s="101"/>
      <c r="AE105" s="101"/>
      <c r="AF105" s="101"/>
      <c r="AG105" s="101" t="s">
        <v>365</v>
      </c>
      <c r="AH105" s="101">
        <v>0</v>
      </c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</row>
    <row r="106" spans="1:60" outlineLevel="1">
      <c r="A106" s="129">
        <v>30</v>
      </c>
      <c r="B106" s="130" t="s">
        <v>2224</v>
      </c>
      <c r="C106" s="140" t="s">
        <v>2225</v>
      </c>
      <c r="D106" s="131" t="s">
        <v>24</v>
      </c>
      <c r="E106" s="132">
        <v>485.88</v>
      </c>
      <c r="F106" s="133"/>
      <c r="G106" s="134">
        <f>ROUND(E106*F106,2)</f>
        <v>0</v>
      </c>
      <c r="H106" s="133"/>
      <c r="I106" s="134">
        <f>ROUND(E106*H106,2)</f>
        <v>0</v>
      </c>
      <c r="J106" s="133"/>
      <c r="K106" s="134">
        <f>ROUND(E106*J106,2)</f>
        <v>0</v>
      </c>
      <c r="L106" s="134">
        <v>21</v>
      </c>
      <c r="M106" s="134">
        <f>G106*(1+L106/100)</f>
        <v>0</v>
      </c>
      <c r="N106" s="134">
        <v>0</v>
      </c>
      <c r="O106" s="134">
        <f>ROUND(E106*N106,2)</f>
        <v>0</v>
      </c>
      <c r="P106" s="134">
        <v>0</v>
      </c>
      <c r="Q106" s="134">
        <f>ROUND(E106*P106,2)</f>
        <v>0</v>
      </c>
      <c r="R106" s="134"/>
      <c r="S106" s="134" t="s">
        <v>360</v>
      </c>
      <c r="T106" s="135" t="s">
        <v>361</v>
      </c>
      <c r="U106" s="106">
        <v>0</v>
      </c>
      <c r="V106" s="106">
        <f>ROUND(E106*U106,2)</f>
        <v>0</v>
      </c>
      <c r="W106" s="106"/>
      <c r="X106" s="106" t="s">
        <v>362</v>
      </c>
      <c r="Y106" s="101"/>
      <c r="Z106" s="101"/>
      <c r="AA106" s="101"/>
      <c r="AB106" s="101"/>
      <c r="AC106" s="101"/>
      <c r="AD106" s="101"/>
      <c r="AE106" s="101"/>
      <c r="AF106" s="101"/>
      <c r="AG106" s="101" t="s">
        <v>1789</v>
      </c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</row>
    <row r="107" spans="1:60">
      <c r="A107" s="116" t="s">
        <v>355</v>
      </c>
      <c r="B107" s="117" t="s">
        <v>171</v>
      </c>
      <c r="C107" s="136" t="s">
        <v>172</v>
      </c>
      <c r="D107" s="118"/>
      <c r="E107" s="119"/>
      <c r="F107" s="120"/>
      <c r="G107" s="120">
        <f>SUMIF(AG108:AG156,"&lt;&gt;NOR",G108:G156)</f>
        <v>0</v>
      </c>
      <c r="H107" s="120"/>
      <c r="I107" s="120">
        <f>SUM(I108:I156)</f>
        <v>0</v>
      </c>
      <c r="J107" s="120"/>
      <c r="K107" s="120">
        <f>SUM(K108:K156)</f>
        <v>0</v>
      </c>
      <c r="L107" s="120"/>
      <c r="M107" s="120">
        <f>SUM(M108:M156)</f>
        <v>0</v>
      </c>
      <c r="N107" s="120"/>
      <c r="O107" s="120">
        <f>SUM(O108:O156)</f>
        <v>2.8600000000000003</v>
      </c>
      <c r="P107" s="120"/>
      <c r="Q107" s="120">
        <f>SUM(Q108:Q156)</f>
        <v>0</v>
      </c>
      <c r="R107" s="120"/>
      <c r="S107" s="120"/>
      <c r="T107" s="121"/>
      <c r="U107" s="115"/>
      <c r="V107" s="115">
        <f>SUM(V108:V156)</f>
        <v>199.57999999999998</v>
      </c>
      <c r="W107" s="115"/>
      <c r="X107" s="115"/>
      <c r="AG107" t="s">
        <v>356</v>
      </c>
    </row>
    <row r="108" spans="1:60" outlineLevel="1">
      <c r="A108" s="122">
        <v>31</v>
      </c>
      <c r="B108" s="123" t="s">
        <v>2231</v>
      </c>
      <c r="C108" s="137" t="s">
        <v>2232</v>
      </c>
      <c r="D108" s="124" t="s">
        <v>525</v>
      </c>
      <c r="E108" s="125">
        <v>66</v>
      </c>
      <c r="F108" s="126"/>
      <c r="G108" s="127">
        <f>ROUND(E108*F108,2)</f>
        <v>0</v>
      </c>
      <c r="H108" s="126"/>
      <c r="I108" s="127">
        <f>ROUND(E108*H108,2)</f>
        <v>0</v>
      </c>
      <c r="J108" s="126"/>
      <c r="K108" s="127">
        <f>ROUND(E108*J108,2)</f>
        <v>0</v>
      </c>
      <c r="L108" s="127">
        <v>21</v>
      </c>
      <c r="M108" s="127">
        <f>G108*(1+L108/100)</f>
        <v>0</v>
      </c>
      <c r="N108" s="127">
        <v>6.5399999999999998E-3</v>
      </c>
      <c r="O108" s="127">
        <f>ROUND(E108*N108,2)</f>
        <v>0.43</v>
      </c>
      <c r="P108" s="127">
        <v>0</v>
      </c>
      <c r="Q108" s="127">
        <f>ROUND(E108*P108,2)</f>
        <v>0</v>
      </c>
      <c r="R108" s="127"/>
      <c r="S108" s="127" t="s">
        <v>360</v>
      </c>
      <c r="T108" s="128" t="s">
        <v>361</v>
      </c>
      <c r="U108" s="106">
        <v>0.36799999999999999</v>
      </c>
      <c r="V108" s="106">
        <f>ROUND(E108*U108,2)</f>
        <v>24.29</v>
      </c>
      <c r="W108" s="106"/>
      <c r="X108" s="106" t="s">
        <v>362</v>
      </c>
      <c r="Y108" s="101"/>
      <c r="Z108" s="101"/>
      <c r="AA108" s="101"/>
      <c r="AB108" s="101"/>
      <c r="AC108" s="101"/>
      <c r="AD108" s="101"/>
      <c r="AE108" s="101"/>
      <c r="AF108" s="101"/>
      <c r="AG108" s="101" t="s">
        <v>1789</v>
      </c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60" outlineLevel="1">
      <c r="A109" s="104"/>
      <c r="B109" s="105"/>
      <c r="C109" s="138" t="s">
        <v>2382</v>
      </c>
      <c r="D109" s="107"/>
      <c r="E109" s="108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1"/>
      <c r="Z109" s="101"/>
      <c r="AA109" s="101"/>
      <c r="AB109" s="101"/>
      <c r="AC109" s="101"/>
      <c r="AD109" s="101"/>
      <c r="AE109" s="101"/>
      <c r="AF109" s="101"/>
      <c r="AG109" s="101" t="s">
        <v>365</v>
      </c>
      <c r="AH109" s="101">
        <v>0</v>
      </c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</row>
    <row r="110" spans="1:60" outlineLevel="1">
      <c r="A110" s="104"/>
      <c r="B110" s="105"/>
      <c r="C110" s="138" t="s">
        <v>2383</v>
      </c>
      <c r="D110" s="107"/>
      <c r="E110" s="108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1"/>
      <c r="Z110" s="101"/>
      <c r="AA110" s="101"/>
      <c r="AB110" s="101"/>
      <c r="AC110" s="101"/>
      <c r="AD110" s="101"/>
      <c r="AE110" s="101"/>
      <c r="AF110" s="101"/>
      <c r="AG110" s="101" t="s">
        <v>365</v>
      </c>
      <c r="AH110" s="101">
        <v>0</v>
      </c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</row>
    <row r="111" spans="1:60" outlineLevel="1">
      <c r="A111" s="104"/>
      <c r="B111" s="105"/>
      <c r="C111" s="138" t="s">
        <v>2384</v>
      </c>
      <c r="D111" s="107"/>
      <c r="E111" s="108">
        <v>66</v>
      </c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1"/>
      <c r="Z111" s="101"/>
      <c r="AA111" s="101"/>
      <c r="AB111" s="101"/>
      <c r="AC111" s="101"/>
      <c r="AD111" s="101"/>
      <c r="AE111" s="101"/>
      <c r="AF111" s="101"/>
      <c r="AG111" s="101" t="s">
        <v>365</v>
      </c>
      <c r="AH111" s="101">
        <v>0</v>
      </c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outlineLevel="1">
      <c r="A112" s="122">
        <v>32</v>
      </c>
      <c r="B112" s="123" t="s">
        <v>2233</v>
      </c>
      <c r="C112" s="137" t="s">
        <v>2234</v>
      </c>
      <c r="D112" s="124" t="s">
        <v>525</v>
      </c>
      <c r="E112" s="125">
        <v>89</v>
      </c>
      <c r="F112" s="126"/>
      <c r="G112" s="127">
        <f>ROUND(E112*F112,2)</f>
        <v>0</v>
      </c>
      <c r="H112" s="126"/>
      <c r="I112" s="127">
        <f>ROUND(E112*H112,2)</f>
        <v>0</v>
      </c>
      <c r="J112" s="126"/>
      <c r="K112" s="127">
        <f>ROUND(E112*J112,2)</f>
        <v>0</v>
      </c>
      <c r="L112" s="127">
        <v>21</v>
      </c>
      <c r="M112" s="127">
        <f>G112*(1+L112/100)</f>
        <v>0</v>
      </c>
      <c r="N112" s="127">
        <v>7.4000000000000003E-3</v>
      </c>
      <c r="O112" s="127">
        <f>ROUND(E112*N112,2)</f>
        <v>0.66</v>
      </c>
      <c r="P112" s="127">
        <v>0</v>
      </c>
      <c r="Q112" s="127">
        <f>ROUND(E112*P112,2)</f>
        <v>0</v>
      </c>
      <c r="R112" s="127"/>
      <c r="S112" s="127" t="s">
        <v>360</v>
      </c>
      <c r="T112" s="128" t="s">
        <v>361</v>
      </c>
      <c r="U112" s="106">
        <v>0.42099999999999999</v>
      </c>
      <c r="V112" s="106">
        <f>ROUND(E112*U112,2)</f>
        <v>37.47</v>
      </c>
      <c r="W112" s="106"/>
      <c r="X112" s="106" t="s">
        <v>362</v>
      </c>
      <c r="Y112" s="101"/>
      <c r="Z112" s="101"/>
      <c r="AA112" s="101"/>
      <c r="AB112" s="101"/>
      <c r="AC112" s="101"/>
      <c r="AD112" s="101"/>
      <c r="AE112" s="101"/>
      <c r="AF112" s="101"/>
      <c r="AG112" s="101" t="s">
        <v>1789</v>
      </c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60" outlineLevel="1">
      <c r="A113" s="104"/>
      <c r="B113" s="105"/>
      <c r="C113" s="138" t="s">
        <v>2387</v>
      </c>
      <c r="D113" s="107"/>
      <c r="E113" s="108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1"/>
      <c r="Z113" s="101"/>
      <c r="AA113" s="101"/>
      <c r="AB113" s="101"/>
      <c r="AC113" s="101"/>
      <c r="AD113" s="101"/>
      <c r="AE113" s="101"/>
      <c r="AF113" s="101"/>
      <c r="AG113" s="101" t="s">
        <v>365</v>
      </c>
      <c r="AH113" s="101">
        <v>0</v>
      </c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</row>
    <row r="114" spans="1:60" outlineLevel="1">
      <c r="A114" s="104"/>
      <c r="B114" s="105"/>
      <c r="C114" s="138" t="s">
        <v>2388</v>
      </c>
      <c r="D114" s="107"/>
      <c r="E114" s="108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1"/>
      <c r="Z114" s="101"/>
      <c r="AA114" s="101"/>
      <c r="AB114" s="101"/>
      <c r="AC114" s="101"/>
      <c r="AD114" s="101"/>
      <c r="AE114" s="101"/>
      <c r="AF114" s="101"/>
      <c r="AG114" s="101" t="s">
        <v>365</v>
      </c>
      <c r="AH114" s="101">
        <v>0</v>
      </c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60" outlineLevel="1">
      <c r="A115" s="104"/>
      <c r="B115" s="105"/>
      <c r="C115" s="138" t="s">
        <v>2389</v>
      </c>
      <c r="D115" s="107"/>
      <c r="E115" s="108">
        <v>89</v>
      </c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1"/>
      <c r="Z115" s="101"/>
      <c r="AA115" s="101"/>
      <c r="AB115" s="101"/>
      <c r="AC115" s="101"/>
      <c r="AD115" s="101"/>
      <c r="AE115" s="101"/>
      <c r="AF115" s="101"/>
      <c r="AG115" s="101" t="s">
        <v>365</v>
      </c>
      <c r="AH115" s="101">
        <v>0</v>
      </c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1:60" outlineLevel="1">
      <c r="A116" s="122">
        <v>33</v>
      </c>
      <c r="B116" s="123" t="s">
        <v>2235</v>
      </c>
      <c r="C116" s="137" t="s">
        <v>2236</v>
      </c>
      <c r="D116" s="124" t="s">
        <v>525</v>
      </c>
      <c r="E116" s="125">
        <v>34</v>
      </c>
      <c r="F116" s="126"/>
      <c r="G116" s="127">
        <f>ROUND(E116*F116,2)</f>
        <v>0</v>
      </c>
      <c r="H116" s="126"/>
      <c r="I116" s="127">
        <f>ROUND(E116*H116,2)</f>
        <v>0</v>
      </c>
      <c r="J116" s="126"/>
      <c r="K116" s="127">
        <f>ROUND(E116*J116,2)</f>
        <v>0</v>
      </c>
      <c r="L116" s="127">
        <v>21</v>
      </c>
      <c r="M116" s="127">
        <f>G116*(1+L116/100)</f>
        <v>0</v>
      </c>
      <c r="N116" s="127">
        <v>8.2199999999999999E-3</v>
      </c>
      <c r="O116" s="127">
        <f>ROUND(E116*N116,2)</f>
        <v>0.28000000000000003</v>
      </c>
      <c r="P116" s="127">
        <v>0</v>
      </c>
      <c r="Q116" s="127">
        <f>ROUND(E116*P116,2)</f>
        <v>0</v>
      </c>
      <c r="R116" s="127"/>
      <c r="S116" s="127" t="s">
        <v>360</v>
      </c>
      <c r="T116" s="128" t="s">
        <v>361</v>
      </c>
      <c r="U116" s="106">
        <v>0.442</v>
      </c>
      <c r="V116" s="106">
        <f>ROUND(E116*U116,2)</f>
        <v>15.03</v>
      </c>
      <c r="W116" s="106"/>
      <c r="X116" s="106" t="s">
        <v>362</v>
      </c>
      <c r="Y116" s="101"/>
      <c r="Z116" s="101"/>
      <c r="AA116" s="101"/>
      <c r="AB116" s="101"/>
      <c r="AC116" s="101"/>
      <c r="AD116" s="101"/>
      <c r="AE116" s="101"/>
      <c r="AF116" s="101"/>
      <c r="AG116" s="101" t="s">
        <v>1789</v>
      </c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60" outlineLevel="1">
      <c r="A117" s="104"/>
      <c r="B117" s="105"/>
      <c r="C117" s="138" t="s">
        <v>2183</v>
      </c>
      <c r="D117" s="107"/>
      <c r="E117" s="108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1"/>
      <c r="Z117" s="101"/>
      <c r="AA117" s="101"/>
      <c r="AB117" s="101"/>
      <c r="AC117" s="101"/>
      <c r="AD117" s="101"/>
      <c r="AE117" s="101"/>
      <c r="AF117" s="101"/>
      <c r="AG117" s="101" t="s">
        <v>365</v>
      </c>
      <c r="AH117" s="101">
        <v>0</v>
      </c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60" outlineLevel="1">
      <c r="A118" s="104"/>
      <c r="B118" s="105"/>
      <c r="C118" s="138" t="s">
        <v>2184</v>
      </c>
      <c r="D118" s="107"/>
      <c r="E118" s="108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1"/>
      <c r="Z118" s="101"/>
      <c r="AA118" s="101"/>
      <c r="AB118" s="101"/>
      <c r="AC118" s="101"/>
      <c r="AD118" s="101"/>
      <c r="AE118" s="101"/>
      <c r="AF118" s="101"/>
      <c r="AG118" s="101" t="s">
        <v>365</v>
      </c>
      <c r="AH118" s="101">
        <v>0</v>
      </c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60" outlineLevel="1">
      <c r="A119" s="104"/>
      <c r="B119" s="105"/>
      <c r="C119" s="138" t="s">
        <v>2185</v>
      </c>
      <c r="D119" s="107"/>
      <c r="E119" s="108">
        <v>34</v>
      </c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1"/>
      <c r="Z119" s="101"/>
      <c r="AA119" s="101"/>
      <c r="AB119" s="101"/>
      <c r="AC119" s="101"/>
      <c r="AD119" s="101"/>
      <c r="AE119" s="101"/>
      <c r="AF119" s="101"/>
      <c r="AG119" s="101" t="s">
        <v>365</v>
      </c>
      <c r="AH119" s="101">
        <v>0</v>
      </c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</row>
    <row r="120" spans="1:60" outlineLevel="1">
      <c r="A120" s="122">
        <v>34</v>
      </c>
      <c r="B120" s="123" t="s">
        <v>2437</v>
      </c>
      <c r="C120" s="137" t="s">
        <v>2438</v>
      </c>
      <c r="D120" s="124" t="s">
        <v>525</v>
      </c>
      <c r="E120" s="125">
        <v>43</v>
      </c>
      <c r="F120" s="126"/>
      <c r="G120" s="127">
        <f>ROUND(E120*F120,2)</f>
        <v>0</v>
      </c>
      <c r="H120" s="126"/>
      <c r="I120" s="127">
        <f>ROUND(E120*H120,2)</f>
        <v>0</v>
      </c>
      <c r="J120" s="126"/>
      <c r="K120" s="127">
        <f>ROUND(E120*J120,2)</f>
        <v>0</v>
      </c>
      <c r="L120" s="127">
        <v>21</v>
      </c>
      <c r="M120" s="127">
        <f>G120*(1+L120/100)</f>
        <v>0</v>
      </c>
      <c r="N120" s="127">
        <v>8.6199999999999992E-3</v>
      </c>
      <c r="O120" s="127">
        <f>ROUND(E120*N120,2)</f>
        <v>0.37</v>
      </c>
      <c r="P120" s="127">
        <v>0</v>
      </c>
      <c r="Q120" s="127">
        <f>ROUND(E120*P120,2)</f>
        <v>0</v>
      </c>
      <c r="R120" s="127"/>
      <c r="S120" s="127" t="s">
        <v>360</v>
      </c>
      <c r="T120" s="128" t="s">
        <v>361</v>
      </c>
      <c r="U120" s="106">
        <v>0.47499999999999998</v>
      </c>
      <c r="V120" s="106">
        <f>ROUND(E120*U120,2)</f>
        <v>20.43</v>
      </c>
      <c r="W120" s="106"/>
      <c r="X120" s="106" t="s">
        <v>362</v>
      </c>
      <c r="Y120" s="101"/>
      <c r="Z120" s="101"/>
      <c r="AA120" s="101"/>
      <c r="AB120" s="101"/>
      <c r="AC120" s="101"/>
      <c r="AD120" s="101"/>
      <c r="AE120" s="101"/>
      <c r="AF120" s="101"/>
      <c r="AG120" s="101" t="s">
        <v>1789</v>
      </c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60" outlineLevel="1">
      <c r="A121" s="104"/>
      <c r="B121" s="105"/>
      <c r="C121" s="138" t="s">
        <v>2394</v>
      </c>
      <c r="D121" s="107"/>
      <c r="E121" s="108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1"/>
      <c r="Z121" s="101"/>
      <c r="AA121" s="101"/>
      <c r="AB121" s="101"/>
      <c r="AC121" s="101"/>
      <c r="AD121" s="101"/>
      <c r="AE121" s="101"/>
      <c r="AF121" s="101"/>
      <c r="AG121" s="101" t="s">
        <v>365</v>
      </c>
      <c r="AH121" s="101">
        <v>0</v>
      </c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</row>
    <row r="122" spans="1:60" outlineLevel="1">
      <c r="A122" s="104"/>
      <c r="B122" s="105"/>
      <c r="C122" s="138" t="s">
        <v>2395</v>
      </c>
      <c r="D122" s="107"/>
      <c r="E122" s="108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1"/>
      <c r="Z122" s="101"/>
      <c r="AA122" s="101"/>
      <c r="AB122" s="101"/>
      <c r="AC122" s="101"/>
      <c r="AD122" s="101"/>
      <c r="AE122" s="101"/>
      <c r="AF122" s="101"/>
      <c r="AG122" s="101" t="s">
        <v>365</v>
      </c>
      <c r="AH122" s="101">
        <v>0</v>
      </c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</row>
    <row r="123" spans="1:60" outlineLevel="1">
      <c r="A123" s="104"/>
      <c r="B123" s="105"/>
      <c r="C123" s="138" t="s">
        <v>5</v>
      </c>
      <c r="D123" s="107"/>
      <c r="E123" s="108">
        <v>43</v>
      </c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1"/>
      <c r="Z123" s="101"/>
      <c r="AA123" s="101"/>
      <c r="AB123" s="101"/>
      <c r="AC123" s="101"/>
      <c r="AD123" s="101"/>
      <c r="AE123" s="101"/>
      <c r="AF123" s="101"/>
      <c r="AG123" s="101" t="s">
        <v>365</v>
      </c>
      <c r="AH123" s="101">
        <v>0</v>
      </c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60" outlineLevel="1">
      <c r="A124" s="122">
        <v>35</v>
      </c>
      <c r="B124" s="123" t="s">
        <v>2439</v>
      </c>
      <c r="C124" s="137" t="s">
        <v>2440</v>
      </c>
      <c r="D124" s="124" t="s">
        <v>525</v>
      </c>
      <c r="E124" s="125">
        <v>50</v>
      </c>
      <c r="F124" s="126"/>
      <c r="G124" s="127">
        <f>ROUND(E124*F124,2)</f>
        <v>0</v>
      </c>
      <c r="H124" s="126"/>
      <c r="I124" s="127">
        <f>ROUND(E124*H124,2)</f>
        <v>0</v>
      </c>
      <c r="J124" s="126"/>
      <c r="K124" s="127">
        <f>ROUND(E124*J124,2)</f>
        <v>0</v>
      </c>
      <c r="L124" s="127">
        <v>21</v>
      </c>
      <c r="M124" s="127">
        <f>G124*(1+L124/100)</f>
        <v>0</v>
      </c>
      <c r="N124" s="127">
        <v>1.0240000000000001E-2</v>
      </c>
      <c r="O124" s="127">
        <f>ROUND(E124*N124,2)</f>
        <v>0.51</v>
      </c>
      <c r="P124" s="127">
        <v>0</v>
      </c>
      <c r="Q124" s="127">
        <f>ROUND(E124*P124,2)</f>
        <v>0</v>
      </c>
      <c r="R124" s="127"/>
      <c r="S124" s="127" t="s">
        <v>360</v>
      </c>
      <c r="T124" s="128" t="s">
        <v>361</v>
      </c>
      <c r="U124" s="106">
        <v>0.52600000000000002</v>
      </c>
      <c r="V124" s="106">
        <f>ROUND(E124*U124,2)</f>
        <v>26.3</v>
      </c>
      <c r="W124" s="106"/>
      <c r="X124" s="106" t="s">
        <v>362</v>
      </c>
      <c r="Y124" s="101"/>
      <c r="Z124" s="101"/>
      <c r="AA124" s="101"/>
      <c r="AB124" s="101"/>
      <c r="AC124" s="101"/>
      <c r="AD124" s="101"/>
      <c r="AE124" s="101"/>
      <c r="AF124" s="101"/>
      <c r="AG124" s="101" t="s">
        <v>1789</v>
      </c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</row>
    <row r="125" spans="1:60" outlineLevel="1">
      <c r="A125" s="104"/>
      <c r="B125" s="105"/>
      <c r="C125" s="138" t="s">
        <v>2198</v>
      </c>
      <c r="D125" s="107"/>
      <c r="E125" s="108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1"/>
      <c r="Z125" s="101"/>
      <c r="AA125" s="101"/>
      <c r="AB125" s="101"/>
      <c r="AC125" s="101"/>
      <c r="AD125" s="101"/>
      <c r="AE125" s="101"/>
      <c r="AF125" s="101"/>
      <c r="AG125" s="101" t="s">
        <v>365</v>
      </c>
      <c r="AH125" s="101">
        <v>0</v>
      </c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</row>
    <row r="126" spans="1:60" outlineLevel="1">
      <c r="A126" s="104"/>
      <c r="B126" s="105"/>
      <c r="C126" s="138" t="s">
        <v>2199</v>
      </c>
      <c r="D126" s="107"/>
      <c r="E126" s="108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1"/>
      <c r="Z126" s="101"/>
      <c r="AA126" s="101"/>
      <c r="AB126" s="101"/>
      <c r="AC126" s="101"/>
      <c r="AD126" s="101"/>
      <c r="AE126" s="101"/>
      <c r="AF126" s="101"/>
      <c r="AG126" s="101" t="s">
        <v>365</v>
      </c>
      <c r="AH126" s="101">
        <v>0</v>
      </c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</row>
    <row r="127" spans="1:60" outlineLevel="1">
      <c r="A127" s="104"/>
      <c r="B127" s="105"/>
      <c r="C127" s="138" t="s">
        <v>2200</v>
      </c>
      <c r="D127" s="107"/>
      <c r="E127" s="108">
        <v>50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1"/>
      <c r="Z127" s="101"/>
      <c r="AA127" s="101"/>
      <c r="AB127" s="101"/>
      <c r="AC127" s="101"/>
      <c r="AD127" s="101"/>
      <c r="AE127" s="101"/>
      <c r="AF127" s="101"/>
      <c r="AG127" s="101" t="s">
        <v>365</v>
      </c>
      <c r="AH127" s="101">
        <v>0</v>
      </c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</row>
    <row r="128" spans="1:60" outlineLevel="1">
      <c r="A128" s="122">
        <v>36</v>
      </c>
      <c r="B128" s="123" t="s">
        <v>2441</v>
      </c>
      <c r="C128" s="137" t="s">
        <v>2442</v>
      </c>
      <c r="D128" s="124" t="s">
        <v>525</v>
      </c>
      <c r="E128" s="125">
        <v>20</v>
      </c>
      <c r="F128" s="126"/>
      <c r="G128" s="127">
        <f>ROUND(E128*F128,2)</f>
        <v>0</v>
      </c>
      <c r="H128" s="126"/>
      <c r="I128" s="127">
        <f>ROUND(E128*H128,2)</f>
        <v>0</v>
      </c>
      <c r="J128" s="126"/>
      <c r="K128" s="127">
        <f>ROUND(E128*J128,2)</f>
        <v>0</v>
      </c>
      <c r="L128" s="127">
        <v>21</v>
      </c>
      <c r="M128" s="127">
        <f>G128*(1+L128/100)</f>
        <v>0</v>
      </c>
      <c r="N128" s="127">
        <v>1.0120000000000001E-2</v>
      </c>
      <c r="O128" s="127">
        <f>ROUND(E128*N128,2)</f>
        <v>0.2</v>
      </c>
      <c r="P128" s="127">
        <v>0</v>
      </c>
      <c r="Q128" s="127">
        <f>ROUND(E128*P128,2)</f>
        <v>0</v>
      </c>
      <c r="R128" s="127"/>
      <c r="S128" s="127" t="s">
        <v>360</v>
      </c>
      <c r="T128" s="128" t="s">
        <v>361</v>
      </c>
      <c r="U128" s="106">
        <v>0.82799999999999996</v>
      </c>
      <c r="V128" s="106">
        <f>ROUND(E128*U128,2)</f>
        <v>16.559999999999999</v>
      </c>
      <c r="W128" s="106"/>
      <c r="X128" s="106" t="s">
        <v>362</v>
      </c>
      <c r="Y128" s="101"/>
      <c r="Z128" s="101"/>
      <c r="AA128" s="101"/>
      <c r="AB128" s="101"/>
      <c r="AC128" s="101"/>
      <c r="AD128" s="101"/>
      <c r="AE128" s="101"/>
      <c r="AF128" s="101"/>
      <c r="AG128" s="101" t="s">
        <v>1789</v>
      </c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</row>
    <row r="129" spans="1:60" outlineLevel="1">
      <c r="A129" s="104"/>
      <c r="B129" s="105"/>
      <c r="C129" s="138" t="s">
        <v>2400</v>
      </c>
      <c r="D129" s="107"/>
      <c r="E129" s="108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1"/>
      <c r="Z129" s="101"/>
      <c r="AA129" s="101"/>
      <c r="AB129" s="101"/>
      <c r="AC129" s="101"/>
      <c r="AD129" s="101"/>
      <c r="AE129" s="101"/>
      <c r="AF129" s="101"/>
      <c r="AG129" s="101" t="s">
        <v>365</v>
      </c>
      <c r="AH129" s="101">
        <v>0</v>
      </c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</row>
    <row r="130" spans="1:60" outlineLevel="1">
      <c r="A130" s="104"/>
      <c r="B130" s="105"/>
      <c r="C130" s="138" t="s">
        <v>2401</v>
      </c>
      <c r="D130" s="107"/>
      <c r="E130" s="108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1"/>
      <c r="Z130" s="101"/>
      <c r="AA130" s="101"/>
      <c r="AB130" s="101"/>
      <c r="AC130" s="101"/>
      <c r="AD130" s="101"/>
      <c r="AE130" s="101"/>
      <c r="AF130" s="101"/>
      <c r="AG130" s="101" t="s">
        <v>365</v>
      </c>
      <c r="AH130" s="101">
        <v>0</v>
      </c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</row>
    <row r="131" spans="1:60" outlineLevel="1">
      <c r="A131" s="104"/>
      <c r="B131" s="105"/>
      <c r="C131" s="138" t="s">
        <v>1931</v>
      </c>
      <c r="D131" s="107"/>
      <c r="E131" s="108">
        <v>20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1"/>
      <c r="Z131" s="101"/>
      <c r="AA131" s="101"/>
      <c r="AB131" s="101"/>
      <c r="AC131" s="101"/>
      <c r="AD131" s="101"/>
      <c r="AE131" s="101"/>
      <c r="AF131" s="101"/>
      <c r="AG131" s="101" t="s">
        <v>365</v>
      </c>
      <c r="AH131" s="101">
        <v>0</v>
      </c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</row>
    <row r="132" spans="1:60" outlineLevel="1">
      <c r="A132" s="122">
        <v>37</v>
      </c>
      <c r="B132" s="123" t="s">
        <v>2443</v>
      </c>
      <c r="C132" s="137" t="s">
        <v>2444</v>
      </c>
      <c r="D132" s="124" t="s">
        <v>534</v>
      </c>
      <c r="E132" s="125">
        <v>32</v>
      </c>
      <c r="F132" s="126"/>
      <c r="G132" s="127">
        <f>ROUND(E132*F132,2)</f>
        <v>0</v>
      </c>
      <c r="H132" s="126"/>
      <c r="I132" s="127">
        <f>ROUND(E132*H132,2)</f>
        <v>0</v>
      </c>
      <c r="J132" s="126"/>
      <c r="K132" s="127">
        <f>ROUND(E132*J132,2)</f>
        <v>0</v>
      </c>
      <c r="L132" s="127">
        <v>21</v>
      </c>
      <c r="M132" s="127">
        <f>G132*(1+L132/100)</f>
        <v>0</v>
      </c>
      <c r="N132" s="127">
        <v>0</v>
      </c>
      <c r="O132" s="127">
        <f>ROUND(E132*N132,2)</f>
        <v>0</v>
      </c>
      <c r="P132" s="127">
        <v>0</v>
      </c>
      <c r="Q132" s="127">
        <f>ROUND(E132*P132,2)</f>
        <v>0</v>
      </c>
      <c r="R132" s="127"/>
      <c r="S132" s="127" t="s">
        <v>360</v>
      </c>
      <c r="T132" s="128" t="s">
        <v>361</v>
      </c>
      <c r="U132" s="106">
        <v>0.35</v>
      </c>
      <c r="V132" s="106">
        <f>ROUND(E132*U132,2)</f>
        <v>11.2</v>
      </c>
      <c r="W132" s="106"/>
      <c r="X132" s="106" t="s">
        <v>362</v>
      </c>
      <c r="Y132" s="101"/>
      <c r="Z132" s="101"/>
      <c r="AA132" s="101"/>
      <c r="AB132" s="101"/>
      <c r="AC132" s="101"/>
      <c r="AD132" s="101"/>
      <c r="AE132" s="101"/>
      <c r="AF132" s="101"/>
      <c r="AG132" s="101" t="s">
        <v>1789</v>
      </c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</row>
    <row r="133" spans="1:60" outlineLevel="1">
      <c r="A133" s="104"/>
      <c r="B133" s="105"/>
      <c r="C133" s="138" t="s">
        <v>2445</v>
      </c>
      <c r="D133" s="107"/>
      <c r="E133" s="108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1"/>
      <c r="Z133" s="101"/>
      <c r="AA133" s="101"/>
      <c r="AB133" s="101"/>
      <c r="AC133" s="101"/>
      <c r="AD133" s="101"/>
      <c r="AE133" s="101"/>
      <c r="AF133" s="101"/>
      <c r="AG133" s="101" t="s">
        <v>365</v>
      </c>
      <c r="AH133" s="101">
        <v>0</v>
      </c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</row>
    <row r="134" spans="1:60" outlineLevel="1">
      <c r="A134" s="104"/>
      <c r="B134" s="105"/>
      <c r="C134" s="138" t="s">
        <v>2446</v>
      </c>
      <c r="D134" s="107"/>
      <c r="E134" s="108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1"/>
      <c r="Z134" s="101"/>
      <c r="AA134" s="101"/>
      <c r="AB134" s="101"/>
      <c r="AC134" s="101"/>
      <c r="AD134" s="101"/>
      <c r="AE134" s="101"/>
      <c r="AF134" s="101"/>
      <c r="AG134" s="101" t="s">
        <v>365</v>
      </c>
      <c r="AH134" s="101">
        <v>0</v>
      </c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</row>
    <row r="135" spans="1:60" outlineLevel="1">
      <c r="A135" s="104"/>
      <c r="B135" s="105"/>
      <c r="C135" s="138" t="s">
        <v>2081</v>
      </c>
      <c r="D135" s="107"/>
      <c r="E135" s="108">
        <v>32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1"/>
      <c r="Z135" s="101"/>
      <c r="AA135" s="101"/>
      <c r="AB135" s="101"/>
      <c r="AC135" s="101"/>
      <c r="AD135" s="101"/>
      <c r="AE135" s="101"/>
      <c r="AF135" s="101"/>
      <c r="AG135" s="101" t="s">
        <v>365</v>
      </c>
      <c r="AH135" s="101">
        <v>0</v>
      </c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</row>
    <row r="136" spans="1:60" outlineLevel="1">
      <c r="A136" s="122">
        <v>38</v>
      </c>
      <c r="B136" s="123" t="s">
        <v>2447</v>
      </c>
      <c r="C136" s="137" t="s">
        <v>2448</v>
      </c>
      <c r="D136" s="124" t="s">
        <v>525</v>
      </c>
      <c r="E136" s="125">
        <v>40</v>
      </c>
      <c r="F136" s="126"/>
      <c r="G136" s="127">
        <f>ROUND(E136*F136,2)</f>
        <v>0</v>
      </c>
      <c r="H136" s="126"/>
      <c r="I136" s="127">
        <f>ROUND(E136*H136,2)</f>
        <v>0</v>
      </c>
      <c r="J136" s="126"/>
      <c r="K136" s="127">
        <f>ROUND(E136*J136,2)</f>
        <v>0</v>
      </c>
      <c r="L136" s="127">
        <v>21</v>
      </c>
      <c r="M136" s="127">
        <f>G136*(1+L136/100)</f>
        <v>0</v>
      </c>
      <c r="N136" s="127">
        <v>1.03E-2</v>
      </c>
      <c r="O136" s="127">
        <f>ROUND(E136*N136,2)</f>
        <v>0.41</v>
      </c>
      <c r="P136" s="127">
        <v>0</v>
      </c>
      <c r="Q136" s="127">
        <f>ROUND(E136*P136,2)</f>
        <v>0</v>
      </c>
      <c r="R136" s="127"/>
      <c r="S136" s="127" t="s">
        <v>360</v>
      </c>
      <c r="T136" s="128" t="s">
        <v>361</v>
      </c>
      <c r="U136" s="106">
        <v>0.91900000000000004</v>
      </c>
      <c r="V136" s="106">
        <f>ROUND(E136*U136,2)</f>
        <v>36.76</v>
      </c>
      <c r="W136" s="106"/>
      <c r="X136" s="106" t="s">
        <v>362</v>
      </c>
      <c r="Y136" s="101"/>
      <c r="Z136" s="101"/>
      <c r="AA136" s="101"/>
      <c r="AB136" s="101"/>
      <c r="AC136" s="101"/>
      <c r="AD136" s="101"/>
      <c r="AE136" s="101"/>
      <c r="AF136" s="101"/>
      <c r="AG136" s="101" t="s">
        <v>1789</v>
      </c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1:60" outlineLevel="1">
      <c r="A137" s="104"/>
      <c r="B137" s="105"/>
      <c r="C137" s="138" t="s">
        <v>2404</v>
      </c>
      <c r="D137" s="107"/>
      <c r="E137" s="108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1"/>
      <c r="Z137" s="101"/>
      <c r="AA137" s="101"/>
      <c r="AB137" s="101"/>
      <c r="AC137" s="101"/>
      <c r="AD137" s="101"/>
      <c r="AE137" s="101"/>
      <c r="AF137" s="101"/>
      <c r="AG137" s="101" t="s">
        <v>365</v>
      </c>
      <c r="AH137" s="101">
        <v>0</v>
      </c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</row>
    <row r="138" spans="1:60" outlineLevel="1">
      <c r="A138" s="104"/>
      <c r="B138" s="105"/>
      <c r="C138" s="138" t="s">
        <v>2405</v>
      </c>
      <c r="D138" s="107"/>
      <c r="E138" s="108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1"/>
      <c r="Z138" s="101"/>
      <c r="AA138" s="101"/>
      <c r="AB138" s="101"/>
      <c r="AC138" s="101"/>
      <c r="AD138" s="101"/>
      <c r="AE138" s="101"/>
      <c r="AF138" s="101"/>
      <c r="AG138" s="101" t="s">
        <v>365</v>
      </c>
      <c r="AH138" s="101">
        <v>0</v>
      </c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</row>
    <row r="139" spans="1:60" outlineLevel="1">
      <c r="A139" s="104"/>
      <c r="B139" s="105"/>
      <c r="C139" s="138" t="s">
        <v>1859</v>
      </c>
      <c r="D139" s="107"/>
      <c r="E139" s="108">
        <v>40</v>
      </c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1"/>
      <c r="Z139" s="101"/>
      <c r="AA139" s="101"/>
      <c r="AB139" s="101"/>
      <c r="AC139" s="101"/>
      <c r="AD139" s="101"/>
      <c r="AE139" s="101"/>
      <c r="AF139" s="101"/>
      <c r="AG139" s="101" t="s">
        <v>365</v>
      </c>
      <c r="AH139" s="101">
        <v>0</v>
      </c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</row>
    <row r="140" spans="1:60" outlineLevel="1">
      <c r="A140" s="122">
        <v>39</v>
      </c>
      <c r="B140" s="123" t="s">
        <v>2449</v>
      </c>
      <c r="C140" s="137" t="s">
        <v>2450</v>
      </c>
      <c r="D140" s="124" t="s">
        <v>534</v>
      </c>
      <c r="E140" s="125">
        <v>2</v>
      </c>
      <c r="F140" s="126"/>
      <c r="G140" s="127">
        <f>ROUND(E140*F140,2)</f>
        <v>0</v>
      </c>
      <c r="H140" s="126"/>
      <c r="I140" s="127">
        <f>ROUND(E140*H140,2)</f>
        <v>0</v>
      </c>
      <c r="J140" s="126"/>
      <c r="K140" s="127">
        <f>ROUND(E140*J140,2)</f>
        <v>0</v>
      </c>
      <c r="L140" s="127">
        <v>21</v>
      </c>
      <c r="M140" s="127">
        <f>G140*(1+L140/100)</f>
        <v>0</v>
      </c>
      <c r="N140" s="127">
        <v>0</v>
      </c>
      <c r="O140" s="127">
        <f>ROUND(E140*N140,2)</f>
        <v>0</v>
      </c>
      <c r="P140" s="127">
        <v>0</v>
      </c>
      <c r="Q140" s="127">
        <f>ROUND(E140*P140,2)</f>
        <v>0</v>
      </c>
      <c r="R140" s="127"/>
      <c r="S140" s="127" t="s">
        <v>360</v>
      </c>
      <c r="T140" s="128" t="s">
        <v>361</v>
      </c>
      <c r="U140" s="106">
        <v>1.373</v>
      </c>
      <c r="V140" s="106">
        <f>ROUND(E140*U140,2)</f>
        <v>2.75</v>
      </c>
      <c r="W140" s="106"/>
      <c r="X140" s="106" t="s">
        <v>362</v>
      </c>
      <c r="Y140" s="101"/>
      <c r="Z140" s="101"/>
      <c r="AA140" s="101"/>
      <c r="AB140" s="101"/>
      <c r="AC140" s="101"/>
      <c r="AD140" s="101"/>
      <c r="AE140" s="101"/>
      <c r="AF140" s="101"/>
      <c r="AG140" s="101" t="s">
        <v>1789</v>
      </c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</row>
    <row r="141" spans="1:60" outlineLevel="1">
      <c r="A141" s="104"/>
      <c r="B141" s="105"/>
      <c r="C141" s="138" t="s">
        <v>2252</v>
      </c>
      <c r="D141" s="107"/>
      <c r="E141" s="108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1"/>
      <c r="Z141" s="101"/>
      <c r="AA141" s="101"/>
      <c r="AB141" s="101"/>
      <c r="AC141" s="101"/>
      <c r="AD141" s="101"/>
      <c r="AE141" s="101"/>
      <c r="AF141" s="101"/>
      <c r="AG141" s="101" t="s">
        <v>365</v>
      </c>
      <c r="AH141" s="101">
        <v>0</v>
      </c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</row>
    <row r="142" spans="1:60" outlineLevel="1">
      <c r="A142" s="104"/>
      <c r="B142" s="105"/>
      <c r="C142" s="138" t="s">
        <v>2144</v>
      </c>
      <c r="D142" s="107"/>
      <c r="E142" s="108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1"/>
      <c r="Z142" s="101"/>
      <c r="AA142" s="101"/>
      <c r="AB142" s="101"/>
      <c r="AC142" s="101"/>
      <c r="AD142" s="101"/>
      <c r="AE142" s="101"/>
      <c r="AF142" s="101"/>
      <c r="AG142" s="101" t="s">
        <v>365</v>
      </c>
      <c r="AH142" s="101">
        <v>0</v>
      </c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</row>
    <row r="143" spans="1:60" outlineLevel="1">
      <c r="A143" s="104"/>
      <c r="B143" s="105"/>
      <c r="C143" s="138" t="s">
        <v>299</v>
      </c>
      <c r="D143" s="107"/>
      <c r="E143" s="108">
        <v>2</v>
      </c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1"/>
      <c r="Z143" s="101"/>
      <c r="AA143" s="101"/>
      <c r="AB143" s="101"/>
      <c r="AC143" s="101"/>
      <c r="AD143" s="101"/>
      <c r="AE143" s="101"/>
      <c r="AF143" s="101"/>
      <c r="AG143" s="101" t="s">
        <v>365</v>
      </c>
      <c r="AH143" s="101">
        <v>0</v>
      </c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</row>
    <row r="144" spans="1:60" outlineLevel="1">
      <c r="A144" s="122">
        <v>40</v>
      </c>
      <c r="B144" s="123" t="s">
        <v>2253</v>
      </c>
      <c r="C144" s="137" t="s">
        <v>2254</v>
      </c>
      <c r="D144" s="124" t="s">
        <v>525</v>
      </c>
      <c r="E144" s="125">
        <v>232</v>
      </c>
      <c r="F144" s="126"/>
      <c r="G144" s="127">
        <f>ROUND(E144*F144,2)</f>
        <v>0</v>
      </c>
      <c r="H144" s="126"/>
      <c r="I144" s="127">
        <f>ROUND(E144*H144,2)</f>
        <v>0</v>
      </c>
      <c r="J144" s="126"/>
      <c r="K144" s="127">
        <f>ROUND(E144*J144,2)</f>
        <v>0</v>
      </c>
      <c r="L144" s="127">
        <v>21</v>
      </c>
      <c r="M144" s="127">
        <f>G144*(1+L144/100)</f>
        <v>0</v>
      </c>
      <c r="N144" s="127">
        <v>0</v>
      </c>
      <c r="O144" s="127">
        <f>ROUND(E144*N144,2)</f>
        <v>0</v>
      </c>
      <c r="P144" s="127">
        <v>0</v>
      </c>
      <c r="Q144" s="127">
        <f>ROUND(E144*P144,2)</f>
        <v>0</v>
      </c>
      <c r="R144" s="127"/>
      <c r="S144" s="127" t="s">
        <v>360</v>
      </c>
      <c r="T144" s="128" t="s">
        <v>361</v>
      </c>
      <c r="U144" s="106">
        <v>2.1000000000000001E-2</v>
      </c>
      <c r="V144" s="106">
        <f>ROUND(E144*U144,2)</f>
        <v>4.87</v>
      </c>
      <c r="W144" s="106"/>
      <c r="X144" s="106" t="s">
        <v>362</v>
      </c>
      <c r="Y144" s="101"/>
      <c r="Z144" s="101"/>
      <c r="AA144" s="101"/>
      <c r="AB144" s="101"/>
      <c r="AC144" s="101"/>
      <c r="AD144" s="101"/>
      <c r="AE144" s="101"/>
      <c r="AF144" s="101"/>
      <c r="AG144" s="101" t="s">
        <v>1789</v>
      </c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</row>
    <row r="145" spans="1:60" outlineLevel="1">
      <c r="A145" s="104"/>
      <c r="B145" s="105"/>
      <c r="C145" s="138" t="s">
        <v>2451</v>
      </c>
      <c r="D145" s="107"/>
      <c r="E145" s="108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1"/>
      <c r="Z145" s="101"/>
      <c r="AA145" s="101"/>
      <c r="AB145" s="101"/>
      <c r="AC145" s="101"/>
      <c r="AD145" s="101"/>
      <c r="AE145" s="101"/>
      <c r="AF145" s="101"/>
      <c r="AG145" s="101" t="s">
        <v>365</v>
      </c>
      <c r="AH145" s="101">
        <v>0</v>
      </c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</row>
    <row r="146" spans="1:60" outlineLevel="1">
      <c r="A146" s="104"/>
      <c r="B146" s="105"/>
      <c r="C146" s="138" t="s">
        <v>2452</v>
      </c>
      <c r="D146" s="107"/>
      <c r="E146" s="108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1"/>
      <c r="Z146" s="101"/>
      <c r="AA146" s="101"/>
      <c r="AB146" s="101"/>
      <c r="AC146" s="101"/>
      <c r="AD146" s="101"/>
      <c r="AE146" s="101"/>
      <c r="AF146" s="101"/>
      <c r="AG146" s="101" t="s">
        <v>365</v>
      </c>
      <c r="AH146" s="101">
        <v>0</v>
      </c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</row>
    <row r="147" spans="1:60" outlineLevel="1">
      <c r="A147" s="104"/>
      <c r="B147" s="105"/>
      <c r="C147" s="138" t="s">
        <v>2453</v>
      </c>
      <c r="D147" s="107"/>
      <c r="E147" s="108">
        <v>232</v>
      </c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1"/>
      <c r="Z147" s="101"/>
      <c r="AA147" s="101"/>
      <c r="AB147" s="101"/>
      <c r="AC147" s="101"/>
      <c r="AD147" s="101"/>
      <c r="AE147" s="101"/>
      <c r="AF147" s="101"/>
      <c r="AG147" s="101" t="s">
        <v>365</v>
      </c>
      <c r="AH147" s="101">
        <v>0</v>
      </c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</row>
    <row r="148" spans="1:60" outlineLevel="1">
      <c r="A148" s="122">
        <v>41</v>
      </c>
      <c r="B148" s="123" t="s">
        <v>2454</v>
      </c>
      <c r="C148" s="137" t="s">
        <v>2455</v>
      </c>
      <c r="D148" s="124" t="s">
        <v>525</v>
      </c>
      <c r="E148" s="125">
        <v>70</v>
      </c>
      <c r="F148" s="126"/>
      <c r="G148" s="127">
        <f>ROUND(E148*F148,2)</f>
        <v>0</v>
      </c>
      <c r="H148" s="126"/>
      <c r="I148" s="127">
        <f>ROUND(E148*H148,2)</f>
        <v>0</v>
      </c>
      <c r="J148" s="126"/>
      <c r="K148" s="127">
        <f>ROUND(E148*J148,2)</f>
        <v>0</v>
      </c>
      <c r="L148" s="127">
        <v>21</v>
      </c>
      <c r="M148" s="127">
        <f>G148*(1+L148/100)</f>
        <v>0</v>
      </c>
      <c r="N148" s="127">
        <v>0</v>
      </c>
      <c r="O148" s="127">
        <f>ROUND(E148*N148,2)</f>
        <v>0</v>
      </c>
      <c r="P148" s="127">
        <v>0</v>
      </c>
      <c r="Q148" s="127">
        <f>ROUND(E148*P148,2)</f>
        <v>0</v>
      </c>
      <c r="R148" s="127"/>
      <c r="S148" s="127" t="s">
        <v>360</v>
      </c>
      <c r="T148" s="128" t="s">
        <v>361</v>
      </c>
      <c r="U148" s="106">
        <v>3.2000000000000001E-2</v>
      </c>
      <c r="V148" s="106">
        <f>ROUND(E148*U148,2)</f>
        <v>2.2400000000000002</v>
      </c>
      <c r="W148" s="106"/>
      <c r="X148" s="106" t="s">
        <v>362</v>
      </c>
      <c r="Y148" s="101"/>
      <c r="Z148" s="101"/>
      <c r="AA148" s="101"/>
      <c r="AB148" s="101"/>
      <c r="AC148" s="101"/>
      <c r="AD148" s="101"/>
      <c r="AE148" s="101"/>
      <c r="AF148" s="101"/>
      <c r="AG148" s="101" t="s">
        <v>1789</v>
      </c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</row>
    <row r="149" spans="1:60" outlineLevel="1">
      <c r="A149" s="104"/>
      <c r="B149" s="105"/>
      <c r="C149" s="138" t="s">
        <v>2456</v>
      </c>
      <c r="D149" s="107"/>
      <c r="E149" s="108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1"/>
      <c r="Z149" s="101"/>
      <c r="AA149" s="101"/>
      <c r="AB149" s="101"/>
      <c r="AC149" s="101"/>
      <c r="AD149" s="101"/>
      <c r="AE149" s="101"/>
      <c r="AF149" s="101"/>
      <c r="AG149" s="101" t="s">
        <v>365</v>
      </c>
      <c r="AH149" s="101">
        <v>0</v>
      </c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</row>
    <row r="150" spans="1:60" outlineLevel="1">
      <c r="A150" s="104"/>
      <c r="B150" s="105"/>
      <c r="C150" s="138" t="s">
        <v>2457</v>
      </c>
      <c r="D150" s="107"/>
      <c r="E150" s="108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1"/>
      <c r="Z150" s="101"/>
      <c r="AA150" s="101"/>
      <c r="AB150" s="101"/>
      <c r="AC150" s="101"/>
      <c r="AD150" s="101"/>
      <c r="AE150" s="101"/>
      <c r="AF150" s="101"/>
      <c r="AG150" s="101" t="s">
        <v>365</v>
      </c>
      <c r="AH150" s="101">
        <v>0</v>
      </c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</row>
    <row r="151" spans="1:60" outlineLevel="1">
      <c r="A151" s="104"/>
      <c r="B151" s="105"/>
      <c r="C151" s="138" t="s">
        <v>2458</v>
      </c>
      <c r="D151" s="107"/>
      <c r="E151" s="108">
        <v>70</v>
      </c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1"/>
      <c r="Z151" s="101"/>
      <c r="AA151" s="101"/>
      <c r="AB151" s="101"/>
      <c r="AC151" s="101"/>
      <c r="AD151" s="101"/>
      <c r="AE151" s="101"/>
      <c r="AF151" s="101"/>
      <c r="AG151" s="101" t="s">
        <v>365</v>
      </c>
      <c r="AH151" s="101">
        <v>0</v>
      </c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</row>
    <row r="152" spans="1:60" outlineLevel="1">
      <c r="A152" s="122">
        <v>42</v>
      </c>
      <c r="B152" s="123" t="s">
        <v>2459</v>
      </c>
      <c r="C152" s="137" t="s">
        <v>2460</v>
      </c>
      <c r="D152" s="124" t="s">
        <v>525</v>
      </c>
      <c r="E152" s="125">
        <v>40</v>
      </c>
      <c r="F152" s="126"/>
      <c r="G152" s="127">
        <f>ROUND(E152*F152,2)</f>
        <v>0</v>
      </c>
      <c r="H152" s="126"/>
      <c r="I152" s="127">
        <f>ROUND(E152*H152,2)</f>
        <v>0</v>
      </c>
      <c r="J152" s="126"/>
      <c r="K152" s="127">
        <f>ROUND(E152*J152,2)</f>
        <v>0</v>
      </c>
      <c r="L152" s="127">
        <v>21</v>
      </c>
      <c r="M152" s="127">
        <f>G152*(1+L152/100)</f>
        <v>0</v>
      </c>
      <c r="N152" s="127">
        <v>0</v>
      </c>
      <c r="O152" s="127">
        <f>ROUND(E152*N152,2)</f>
        <v>0</v>
      </c>
      <c r="P152" s="127">
        <v>0</v>
      </c>
      <c r="Q152" s="127">
        <f>ROUND(E152*P152,2)</f>
        <v>0</v>
      </c>
      <c r="R152" s="127"/>
      <c r="S152" s="127" t="s">
        <v>360</v>
      </c>
      <c r="T152" s="128" t="s">
        <v>361</v>
      </c>
      <c r="U152" s="106">
        <v>4.2000000000000003E-2</v>
      </c>
      <c r="V152" s="106">
        <f>ROUND(E152*U152,2)</f>
        <v>1.68</v>
      </c>
      <c r="W152" s="106"/>
      <c r="X152" s="106" t="s">
        <v>362</v>
      </c>
      <c r="Y152" s="101"/>
      <c r="Z152" s="101"/>
      <c r="AA152" s="101"/>
      <c r="AB152" s="101"/>
      <c r="AC152" s="101"/>
      <c r="AD152" s="101"/>
      <c r="AE152" s="101"/>
      <c r="AF152" s="101"/>
      <c r="AG152" s="101" t="s">
        <v>1789</v>
      </c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</row>
    <row r="153" spans="1:60" outlineLevel="1">
      <c r="A153" s="104"/>
      <c r="B153" s="105"/>
      <c r="C153" s="138" t="s">
        <v>2461</v>
      </c>
      <c r="D153" s="107"/>
      <c r="E153" s="108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1"/>
      <c r="Z153" s="101"/>
      <c r="AA153" s="101"/>
      <c r="AB153" s="101"/>
      <c r="AC153" s="101"/>
      <c r="AD153" s="101"/>
      <c r="AE153" s="101"/>
      <c r="AF153" s="101"/>
      <c r="AG153" s="101" t="s">
        <v>365</v>
      </c>
      <c r="AH153" s="101">
        <v>0</v>
      </c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</row>
    <row r="154" spans="1:60" outlineLevel="1">
      <c r="A154" s="104"/>
      <c r="B154" s="105"/>
      <c r="C154" s="138" t="s">
        <v>2405</v>
      </c>
      <c r="D154" s="107"/>
      <c r="E154" s="108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1"/>
      <c r="Z154" s="101"/>
      <c r="AA154" s="101"/>
      <c r="AB154" s="101"/>
      <c r="AC154" s="101"/>
      <c r="AD154" s="101"/>
      <c r="AE154" s="101"/>
      <c r="AF154" s="101"/>
      <c r="AG154" s="101" t="s">
        <v>365</v>
      </c>
      <c r="AH154" s="101">
        <v>0</v>
      </c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</row>
    <row r="155" spans="1:60" outlineLevel="1">
      <c r="A155" s="104"/>
      <c r="B155" s="105"/>
      <c r="C155" s="138" t="s">
        <v>1859</v>
      </c>
      <c r="D155" s="107"/>
      <c r="E155" s="108">
        <v>40</v>
      </c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1"/>
      <c r="Z155" s="101"/>
      <c r="AA155" s="101"/>
      <c r="AB155" s="101"/>
      <c r="AC155" s="101"/>
      <c r="AD155" s="101"/>
      <c r="AE155" s="101"/>
      <c r="AF155" s="101"/>
      <c r="AG155" s="101" t="s">
        <v>365</v>
      </c>
      <c r="AH155" s="101">
        <v>0</v>
      </c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</row>
    <row r="156" spans="1:60" outlineLevel="1">
      <c r="A156" s="129">
        <v>43</v>
      </c>
      <c r="B156" s="130" t="s">
        <v>2258</v>
      </c>
      <c r="C156" s="140" t="s">
        <v>2259</v>
      </c>
      <c r="D156" s="131" t="s">
        <v>24</v>
      </c>
      <c r="E156" s="132">
        <v>1875.193</v>
      </c>
      <c r="F156" s="133"/>
      <c r="G156" s="134">
        <f>ROUND(E156*F156,2)</f>
        <v>0</v>
      </c>
      <c r="H156" s="133"/>
      <c r="I156" s="134">
        <f>ROUND(E156*H156,2)</f>
        <v>0</v>
      </c>
      <c r="J156" s="133"/>
      <c r="K156" s="134">
        <f>ROUND(E156*J156,2)</f>
        <v>0</v>
      </c>
      <c r="L156" s="134">
        <v>21</v>
      </c>
      <c r="M156" s="134">
        <f>G156*(1+L156/100)</f>
        <v>0</v>
      </c>
      <c r="N156" s="134">
        <v>0</v>
      </c>
      <c r="O156" s="134">
        <f>ROUND(E156*N156,2)</f>
        <v>0</v>
      </c>
      <c r="P156" s="134">
        <v>0</v>
      </c>
      <c r="Q156" s="134">
        <f>ROUND(E156*P156,2)</f>
        <v>0</v>
      </c>
      <c r="R156" s="134"/>
      <c r="S156" s="134" t="s">
        <v>360</v>
      </c>
      <c r="T156" s="135" t="s">
        <v>361</v>
      </c>
      <c r="U156" s="106">
        <v>0</v>
      </c>
      <c r="V156" s="106">
        <f>ROUND(E156*U156,2)</f>
        <v>0</v>
      </c>
      <c r="W156" s="106"/>
      <c r="X156" s="106" t="s">
        <v>362</v>
      </c>
      <c r="Y156" s="101"/>
      <c r="Z156" s="101"/>
      <c r="AA156" s="101"/>
      <c r="AB156" s="101"/>
      <c r="AC156" s="101"/>
      <c r="AD156" s="101"/>
      <c r="AE156" s="101"/>
      <c r="AF156" s="101"/>
      <c r="AG156" s="101" t="s">
        <v>1789</v>
      </c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</row>
    <row r="157" spans="1:60">
      <c r="A157" s="116" t="s">
        <v>355</v>
      </c>
      <c r="B157" s="117" t="s">
        <v>174</v>
      </c>
      <c r="C157" s="136" t="s">
        <v>175</v>
      </c>
      <c r="D157" s="118"/>
      <c r="E157" s="119"/>
      <c r="F157" s="120"/>
      <c r="G157" s="120">
        <f>SUMIF(AG158:AG273,"&lt;&gt;NOR",G158:G273)</f>
        <v>0</v>
      </c>
      <c r="H157" s="120"/>
      <c r="I157" s="120">
        <f>SUM(I158:I273)</f>
        <v>0</v>
      </c>
      <c r="J157" s="120"/>
      <c r="K157" s="120">
        <f>SUM(K158:K273)</f>
        <v>0</v>
      </c>
      <c r="L157" s="120"/>
      <c r="M157" s="120">
        <f>SUM(M158:M273)</f>
        <v>0</v>
      </c>
      <c r="N157" s="120"/>
      <c r="O157" s="120">
        <f>SUM(O158:O273)</f>
        <v>0.04</v>
      </c>
      <c r="P157" s="120"/>
      <c r="Q157" s="120">
        <f>SUM(Q158:Q273)</f>
        <v>0</v>
      </c>
      <c r="R157" s="120"/>
      <c r="S157" s="120"/>
      <c r="T157" s="121"/>
      <c r="U157" s="115"/>
      <c r="V157" s="115">
        <f>SUM(V158:V273)</f>
        <v>29.849999999999998</v>
      </c>
      <c r="W157" s="115"/>
      <c r="X157" s="115"/>
      <c r="AG157" t="s">
        <v>356</v>
      </c>
    </row>
    <row r="158" spans="1:60" outlineLevel="1">
      <c r="A158" s="122">
        <v>44</v>
      </c>
      <c r="B158" s="123" t="s">
        <v>2260</v>
      </c>
      <c r="C158" s="137" t="s">
        <v>2261</v>
      </c>
      <c r="D158" s="124" t="s">
        <v>534</v>
      </c>
      <c r="E158" s="125">
        <v>8</v>
      </c>
      <c r="F158" s="126"/>
      <c r="G158" s="127">
        <f>ROUND(E158*F158,2)</f>
        <v>0</v>
      </c>
      <c r="H158" s="126"/>
      <c r="I158" s="127">
        <f>ROUND(E158*H158,2)</f>
        <v>0</v>
      </c>
      <c r="J158" s="126"/>
      <c r="K158" s="127">
        <f>ROUND(E158*J158,2)</f>
        <v>0</v>
      </c>
      <c r="L158" s="127">
        <v>21</v>
      </c>
      <c r="M158" s="127">
        <f>G158*(1+L158/100)</f>
        <v>0</v>
      </c>
      <c r="N158" s="127">
        <v>0</v>
      </c>
      <c r="O158" s="127">
        <f>ROUND(E158*N158,2)</f>
        <v>0</v>
      </c>
      <c r="P158" s="127">
        <v>0</v>
      </c>
      <c r="Q158" s="127">
        <f>ROUND(E158*P158,2)</f>
        <v>0</v>
      </c>
      <c r="R158" s="127"/>
      <c r="S158" s="127" t="s">
        <v>392</v>
      </c>
      <c r="T158" s="128" t="s">
        <v>393</v>
      </c>
      <c r="U158" s="106">
        <v>0</v>
      </c>
      <c r="V158" s="106">
        <f>ROUND(E158*U158,2)</f>
        <v>0</v>
      </c>
      <c r="W158" s="106"/>
      <c r="X158" s="106" t="s">
        <v>362</v>
      </c>
      <c r="Y158" s="101"/>
      <c r="Z158" s="101"/>
      <c r="AA158" s="101"/>
      <c r="AB158" s="101"/>
      <c r="AC158" s="101"/>
      <c r="AD158" s="101"/>
      <c r="AE158" s="101"/>
      <c r="AF158" s="101"/>
      <c r="AG158" s="101" t="s">
        <v>1789</v>
      </c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</row>
    <row r="159" spans="1:60" outlineLevel="1">
      <c r="A159" s="104"/>
      <c r="B159" s="105"/>
      <c r="C159" s="138" t="s">
        <v>2278</v>
      </c>
      <c r="D159" s="107"/>
      <c r="E159" s="108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1"/>
      <c r="Z159" s="101"/>
      <c r="AA159" s="101"/>
      <c r="AB159" s="101"/>
      <c r="AC159" s="101"/>
      <c r="AD159" s="101"/>
      <c r="AE159" s="101"/>
      <c r="AF159" s="101"/>
      <c r="AG159" s="101" t="s">
        <v>365</v>
      </c>
      <c r="AH159" s="101">
        <v>0</v>
      </c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</row>
    <row r="160" spans="1:60" outlineLevel="1">
      <c r="A160" s="104"/>
      <c r="B160" s="105"/>
      <c r="C160" s="138" t="s">
        <v>2139</v>
      </c>
      <c r="D160" s="107"/>
      <c r="E160" s="108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1"/>
      <c r="Z160" s="101"/>
      <c r="AA160" s="101"/>
      <c r="AB160" s="101"/>
      <c r="AC160" s="101"/>
      <c r="AD160" s="101"/>
      <c r="AE160" s="101"/>
      <c r="AF160" s="101"/>
      <c r="AG160" s="101" t="s">
        <v>365</v>
      </c>
      <c r="AH160" s="101">
        <v>0</v>
      </c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</row>
    <row r="161" spans="1:60" outlineLevel="1">
      <c r="A161" s="104"/>
      <c r="B161" s="105"/>
      <c r="C161" s="138" t="s">
        <v>2279</v>
      </c>
      <c r="D161" s="107"/>
      <c r="E161" s="108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1"/>
      <c r="Z161" s="101"/>
      <c r="AA161" s="101"/>
      <c r="AB161" s="101"/>
      <c r="AC161" s="101"/>
      <c r="AD161" s="101"/>
      <c r="AE161" s="101"/>
      <c r="AF161" s="101"/>
      <c r="AG161" s="101" t="s">
        <v>365</v>
      </c>
      <c r="AH161" s="101">
        <v>0</v>
      </c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</row>
    <row r="162" spans="1:60" outlineLevel="1">
      <c r="A162" s="104"/>
      <c r="B162" s="105"/>
      <c r="C162" s="138" t="s">
        <v>311</v>
      </c>
      <c r="D162" s="107"/>
      <c r="E162" s="108">
        <v>8</v>
      </c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1"/>
      <c r="Z162" s="101"/>
      <c r="AA162" s="101"/>
      <c r="AB162" s="101"/>
      <c r="AC162" s="101"/>
      <c r="AD162" s="101"/>
      <c r="AE162" s="101"/>
      <c r="AF162" s="101"/>
      <c r="AG162" s="101" t="s">
        <v>365</v>
      </c>
      <c r="AH162" s="101">
        <v>0</v>
      </c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</row>
    <row r="163" spans="1:60" outlineLevel="1">
      <c r="A163" s="122">
        <v>45</v>
      </c>
      <c r="B163" s="123" t="s">
        <v>2263</v>
      </c>
      <c r="C163" s="137" t="s">
        <v>2264</v>
      </c>
      <c r="D163" s="124" t="s">
        <v>534</v>
      </c>
      <c r="E163" s="125">
        <v>32</v>
      </c>
      <c r="F163" s="126"/>
      <c r="G163" s="127">
        <f>ROUND(E163*F163,2)</f>
        <v>0</v>
      </c>
      <c r="H163" s="126"/>
      <c r="I163" s="127">
        <f>ROUND(E163*H163,2)</f>
        <v>0</v>
      </c>
      <c r="J163" s="126"/>
      <c r="K163" s="127">
        <f>ROUND(E163*J163,2)</f>
        <v>0</v>
      </c>
      <c r="L163" s="127">
        <v>21</v>
      </c>
      <c r="M163" s="127">
        <f>G163*(1+L163/100)</f>
        <v>0</v>
      </c>
      <c r="N163" s="127">
        <v>0</v>
      </c>
      <c r="O163" s="127">
        <f>ROUND(E163*N163,2)</f>
        <v>0</v>
      </c>
      <c r="P163" s="127">
        <v>0</v>
      </c>
      <c r="Q163" s="127">
        <f>ROUND(E163*P163,2)</f>
        <v>0</v>
      </c>
      <c r="R163" s="127"/>
      <c r="S163" s="127" t="s">
        <v>392</v>
      </c>
      <c r="T163" s="128" t="s">
        <v>393</v>
      </c>
      <c r="U163" s="106">
        <v>0</v>
      </c>
      <c r="V163" s="106">
        <f>ROUND(E163*U163,2)</f>
        <v>0</v>
      </c>
      <c r="W163" s="106"/>
      <c r="X163" s="106" t="s">
        <v>362</v>
      </c>
      <c r="Y163" s="101"/>
      <c r="Z163" s="101"/>
      <c r="AA163" s="101"/>
      <c r="AB163" s="101"/>
      <c r="AC163" s="101"/>
      <c r="AD163" s="101"/>
      <c r="AE163" s="101"/>
      <c r="AF163" s="101"/>
      <c r="AG163" s="101" t="s">
        <v>1789</v>
      </c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</row>
    <row r="164" spans="1:60" outlineLevel="1">
      <c r="A164" s="104"/>
      <c r="B164" s="105"/>
      <c r="C164" s="138" t="s">
        <v>2462</v>
      </c>
      <c r="D164" s="107"/>
      <c r="E164" s="108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1"/>
      <c r="Z164" s="101"/>
      <c r="AA164" s="101"/>
      <c r="AB164" s="101"/>
      <c r="AC164" s="101"/>
      <c r="AD164" s="101"/>
      <c r="AE164" s="101"/>
      <c r="AF164" s="101"/>
      <c r="AG164" s="101" t="s">
        <v>365</v>
      </c>
      <c r="AH164" s="101">
        <v>0</v>
      </c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</row>
    <row r="165" spans="1:60" outlineLevel="1">
      <c r="A165" s="104"/>
      <c r="B165" s="105"/>
      <c r="C165" s="138" t="s">
        <v>2446</v>
      </c>
      <c r="D165" s="107"/>
      <c r="E165" s="108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1"/>
      <c r="Z165" s="101"/>
      <c r="AA165" s="101"/>
      <c r="AB165" s="101"/>
      <c r="AC165" s="101"/>
      <c r="AD165" s="101"/>
      <c r="AE165" s="101"/>
      <c r="AF165" s="101"/>
      <c r="AG165" s="101" t="s">
        <v>365</v>
      </c>
      <c r="AH165" s="101">
        <v>0</v>
      </c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</row>
    <row r="166" spans="1:60" outlineLevel="1">
      <c r="A166" s="104"/>
      <c r="B166" s="105"/>
      <c r="C166" s="138" t="s">
        <v>2081</v>
      </c>
      <c r="D166" s="107"/>
      <c r="E166" s="108">
        <v>32</v>
      </c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1"/>
      <c r="Z166" s="101"/>
      <c r="AA166" s="101"/>
      <c r="AB166" s="101"/>
      <c r="AC166" s="101"/>
      <c r="AD166" s="101"/>
      <c r="AE166" s="101"/>
      <c r="AF166" s="101"/>
      <c r="AG166" s="101" t="s">
        <v>365</v>
      </c>
      <c r="AH166" s="101">
        <v>0</v>
      </c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</row>
    <row r="167" spans="1:60" outlineLevel="1">
      <c r="A167" s="122">
        <v>46</v>
      </c>
      <c r="B167" s="123" t="s">
        <v>2270</v>
      </c>
      <c r="C167" s="137" t="s">
        <v>2271</v>
      </c>
      <c r="D167" s="124" t="s">
        <v>534</v>
      </c>
      <c r="E167" s="125">
        <v>2</v>
      </c>
      <c r="F167" s="126"/>
      <c r="G167" s="127">
        <f>ROUND(E167*F167,2)</f>
        <v>0</v>
      </c>
      <c r="H167" s="126"/>
      <c r="I167" s="127">
        <f>ROUND(E167*H167,2)</f>
        <v>0</v>
      </c>
      <c r="J167" s="126"/>
      <c r="K167" s="127">
        <f>ROUND(E167*J167,2)</f>
        <v>0</v>
      </c>
      <c r="L167" s="127">
        <v>21</v>
      </c>
      <c r="M167" s="127">
        <f>G167*(1+L167/100)</f>
        <v>0</v>
      </c>
      <c r="N167" s="127">
        <v>0</v>
      </c>
      <c r="O167" s="127">
        <f>ROUND(E167*N167,2)</f>
        <v>0</v>
      </c>
      <c r="P167" s="127">
        <v>0</v>
      </c>
      <c r="Q167" s="127">
        <f>ROUND(E167*P167,2)</f>
        <v>0</v>
      </c>
      <c r="R167" s="127"/>
      <c r="S167" s="127" t="s">
        <v>392</v>
      </c>
      <c r="T167" s="128" t="s">
        <v>393</v>
      </c>
      <c r="U167" s="106">
        <v>0</v>
      </c>
      <c r="V167" s="106">
        <f>ROUND(E167*U167,2)</f>
        <v>0</v>
      </c>
      <c r="W167" s="106"/>
      <c r="X167" s="106" t="s">
        <v>362</v>
      </c>
      <c r="Y167" s="101"/>
      <c r="Z167" s="101"/>
      <c r="AA167" s="101"/>
      <c r="AB167" s="101"/>
      <c r="AC167" s="101"/>
      <c r="AD167" s="101"/>
      <c r="AE167" s="101"/>
      <c r="AF167" s="101"/>
      <c r="AG167" s="101" t="s">
        <v>1789</v>
      </c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</row>
    <row r="168" spans="1:60" outlineLevel="1">
      <c r="A168" s="104"/>
      <c r="B168" s="105"/>
      <c r="C168" s="138" t="s">
        <v>2139</v>
      </c>
      <c r="D168" s="107"/>
      <c r="E168" s="108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1"/>
      <c r="Z168" s="101"/>
      <c r="AA168" s="101"/>
      <c r="AB168" s="101"/>
      <c r="AC168" s="101"/>
      <c r="AD168" s="101"/>
      <c r="AE168" s="101"/>
      <c r="AF168" s="101"/>
      <c r="AG168" s="101" t="s">
        <v>365</v>
      </c>
      <c r="AH168" s="101">
        <v>0</v>
      </c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</row>
    <row r="169" spans="1:60" outlineLevel="1">
      <c r="A169" s="104"/>
      <c r="B169" s="105"/>
      <c r="C169" s="138" t="s">
        <v>2144</v>
      </c>
      <c r="D169" s="107"/>
      <c r="E169" s="108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1"/>
      <c r="Z169" s="101"/>
      <c r="AA169" s="101"/>
      <c r="AB169" s="101"/>
      <c r="AC169" s="101"/>
      <c r="AD169" s="101"/>
      <c r="AE169" s="101"/>
      <c r="AF169" s="101"/>
      <c r="AG169" s="101" t="s">
        <v>365</v>
      </c>
      <c r="AH169" s="101">
        <v>0</v>
      </c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</row>
    <row r="170" spans="1:60" outlineLevel="1">
      <c r="A170" s="104"/>
      <c r="B170" s="105"/>
      <c r="C170" s="138" t="s">
        <v>299</v>
      </c>
      <c r="D170" s="107"/>
      <c r="E170" s="108">
        <v>2</v>
      </c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1"/>
      <c r="Z170" s="101"/>
      <c r="AA170" s="101"/>
      <c r="AB170" s="101"/>
      <c r="AC170" s="101"/>
      <c r="AD170" s="101"/>
      <c r="AE170" s="101"/>
      <c r="AF170" s="101"/>
      <c r="AG170" s="101" t="s">
        <v>365</v>
      </c>
      <c r="AH170" s="101">
        <v>0</v>
      </c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</row>
    <row r="171" spans="1:60" outlineLevel="1">
      <c r="A171" s="122">
        <v>47</v>
      </c>
      <c r="B171" s="123" t="s">
        <v>2463</v>
      </c>
      <c r="C171" s="137" t="s">
        <v>2464</v>
      </c>
      <c r="D171" s="124" t="s">
        <v>534</v>
      </c>
      <c r="E171" s="125">
        <v>3</v>
      </c>
      <c r="F171" s="126"/>
      <c r="G171" s="127">
        <f>ROUND(E171*F171,2)</f>
        <v>0</v>
      </c>
      <c r="H171" s="126"/>
      <c r="I171" s="127">
        <f>ROUND(E171*H171,2)</f>
        <v>0</v>
      </c>
      <c r="J171" s="126"/>
      <c r="K171" s="127">
        <f>ROUND(E171*J171,2)</f>
        <v>0</v>
      </c>
      <c r="L171" s="127">
        <v>21</v>
      </c>
      <c r="M171" s="127">
        <f>G171*(1+L171/100)</f>
        <v>0</v>
      </c>
      <c r="N171" s="127">
        <v>0</v>
      </c>
      <c r="O171" s="127">
        <f>ROUND(E171*N171,2)</f>
        <v>0</v>
      </c>
      <c r="P171" s="127">
        <v>0</v>
      </c>
      <c r="Q171" s="127">
        <f>ROUND(E171*P171,2)</f>
        <v>0</v>
      </c>
      <c r="R171" s="127"/>
      <c r="S171" s="127" t="s">
        <v>392</v>
      </c>
      <c r="T171" s="128" t="s">
        <v>393</v>
      </c>
      <c r="U171" s="106">
        <v>0</v>
      </c>
      <c r="V171" s="106">
        <f>ROUND(E171*U171,2)</f>
        <v>0</v>
      </c>
      <c r="W171" s="106"/>
      <c r="X171" s="106" t="s">
        <v>362</v>
      </c>
      <c r="Y171" s="101"/>
      <c r="Z171" s="101"/>
      <c r="AA171" s="101"/>
      <c r="AB171" s="101"/>
      <c r="AC171" s="101"/>
      <c r="AD171" s="101"/>
      <c r="AE171" s="101"/>
      <c r="AF171" s="101"/>
      <c r="AG171" s="101" t="s">
        <v>1789</v>
      </c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</row>
    <row r="172" spans="1:60" outlineLevel="1">
      <c r="A172" s="104"/>
      <c r="B172" s="105"/>
      <c r="C172" s="138" t="s">
        <v>2265</v>
      </c>
      <c r="D172" s="107"/>
      <c r="E172" s="108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1"/>
      <c r="Z172" s="101"/>
      <c r="AA172" s="101"/>
      <c r="AB172" s="101"/>
      <c r="AC172" s="101"/>
      <c r="AD172" s="101"/>
      <c r="AE172" s="101"/>
      <c r="AF172" s="101"/>
      <c r="AG172" s="101" t="s">
        <v>365</v>
      </c>
      <c r="AH172" s="101">
        <v>0</v>
      </c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</row>
    <row r="173" spans="1:60" outlineLevel="1">
      <c r="A173" s="104"/>
      <c r="B173" s="105"/>
      <c r="C173" s="138" t="s">
        <v>2155</v>
      </c>
      <c r="D173" s="107"/>
      <c r="E173" s="108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1"/>
      <c r="Z173" s="101"/>
      <c r="AA173" s="101"/>
      <c r="AB173" s="101"/>
      <c r="AC173" s="101"/>
      <c r="AD173" s="101"/>
      <c r="AE173" s="101"/>
      <c r="AF173" s="101"/>
      <c r="AG173" s="101" t="s">
        <v>365</v>
      </c>
      <c r="AH173" s="101">
        <v>0</v>
      </c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</row>
    <row r="174" spans="1:60" outlineLevel="1">
      <c r="A174" s="104"/>
      <c r="B174" s="105"/>
      <c r="C174" s="138" t="s">
        <v>2195</v>
      </c>
      <c r="D174" s="107"/>
      <c r="E174" s="108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1"/>
      <c r="Z174" s="101"/>
      <c r="AA174" s="101"/>
      <c r="AB174" s="101"/>
      <c r="AC174" s="101"/>
      <c r="AD174" s="101"/>
      <c r="AE174" s="101"/>
      <c r="AF174" s="101"/>
      <c r="AG174" s="101" t="s">
        <v>365</v>
      </c>
      <c r="AH174" s="101">
        <v>0</v>
      </c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</row>
    <row r="175" spans="1:60" outlineLevel="1">
      <c r="A175" s="104"/>
      <c r="B175" s="105"/>
      <c r="C175" s="138" t="s">
        <v>127</v>
      </c>
      <c r="D175" s="107"/>
      <c r="E175" s="108">
        <v>3</v>
      </c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1"/>
      <c r="Z175" s="101"/>
      <c r="AA175" s="101"/>
      <c r="AB175" s="101"/>
      <c r="AC175" s="101"/>
      <c r="AD175" s="101"/>
      <c r="AE175" s="101"/>
      <c r="AF175" s="101"/>
      <c r="AG175" s="101" t="s">
        <v>365</v>
      </c>
      <c r="AH175" s="101">
        <v>0</v>
      </c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</row>
    <row r="176" spans="1:60" outlineLevel="1">
      <c r="A176" s="122">
        <v>48</v>
      </c>
      <c r="B176" s="123" t="s">
        <v>2272</v>
      </c>
      <c r="C176" s="137" t="s">
        <v>2273</v>
      </c>
      <c r="D176" s="124" t="s">
        <v>534</v>
      </c>
      <c r="E176" s="125">
        <v>21</v>
      </c>
      <c r="F176" s="126"/>
      <c r="G176" s="127">
        <f>ROUND(E176*F176,2)</f>
        <v>0</v>
      </c>
      <c r="H176" s="126"/>
      <c r="I176" s="127">
        <f>ROUND(E176*H176,2)</f>
        <v>0</v>
      </c>
      <c r="J176" s="126"/>
      <c r="K176" s="127">
        <f>ROUND(E176*J176,2)</f>
        <v>0</v>
      </c>
      <c r="L176" s="127">
        <v>21</v>
      </c>
      <c r="M176" s="127">
        <f>G176*(1+L176/100)</f>
        <v>0</v>
      </c>
      <c r="N176" s="127">
        <v>0</v>
      </c>
      <c r="O176" s="127">
        <f>ROUND(E176*N176,2)</f>
        <v>0</v>
      </c>
      <c r="P176" s="127">
        <v>0</v>
      </c>
      <c r="Q176" s="127">
        <f>ROUND(E176*P176,2)</f>
        <v>0</v>
      </c>
      <c r="R176" s="127"/>
      <c r="S176" s="127" t="s">
        <v>392</v>
      </c>
      <c r="T176" s="128" t="s">
        <v>393</v>
      </c>
      <c r="U176" s="106">
        <v>0</v>
      </c>
      <c r="V176" s="106">
        <f>ROUND(E176*U176,2)</f>
        <v>0</v>
      </c>
      <c r="W176" s="106"/>
      <c r="X176" s="106" t="s">
        <v>362</v>
      </c>
      <c r="Y176" s="101"/>
      <c r="Z176" s="101"/>
      <c r="AA176" s="101"/>
      <c r="AB176" s="101"/>
      <c r="AC176" s="101"/>
      <c r="AD176" s="101"/>
      <c r="AE176" s="101"/>
      <c r="AF176" s="101"/>
      <c r="AG176" s="101" t="s">
        <v>1789</v>
      </c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</row>
    <row r="177" spans="1:60" outlineLevel="1">
      <c r="A177" s="104"/>
      <c r="B177" s="105"/>
      <c r="C177" s="138" t="s">
        <v>2465</v>
      </c>
      <c r="D177" s="107"/>
      <c r="E177" s="108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1"/>
      <c r="Z177" s="101"/>
      <c r="AA177" s="101"/>
      <c r="AB177" s="101"/>
      <c r="AC177" s="101"/>
      <c r="AD177" s="101"/>
      <c r="AE177" s="101"/>
      <c r="AF177" s="101"/>
      <c r="AG177" s="101" t="s">
        <v>365</v>
      </c>
      <c r="AH177" s="101">
        <v>0</v>
      </c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</row>
    <row r="178" spans="1:60" outlineLevel="1">
      <c r="A178" s="104"/>
      <c r="B178" s="105"/>
      <c r="C178" s="138" t="s">
        <v>2194</v>
      </c>
      <c r="D178" s="107"/>
      <c r="E178" s="108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1"/>
      <c r="Z178" s="101"/>
      <c r="AA178" s="101"/>
      <c r="AB178" s="101"/>
      <c r="AC178" s="101"/>
      <c r="AD178" s="101"/>
      <c r="AE178" s="101"/>
      <c r="AF178" s="101"/>
      <c r="AG178" s="101" t="s">
        <v>365</v>
      </c>
      <c r="AH178" s="101">
        <v>0</v>
      </c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</row>
    <row r="179" spans="1:60" outlineLevel="1">
      <c r="A179" s="104"/>
      <c r="B179" s="105"/>
      <c r="C179" s="138" t="s">
        <v>2466</v>
      </c>
      <c r="D179" s="107"/>
      <c r="E179" s="108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1"/>
      <c r="Z179" s="101"/>
      <c r="AA179" s="101"/>
      <c r="AB179" s="101"/>
      <c r="AC179" s="101"/>
      <c r="AD179" s="101"/>
      <c r="AE179" s="101"/>
      <c r="AF179" s="101"/>
      <c r="AG179" s="101" t="s">
        <v>365</v>
      </c>
      <c r="AH179" s="101">
        <v>0</v>
      </c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</row>
    <row r="180" spans="1:60" outlineLevel="1">
      <c r="A180" s="104"/>
      <c r="B180" s="105"/>
      <c r="C180" s="138" t="s">
        <v>2467</v>
      </c>
      <c r="D180" s="107"/>
      <c r="E180" s="108">
        <v>21</v>
      </c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1"/>
      <c r="Z180" s="101"/>
      <c r="AA180" s="101"/>
      <c r="AB180" s="101"/>
      <c r="AC180" s="101"/>
      <c r="AD180" s="101"/>
      <c r="AE180" s="101"/>
      <c r="AF180" s="101"/>
      <c r="AG180" s="101" t="s">
        <v>365</v>
      </c>
      <c r="AH180" s="101">
        <v>0</v>
      </c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</row>
    <row r="181" spans="1:60" outlineLevel="1">
      <c r="A181" s="122">
        <v>49</v>
      </c>
      <c r="B181" s="123" t="s">
        <v>2276</v>
      </c>
      <c r="C181" s="137" t="s">
        <v>2277</v>
      </c>
      <c r="D181" s="124" t="s">
        <v>534</v>
      </c>
      <c r="E181" s="125">
        <v>8</v>
      </c>
      <c r="F181" s="126"/>
      <c r="G181" s="127">
        <f>ROUND(E181*F181,2)</f>
        <v>0</v>
      </c>
      <c r="H181" s="126"/>
      <c r="I181" s="127">
        <f>ROUND(E181*H181,2)</f>
        <v>0</v>
      </c>
      <c r="J181" s="126"/>
      <c r="K181" s="127">
        <f>ROUND(E181*J181,2)</f>
        <v>0</v>
      </c>
      <c r="L181" s="127">
        <v>21</v>
      </c>
      <c r="M181" s="127">
        <f>G181*(1+L181/100)</f>
        <v>0</v>
      </c>
      <c r="N181" s="127">
        <v>0</v>
      </c>
      <c r="O181" s="127">
        <f>ROUND(E181*N181,2)</f>
        <v>0</v>
      </c>
      <c r="P181" s="127">
        <v>0</v>
      </c>
      <c r="Q181" s="127">
        <f>ROUND(E181*P181,2)</f>
        <v>0</v>
      </c>
      <c r="R181" s="127"/>
      <c r="S181" s="127" t="s">
        <v>392</v>
      </c>
      <c r="T181" s="128" t="s">
        <v>393</v>
      </c>
      <c r="U181" s="106">
        <v>0</v>
      </c>
      <c r="V181" s="106">
        <f>ROUND(E181*U181,2)</f>
        <v>0</v>
      </c>
      <c r="W181" s="106"/>
      <c r="X181" s="106" t="s">
        <v>362</v>
      </c>
      <c r="Y181" s="101"/>
      <c r="Z181" s="101"/>
      <c r="AA181" s="101"/>
      <c r="AB181" s="101"/>
      <c r="AC181" s="101"/>
      <c r="AD181" s="101"/>
      <c r="AE181" s="101"/>
      <c r="AF181" s="101"/>
      <c r="AG181" s="101" t="s">
        <v>1789</v>
      </c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</row>
    <row r="182" spans="1:60" outlineLevel="1">
      <c r="A182" s="104"/>
      <c r="B182" s="105"/>
      <c r="C182" s="138" t="s">
        <v>2278</v>
      </c>
      <c r="D182" s="107"/>
      <c r="E182" s="108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1"/>
      <c r="Z182" s="101"/>
      <c r="AA182" s="101"/>
      <c r="AB182" s="101"/>
      <c r="AC182" s="101"/>
      <c r="AD182" s="101"/>
      <c r="AE182" s="101"/>
      <c r="AF182" s="101"/>
      <c r="AG182" s="101" t="s">
        <v>365</v>
      </c>
      <c r="AH182" s="101">
        <v>0</v>
      </c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</row>
    <row r="183" spans="1:60" outlineLevel="1">
      <c r="A183" s="104"/>
      <c r="B183" s="105"/>
      <c r="C183" s="138" t="s">
        <v>2139</v>
      </c>
      <c r="D183" s="107"/>
      <c r="E183" s="108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1"/>
      <c r="Z183" s="101"/>
      <c r="AA183" s="101"/>
      <c r="AB183" s="101"/>
      <c r="AC183" s="101"/>
      <c r="AD183" s="101"/>
      <c r="AE183" s="101"/>
      <c r="AF183" s="101"/>
      <c r="AG183" s="101" t="s">
        <v>365</v>
      </c>
      <c r="AH183" s="101">
        <v>0</v>
      </c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</row>
    <row r="184" spans="1:60" outlineLevel="1">
      <c r="A184" s="104"/>
      <c r="B184" s="105"/>
      <c r="C184" s="138" t="s">
        <v>2279</v>
      </c>
      <c r="D184" s="107"/>
      <c r="E184" s="108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1"/>
      <c r="Z184" s="101"/>
      <c r="AA184" s="101"/>
      <c r="AB184" s="101"/>
      <c r="AC184" s="101"/>
      <c r="AD184" s="101"/>
      <c r="AE184" s="101"/>
      <c r="AF184" s="101"/>
      <c r="AG184" s="101" t="s">
        <v>365</v>
      </c>
      <c r="AH184" s="101">
        <v>0</v>
      </c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</row>
    <row r="185" spans="1:60" outlineLevel="1">
      <c r="A185" s="104"/>
      <c r="B185" s="105"/>
      <c r="C185" s="138" t="s">
        <v>311</v>
      </c>
      <c r="D185" s="107"/>
      <c r="E185" s="108">
        <v>8</v>
      </c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1"/>
      <c r="Z185" s="101"/>
      <c r="AA185" s="101"/>
      <c r="AB185" s="101"/>
      <c r="AC185" s="101"/>
      <c r="AD185" s="101"/>
      <c r="AE185" s="101"/>
      <c r="AF185" s="101"/>
      <c r="AG185" s="101" t="s">
        <v>365</v>
      </c>
      <c r="AH185" s="101">
        <v>0</v>
      </c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</row>
    <row r="186" spans="1:60" outlineLevel="1">
      <c r="A186" s="122">
        <v>50</v>
      </c>
      <c r="B186" s="123" t="s">
        <v>2280</v>
      </c>
      <c r="C186" s="137" t="s">
        <v>2468</v>
      </c>
      <c r="D186" s="124" t="s">
        <v>534</v>
      </c>
      <c r="E186" s="125">
        <v>16</v>
      </c>
      <c r="F186" s="126"/>
      <c r="G186" s="127">
        <f>ROUND(E186*F186,2)</f>
        <v>0</v>
      </c>
      <c r="H186" s="126"/>
      <c r="I186" s="127">
        <f>ROUND(E186*H186,2)</f>
        <v>0</v>
      </c>
      <c r="J186" s="126"/>
      <c r="K186" s="127">
        <f>ROUND(E186*J186,2)</f>
        <v>0</v>
      </c>
      <c r="L186" s="127">
        <v>21</v>
      </c>
      <c r="M186" s="127">
        <f>G186*(1+L186/100)</f>
        <v>0</v>
      </c>
      <c r="N186" s="127">
        <v>0</v>
      </c>
      <c r="O186" s="127">
        <f>ROUND(E186*N186,2)</f>
        <v>0</v>
      </c>
      <c r="P186" s="127">
        <v>0</v>
      </c>
      <c r="Q186" s="127">
        <f>ROUND(E186*P186,2)</f>
        <v>0</v>
      </c>
      <c r="R186" s="127"/>
      <c r="S186" s="127" t="s">
        <v>392</v>
      </c>
      <c r="T186" s="128" t="s">
        <v>393</v>
      </c>
      <c r="U186" s="106">
        <v>0</v>
      </c>
      <c r="V186" s="106">
        <f>ROUND(E186*U186,2)</f>
        <v>0</v>
      </c>
      <c r="W186" s="106"/>
      <c r="X186" s="106" t="s">
        <v>362</v>
      </c>
      <c r="Y186" s="101"/>
      <c r="Z186" s="101"/>
      <c r="AA186" s="101"/>
      <c r="AB186" s="101"/>
      <c r="AC186" s="101"/>
      <c r="AD186" s="101"/>
      <c r="AE186" s="101"/>
      <c r="AF186" s="101"/>
      <c r="AG186" s="101" t="s">
        <v>1789</v>
      </c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</row>
    <row r="187" spans="1:60" outlineLevel="1">
      <c r="A187" s="104"/>
      <c r="B187" s="105"/>
      <c r="C187" s="138" t="s">
        <v>2274</v>
      </c>
      <c r="D187" s="107"/>
      <c r="E187" s="108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1"/>
      <c r="Z187" s="101"/>
      <c r="AA187" s="101"/>
      <c r="AB187" s="101"/>
      <c r="AC187" s="101"/>
      <c r="AD187" s="101"/>
      <c r="AE187" s="101"/>
      <c r="AF187" s="101"/>
      <c r="AG187" s="101" t="s">
        <v>365</v>
      </c>
      <c r="AH187" s="101">
        <v>0</v>
      </c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</row>
    <row r="188" spans="1:60" outlineLevel="1">
      <c r="A188" s="104"/>
      <c r="B188" s="105"/>
      <c r="C188" s="138" t="s">
        <v>2469</v>
      </c>
      <c r="D188" s="107"/>
      <c r="E188" s="108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1"/>
      <c r="Z188" s="101"/>
      <c r="AA188" s="101"/>
      <c r="AB188" s="101"/>
      <c r="AC188" s="101"/>
      <c r="AD188" s="101"/>
      <c r="AE188" s="101"/>
      <c r="AF188" s="101"/>
      <c r="AG188" s="101" t="s">
        <v>365</v>
      </c>
      <c r="AH188" s="101">
        <v>0</v>
      </c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</row>
    <row r="189" spans="1:60" outlineLevel="1">
      <c r="A189" s="104"/>
      <c r="B189" s="105"/>
      <c r="C189" s="138" t="s">
        <v>2470</v>
      </c>
      <c r="D189" s="107"/>
      <c r="E189" s="108">
        <v>16</v>
      </c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1"/>
      <c r="Z189" s="101"/>
      <c r="AA189" s="101"/>
      <c r="AB189" s="101"/>
      <c r="AC189" s="101"/>
      <c r="AD189" s="101"/>
      <c r="AE189" s="101"/>
      <c r="AF189" s="101"/>
      <c r="AG189" s="101" t="s">
        <v>365</v>
      </c>
      <c r="AH189" s="101">
        <v>0</v>
      </c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</row>
    <row r="190" spans="1:60" outlineLevel="1">
      <c r="A190" s="122">
        <v>51</v>
      </c>
      <c r="B190" s="123" t="s">
        <v>2471</v>
      </c>
      <c r="C190" s="137" t="s">
        <v>2472</v>
      </c>
      <c r="D190" s="124" t="s">
        <v>534</v>
      </c>
      <c r="E190" s="125">
        <v>1</v>
      </c>
      <c r="F190" s="126"/>
      <c r="G190" s="127">
        <f>ROUND(E190*F190,2)</f>
        <v>0</v>
      </c>
      <c r="H190" s="126"/>
      <c r="I190" s="127">
        <f>ROUND(E190*H190,2)</f>
        <v>0</v>
      </c>
      <c r="J190" s="126"/>
      <c r="K190" s="127">
        <f>ROUND(E190*J190,2)</f>
        <v>0</v>
      </c>
      <c r="L190" s="127">
        <v>21</v>
      </c>
      <c r="M190" s="127">
        <f>G190*(1+L190/100)</f>
        <v>0</v>
      </c>
      <c r="N190" s="127">
        <v>0</v>
      </c>
      <c r="O190" s="127">
        <f>ROUND(E190*N190,2)</f>
        <v>0</v>
      </c>
      <c r="P190" s="127">
        <v>0</v>
      </c>
      <c r="Q190" s="127">
        <f>ROUND(E190*P190,2)</f>
        <v>0</v>
      </c>
      <c r="R190" s="127"/>
      <c r="S190" s="127" t="s">
        <v>392</v>
      </c>
      <c r="T190" s="128" t="s">
        <v>393</v>
      </c>
      <c r="U190" s="106">
        <v>0</v>
      </c>
      <c r="V190" s="106">
        <f>ROUND(E190*U190,2)</f>
        <v>0</v>
      </c>
      <c r="W190" s="106"/>
      <c r="X190" s="106" t="s">
        <v>362</v>
      </c>
      <c r="Y190" s="101"/>
      <c r="Z190" s="101"/>
      <c r="AA190" s="101"/>
      <c r="AB190" s="101"/>
      <c r="AC190" s="101"/>
      <c r="AD190" s="101"/>
      <c r="AE190" s="101"/>
      <c r="AF190" s="101"/>
      <c r="AG190" s="101" t="s">
        <v>1789</v>
      </c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</row>
    <row r="191" spans="1:60" outlineLevel="1">
      <c r="A191" s="104"/>
      <c r="B191" s="105"/>
      <c r="C191" s="138" t="s">
        <v>2155</v>
      </c>
      <c r="D191" s="107"/>
      <c r="E191" s="108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1"/>
      <c r="Z191" s="101"/>
      <c r="AA191" s="101"/>
      <c r="AB191" s="101"/>
      <c r="AC191" s="101"/>
      <c r="AD191" s="101"/>
      <c r="AE191" s="101"/>
      <c r="AF191" s="101"/>
      <c r="AG191" s="101" t="s">
        <v>365</v>
      </c>
      <c r="AH191" s="101">
        <v>0</v>
      </c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</row>
    <row r="192" spans="1:60" outlineLevel="1">
      <c r="A192" s="104"/>
      <c r="B192" s="105"/>
      <c r="C192" s="138" t="s">
        <v>2156</v>
      </c>
      <c r="D192" s="107"/>
      <c r="E192" s="108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1"/>
      <c r="Z192" s="101"/>
      <c r="AA192" s="101"/>
      <c r="AB192" s="101"/>
      <c r="AC192" s="101"/>
      <c r="AD192" s="101"/>
      <c r="AE192" s="101"/>
      <c r="AF192" s="101"/>
      <c r="AG192" s="101" t="s">
        <v>365</v>
      </c>
      <c r="AH192" s="101">
        <v>0</v>
      </c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</row>
    <row r="193" spans="1:60" outlineLevel="1">
      <c r="A193" s="104"/>
      <c r="B193" s="105"/>
      <c r="C193" s="138" t="s">
        <v>43</v>
      </c>
      <c r="D193" s="107"/>
      <c r="E193" s="108">
        <v>1</v>
      </c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1"/>
      <c r="Z193" s="101"/>
      <c r="AA193" s="101"/>
      <c r="AB193" s="101"/>
      <c r="AC193" s="101"/>
      <c r="AD193" s="101"/>
      <c r="AE193" s="101"/>
      <c r="AF193" s="101"/>
      <c r="AG193" s="101" t="s">
        <v>365</v>
      </c>
      <c r="AH193" s="101">
        <v>0</v>
      </c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</row>
    <row r="194" spans="1:60" outlineLevel="1">
      <c r="A194" s="122">
        <v>52</v>
      </c>
      <c r="B194" s="123" t="s">
        <v>2284</v>
      </c>
      <c r="C194" s="137" t="s">
        <v>2473</v>
      </c>
      <c r="D194" s="124" t="s">
        <v>534</v>
      </c>
      <c r="E194" s="125">
        <v>1</v>
      </c>
      <c r="F194" s="126"/>
      <c r="G194" s="127">
        <f>ROUND(E194*F194,2)</f>
        <v>0</v>
      </c>
      <c r="H194" s="126"/>
      <c r="I194" s="127">
        <f>ROUND(E194*H194,2)</f>
        <v>0</v>
      </c>
      <c r="J194" s="126"/>
      <c r="K194" s="127">
        <f>ROUND(E194*J194,2)</f>
        <v>0</v>
      </c>
      <c r="L194" s="127">
        <v>21</v>
      </c>
      <c r="M194" s="127">
        <f>G194*(1+L194/100)</f>
        <v>0</v>
      </c>
      <c r="N194" s="127">
        <v>0</v>
      </c>
      <c r="O194" s="127">
        <f>ROUND(E194*N194,2)</f>
        <v>0</v>
      </c>
      <c r="P194" s="127">
        <v>0</v>
      </c>
      <c r="Q194" s="127">
        <f>ROUND(E194*P194,2)</f>
        <v>0</v>
      </c>
      <c r="R194" s="127"/>
      <c r="S194" s="127" t="s">
        <v>392</v>
      </c>
      <c r="T194" s="128" t="s">
        <v>393</v>
      </c>
      <c r="U194" s="106">
        <v>0</v>
      </c>
      <c r="V194" s="106">
        <f>ROUND(E194*U194,2)</f>
        <v>0</v>
      </c>
      <c r="W194" s="106"/>
      <c r="X194" s="106" t="s">
        <v>362</v>
      </c>
      <c r="Y194" s="101"/>
      <c r="Z194" s="101"/>
      <c r="AA194" s="101"/>
      <c r="AB194" s="101"/>
      <c r="AC194" s="101"/>
      <c r="AD194" s="101"/>
      <c r="AE194" s="101"/>
      <c r="AF194" s="101"/>
      <c r="AG194" s="101" t="s">
        <v>1789</v>
      </c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</row>
    <row r="195" spans="1:60" outlineLevel="1">
      <c r="A195" s="104"/>
      <c r="B195" s="105"/>
      <c r="C195" s="138" t="s">
        <v>2155</v>
      </c>
      <c r="D195" s="107"/>
      <c r="E195" s="108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1"/>
      <c r="Z195" s="101"/>
      <c r="AA195" s="101"/>
      <c r="AB195" s="101"/>
      <c r="AC195" s="101"/>
      <c r="AD195" s="101"/>
      <c r="AE195" s="101"/>
      <c r="AF195" s="101"/>
      <c r="AG195" s="101" t="s">
        <v>365</v>
      </c>
      <c r="AH195" s="101">
        <v>0</v>
      </c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</row>
    <row r="196" spans="1:60" outlineLevel="1">
      <c r="A196" s="104"/>
      <c r="B196" s="105"/>
      <c r="C196" s="138" t="s">
        <v>2156</v>
      </c>
      <c r="D196" s="107"/>
      <c r="E196" s="108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1"/>
      <c r="Z196" s="101"/>
      <c r="AA196" s="101"/>
      <c r="AB196" s="101"/>
      <c r="AC196" s="101"/>
      <c r="AD196" s="101"/>
      <c r="AE196" s="101"/>
      <c r="AF196" s="101"/>
      <c r="AG196" s="101" t="s">
        <v>365</v>
      </c>
      <c r="AH196" s="101">
        <v>0</v>
      </c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</row>
    <row r="197" spans="1:60" outlineLevel="1">
      <c r="A197" s="104"/>
      <c r="B197" s="105"/>
      <c r="C197" s="138" t="s">
        <v>43</v>
      </c>
      <c r="D197" s="107"/>
      <c r="E197" s="108">
        <v>1</v>
      </c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1"/>
      <c r="Z197" s="101"/>
      <c r="AA197" s="101"/>
      <c r="AB197" s="101"/>
      <c r="AC197" s="101"/>
      <c r="AD197" s="101"/>
      <c r="AE197" s="101"/>
      <c r="AF197" s="101"/>
      <c r="AG197" s="101" t="s">
        <v>365</v>
      </c>
      <c r="AH197" s="101">
        <v>0</v>
      </c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</row>
    <row r="198" spans="1:60" outlineLevel="1">
      <c r="A198" s="122">
        <v>53</v>
      </c>
      <c r="B198" s="123" t="s">
        <v>2286</v>
      </c>
      <c r="C198" s="137" t="s">
        <v>2474</v>
      </c>
      <c r="D198" s="124" t="s">
        <v>534</v>
      </c>
      <c r="E198" s="125">
        <v>32</v>
      </c>
      <c r="F198" s="126"/>
      <c r="G198" s="127">
        <f>ROUND(E198*F198,2)</f>
        <v>0</v>
      </c>
      <c r="H198" s="126"/>
      <c r="I198" s="127">
        <f>ROUND(E198*H198,2)</f>
        <v>0</v>
      </c>
      <c r="J198" s="126"/>
      <c r="K198" s="127">
        <f>ROUND(E198*J198,2)</f>
        <v>0</v>
      </c>
      <c r="L198" s="127">
        <v>21</v>
      </c>
      <c r="M198" s="127">
        <f>G198*(1+L198/100)</f>
        <v>0</v>
      </c>
      <c r="N198" s="127">
        <v>0</v>
      </c>
      <c r="O198" s="127">
        <f>ROUND(E198*N198,2)</f>
        <v>0</v>
      </c>
      <c r="P198" s="127">
        <v>0</v>
      </c>
      <c r="Q198" s="127">
        <f>ROUND(E198*P198,2)</f>
        <v>0</v>
      </c>
      <c r="R198" s="127"/>
      <c r="S198" s="127" t="s">
        <v>392</v>
      </c>
      <c r="T198" s="128" t="s">
        <v>393</v>
      </c>
      <c r="U198" s="106">
        <v>0</v>
      </c>
      <c r="V198" s="106">
        <f>ROUND(E198*U198,2)</f>
        <v>0</v>
      </c>
      <c r="W198" s="106"/>
      <c r="X198" s="106" t="s">
        <v>362</v>
      </c>
      <c r="Y198" s="101"/>
      <c r="Z198" s="101"/>
      <c r="AA198" s="101"/>
      <c r="AB198" s="101"/>
      <c r="AC198" s="101"/>
      <c r="AD198" s="101"/>
      <c r="AE198" s="101"/>
      <c r="AF198" s="101"/>
      <c r="AG198" s="101" t="s">
        <v>1789</v>
      </c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</row>
    <row r="199" spans="1:60" outlineLevel="1">
      <c r="A199" s="104"/>
      <c r="B199" s="105"/>
      <c r="C199" s="138" t="s">
        <v>2462</v>
      </c>
      <c r="D199" s="107"/>
      <c r="E199" s="108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1"/>
      <c r="Z199" s="101"/>
      <c r="AA199" s="101"/>
      <c r="AB199" s="101"/>
      <c r="AC199" s="101"/>
      <c r="AD199" s="101"/>
      <c r="AE199" s="101"/>
      <c r="AF199" s="101"/>
      <c r="AG199" s="101" t="s">
        <v>365</v>
      </c>
      <c r="AH199" s="101">
        <v>0</v>
      </c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</row>
    <row r="200" spans="1:60" outlineLevel="1">
      <c r="A200" s="104"/>
      <c r="B200" s="105"/>
      <c r="C200" s="138" t="s">
        <v>2446</v>
      </c>
      <c r="D200" s="107"/>
      <c r="E200" s="108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1"/>
      <c r="Z200" s="101"/>
      <c r="AA200" s="101"/>
      <c r="AB200" s="101"/>
      <c r="AC200" s="101"/>
      <c r="AD200" s="101"/>
      <c r="AE200" s="101"/>
      <c r="AF200" s="101"/>
      <c r="AG200" s="101" t="s">
        <v>365</v>
      </c>
      <c r="AH200" s="101">
        <v>0</v>
      </c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</row>
    <row r="201" spans="1:60" outlineLevel="1">
      <c r="A201" s="104"/>
      <c r="B201" s="105"/>
      <c r="C201" s="138" t="s">
        <v>2081</v>
      </c>
      <c r="D201" s="107"/>
      <c r="E201" s="108">
        <v>32</v>
      </c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1"/>
      <c r="Z201" s="101"/>
      <c r="AA201" s="101"/>
      <c r="AB201" s="101"/>
      <c r="AC201" s="101"/>
      <c r="AD201" s="101"/>
      <c r="AE201" s="101"/>
      <c r="AF201" s="101"/>
      <c r="AG201" s="101" t="s">
        <v>365</v>
      </c>
      <c r="AH201" s="101">
        <v>0</v>
      </c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</row>
    <row r="202" spans="1:60" outlineLevel="1">
      <c r="A202" s="122">
        <v>54</v>
      </c>
      <c r="B202" s="123" t="s">
        <v>2289</v>
      </c>
      <c r="C202" s="137" t="s">
        <v>2475</v>
      </c>
      <c r="D202" s="124" t="s">
        <v>534</v>
      </c>
      <c r="E202" s="125">
        <v>2</v>
      </c>
      <c r="F202" s="126"/>
      <c r="G202" s="127">
        <f>ROUND(E202*F202,2)</f>
        <v>0</v>
      </c>
      <c r="H202" s="126"/>
      <c r="I202" s="127">
        <f>ROUND(E202*H202,2)</f>
        <v>0</v>
      </c>
      <c r="J202" s="126"/>
      <c r="K202" s="127">
        <f>ROUND(E202*J202,2)</f>
        <v>0</v>
      </c>
      <c r="L202" s="127">
        <v>21</v>
      </c>
      <c r="M202" s="127">
        <f>G202*(1+L202/100)</f>
        <v>0</v>
      </c>
      <c r="N202" s="127">
        <v>0</v>
      </c>
      <c r="O202" s="127">
        <f>ROUND(E202*N202,2)</f>
        <v>0</v>
      </c>
      <c r="P202" s="127">
        <v>0</v>
      </c>
      <c r="Q202" s="127">
        <f>ROUND(E202*P202,2)</f>
        <v>0</v>
      </c>
      <c r="R202" s="127"/>
      <c r="S202" s="127" t="s">
        <v>392</v>
      </c>
      <c r="T202" s="128" t="s">
        <v>393</v>
      </c>
      <c r="U202" s="106">
        <v>0</v>
      </c>
      <c r="V202" s="106">
        <f>ROUND(E202*U202,2)</f>
        <v>0</v>
      </c>
      <c r="W202" s="106"/>
      <c r="X202" s="106" t="s">
        <v>362</v>
      </c>
      <c r="Y202" s="101"/>
      <c r="Z202" s="101"/>
      <c r="AA202" s="101"/>
      <c r="AB202" s="101"/>
      <c r="AC202" s="101"/>
      <c r="AD202" s="101"/>
      <c r="AE202" s="101"/>
      <c r="AF202" s="101"/>
      <c r="AG202" s="101" t="s">
        <v>1789</v>
      </c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</row>
    <row r="203" spans="1:60" outlineLevel="1">
      <c r="A203" s="104"/>
      <c r="B203" s="105"/>
      <c r="C203" s="138" t="s">
        <v>2139</v>
      </c>
      <c r="D203" s="107"/>
      <c r="E203" s="108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1"/>
      <c r="Z203" s="101"/>
      <c r="AA203" s="101"/>
      <c r="AB203" s="101"/>
      <c r="AC203" s="101"/>
      <c r="AD203" s="101"/>
      <c r="AE203" s="101"/>
      <c r="AF203" s="101"/>
      <c r="AG203" s="101" t="s">
        <v>365</v>
      </c>
      <c r="AH203" s="101">
        <v>0</v>
      </c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</row>
    <row r="204" spans="1:60" outlineLevel="1">
      <c r="A204" s="104"/>
      <c r="B204" s="105"/>
      <c r="C204" s="138" t="s">
        <v>2144</v>
      </c>
      <c r="D204" s="107"/>
      <c r="E204" s="108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1"/>
      <c r="Z204" s="101"/>
      <c r="AA204" s="101"/>
      <c r="AB204" s="101"/>
      <c r="AC204" s="101"/>
      <c r="AD204" s="101"/>
      <c r="AE204" s="101"/>
      <c r="AF204" s="101"/>
      <c r="AG204" s="101" t="s">
        <v>365</v>
      </c>
      <c r="AH204" s="101">
        <v>0</v>
      </c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</row>
    <row r="205" spans="1:60" outlineLevel="1">
      <c r="A205" s="104"/>
      <c r="B205" s="105"/>
      <c r="C205" s="138" t="s">
        <v>299</v>
      </c>
      <c r="D205" s="107"/>
      <c r="E205" s="108">
        <v>2</v>
      </c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1"/>
      <c r="Z205" s="101"/>
      <c r="AA205" s="101"/>
      <c r="AB205" s="101"/>
      <c r="AC205" s="101"/>
      <c r="AD205" s="101"/>
      <c r="AE205" s="101"/>
      <c r="AF205" s="101"/>
      <c r="AG205" s="101" t="s">
        <v>365</v>
      </c>
      <c r="AH205" s="101">
        <v>0</v>
      </c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</row>
    <row r="206" spans="1:60" outlineLevel="1">
      <c r="A206" s="122">
        <v>55</v>
      </c>
      <c r="B206" s="123" t="s">
        <v>2291</v>
      </c>
      <c r="C206" s="137" t="s">
        <v>2476</v>
      </c>
      <c r="D206" s="124" t="s">
        <v>534</v>
      </c>
      <c r="E206" s="125">
        <v>2</v>
      </c>
      <c r="F206" s="126"/>
      <c r="G206" s="127">
        <f>ROUND(E206*F206,2)</f>
        <v>0</v>
      </c>
      <c r="H206" s="126"/>
      <c r="I206" s="127">
        <f>ROUND(E206*H206,2)</f>
        <v>0</v>
      </c>
      <c r="J206" s="126"/>
      <c r="K206" s="127">
        <f>ROUND(E206*J206,2)</f>
        <v>0</v>
      </c>
      <c r="L206" s="127">
        <v>21</v>
      </c>
      <c r="M206" s="127">
        <f>G206*(1+L206/100)</f>
        <v>0</v>
      </c>
      <c r="N206" s="127">
        <v>0</v>
      </c>
      <c r="O206" s="127">
        <f>ROUND(E206*N206,2)</f>
        <v>0</v>
      </c>
      <c r="P206" s="127">
        <v>0</v>
      </c>
      <c r="Q206" s="127">
        <f>ROUND(E206*P206,2)</f>
        <v>0</v>
      </c>
      <c r="R206" s="127"/>
      <c r="S206" s="127" t="s">
        <v>392</v>
      </c>
      <c r="T206" s="128" t="s">
        <v>393</v>
      </c>
      <c r="U206" s="106">
        <v>0</v>
      </c>
      <c r="V206" s="106">
        <f>ROUND(E206*U206,2)</f>
        <v>0</v>
      </c>
      <c r="W206" s="106"/>
      <c r="X206" s="106" t="s">
        <v>362</v>
      </c>
      <c r="Y206" s="101"/>
      <c r="Z206" s="101"/>
      <c r="AA206" s="101"/>
      <c r="AB206" s="101"/>
      <c r="AC206" s="101"/>
      <c r="AD206" s="101"/>
      <c r="AE206" s="101"/>
      <c r="AF206" s="101"/>
      <c r="AG206" s="101" t="s">
        <v>1789</v>
      </c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</row>
    <row r="207" spans="1:60" outlineLevel="1">
      <c r="A207" s="104"/>
      <c r="B207" s="105"/>
      <c r="C207" s="138" t="s">
        <v>2139</v>
      </c>
      <c r="D207" s="107"/>
      <c r="E207" s="108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1"/>
      <c r="Z207" s="101"/>
      <c r="AA207" s="101"/>
      <c r="AB207" s="101"/>
      <c r="AC207" s="101"/>
      <c r="AD207" s="101"/>
      <c r="AE207" s="101"/>
      <c r="AF207" s="101"/>
      <c r="AG207" s="101" t="s">
        <v>365</v>
      </c>
      <c r="AH207" s="101">
        <v>0</v>
      </c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</row>
    <row r="208" spans="1:60" outlineLevel="1">
      <c r="A208" s="104"/>
      <c r="B208" s="105"/>
      <c r="C208" s="138" t="s">
        <v>2144</v>
      </c>
      <c r="D208" s="107"/>
      <c r="E208" s="108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1"/>
      <c r="Z208" s="101"/>
      <c r="AA208" s="101"/>
      <c r="AB208" s="101"/>
      <c r="AC208" s="101"/>
      <c r="AD208" s="101"/>
      <c r="AE208" s="101"/>
      <c r="AF208" s="101"/>
      <c r="AG208" s="101" t="s">
        <v>365</v>
      </c>
      <c r="AH208" s="101">
        <v>0</v>
      </c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</row>
    <row r="209" spans="1:60" outlineLevel="1">
      <c r="A209" s="104"/>
      <c r="B209" s="105"/>
      <c r="C209" s="138" t="s">
        <v>299</v>
      </c>
      <c r="D209" s="107"/>
      <c r="E209" s="108">
        <v>2</v>
      </c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1"/>
      <c r="Z209" s="101"/>
      <c r="AA209" s="101"/>
      <c r="AB209" s="101"/>
      <c r="AC209" s="101"/>
      <c r="AD209" s="101"/>
      <c r="AE209" s="101"/>
      <c r="AF209" s="101"/>
      <c r="AG209" s="101" t="s">
        <v>365</v>
      </c>
      <c r="AH209" s="101">
        <v>0</v>
      </c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</row>
    <row r="210" spans="1:60" ht="22.5" outlineLevel="1">
      <c r="A210" s="122">
        <v>56</v>
      </c>
      <c r="B210" s="123" t="s">
        <v>2293</v>
      </c>
      <c r="C210" s="137" t="s">
        <v>2477</v>
      </c>
      <c r="D210" s="124" t="s">
        <v>534</v>
      </c>
      <c r="E210" s="125">
        <v>4</v>
      </c>
      <c r="F210" s="126"/>
      <c r="G210" s="127">
        <f>ROUND(E210*F210,2)</f>
        <v>0</v>
      </c>
      <c r="H210" s="126"/>
      <c r="I210" s="127">
        <f>ROUND(E210*H210,2)</f>
        <v>0</v>
      </c>
      <c r="J210" s="126"/>
      <c r="K210" s="127">
        <f>ROUND(E210*J210,2)</f>
        <v>0</v>
      </c>
      <c r="L210" s="127">
        <v>21</v>
      </c>
      <c r="M210" s="127">
        <f>G210*(1+L210/100)</f>
        <v>0</v>
      </c>
      <c r="N210" s="127">
        <v>0</v>
      </c>
      <c r="O210" s="127">
        <f>ROUND(E210*N210,2)</f>
        <v>0</v>
      </c>
      <c r="P210" s="127">
        <v>0</v>
      </c>
      <c r="Q210" s="127">
        <f>ROUND(E210*P210,2)</f>
        <v>0</v>
      </c>
      <c r="R210" s="127"/>
      <c r="S210" s="127" t="s">
        <v>392</v>
      </c>
      <c r="T210" s="128" t="s">
        <v>393</v>
      </c>
      <c r="U210" s="106">
        <v>0</v>
      </c>
      <c r="V210" s="106">
        <f>ROUND(E210*U210,2)</f>
        <v>0</v>
      </c>
      <c r="W210" s="106"/>
      <c r="X210" s="106" t="s">
        <v>362</v>
      </c>
      <c r="Y210" s="101"/>
      <c r="Z210" s="101"/>
      <c r="AA210" s="101"/>
      <c r="AB210" s="101"/>
      <c r="AC210" s="101"/>
      <c r="AD210" s="101"/>
      <c r="AE210" s="101"/>
      <c r="AF210" s="101"/>
      <c r="AG210" s="101" t="s">
        <v>1789</v>
      </c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</row>
    <row r="211" spans="1:60" outlineLevel="1">
      <c r="A211" s="104"/>
      <c r="B211" s="105"/>
      <c r="C211" s="138" t="s">
        <v>2159</v>
      </c>
      <c r="D211" s="107"/>
      <c r="E211" s="108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1"/>
      <c r="Z211" s="101"/>
      <c r="AA211" s="101"/>
      <c r="AB211" s="101"/>
      <c r="AC211" s="101"/>
      <c r="AD211" s="101"/>
      <c r="AE211" s="101"/>
      <c r="AF211" s="101"/>
      <c r="AG211" s="101" t="s">
        <v>365</v>
      </c>
      <c r="AH211" s="101">
        <v>0</v>
      </c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</row>
    <row r="212" spans="1:60" outlineLevel="1">
      <c r="A212" s="104"/>
      <c r="B212" s="105"/>
      <c r="C212" s="138" t="s">
        <v>2160</v>
      </c>
      <c r="D212" s="107"/>
      <c r="E212" s="108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1"/>
      <c r="Z212" s="101"/>
      <c r="AA212" s="101"/>
      <c r="AB212" s="101"/>
      <c r="AC212" s="101"/>
      <c r="AD212" s="101"/>
      <c r="AE212" s="101"/>
      <c r="AF212" s="101"/>
      <c r="AG212" s="101" t="s">
        <v>365</v>
      </c>
      <c r="AH212" s="101">
        <v>0</v>
      </c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</row>
    <row r="213" spans="1:60" outlineLevel="1">
      <c r="A213" s="104"/>
      <c r="B213" s="105"/>
      <c r="C213" s="138" t="s">
        <v>129</v>
      </c>
      <c r="D213" s="107"/>
      <c r="E213" s="108">
        <v>4</v>
      </c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1"/>
      <c r="Z213" s="101"/>
      <c r="AA213" s="101"/>
      <c r="AB213" s="101"/>
      <c r="AC213" s="101"/>
      <c r="AD213" s="101"/>
      <c r="AE213" s="101"/>
      <c r="AF213" s="101"/>
      <c r="AG213" s="101" t="s">
        <v>365</v>
      </c>
      <c r="AH213" s="101">
        <v>0</v>
      </c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</row>
    <row r="214" spans="1:60" ht="22.5" outlineLevel="1">
      <c r="A214" s="122">
        <v>57</v>
      </c>
      <c r="B214" s="123" t="s">
        <v>2296</v>
      </c>
      <c r="C214" s="137" t="s">
        <v>2478</v>
      </c>
      <c r="D214" s="124" t="s">
        <v>534</v>
      </c>
      <c r="E214" s="125">
        <v>1</v>
      </c>
      <c r="F214" s="126"/>
      <c r="G214" s="127">
        <f>ROUND(E214*F214,2)</f>
        <v>0</v>
      </c>
      <c r="H214" s="126"/>
      <c r="I214" s="127">
        <f>ROUND(E214*H214,2)</f>
        <v>0</v>
      </c>
      <c r="J214" s="126"/>
      <c r="K214" s="127">
        <f>ROUND(E214*J214,2)</f>
        <v>0</v>
      </c>
      <c r="L214" s="127">
        <v>21</v>
      </c>
      <c r="M214" s="127">
        <f>G214*(1+L214/100)</f>
        <v>0</v>
      </c>
      <c r="N214" s="127">
        <v>0</v>
      </c>
      <c r="O214" s="127">
        <f>ROUND(E214*N214,2)</f>
        <v>0</v>
      </c>
      <c r="P214" s="127">
        <v>0</v>
      </c>
      <c r="Q214" s="127">
        <f>ROUND(E214*P214,2)</f>
        <v>0</v>
      </c>
      <c r="R214" s="127"/>
      <c r="S214" s="127" t="s">
        <v>392</v>
      </c>
      <c r="T214" s="128" t="s">
        <v>393</v>
      </c>
      <c r="U214" s="106">
        <v>0</v>
      </c>
      <c r="V214" s="106">
        <f>ROUND(E214*U214,2)</f>
        <v>0</v>
      </c>
      <c r="W214" s="106"/>
      <c r="X214" s="106" t="s">
        <v>362</v>
      </c>
      <c r="Y214" s="101"/>
      <c r="Z214" s="101"/>
      <c r="AA214" s="101"/>
      <c r="AB214" s="101"/>
      <c r="AC214" s="101"/>
      <c r="AD214" s="101"/>
      <c r="AE214" s="101"/>
      <c r="AF214" s="101"/>
      <c r="AG214" s="101" t="s">
        <v>1789</v>
      </c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</row>
    <row r="215" spans="1:60" outlineLevel="1">
      <c r="A215" s="104"/>
      <c r="B215" s="105"/>
      <c r="C215" s="138" t="s">
        <v>2155</v>
      </c>
      <c r="D215" s="107"/>
      <c r="E215" s="108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1"/>
      <c r="Z215" s="101"/>
      <c r="AA215" s="101"/>
      <c r="AB215" s="101"/>
      <c r="AC215" s="101"/>
      <c r="AD215" s="101"/>
      <c r="AE215" s="101"/>
      <c r="AF215" s="101"/>
      <c r="AG215" s="101" t="s">
        <v>365</v>
      </c>
      <c r="AH215" s="101">
        <v>0</v>
      </c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</row>
    <row r="216" spans="1:60" outlineLevel="1">
      <c r="A216" s="104"/>
      <c r="B216" s="105"/>
      <c r="C216" s="138" t="s">
        <v>2156</v>
      </c>
      <c r="D216" s="107"/>
      <c r="E216" s="108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1"/>
      <c r="Z216" s="101"/>
      <c r="AA216" s="101"/>
      <c r="AB216" s="101"/>
      <c r="AC216" s="101"/>
      <c r="AD216" s="101"/>
      <c r="AE216" s="101"/>
      <c r="AF216" s="101"/>
      <c r="AG216" s="101" t="s">
        <v>365</v>
      </c>
      <c r="AH216" s="101">
        <v>0</v>
      </c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</row>
    <row r="217" spans="1:60" outlineLevel="1">
      <c r="A217" s="104"/>
      <c r="B217" s="105"/>
      <c r="C217" s="138" t="s">
        <v>43</v>
      </c>
      <c r="D217" s="107"/>
      <c r="E217" s="108">
        <v>1</v>
      </c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1"/>
      <c r="Z217" s="101"/>
      <c r="AA217" s="101"/>
      <c r="AB217" s="101"/>
      <c r="AC217" s="101"/>
      <c r="AD217" s="101"/>
      <c r="AE217" s="101"/>
      <c r="AF217" s="101"/>
      <c r="AG217" s="101" t="s">
        <v>365</v>
      </c>
      <c r="AH217" s="101">
        <v>0</v>
      </c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</row>
    <row r="218" spans="1:60" ht="22.5" outlineLevel="1">
      <c r="A218" s="122">
        <v>58</v>
      </c>
      <c r="B218" s="123" t="s">
        <v>2298</v>
      </c>
      <c r="C218" s="137" t="s">
        <v>2479</v>
      </c>
      <c r="D218" s="124" t="s">
        <v>534</v>
      </c>
      <c r="E218" s="125">
        <v>1</v>
      </c>
      <c r="F218" s="126"/>
      <c r="G218" s="127">
        <f>ROUND(E218*F218,2)</f>
        <v>0</v>
      </c>
      <c r="H218" s="126"/>
      <c r="I218" s="127">
        <f>ROUND(E218*H218,2)</f>
        <v>0</v>
      </c>
      <c r="J218" s="126"/>
      <c r="K218" s="127">
        <f>ROUND(E218*J218,2)</f>
        <v>0</v>
      </c>
      <c r="L218" s="127">
        <v>21</v>
      </c>
      <c r="M218" s="127">
        <f>G218*(1+L218/100)</f>
        <v>0</v>
      </c>
      <c r="N218" s="127">
        <v>0</v>
      </c>
      <c r="O218" s="127">
        <f>ROUND(E218*N218,2)</f>
        <v>0</v>
      </c>
      <c r="P218" s="127">
        <v>0</v>
      </c>
      <c r="Q218" s="127">
        <f>ROUND(E218*P218,2)</f>
        <v>0</v>
      </c>
      <c r="R218" s="127"/>
      <c r="S218" s="127" t="s">
        <v>392</v>
      </c>
      <c r="T218" s="128" t="s">
        <v>393</v>
      </c>
      <c r="U218" s="106">
        <v>0</v>
      </c>
      <c r="V218" s="106">
        <f>ROUND(E218*U218,2)</f>
        <v>0</v>
      </c>
      <c r="W218" s="106"/>
      <c r="X218" s="106" t="s">
        <v>362</v>
      </c>
      <c r="Y218" s="101"/>
      <c r="Z218" s="101"/>
      <c r="AA218" s="101"/>
      <c r="AB218" s="101"/>
      <c r="AC218" s="101"/>
      <c r="AD218" s="101"/>
      <c r="AE218" s="101"/>
      <c r="AF218" s="101"/>
      <c r="AG218" s="101" t="s">
        <v>1789</v>
      </c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</row>
    <row r="219" spans="1:60" outlineLevel="1">
      <c r="A219" s="104"/>
      <c r="B219" s="105"/>
      <c r="C219" s="138" t="s">
        <v>2480</v>
      </c>
      <c r="D219" s="107"/>
      <c r="E219" s="108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1"/>
      <c r="Z219" s="101"/>
      <c r="AA219" s="101"/>
      <c r="AB219" s="101"/>
      <c r="AC219" s="101"/>
      <c r="AD219" s="101"/>
      <c r="AE219" s="101"/>
      <c r="AF219" s="101"/>
      <c r="AG219" s="101" t="s">
        <v>365</v>
      </c>
      <c r="AH219" s="101">
        <v>0</v>
      </c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</row>
    <row r="220" spans="1:60" outlineLevel="1">
      <c r="A220" s="104"/>
      <c r="B220" s="105"/>
      <c r="C220" s="138" t="s">
        <v>2156</v>
      </c>
      <c r="D220" s="107"/>
      <c r="E220" s="108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1"/>
      <c r="Z220" s="101"/>
      <c r="AA220" s="101"/>
      <c r="AB220" s="101"/>
      <c r="AC220" s="101"/>
      <c r="AD220" s="101"/>
      <c r="AE220" s="101"/>
      <c r="AF220" s="101"/>
      <c r="AG220" s="101" t="s">
        <v>365</v>
      </c>
      <c r="AH220" s="101">
        <v>0</v>
      </c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</row>
    <row r="221" spans="1:60" outlineLevel="1">
      <c r="A221" s="104"/>
      <c r="B221" s="105"/>
      <c r="C221" s="138" t="s">
        <v>43</v>
      </c>
      <c r="D221" s="107"/>
      <c r="E221" s="108">
        <v>1</v>
      </c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1"/>
      <c r="Z221" s="101"/>
      <c r="AA221" s="101"/>
      <c r="AB221" s="101"/>
      <c r="AC221" s="101"/>
      <c r="AD221" s="101"/>
      <c r="AE221" s="101"/>
      <c r="AF221" s="101"/>
      <c r="AG221" s="101" t="s">
        <v>365</v>
      </c>
      <c r="AH221" s="101">
        <v>0</v>
      </c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</row>
    <row r="222" spans="1:60" ht="22.5" outlineLevel="1">
      <c r="A222" s="122">
        <v>59</v>
      </c>
      <c r="B222" s="123" t="s">
        <v>2301</v>
      </c>
      <c r="C222" s="137" t="s">
        <v>2302</v>
      </c>
      <c r="D222" s="124" t="s">
        <v>534</v>
      </c>
      <c r="E222" s="125">
        <v>16</v>
      </c>
      <c r="F222" s="126"/>
      <c r="G222" s="127">
        <f>ROUND(E222*F222,2)</f>
        <v>0</v>
      </c>
      <c r="H222" s="126"/>
      <c r="I222" s="127">
        <f>ROUND(E222*H222,2)</f>
        <v>0</v>
      </c>
      <c r="J222" s="126"/>
      <c r="K222" s="127">
        <f>ROUND(E222*J222,2)</f>
        <v>0</v>
      </c>
      <c r="L222" s="127">
        <v>21</v>
      </c>
      <c r="M222" s="127">
        <f>G222*(1+L222/100)</f>
        <v>0</v>
      </c>
      <c r="N222" s="127">
        <v>0</v>
      </c>
      <c r="O222" s="127">
        <f>ROUND(E222*N222,2)</f>
        <v>0</v>
      </c>
      <c r="P222" s="127">
        <v>0</v>
      </c>
      <c r="Q222" s="127">
        <f>ROUND(E222*P222,2)</f>
        <v>0</v>
      </c>
      <c r="R222" s="127"/>
      <c r="S222" s="127" t="s">
        <v>392</v>
      </c>
      <c r="T222" s="128" t="s">
        <v>393</v>
      </c>
      <c r="U222" s="106">
        <v>0</v>
      </c>
      <c r="V222" s="106">
        <f>ROUND(E222*U222,2)</f>
        <v>0</v>
      </c>
      <c r="W222" s="106"/>
      <c r="X222" s="106" t="s">
        <v>362</v>
      </c>
      <c r="Y222" s="101"/>
      <c r="Z222" s="101"/>
      <c r="AA222" s="101"/>
      <c r="AB222" s="101"/>
      <c r="AC222" s="101"/>
      <c r="AD222" s="101"/>
      <c r="AE222" s="101"/>
      <c r="AF222" s="101"/>
      <c r="AG222" s="101" t="s">
        <v>1789</v>
      </c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</row>
    <row r="223" spans="1:60" outlineLevel="1">
      <c r="A223" s="104"/>
      <c r="B223" s="105"/>
      <c r="C223" s="138" t="s">
        <v>2481</v>
      </c>
      <c r="D223" s="107"/>
      <c r="E223" s="108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1"/>
      <c r="Z223" s="101"/>
      <c r="AA223" s="101"/>
      <c r="AB223" s="101"/>
      <c r="AC223" s="101"/>
      <c r="AD223" s="101"/>
      <c r="AE223" s="101"/>
      <c r="AF223" s="101"/>
      <c r="AG223" s="101" t="s">
        <v>365</v>
      </c>
      <c r="AH223" s="101">
        <v>0</v>
      </c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</row>
    <row r="224" spans="1:60" outlineLevel="1">
      <c r="A224" s="104"/>
      <c r="B224" s="105"/>
      <c r="C224" s="138" t="s">
        <v>2304</v>
      </c>
      <c r="D224" s="107"/>
      <c r="E224" s="108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1"/>
      <c r="Z224" s="101"/>
      <c r="AA224" s="101"/>
      <c r="AB224" s="101"/>
      <c r="AC224" s="101"/>
      <c r="AD224" s="101"/>
      <c r="AE224" s="101"/>
      <c r="AF224" s="101"/>
      <c r="AG224" s="101" t="s">
        <v>365</v>
      </c>
      <c r="AH224" s="101">
        <v>0</v>
      </c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</row>
    <row r="225" spans="1:60" outlineLevel="1">
      <c r="A225" s="104"/>
      <c r="B225" s="105"/>
      <c r="C225" s="138" t="s">
        <v>2482</v>
      </c>
      <c r="D225" s="107"/>
      <c r="E225" s="108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1"/>
      <c r="Z225" s="101"/>
      <c r="AA225" s="101"/>
      <c r="AB225" s="101"/>
      <c r="AC225" s="101"/>
      <c r="AD225" s="101"/>
      <c r="AE225" s="101"/>
      <c r="AF225" s="101"/>
      <c r="AG225" s="101" t="s">
        <v>365</v>
      </c>
      <c r="AH225" s="101">
        <v>0</v>
      </c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</row>
    <row r="226" spans="1:60" outlineLevel="1">
      <c r="A226" s="104"/>
      <c r="B226" s="105"/>
      <c r="C226" s="138" t="s">
        <v>2483</v>
      </c>
      <c r="D226" s="107"/>
      <c r="E226" s="108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1"/>
      <c r="Z226" s="101"/>
      <c r="AA226" s="101"/>
      <c r="AB226" s="101"/>
      <c r="AC226" s="101"/>
      <c r="AD226" s="101"/>
      <c r="AE226" s="101"/>
      <c r="AF226" s="101"/>
      <c r="AG226" s="101" t="s">
        <v>365</v>
      </c>
      <c r="AH226" s="101">
        <v>0</v>
      </c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</row>
    <row r="227" spans="1:60" outlineLevel="1">
      <c r="A227" s="104"/>
      <c r="B227" s="105"/>
      <c r="C227" s="138" t="s">
        <v>2469</v>
      </c>
      <c r="D227" s="107"/>
      <c r="E227" s="108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1"/>
      <c r="Z227" s="101"/>
      <c r="AA227" s="101"/>
      <c r="AB227" s="101"/>
      <c r="AC227" s="101"/>
      <c r="AD227" s="101"/>
      <c r="AE227" s="101"/>
      <c r="AF227" s="101"/>
      <c r="AG227" s="101" t="s">
        <v>365</v>
      </c>
      <c r="AH227" s="101">
        <v>0</v>
      </c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</row>
    <row r="228" spans="1:60" outlineLevel="1">
      <c r="A228" s="104"/>
      <c r="B228" s="105"/>
      <c r="C228" s="138" t="s">
        <v>2470</v>
      </c>
      <c r="D228" s="107"/>
      <c r="E228" s="108">
        <v>16</v>
      </c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1"/>
      <c r="Z228" s="101"/>
      <c r="AA228" s="101"/>
      <c r="AB228" s="101"/>
      <c r="AC228" s="101"/>
      <c r="AD228" s="101"/>
      <c r="AE228" s="101"/>
      <c r="AF228" s="101"/>
      <c r="AG228" s="101" t="s">
        <v>365</v>
      </c>
      <c r="AH228" s="101">
        <v>0</v>
      </c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</row>
    <row r="229" spans="1:60" ht="22.5" outlineLevel="1">
      <c r="A229" s="122">
        <v>60</v>
      </c>
      <c r="B229" s="123" t="s">
        <v>2306</v>
      </c>
      <c r="C229" s="137" t="s">
        <v>2484</v>
      </c>
      <c r="D229" s="124" t="s">
        <v>534</v>
      </c>
      <c r="E229" s="125">
        <v>1</v>
      </c>
      <c r="F229" s="126"/>
      <c r="G229" s="127">
        <f>ROUND(E229*F229,2)</f>
        <v>0</v>
      </c>
      <c r="H229" s="126"/>
      <c r="I229" s="127">
        <f>ROUND(E229*H229,2)</f>
        <v>0</v>
      </c>
      <c r="J229" s="126"/>
      <c r="K229" s="127">
        <f>ROUND(E229*J229,2)</f>
        <v>0</v>
      </c>
      <c r="L229" s="127">
        <v>21</v>
      </c>
      <c r="M229" s="127">
        <f>G229*(1+L229/100)</f>
        <v>0</v>
      </c>
      <c r="N229" s="127">
        <v>0</v>
      </c>
      <c r="O229" s="127">
        <f>ROUND(E229*N229,2)</f>
        <v>0</v>
      </c>
      <c r="P229" s="127">
        <v>0</v>
      </c>
      <c r="Q229" s="127">
        <f>ROUND(E229*P229,2)</f>
        <v>0</v>
      </c>
      <c r="R229" s="127"/>
      <c r="S229" s="127" t="s">
        <v>392</v>
      </c>
      <c r="T229" s="128" t="s">
        <v>393</v>
      </c>
      <c r="U229" s="106">
        <v>0</v>
      </c>
      <c r="V229" s="106">
        <f>ROUND(E229*U229,2)</f>
        <v>0</v>
      </c>
      <c r="W229" s="106"/>
      <c r="X229" s="106" t="s">
        <v>362</v>
      </c>
      <c r="Y229" s="101"/>
      <c r="Z229" s="101"/>
      <c r="AA229" s="101"/>
      <c r="AB229" s="101"/>
      <c r="AC229" s="101"/>
      <c r="AD229" s="101"/>
      <c r="AE229" s="101"/>
      <c r="AF229" s="101"/>
      <c r="AG229" s="101" t="s">
        <v>1789</v>
      </c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</row>
    <row r="230" spans="1:60" outlineLevel="1">
      <c r="A230" s="104"/>
      <c r="B230" s="105"/>
      <c r="C230" s="138" t="s">
        <v>2485</v>
      </c>
      <c r="D230" s="107"/>
      <c r="E230" s="108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1"/>
      <c r="Z230" s="101"/>
      <c r="AA230" s="101"/>
      <c r="AB230" s="101"/>
      <c r="AC230" s="101"/>
      <c r="AD230" s="101"/>
      <c r="AE230" s="101"/>
      <c r="AF230" s="101"/>
      <c r="AG230" s="101" t="s">
        <v>365</v>
      </c>
      <c r="AH230" s="101">
        <v>0</v>
      </c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</row>
    <row r="231" spans="1:60" outlineLevel="1">
      <c r="A231" s="104"/>
      <c r="B231" s="105"/>
      <c r="C231" s="138" t="s">
        <v>2156</v>
      </c>
      <c r="D231" s="107"/>
      <c r="E231" s="108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1"/>
      <c r="Z231" s="101"/>
      <c r="AA231" s="101"/>
      <c r="AB231" s="101"/>
      <c r="AC231" s="101"/>
      <c r="AD231" s="101"/>
      <c r="AE231" s="101"/>
      <c r="AF231" s="101"/>
      <c r="AG231" s="101" t="s">
        <v>365</v>
      </c>
      <c r="AH231" s="101">
        <v>0</v>
      </c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</row>
    <row r="232" spans="1:60" outlineLevel="1">
      <c r="A232" s="104"/>
      <c r="B232" s="105"/>
      <c r="C232" s="138" t="s">
        <v>43</v>
      </c>
      <c r="D232" s="107"/>
      <c r="E232" s="108">
        <v>1</v>
      </c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1"/>
      <c r="Z232" s="101"/>
      <c r="AA232" s="101"/>
      <c r="AB232" s="101"/>
      <c r="AC232" s="101"/>
      <c r="AD232" s="101"/>
      <c r="AE232" s="101"/>
      <c r="AF232" s="101"/>
      <c r="AG232" s="101" t="s">
        <v>365</v>
      </c>
      <c r="AH232" s="101">
        <v>0</v>
      </c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</row>
    <row r="233" spans="1:60" outlineLevel="1">
      <c r="A233" s="122">
        <v>61</v>
      </c>
      <c r="B233" s="123" t="s">
        <v>2486</v>
      </c>
      <c r="C233" s="137" t="s">
        <v>2487</v>
      </c>
      <c r="D233" s="124" t="s">
        <v>702</v>
      </c>
      <c r="E233" s="125">
        <v>4</v>
      </c>
      <c r="F233" s="126"/>
      <c r="G233" s="127">
        <f>ROUND(E233*F233,2)</f>
        <v>0</v>
      </c>
      <c r="H233" s="126"/>
      <c r="I233" s="127">
        <f>ROUND(E233*H233,2)</f>
        <v>0</v>
      </c>
      <c r="J233" s="126"/>
      <c r="K233" s="127">
        <f>ROUND(E233*J233,2)</f>
        <v>0</v>
      </c>
      <c r="L233" s="127">
        <v>21</v>
      </c>
      <c r="M233" s="127">
        <f>G233*(1+L233/100)</f>
        <v>0</v>
      </c>
      <c r="N233" s="127">
        <v>6.8300000000000001E-3</v>
      </c>
      <c r="O233" s="127">
        <f>ROUND(E233*N233,2)</f>
        <v>0.03</v>
      </c>
      <c r="P233" s="127">
        <v>0</v>
      </c>
      <c r="Q233" s="127">
        <f>ROUND(E233*P233,2)</f>
        <v>0</v>
      </c>
      <c r="R233" s="127"/>
      <c r="S233" s="127" t="s">
        <v>360</v>
      </c>
      <c r="T233" s="128" t="s">
        <v>361</v>
      </c>
      <c r="U233" s="106">
        <v>1.29</v>
      </c>
      <c r="V233" s="106">
        <f>ROUND(E233*U233,2)</f>
        <v>5.16</v>
      </c>
      <c r="W233" s="106"/>
      <c r="X233" s="106" t="s">
        <v>362</v>
      </c>
      <c r="Y233" s="101"/>
      <c r="Z233" s="101"/>
      <c r="AA233" s="101"/>
      <c r="AB233" s="101"/>
      <c r="AC233" s="101"/>
      <c r="AD233" s="101"/>
      <c r="AE233" s="101"/>
      <c r="AF233" s="101"/>
      <c r="AG233" s="101" t="s">
        <v>1789</v>
      </c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</row>
    <row r="234" spans="1:60" outlineLevel="1">
      <c r="A234" s="104"/>
      <c r="B234" s="105"/>
      <c r="C234" s="138" t="s">
        <v>2488</v>
      </c>
      <c r="D234" s="107"/>
      <c r="E234" s="108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1"/>
      <c r="Z234" s="101"/>
      <c r="AA234" s="101"/>
      <c r="AB234" s="101"/>
      <c r="AC234" s="101"/>
      <c r="AD234" s="101"/>
      <c r="AE234" s="101"/>
      <c r="AF234" s="101"/>
      <c r="AG234" s="101" t="s">
        <v>365</v>
      </c>
      <c r="AH234" s="101">
        <v>0</v>
      </c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</row>
    <row r="235" spans="1:60" outlineLevel="1">
      <c r="A235" s="104"/>
      <c r="B235" s="105"/>
      <c r="C235" s="138" t="s">
        <v>2160</v>
      </c>
      <c r="D235" s="107"/>
      <c r="E235" s="108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1"/>
      <c r="Z235" s="101"/>
      <c r="AA235" s="101"/>
      <c r="AB235" s="101"/>
      <c r="AC235" s="101"/>
      <c r="AD235" s="101"/>
      <c r="AE235" s="101"/>
      <c r="AF235" s="101"/>
      <c r="AG235" s="101" t="s">
        <v>365</v>
      </c>
      <c r="AH235" s="101">
        <v>0</v>
      </c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</row>
    <row r="236" spans="1:60" outlineLevel="1">
      <c r="A236" s="104"/>
      <c r="B236" s="105"/>
      <c r="C236" s="138" t="s">
        <v>129</v>
      </c>
      <c r="D236" s="107"/>
      <c r="E236" s="108">
        <v>4</v>
      </c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1"/>
      <c r="Z236" s="101"/>
      <c r="AA236" s="101"/>
      <c r="AB236" s="101"/>
      <c r="AC236" s="101"/>
      <c r="AD236" s="101"/>
      <c r="AE236" s="101"/>
      <c r="AF236" s="101"/>
      <c r="AG236" s="101" t="s">
        <v>365</v>
      </c>
      <c r="AH236" s="101">
        <v>0</v>
      </c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</row>
    <row r="237" spans="1:60" outlineLevel="1">
      <c r="A237" s="122">
        <v>62</v>
      </c>
      <c r="B237" s="123" t="s">
        <v>2308</v>
      </c>
      <c r="C237" s="137" t="s">
        <v>2309</v>
      </c>
      <c r="D237" s="124" t="s">
        <v>534</v>
      </c>
      <c r="E237" s="125">
        <v>29</v>
      </c>
      <c r="F237" s="126"/>
      <c r="G237" s="127">
        <f>ROUND(E237*F237,2)</f>
        <v>0</v>
      </c>
      <c r="H237" s="126"/>
      <c r="I237" s="127">
        <f>ROUND(E237*H237,2)</f>
        <v>0</v>
      </c>
      <c r="J237" s="126"/>
      <c r="K237" s="127">
        <f>ROUND(E237*J237,2)</f>
        <v>0</v>
      </c>
      <c r="L237" s="127">
        <v>21</v>
      </c>
      <c r="M237" s="127">
        <f>G237*(1+L237/100)</f>
        <v>0</v>
      </c>
      <c r="N237" s="127">
        <v>0</v>
      </c>
      <c r="O237" s="127">
        <f>ROUND(E237*N237,2)</f>
        <v>0</v>
      </c>
      <c r="P237" s="127">
        <v>0</v>
      </c>
      <c r="Q237" s="127">
        <f>ROUND(E237*P237,2)</f>
        <v>0</v>
      </c>
      <c r="R237" s="127"/>
      <c r="S237" s="127" t="s">
        <v>360</v>
      </c>
      <c r="T237" s="128" t="s">
        <v>361</v>
      </c>
      <c r="U237" s="106">
        <v>5.0999999999999997E-2</v>
      </c>
      <c r="V237" s="106">
        <f>ROUND(E237*U237,2)</f>
        <v>1.48</v>
      </c>
      <c r="W237" s="106"/>
      <c r="X237" s="106" t="s">
        <v>362</v>
      </c>
      <c r="Y237" s="101"/>
      <c r="Z237" s="101"/>
      <c r="AA237" s="101"/>
      <c r="AB237" s="101"/>
      <c r="AC237" s="101"/>
      <c r="AD237" s="101"/>
      <c r="AE237" s="101"/>
      <c r="AF237" s="101"/>
      <c r="AG237" s="101" t="s">
        <v>1789</v>
      </c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</row>
    <row r="238" spans="1:60" outlineLevel="1">
      <c r="A238" s="104"/>
      <c r="B238" s="105"/>
      <c r="C238" s="138" t="s">
        <v>2489</v>
      </c>
      <c r="D238" s="107"/>
      <c r="E238" s="108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1"/>
      <c r="Z238" s="101"/>
      <c r="AA238" s="101"/>
      <c r="AB238" s="101"/>
      <c r="AC238" s="101"/>
      <c r="AD238" s="101"/>
      <c r="AE238" s="101"/>
      <c r="AF238" s="101"/>
      <c r="AG238" s="101" t="s">
        <v>365</v>
      </c>
      <c r="AH238" s="101">
        <v>0</v>
      </c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</row>
    <row r="239" spans="1:60" outlineLevel="1">
      <c r="A239" s="104"/>
      <c r="B239" s="105"/>
      <c r="C239" s="138" t="s">
        <v>2237</v>
      </c>
      <c r="D239" s="107"/>
      <c r="E239" s="108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1"/>
      <c r="Z239" s="101"/>
      <c r="AA239" s="101"/>
      <c r="AB239" s="101"/>
      <c r="AC239" s="101"/>
      <c r="AD239" s="101"/>
      <c r="AE239" s="101"/>
      <c r="AF239" s="101"/>
      <c r="AG239" s="101" t="s">
        <v>365</v>
      </c>
      <c r="AH239" s="101">
        <v>0</v>
      </c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</row>
    <row r="240" spans="1:60" outlineLevel="1">
      <c r="A240" s="104"/>
      <c r="B240" s="105"/>
      <c r="C240" s="138" t="s">
        <v>2238</v>
      </c>
      <c r="D240" s="107"/>
      <c r="E240" s="108">
        <v>29</v>
      </c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1"/>
      <c r="Z240" s="101"/>
      <c r="AA240" s="101"/>
      <c r="AB240" s="101"/>
      <c r="AC240" s="101"/>
      <c r="AD240" s="101"/>
      <c r="AE240" s="101"/>
      <c r="AF240" s="101"/>
      <c r="AG240" s="101" t="s">
        <v>365</v>
      </c>
      <c r="AH240" s="101">
        <v>0</v>
      </c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</row>
    <row r="241" spans="1:60" outlineLevel="1">
      <c r="A241" s="122">
        <v>63</v>
      </c>
      <c r="B241" s="123" t="s">
        <v>2313</v>
      </c>
      <c r="C241" s="137" t="s">
        <v>2314</v>
      </c>
      <c r="D241" s="124" t="s">
        <v>534</v>
      </c>
      <c r="E241" s="125">
        <v>8</v>
      </c>
      <c r="F241" s="126"/>
      <c r="G241" s="127">
        <f>ROUND(E241*F241,2)</f>
        <v>0</v>
      </c>
      <c r="H241" s="126"/>
      <c r="I241" s="127">
        <f>ROUND(E241*H241,2)</f>
        <v>0</v>
      </c>
      <c r="J241" s="126"/>
      <c r="K241" s="127">
        <f>ROUND(E241*J241,2)</f>
        <v>0</v>
      </c>
      <c r="L241" s="127">
        <v>21</v>
      </c>
      <c r="M241" s="127">
        <f>G241*(1+L241/100)</f>
        <v>0</v>
      </c>
      <c r="N241" s="127">
        <v>0</v>
      </c>
      <c r="O241" s="127">
        <f>ROUND(E241*N241,2)</f>
        <v>0</v>
      </c>
      <c r="P241" s="127">
        <v>0</v>
      </c>
      <c r="Q241" s="127">
        <f>ROUND(E241*P241,2)</f>
        <v>0</v>
      </c>
      <c r="R241" s="127"/>
      <c r="S241" s="127" t="s">
        <v>360</v>
      </c>
      <c r="T241" s="128" t="s">
        <v>361</v>
      </c>
      <c r="U241" s="106">
        <v>0.16500000000000001</v>
      </c>
      <c r="V241" s="106">
        <f>ROUND(E241*U241,2)</f>
        <v>1.32</v>
      </c>
      <c r="W241" s="106"/>
      <c r="X241" s="106" t="s">
        <v>362</v>
      </c>
      <c r="Y241" s="101"/>
      <c r="Z241" s="101"/>
      <c r="AA241" s="101"/>
      <c r="AB241" s="101"/>
      <c r="AC241" s="101"/>
      <c r="AD241" s="101"/>
      <c r="AE241" s="101"/>
      <c r="AF241" s="101"/>
      <c r="AG241" s="101" t="s">
        <v>1789</v>
      </c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</row>
    <row r="242" spans="1:60" outlineLevel="1">
      <c r="A242" s="104"/>
      <c r="B242" s="105"/>
      <c r="C242" s="138" t="s">
        <v>2490</v>
      </c>
      <c r="D242" s="107"/>
      <c r="E242" s="108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1"/>
      <c r="Z242" s="101"/>
      <c r="AA242" s="101"/>
      <c r="AB242" s="101"/>
      <c r="AC242" s="101"/>
      <c r="AD242" s="101"/>
      <c r="AE242" s="101"/>
      <c r="AF242" s="101"/>
      <c r="AG242" s="101" t="s">
        <v>365</v>
      </c>
      <c r="AH242" s="101">
        <v>0</v>
      </c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</row>
    <row r="243" spans="1:60" outlineLevel="1">
      <c r="A243" s="104"/>
      <c r="B243" s="105"/>
      <c r="C243" s="138" t="s">
        <v>2279</v>
      </c>
      <c r="D243" s="107"/>
      <c r="E243" s="108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1"/>
      <c r="Z243" s="101"/>
      <c r="AA243" s="101"/>
      <c r="AB243" s="101"/>
      <c r="AC243" s="101"/>
      <c r="AD243" s="101"/>
      <c r="AE243" s="101"/>
      <c r="AF243" s="101"/>
      <c r="AG243" s="101" t="s">
        <v>365</v>
      </c>
      <c r="AH243" s="101">
        <v>0</v>
      </c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</row>
    <row r="244" spans="1:60" outlineLevel="1">
      <c r="A244" s="104"/>
      <c r="B244" s="105"/>
      <c r="C244" s="138" t="s">
        <v>311</v>
      </c>
      <c r="D244" s="107"/>
      <c r="E244" s="108">
        <v>8</v>
      </c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1"/>
      <c r="Z244" s="101"/>
      <c r="AA244" s="101"/>
      <c r="AB244" s="101"/>
      <c r="AC244" s="101"/>
      <c r="AD244" s="101"/>
      <c r="AE244" s="101"/>
      <c r="AF244" s="101"/>
      <c r="AG244" s="101" t="s">
        <v>365</v>
      </c>
      <c r="AH244" s="101">
        <v>0</v>
      </c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</row>
    <row r="245" spans="1:60" outlineLevel="1">
      <c r="A245" s="122">
        <v>64</v>
      </c>
      <c r="B245" s="123" t="s">
        <v>2318</v>
      </c>
      <c r="C245" s="137" t="s">
        <v>2319</v>
      </c>
      <c r="D245" s="124" t="s">
        <v>534</v>
      </c>
      <c r="E245" s="125">
        <v>80</v>
      </c>
      <c r="F245" s="126"/>
      <c r="G245" s="127">
        <f>ROUND(E245*F245,2)</f>
        <v>0</v>
      </c>
      <c r="H245" s="126"/>
      <c r="I245" s="127">
        <f>ROUND(E245*H245,2)</f>
        <v>0</v>
      </c>
      <c r="J245" s="126"/>
      <c r="K245" s="127">
        <f>ROUND(E245*J245,2)</f>
        <v>0</v>
      </c>
      <c r="L245" s="127">
        <v>21</v>
      </c>
      <c r="M245" s="127">
        <f>G245*(1+L245/100)</f>
        <v>0</v>
      </c>
      <c r="N245" s="127">
        <v>0</v>
      </c>
      <c r="O245" s="127">
        <f>ROUND(E245*N245,2)</f>
        <v>0</v>
      </c>
      <c r="P245" s="127">
        <v>0</v>
      </c>
      <c r="Q245" s="127">
        <f>ROUND(E245*P245,2)</f>
        <v>0</v>
      </c>
      <c r="R245" s="127"/>
      <c r="S245" s="127" t="s">
        <v>360</v>
      </c>
      <c r="T245" s="128" t="s">
        <v>361</v>
      </c>
      <c r="U245" s="106">
        <v>0.20599999999999999</v>
      </c>
      <c r="V245" s="106">
        <f>ROUND(E245*U245,2)</f>
        <v>16.48</v>
      </c>
      <c r="W245" s="106"/>
      <c r="X245" s="106" t="s">
        <v>362</v>
      </c>
      <c r="Y245" s="101"/>
      <c r="Z245" s="101"/>
      <c r="AA245" s="101"/>
      <c r="AB245" s="101"/>
      <c r="AC245" s="101"/>
      <c r="AD245" s="101"/>
      <c r="AE245" s="101"/>
      <c r="AF245" s="101"/>
      <c r="AG245" s="101" t="s">
        <v>1789</v>
      </c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</row>
    <row r="246" spans="1:60" outlineLevel="1">
      <c r="A246" s="104"/>
      <c r="B246" s="105"/>
      <c r="C246" s="138" t="s">
        <v>2491</v>
      </c>
      <c r="D246" s="107"/>
      <c r="E246" s="108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1"/>
      <c r="Z246" s="101"/>
      <c r="AA246" s="101"/>
      <c r="AB246" s="101"/>
      <c r="AC246" s="101"/>
      <c r="AD246" s="101"/>
      <c r="AE246" s="101"/>
      <c r="AF246" s="101"/>
      <c r="AG246" s="101" t="s">
        <v>365</v>
      </c>
      <c r="AH246" s="101">
        <v>0</v>
      </c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</row>
    <row r="247" spans="1:60" outlineLevel="1">
      <c r="A247" s="104"/>
      <c r="B247" s="105"/>
      <c r="C247" s="138" t="s">
        <v>2128</v>
      </c>
      <c r="D247" s="107"/>
      <c r="E247" s="108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1"/>
      <c r="Z247" s="101"/>
      <c r="AA247" s="101"/>
      <c r="AB247" s="101"/>
      <c r="AC247" s="101"/>
      <c r="AD247" s="101"/>
      <c r="AE247" s="101"/>
      <c r="AF247" s="101"/>
      <c r="AG247" s="101" t="s">
        <v>365</v>
      </c>
      <c r="AH247" s="101">
        <v>0</v>
      </c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</row>
    <row r="248" spans="1:60" outlineLevel="1">
      <c r="A248" s="104"/>
      <c r="B248" s="105"/>
      <c r="C248" s="138" t="s">
        <v>2129</v>
      </c>
      <c r="D248" s="107"/>
      <c r="E248" s="108">
        <v>80</v>
      </c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1"/>
      <c r="Z248" s="101"/>
      <c r="AA248" s="101"/>
      <c r="AB248" s="101"/>
      <c r="AC248" s="101"/>
      <c r="AD248" s="101"/>
      <c r="AE248" s="101"/>
      <c r="AF248" s="101"/>
      <c r="AG248" s="101" t="s">
        <v>365</v>
      </c>
      <c r="AH248" s="101">
        <v>0</v>
      </c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</row>
    <row r="249" spans="1:60" outlineLevel="1">
      <c r="A249" s="122">
        <v>65</v>
      </c>
      <c r="B249" s="123" t="s">
        <v>2328</v>
      </c>
      <c r="C249" s="137" t="s">
        <v>2329</v>
      </c>
      <c r="D249" s="124" t="s">
        <v>534</v>
      </c>
      <c r="E249" s="125">
        <v>4</v>
      </c>
      <c r="F249" s="126"/>
      <c r="G249" s="127">
        <f>ROUND(E249*F249,2)</f>
        <v>0</v>
      </c>
      <c r="H249" s="126"/>
      <c r="I249" s="127">
        <f>ROUND(E249*H249,2)</f>
        <v>0</v>
      </c>
      <c r="J249" s="126"/>
      <c r="K249" s="127">
        <f>ROUND(E249*J249,2)</f>
        <v>0</v>
      </c>
      <c r="L249" s="127">
        <v>21</v>
      </c>
      <c r="M249" s="127">
        <f>G249*(1+L249/100)</f>
        <v>0</v>
      </c>
      <c r="N249" s="127">
        <v>0</v>
      </c>
      <c r="O249" s="127">
        <f>ROUND(E249*N249,2)</f>
        <v>0</v>
      </c>
      <c r="P249" s="127">
        <v>0</v>
      </c>
      <c r="Q249" s="127">
        <f>ROUND(E249*P249,2)</f>
        <v>0</v>
      </c>
      <c r="R249" s="127"/>
      <c r="S249" s="127" t="s">
        <v>360</v>
      </c>
      <c r="T249" s="128" t="s">
        <v>361</v>
      </c>
      <c r="U249" s="106">
        <v>0.35</v>
      </c>
      <c r="V249" s="106">
        <f>ROUND(E249*U249,2)</f>
        <v>1.4</v>
      </c>
      <c r="W249" s="106"/>
      <c r="X249" s="106" t="s">
        <v>362</v>
      </c>
      <c r="Y249" s="101"/>
      <c r="Z249" s="101"/>
      <c r="AA249" s="101"/>
      <c r="AB249" s="101"/>
      <c r="AC249" s="101"/>
      <c r="AD249" s="101"/>
      <c r="AE249" s="101"/>
      <c r="AF249" s="101"/>
      <c r="AG249" s="101" t="s">
        <v>1789</v>
      </c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</row>
    <row r="250" spans="1:60" outlineLevel="1">
      <c r="A250" s="104"/>
      <c r="B250" s="105"/>
      <c r="C250" s="138" t="s">
        <v>2492</v>
      </c>
      <c r="D250" s="107"/>
      <c r="E250" s="108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1"/>
      <c r="Z250" s="101"/>
      <c r="AA250" s="101"/>
      <c r="AB250" s="101"/>
      <c r="AC250" s="101"/>
      <c r="AD250" s="101"/>
      <c r="AE250" s="101"/>
      <c r="AF250" s="101"/>
      <c r="AG250" s="101" t="s">
        <v>365</v>
      </c>
      <c r="AH250" s="101">
        <v>0</v>
      </c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</row>
    <row r="251" spans="1:60" outlineLevel="1">
      <c r="A251" s="104"/>
      <c r="B251" s="105"/>
      <c r="C251" s="138" t="s">
        <v>2160</v>
      </c>
      <c r="D251" s="107"/>
      <c r="E251" s="108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1"/>
      <c r="Z251" s="101"/>
      <c r="AA251" s="101"/>
      <c r="AB251" s="101"/>
      <c r="AC251" s="101"/>
      <c r="AD251" s="101"/>
      <c r="AE251" s="101"/>
      <c r="AF251" s="101"/>
      <c r="AG251" s="101" t="s">
        <v>365</v>
      </c>
      <c r="AH251" s="101">
        <v>0</v>
      </c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</row>
    <row r="252" spans="1:60" outlineLevel="1">
      <c r="A252" s="104"/>
      <c r="B252" s="105"/>
      <c r="C252" s="138" t="s">
        <v>129</v>
      </c>
      <c r="D252" s="107"/>
      <c r="E252" s="108">
        <v>4</v>
      </c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1"/>
      <c r="Z252" s="101"/>
      <c r="AA252" s="101"/>
      <c r="AB252" s="101"/>
      <c r="AC252" s="101"/>
      <c r="AD252" s="101"/>
      <c r="AE252" s="101"/>
      <c r="AF252" s="101"/>
      <c r="AG252" s="101" t="s">
        <v>365</v>
      </c>
      <c r="AH252" s="101">
        <v>0</v>
      </c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</row>
    <row r="253" spans="1:60" outlineLevel="1">
      <c r="A253" s="122">
        <v>66</v>
      </c>
      <c r="B253" s="123" t="s">
        <v>2493</v>
      </c>
      <c r="C253" s="137" t="s">
        <v>2494</v>
      </c>
      <c r="D253" s="124" t="s">
        <v>534</v>
      </c>
      <c r="E253" s="125">
        <v>8</v>
      </c>
      <c r="F253" s="126"/>
      <c r="G253" s="127">
        <f>ROUND(E253*F253,2)</f>
        <v>0</v>
      </c>
      <c r="H253" s="126"/>
      <c r="I253" s="127">
        <f>ROUND(E253*H253,2)</f>
        <v>0</v>
      </c>
      <c r="J253" s="126"/>
      <c r="K253" s="127">
        <f>ROUND(E253*J253,2)</f>
        <v>0</v>
      </c>
      <c r="L253" s="127">
        <v>21</v>
      </c>
      <c r="M253" s="127">
        <f>G253*(1+L253/100)</f>
        <v>0</v>
      </c>
      <c r="N253" s="127">
        <v>0</v>
      </c>
      <c r="O253" s="127">
        <f>ROUND(E253*N253,2)</f>
        <v>0</v>
      </c>
      <c r="P253" s="127">
        <v>0</v>
      </c>
      <c r="Q253" s="127">
        <f>ROUND(E253*P253,2)</f>
        <v>0</v>
      </c>
      <c r="R253" s="127"/>
      <c r="S253" s="127" t="s">
        <v>360</v>
      </c>
      <c r="T253" s="128" t="s">
        <v>361</v>
      </c>
      <c r="U253" s="106">
        <v>0.42199999999999999</v>
      </c>
      <c r="V253" s="106">
        <f>ROUND(E253*U253,2)</f>
        <v>3.38</v>
      </c>
      <c r="W253" s="106"/>
      <c r="X253" s="106" t="s">
        <v>362</v>
      </c>
      <c r="Y253" s="101"/>
      <c r="Z253" s="101"/>
      <c r="AA253" s="101"/>
      <c r="AB253" s="101"/>
      <c r="AC253" s="101"/>
      <c r="AD253" s="101"/>
      <c r="AE253" s="101"/>
      <c r="AF253" s="101"/>
      <c r="AG253" s="101" t="s">
        <v>1789</v>
      </c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</row>
    <row r="254" spans="1:60" outlineLevel="1">
      <c r="A254" s="104"/>
      <c r="B254" s="105"/>
      <c r="C254" s="138" t="s">
        <v>2495</v>
      </c>
      <c r="D254" s="107"/>
      <c r="E254" s="108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1"/>
      <c r="Z254" s="101"/>
      <c r="AA254" s="101"/>
      <c r="AB254" s="101"/>
      <c r="AC254" s="101"/>
      <c r="AD254" s="101"/>
      <c r="AE254" s="101"/>
      <c r="AF254" s="101"/>
      <c r="AG254" s="101" t="s">
        <v>365</v>
      </c>
      <c r="AH254" s="101">
        <v>0</v>
      </c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</row>
    <row r="255" spans="1:60" outlineLevel="1">
      <c r="A255" s="104"/>
      <c r="B255" s="105"/>
      <c r="C255" s="138" t="s">
        <v>2279</v>
      </c>
      <c r="D255" s="107"/>
      <c r="E255" s="108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1"/>
      <c r="Z255" s="101"/>
      <c r="AA255" s="101"/>
      <c r="AB255" s="101"/>
      <c r="AC255" s="101"/>
      <c r="AD255" s="101"/>
      <c r="AE255" s="101"/>
      <c r="AF255" s="101"/>
      <c r="AG255" s="101" t="s">
        <v>365</v>
      </c>
      <c r="AH255" s="101">
        <v>0</v>
      </c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</row>
    <row r="256" spans="1:60" outlineLevel="1">
      <c r="A256" s="104"/>
      <c r="B256" s="105"/>
      <c r="C256" s="138" t="s">
        <v>311</v>
      </c>
      <c r="D256" s="107"/>
      <c r="E256" s="108">
        <v>8</v>
      </c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1"/>
      <c r="Z256" s="101"/>
      <c r="AA256" s="101"/>
      <c r="AB256" s="101"/>
      <c r="AC256" s="101"/>
      <c r="AD256" s="101"/>
      <c r="AE256" s="101"/>
      <c r="AF256" s="101"/>
      <c r="AG256" s="101" t="s">
        <v>365</v>
      </c>
      <c r="AH256" s="101">
        <v>0</v>
      </c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</row>
    <row r="257" spans="1:60" outlineLevel="1">
      <c r="A257" s="122">
        <v>67</v>
      </c>
      <c r="B257" s="123" t="s">
        <v>2496</v>
      </c>
      <c r="C257" s="137" t="s">
        <v>2497</v>
      </c>
      <c r="D257" s="124" t="s">
        <v>534</v>
      </c>
      <c r="E257" s="125">
        <v>1</v>
      </c>
      <c r="F257" s="126"/>
      <c r="G257" s="127">
        <f>ROUND(E257*F257,2)</f>
        <v>0</v>
      </c>
      <c r="H257" s="126"/>
      <c r="I257" s="127">
        <f>ROUND(E257*H257,2)</f>
        <v>0</v>
      </c>
      <c r="J257" s="126"/>
      <c r="K257" s="127">
        <f>ROUND(E257*J257,2)</f>
        <v>0</v>
      </c>
      <c r="L257" s="127">
        <v>21</v>
      </c>
      <c r="M257" s="127">
        <f>G257*(1+L257/100)</f>
        <v>0</v>
      </c>
      <c r="N257" s="127">
        <v>0</v>
      </c>
      <c r="O257" s="127">
        <f>ROUND(E257*N257,2)</f>
        <v>0</v>
      </c>
      <c r="P257" s="127">
        <v>0</v>
      </c>
      <c r="Q257" s="127">
        <f>ROUND(E257*P257,2)</f>
        <v>0</v>
      </c>
      <c r="R257" s="127"/>
      <c r="S257" s="127" t="s">
        <v>360</v>
      </c>
      <c r="T257" s="128" t="s">
        <v>361</v>
      </c>
      <c r="U257" s="106">
        <v>0.28799999999999998</v>
      </c>
      <c r="V257" s="106">
        <f>ROUND(E257*U257,2)</f>
        <v>0.28999999999999998</v>
      </c>
      <c r="W257" s="106"/>
      <c r="X257" s="106" t="s">
        <v>362</v>
      </c>
      <c r="Y257" s="101"/>
      <c r="Z257" s="101"/>
      <c r="AA257" s="101"/>
      <c r="AB257" s="101"/>
      <c r="AC257" s="101"/>
      <c r="AD257" s="101"/>
      <c r="AE257" s="101"/>
      <c r="AF257" s="101"/>
      <c r="AG257" s="101" t="s">
        <v>1789</v>
      </c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</row>
    <row r="258" spans="1:60" outlineLevel="1">
      <c r="A258" s="104"/>
      <c r="B258" s="105"/>
      <c r="C258" s="138" t="s">
        <v>2344</v>
      </c>
      <c r="D258" s="107"/>
      <c r="E258" s="108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1"/>
      <c r="Z258" s="101"/>
      <c r="AA258" s="101"/>
      <c r="AB258" s="101"/>
      <c r="AC258" s="101"/>
      <c r="AD258" s="101"/>
      <c r="AE258" s="101"/>
      <c r="AF258" s="101"/>
      <c r="AG258" s="101" t="s">
        <v>365</v>
      </c>
      <c r="AH258" s="101">
        <v>0</v>
      </c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</row>
    <row r="259" spans="1:60" outlineLevel="1">
      <c r="A259" s="104"/>
      <c r="B259" s="105"/>
      <c r="C259" s="138" t="s">
        <v>2156</v>
      </c>
      <c r="D259" s="107"/>
      <c r="E259" s="108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1"/>
      <c r="Z259" s="101"/>
      <c r="AA259" s="101"/>
      <c r="AB259" s="101"/>
      <c r="AC259" s="101"/>
      <c r="AD259" s="101"/>
      <c r="AE259" s="101"/>
      <c r="AF259" s="101"/>
      <c r="AG259" s="101" t="s">
        <v>365</v>
      </c>
      <c r="AH259" s="101">
        <v>0</v>
      </c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</row>
    <row r="260" spans="1:60" outlineLevel="1">
      <c r="A260" s="104"/>
      <c r="B260" s="105"/>
      <c r="C260" s="138" t="s">
        <v>43</v>
      </c>
      <c r="D260" s="107"/>
      <c r="E260" s="108">
        <v>1</v>
      </c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1"/>
      <c r="Z260" s="101"/>
      <c r="AA260" s="101"/>
      <c r="AB260" s="101"/>
      <c r="AC260" s="101"/>
      <c r="AD260" s="101"/>
      <c r="AE260" s="101"/>
      <c r="AF260" s="101"/>
      <c r="AG260" s="101" t="s">
        <v>365</v>
      </c>
      <c r="AH260" s="101">
        <v>0</v>
      </c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</row>
    <row r="261" spans="1:60" outlineLevel="1">
      <c r="A261" s="122">
        <v>68</v>
      </c>
      <c r="B261" s="123" t="s">
        <v>2498</v>
      </c>
      <c r="C261" s="137" t="s">
        <v>2499</v>
      </c>
      <c r="D261" s="124" t="s">
        <v>534</v>
      </c>
      <c r="E261" s="125">
        <v>1</v>
      </c>
      <c r="F261" s="126"/>
      <c r="G261" s="127">
        <f>ROUND(E261*F261,2)</f>
        <v>0</v>
      </c>
      <c r="H261" s="126"/>
      <c r="I261" s="127">
        <f>ROUND(E261*H261,2)</f>
        <v>0</v>
      </c>
      <c r="J261" s="126"/>
      <c r="K261" s="127">
        <f>ROUND(E261*J261,2)</f>
        <v>0</v>
      </c>
      <c r="L261" s="127">
        <v>21</v>
      </c>
      <c r="M261" s="127">
        <f>G261*(1+L261/100)</f>
        <v>0</v>
      </c>
      <c r="N261" s="127">
        <v>0</v>
      </c>
      <c r="O261" s="127">
        <f>ROUND(E261*N261,2)</f>
        <v>0</v>
      </c>
      <c r="P261" s="127">
        <v>0</v>
      </c>
      <c r="Q261" s="127">
        <f>ROUND(E261*P261,2)</f>
        <v>0</v>
      </c>
      <c r="R261" s="127"/>
      <c r="S261" s="127" t="s">
        <v>360</v>
      </c>
      <c r="T261" s="128" t="s">
        <v>361</v>
      </c>
      <c r="U261" s="106">
        <v>0.34</v>
      </c>
      <c r="V261" s="106">
        <f>ROUND(E261*U261,2)</f>
        <v>0.34</v>
      </c>
      <c r="W261" s="106"/>
      <c r="X261" s="106" t="s">
        <v>362</v>
      </c>
      <c r="Y261" s="101"/>
      <c r="Z261" s="101"/>
      <c r="AA261" s="101"/>
      <c r="AB261" s="101"/>
      <c r="AC261" s="101"/>
      <c r="AD261" s="101"/>
      <c r="AE261" s="101"/>
      <c r="AF261" s="101"/>
      <c r="AG261" s="101" t="s">
        <v>1789</v>
      </c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</row>
    <row r="262" spans="1:60" outlineLevel="1">
      <c r="A262" s="104"/>
      <c r="B262" s="105"/>
      <c r="C262" s="138" t="s">
        <v>2344</v>
      </c>
      <c r="D262" s="107"/>
      <c r="E262" s="108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1"/>
      <c r="Z262" s="101"/>
      <c r="AA262" s="101"/>
      <c r="AB262" s="101"/>
      <c r="AC262" s="101"/>
      <c r="AD262" s="101"/>
      <c r="AE262" s="101"/>
      <c r="AF262" s="101"/>
      <c r="AG262" s="101" t="s">
        <v>365</v>
      </c>
      <c r="AH262" s="101">
        <v>0</v>
      </c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</row>
    <row r="263" spans="1:60" outlineLevel="1">
      <c r="A263" s="104"/>
      <c r="B263" s="105"/>
      <c r="C263" s="138" t="s">
        <v>2156</v>
      </c>
      <c r="D263" s="107"/>
      <c r="E263" s="108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1"/>
      <c r="Z263" s="101"/>
      <c r="AA263" s="101"/>
      <c r="AB263" s="101"/>
      <c r="AC263" s="101"/>
      <c r="AD263" s="101"/>
      <c r="AE263" s="101"/>
      <c r="AF263" s="101"/>
      <c r="AG263" s="101" t="s">
        <v>365</v>
      </c>
      <c r="AH263" s="101">
        <v>0</v>
      </c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</row>
    <row r="264" spans="1:60" outlineLevel="1">
      <c r="A264" s="104"/>
      <c r="B264" s="105"/>
      <c r="C264" s="138" t="s">
        <v>43</v>
      </c>
      <c r="D264" s="107"/>
      <c r="E264" s="108">
        <v>1</v>
      </c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1"/>
      <c r="Z264" s="101"/>
      <c r="AA264" s="101"/>
      <c r="AB264" s="101"/>
      <c r="AC264" s="101"/>
      <c r="AD264" s="101"/>
      <c r="AE264" s="101"/>
      <c r="AF264" s="101"/>
      <c r="AG264" s="101" t="s">
        <v>365</v>
      </c>
      <c r="AH264" s="101">
        <v>0</v>
      </c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</row>
    <row r="265" spans="1:60" ht="22.5" outlineLevel="1">
      <c r="A265" s="122">
        <v>69</v>
      </c>
      <c r="B265" s="123" t="s">
        <v>2333</v>
      </c>
      <c r="C265" s="137" t="s">
        <v>2334</v>
      </c>
      <c r="D265" s="124" t="s">
        <v>534</v>
      </c>
      <c r="E265" s="125">
        <v>6</v>
      </c>
      <c r="F265" s="126"/>
      <c r="G265" s="127">
        <f>ROUND(E265*F265,2)</f>
        <v>0</v>
      </c>
      <c r="H265" s="126"/>
      <c r="I265" s="127">
        <f>ROUND(E265*H265,2)</f>
        <v>0</v>
      </c>
      <c r="J265" s="126"/>
      <c r="K265" s="127">
        <f>ROUND(E265*J265,2)</f>
        <v>0</v>
      </c>
      <c r="L265" s="127">
        <v>21</v>
      </c>
      <c r="M265" s="127">
        <f>G265*(1+L265/100)</f>
        <v>0</v>
      </c>
      <c r="N265" s="127">
        <v>5.6999999999999998E-4</v>
      </c>
      <c r="O265" s="127">
        <f>ROUND(E265*N265,2)</f>
        <v>0</v>
      </c>
      <c r="P265" s="127">
        <v>0</v>
      </c>
      <c r="Q265" s="127">
        <f>ROUND(E265*P265,2)</f>
        <v>0</v>
      </c>
      <c r="R265" s="127"/>
      <c r="S265" s="127" t="s">
        <v>392</v>
      </c>
      <c r="T265" s="128" t="s">
        <v>393</v>
      </c>
      <c r="U265" s="106">
        <v>0</v>
      </c>
      <c r="V265" s="106">
        <f>ROUND(E265*U265,2)</f>
        <v>0</v>
      </c>
      <c r="W265" s="106"/>
      <c r="X265" s="106" t="s">
        <v>362</v>
      </c>
      <c r="Y265" s="101"/>
      <c r="Z265" s="101"/>
      <c r="AA265" s="101"/>
      <c r="AB265" s="101"/>
      <c r="AC265" s="101"/>
      <c r="AD265" s="101"/>
      <c r="AE265" s="101"/>
      <c r="AF265" s="101"/>
      <c r="AG265" s="101" t="s">
        <v>1789</v>
      </c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</row>
    <row r="266" spans="1:60" outlineLevel="1">
      <c r="A266" s="104"/>
      <c r="B266" s="105"/>
      <c r="C266" s="138" t="s">
        <v>2500</v>
      </c>
      <c r="D266" s="107"/>
      <c r="E266" s="108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1"/>
      <c r="Z266" s="101"/>
      <c r="AA266" s="101"/>
      <c r="AB266" s="101"/>
      <c r="AC266" s="101"/>
      <c r="AD266" s="101"/>
      <c r="AE266" s="101"/>
      <c r="AF266" s="101"/>
      <c r="AG266" s="101" t="s">
        <v>365</v>
      </c>
      <c r="AH266" s="101">
        <v>0</v>
      </c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</row>
    <row r="267" spans="1:60" outlineLevel="1">
      <c r="A267" s="104"/>
      <c r="B267" s="105"/>
      <c r="C267" s="138" t="s">
        <v>2327</v>
      </c>
      <c r="D267" s="107"/>
      <c r="E267" s="108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1"/>
      <c r="Z267" s="101"/>
      <c r="AA267" s="101"/>
      <c r="AB267" s="101"/>
      <c r="AC267" s="101"/>
      <c r="AD267" s="101"/>
      <c r="AE267" s="101"/>
      <c r="AF267" s="101"/>
      <c r="AG267" s="101" t="s">
        <v>365</v>
      </c>
      <c r="AH267" s="101">
        <v>0</v>
      </c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</row>
    <row r="268" spans="1:60" outlineLevel="1">
      <c r="A268" s="104"/>
      <c r="B268" s="105"/>
      <c r="C268" s="138" t="s">
        <v>307</v>
      </c>
      <c r="D268" s="107"/>
      <c r="E268" s="108">
        <v>6</v>
      </c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1"/>
      <c r="Z268" s="101"/>
      <c r="AA268" s="101"/>
      <c r="AB268" s="101"/>
      <c r="AC268" s="101"/>
      <c r="AD268" s="101"/>
      <c r="AE268" s="101"/>
      <c r="AF268" s="101"/>
      <c r="AG268" s="101" t="s">
        <v>365</v>
      </c>
      <c r="AH268" s="101">
        <v>0</v>
      </c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</row>
    <row r="269" spans="1:60" ht="22.5" outlineLevel="1">
      <c r="A269" s="122">
        <v>70</v>
      </c>
      <c r="B269" s="123" t="s">
        <v>2335</v>
      </c>
      <c r="C269" s="137" t="s">
        <v>2336</v>
      </c>
      <c r="D269" s="124" t="s">
        <v>534</v>
      </c>
      <c r="E269" s="125">
        <v>4</v>
      </c>
      <c r="F269" s="126"/>
      <c r="G269" s="127">
        <f>ROUND(E269*F269,2)</f>
        <v>0</v>
      </c>
      <c r="H269" s="126"/>
      <c r="I269" s="127">
        <f>ROUND(E269*H269,2)</f>
        <v>0</v>
      </c>
      <c r="J269" s="126"/>
      <c r="K269" s="127">
        <f>ROUND(E269*J269,2)</f>
        <v>0</v>
      </c>
      <c r="L269" s="127">
        <v>21</v>
      </c>
      <c r="M269" s="127">
        <f>G269*(1+L269/100)</f>
        <v>0</v>
      </c>
      <c r="N269" s="127">
        <v>2.2100000000000002E-3</v>
      </c>
      <c r="O269" s="127">
        <f>ROUND(E269*N269,2)</f>
        <v>0.01</v>
      </c>
      <c r="P269" s="127">
        <v>0</v>
      </c>
      <c r="Q269" s="127">
        <f>ROUND(E269*P269,2)</f>
        <v>0</v>
      </c>
      <c r="R269" s="127"/>
      <c r="S269" s="127" t="s">
        <v>392</v>
      </c>
      <c r="T269" s="128" t="s">
        <v>393</v>
      </c>
      <c r="U269" s="106">
        <v>0</v>
      </c>
      <c r="V269" s="106">
        <f>ROUND(E269*U269,2)</f>
        <v>0</v>
      </c>
      <c r="W269" s="106"/>
      <c r="X269" s="106" t="s">
        <v>362</v>
      </c>
      <c r="Y269" s="101"/>
      <c r="Z269" s="101"/>
      <c r="AA269" s="101"/>
      <c r="AB269" s="101"/>
      <c r="AC269" s="101"/>
      <c r="AD269" s="101"/>
      <c r="AE269" s="101"/>
      <c r="AF269" s="101"/>
      <c r="AG269" s="101" t="s">
        <v>1789</v>
      </c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</row>
    <row r="270" spans="1:60" outlineLevel="1">
      <c r="A270" s="104"/>
      <c r="B270" s="105"/>
      <c r="C270" s="138" t="s">
        <v>2159</v>
      </c>
      <c r="D270" s="107"/>
      <c r="E270" s="108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1"/>
      <c r="Z270" s="101"/>
      <c r="AA270" s="101"/>
      <c r="AB270" s="101"/>
      <c r="AC270" s="101"/>
      <c r="AD270" s="101"/>
      <c r="AE270" s="101"/>
      <c r="AF270" s="101"/>
      <c r="AG270" s="101" t="s">
        <v>365</v>
      </c>
      <c r="AH270" s="101">
        <v>0</v>
      </c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</row>
    <row r="271" spans="1:60" outlineLevel="1">
      <c r="A271" s="104"/>
      <c r="B271" s="105"/>
      <c r="C271" s="138" t="s">
        <v>2160</v>
      </c>
      <c r="D271" s="107"/>
      <c r="E271" s="108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1"/>
      <c r="Z271" s="101"/>
      <c r="AA271" s="101"/>
      <c r="AB271" s="101"/>
      <c r="AC271" s="101"/>
      <c r="AD271" s="101"/>
      <c r="AE271" s="101"/>
      <c r="AF271" s="101"/>
      <c r="AG271" s="101" t="s">
        <v>365</v>
      </c>
      <c r="AH271" s="101">
        <v>0</v>
      </c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</row>
    <row r="272" spans="1:60" outlineLevel="1">
      <c r="A272" s="104"/>
      <c r="B272" s="105"/>
      <c r="C272" s="138" t="s">
        <v>129</v>
      </c>
      <c r="D272" s="107"/>
      <c r="E272" s="108">
        <v>4</v>
      </c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1"/>
      <c r="Z272" s="101"/>
      <c r="AA272" s="101"/>
      <c r="AB272" s="101"/>
      <c r="AC272" s="101"/>
      <c r="AD272" s="101"/>
      <c r="AE272" s="101"/>
      <c r="AF272" s="101"/>
      <c r="AG272" s="101" t="s">
        <v>365</v>
      </c>
      <c r="AH272" s="101">
        <v>0</v>
      </c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</row>
    <row r="273" spans="1:60" outlineLevel="1">
      <c r="A273" s="129">
        <v>71</v>
      </c>
      <c r="B273" s="130" t="s">
        <v>2337</v>
      </c>
      <c r="C273" s="140" t="s">
        <v>2338</v>
      </c>
      <c r="D273" s="131" t="s">
        <v>24</v>
      </c>
      <c r="E273" s="132">
        <v>936.21</v>
      </c>
      <c r="F273" s="133"/>
      <c r="G273" s="134">
        <f>ROUND(E273*F273,2)</f>
        <v>0</v>
      </c>
      <c r="H273" s="133"/>
      <c r="I273" s="134">
        <f>ROUND(E273*H273,2)</f>
        <v>0</v>
      </c>
      <c r="J273" s="133"/>
      <c r="K273" s="134">
        <f>ROUND(E273*J273,2)</f>
        <v>0</v>
      </c>
      <c r="L273" s="134">
        <v>21</v>
      </c>
      <c r="M273" s="134">
        <f>G273*(1+L273/100)</f>
        <v>0</v>
      </c>
      <c r="N273" s="134">
        <v>0</v>
      </c>
      <c r="O273" s="134">
        <f>ROUND(E273*N273,2)</f>
        <v>0</v>
      </c>
      <c r="P273" s="134">
        <v>0</v>
      </c>
      <c r="Q273" s="134">
        <f>ROUND(E273*P273,2)</f>
        <v>0</v>
      </c>
      <c r="R273" s="134"/>
      <c r="S273" s="134" t="s">
        <v>360</v>
      </c>
      <c r="T273" s="135" t="s">
        <v>361</v>
      </c>
      <c r="U273" s="106">
        <v>0</v>
      </c>
      <c r="V273" s="106">
        <f>ROUND(E273*U273,2)</f>
        <v>0</v>
      </c>
      <c r="W273" s="106"/>
      <c r="X273" s="106" t="s">
        <v>362</v>
      </c>
      <c r="Y273" s="101"/>
      <c r="Z273" s="101"/>
      <c r="AA273" s="101"/>
      <c r="AB273" s="101"/>
      <c r="AC273" s="101"/>
      <c r="AD273" s="101"/>
      <c r="AE273" s="101"/>
      <c r="AF273" s="101"/>
      <c r="AG273" s="101" t="s">
        <v>1789</v>
      </c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</row>
    <row r="274" spans="1:60">
      <c r="A274" s="116" t="s">
        <v>355</v>
      </c>
      <c r="B274" s="117" t="s">
        <v>182</v>
      </c>
      <c r="C274" s="136" t="s">
        <v>183</v>
      </c>
      <c r="D274" s="118"/>
      <c r="E274" s="119"/>
      <c r="F274" s="120"/>
      <c r="G274" s="120">
        <f>SUMIF(AG275:AG283,"&lt;&gt;NOR",G275:G283)</f>
        <v>0</v>
      </c>
      <c r="H274" s="120"/>
      <c r="I274" s="120">
        <f>SUM(I275:I283)</f>
        <v>0</v>
      </c>
      <c r="J274" s="120"/>
      <c r="K274" s="120">
        <f>SUM(K275:K283)</f>
        <v>0</v>
      </c>
      <c r="L274" s="120"/>
      <c r="M274" s="120">
        <f>SUM(M275:M283)</f>
        <v>0</v>
      </c>
      <c r="N274" s="120"/>
      <c r="O274" s="120">
        <f>SUM(O275:O283)</f>
        <v>0.01</v>
      </c>
      <c r="P274" s="120"/>
      <c r="Q274" s="120">
        <f>SUM(Q275:Q283)</f>
        <v>0</v>
      </c>
      <c r="R274" s="120"/>
      <c r="S274" s="120"/>
      <c r="T274" s="121"/>
      <c r="U274" s="115"/>
      <c r="V274" s="115">
        <f>SUM(V275:V283)</f>
        <v>0</v>
      </c>
      <c r="W274" s="115"/>
      <c r="X274" s="115"/>
      <c r="AG274" t="s">
        <v>356</v>
      </c>
    </row>
    <row r="275" spans="1:60" outlineLevel="1">
      <c r="A275" s="122">
        <v>72</v>
      </c>
      <c r="B275" s="123" t="s">
        <v>2347</v>
      </c>
      <c r="C275" s="137" t="s">
        <v>2348</v>
      </c>
      <c r="D275" s="124" t="s">
        <v>938</v>
      </c>
      <c r="E275" s="125">
        <v>114</v>
      </c>
      <c r="F275" s="126"/>
      <c r="G275" s="127">
        <f>ROUND(E275*F275,2)</f>
        <v>0</v>
      </c>
      <c r="H275" s="126"/>
      <c r="I275" s="127">
        <f>ROUND(E275*H275,2)</f>
        <v>0</v>
      </c>
      <c r="J275" s="126"/>
      <c r="K275" s="127">
        <f>ROUND(E275*J275,2)</f>
        <v>0</v>
      </c>
      <c r="L275" s="127">
        <v>21</v>
      </c>
      <c r="M275" s="127">
        <f>G275*(1+L275/100)</f>
        <v>0</v>
      </c>
      <c r="N275" s="127">
        <v>0</v>
      </c>
      <c r="O275" s="127">
        <f>ROUND(E275*N275,2)</f>
        <v>0</v>
      </c>
      <c r="P275" s="127">
        <v>0</v>
      </c>
      <c r="Q275" s="127">
        <f>ROUND(E275*P275,2)</f>
        <v>0</v>
      </c>
      <c r="R275" s="127"/>
      <c r="S275" s="127" t="s">
        <v>392</v>
      </c>
      <c r="T275" s="128" t="s">
        <v>393</v>
      </c>
      <c r="U275" s="106">
        <v>0</v>
      </c>
      <c r="V275" s="106">
        <f>ROUND(E275*U275,2)</f>
        <v>0</v>
      </c>
      <c r="W275" s="106"/>
      <c r="X275" s="106" t="s">
        <v>362</v>
      </c>
      <c r="Y275" s="101"/>
      <c r="Z275" s="101"/>
      <c r="AA275" s="101"/>
      <c r="AB275" s="101"/>
      <c r="AC275" s="101"/>
      <c r="AD275" s="101"/>
      <c r="AE275" s="101"/>
      <c r="AF275" s="101"/>
      <c r="AG275" s="101" t="s">
        <v>1789</v>
      </c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</row>
    <row r="276" spans="1:60" outlineLevel="1">
      <c r="A276" s="104"/>
      <c r="B276" s="105"/>
      <c r="C276" s="138" t="s">
        <v>2501</v>
      </c>
      <c r="D276" s="107"/>
      <c r="E276" s="108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1"/>
      <c r="Z276" s="101"/>
      <c r="AA276" s="101"/>
      <c r="AB276" s="101"/>
      <c r="AC276" s="101"/>
      <c r="AD276" s="101"/>
      <c r="AE276" s="101"/>
      <c r="AF276" s="101"/>
      <c r="AG276" s="101" t="s">
        <v>365</v>
      </c>
      <c r="AH276" s="101">
        <v>0</v>
      </c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</row>
    <row r="277" spans="1:60" outlineLevel="1">
      <c r="A277" s="104"/>
      <c r="B277" s="105"/>
      <c r="C277" s="138" t="s">
        <v>2502</v>
      </c>
      <c r="D277" s="107"/>
      <c r="E277" s="108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1"/>
      <c r="Z277" s="101"/>
      <c r="AA277" s="101"/>
      <c r="AB277" s="101"/>
      <c r="AC277" s="101"/>
      <c r="AD277" s="101"/>
      <c r="AE277" s="101"/>
      <c r="AF277" s="101"/>
      <c r="AG277" s="101" t="s">
        <v>365</v>
      </c>
      <c r="AH277" s="101">
        <v>0</v>
      </c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</row>
    <row r="278" spans="1:60" outlineLevel="1">
      <c r="A278" s="104"/>
      <c r="B278" s="105"/>
      <c r="C278" s="138" t="s">
        <v>2503</v>
      </c>
      <c r="D278" s="107"/>
      <c r="E278" s="108">
        <v>114</v>
      </c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1"/>
      <c r="Z278" s="101"/>
      <c r="AA278" s="101"/>
      <c r="AB278" s="101"/>
      <c r="AC278" s="101"/>
      <c r="AD278" s="101"/>
      <c r="AE278" s="101"/>
      <c r="AF278" s="101"/>
      <c r="AG278" s="101" t="s">
        <v>365</v>
      </c>
      <c r="AH278" s="101">
        <v>0</v>
      </c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</row>
    <row r="279" spans="1:60" ht="22.5" outlineLevel="1">
      <c r="A279" s="122">
        <v>73</v>
      </c>
      <c r="B279" s="123" t="s">
        <v>2351</v>
      </c>
      <c r="C279" s="137" t="s">
        <v>2352</v>
      </c>
      <c r="D279" s="124" t="s">
        <v>938</v>
      </c>
      <c r="E279" s="125">
        <v>114</v>
      </c>
      <c r="F279" s="126"/>
      <c r="G279" s="127">
        <f>ROUND(E279*F279,2)</f>
        <v>0</v>
      </c>
      <c r="H279" s="126"/>
      <c r="I279" s="127">
        <f>ROUND(E279*H279,2)</f>
        <v>0</v>
      </c>
      <c r="J279" s="126"/>
      <c r="K279" s="127">
        <f>ROUND(E279*J279,2)</f>
        <v>0</v>
      </c>
      <c r="L279" s="127">
        <v>21</v>
      </c>
      <c r="M279" s="127">
        <f>G279*(1+L279/100)</f>
        <v>0</v>
      </c>
      <c r="N279" s="127">
        <v>6.9999999999999994E-5</v>
      </c>
      <c r="O279" s="127">
        <f>ROUND(E279*N279,2)</f>
        <v>0.01</v>
      </c>
      <c r="P279" s="127">
        <v>0</v>
      </c>
      <c r="Q279" s="127">
        <f>ROUND(E279*P279,2)</f>
        <v>0</v>
      </c>
      <c r="R279" s="127"/>
      <c r="S279" s="127" t="s">
        <v>392</v>
      </c>
      <c r="T279" s="128" t="s">
        <v>393</v>
      </c>
      <c r="U279" s="106">
        <v>0</v>
      </c>
      <c r="V279" s="106">
        <f>ROUND(E279*U279,2)</f>
        <v>0</v>
      </c>
      <c r="W279" s="106"/>
      <c r="X279" s="106" t="s">
        <v>362</v>
      </c>
      <c r="Y279" s="101"/>
      <c r="Z279" s="101"/>
      <c r="AA279" s="101"/>
      <c r="AB279" s="101"/>
      <c r="AC279" s="101"/>
      <c r="AD279" s="101"/>
      <c r="AE279" s="101"/>
      <c r="AF279" s="101"/>
      <c r="AG279" s="101" t="s">
        <v>1789</v>
      </c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</row>
    <row r="280" spans="1:60" outlineLevel="1">
      <c r="A280" s="104"/>
      <c r="B280" s="105"/>
      <c r="C280" s="138" t="s">
        <v>2504</v>
      </c>
      <c r="D280" s="107"/>
      <c r="E280" s="108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1"/>
      <c r="Z280" s="101"/>
      <c r="AA280" s="101"/>
      <c r="AB280" s="101"/>
      <c r="AC280" s="101"/>
      <c r="AD280" s="101"/>
      <c r="AE280" s="101"/>
      <c r="AF280" s="101"/>
      <c r="AG280" s="101" t="s">
        <v>365</v>
      </c>
      <c r="AH280" s="101">
        <v>0</v>
      </c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</row>
    <row r="281" spans="1:60" outlineLevel="1">
      <c r="A281" s="104"/>
      <c r="B281" s="105"/>
      <c r="C281" s="138" t="s">
        <v>2502</v>
      </c>
      <c r="D281" s="107"/>
      <c r="E281" s="108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1"/>
      <c r="Z281" s="101"/>
      <c r="AA281" s="101"/>
      <c r="AB281" s="101"/>
      <c r="AC281" s="101"/>
      <c r="AD281" s="101"/>
      <c r="AE281" s="101"/>
      <c r="AF281" s="101"/>
      <c r="AG281" s="101" t="s">
        <v>365</v>
      </c>
      <c r="AH281" s="101">
        <v>0</v>
      </c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</row>
    <row r="282" spans="1:60" outlineLevel="1">
      <c r="A282" s="104"/>
      <c r="B282" s="105"/>
      <c r="C282" s="138" t="s">
        <v>2503</v>
      </c>
      <c r="D282" s="107"/>
      <c r="E282" s="108">
        <v>114</v>
      </c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1"/>
      <c r="Z282" s="101"/>
      <c r="AA282" s="101"/>
      <c r="AB282" s="101"/>
      <c r="AC282" s="101"/>
      <c r="AD282" s="101"/>
      <c r="AE282" s="101"/>
      <c r="AF282" s="101"/>
      <c r="AG282" s="101" t="s">
        <v>365</v>
      </c>
      <c r="AH282" s="101">
        <v>0</v>
      </c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</row>
    <row r="283" spans="1:60" outlineLevel="1">
      <c r="A283" s="129">
        <v>74</v>
      </c>
      <c r="B283" s="130" t="s">
        <v>2354</v>
      </c>
      <c r="C283" s="140" t="s">
        <v>2355</v>
      </c>
      <c r="D283" s="131" t="s">
        <v>24</v>
      </c>
      <c r="E283" s="132">
        <v>176.7</v>
      </c>
      <c r="F283" s="133"/>
      <c r="G283" s="134">
        <f>ROUND(E283*F283,2)</f>
        <v>0</v>
      </c>
      <c r="H283" s="133"/>
      <c r="I283" s="134">
        <f>ROUND(E283*H283,2)</f>
        <v>0</v>
      </c>
      <c r="J283" s="133"/>
      <c r="K283" s="134">
        <f>ROUND(E283*J283,2)</f>
        <v>0</v>
      </c>
      <c r="L283" s="134">
        <v>21</v>
      </c>
      <c r="M283" s="134">
        <f>G283*(1+L283/100)</f>
        <v>0</v>
      </c>
      <c r="N283" s="134">
        <v>0</v>
      </c>
      <c r="O283" s="134">
        <f>ROUND(E283*N283,2)</f>
        <v>0</v>
      </c>
      <c r="P283" s="134">
        <v>0</v>
      </c>
      <c r="Q283" s="134">
        <f>ROUND(E283*P283,2)</f>
        <v>0</v>
      </c>
      <c r="R283" s="134"/>
      <c r="S283" s="134" t="s">
        <v>360</v>
      </c>
      <c r="T283" s="135" t="s">
        <v>361</v>
      </c>
      <c r="U283" s="106">
        <v>0</v>
      </c>
      <c r="V283" s="106">
        <f>ROUND(E283*U283,2)</f>
        <v>0</v>
      </c>
      <c r="W283" s="106"/>
      <c r="X283" s="106" t="s">
        <v>362</v>
      </c>
      <c r="Y283" s="101"/>
      <c r="Z283" s="101"/>
      <c r="AA283" s="101"/>
      <c r="AB283" s="101"/>
      <c r="AC283" s="101"/>
      <c r="AD283" s="101"/>
      <c r="AE283" s="101"/>
      <c r="AF283" s="101"/>
      <c r="AG283" s="101" t="s">
        <v>1789</v>
      </c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</row>
    <row r="284" spans="1:60">
      <c r="A284" s="116" t="s">
        <v>355</v>
      </c>
      <c r="B284" s="117" t="s">
        <v>188</v>
      </c>
      <c r="C284" s="136" t="s">
        <v>189</v>
      </c>
      <c r="D284" s="118"/>
      <c r="E284" s="119"/>
      <c r="F284" s="120"/>
      <c r="G284" s="120">
        <f>SUMIF(AG285:AG294,"&lt;&gt;NOR",G285:G294)</f>
        <v>0</v>
      </c>
      <c r="H284" s="120"/>
      <c r="I284" s="120">
        <f>SUM(I285:I294)</f>
        <v>0</v>
      </c>
      <c r="J284" s="120"/>
      <c r="K284" s="120">
        <f>SUM(K285:K294)</f>
        <v>0</v>
      </c>
      <c r="L284" s="120"/>
      <c r="M284" s="120">
        <f>SUM(M285:M294)</f>
        <v>0</v>
      </c>
      <c r="N284" s="120"/>
      <c r="O284" s="120">
        <f>SUM(O285:O294)</f>
        <v>0.01</v>
      </c>
      <c r="P284" s="120"/>
      <c r="Q284" s="120">
        <f>SUM(Q285:Q294)</f>
        <v>0</v>
      </c>
      <c r="R284" s="120"/>
      <c r="S284" s="120"/>
      <c r="T284" s="121"/>
      <c r="U284" s="115"/>
      <c r="V284" s="115">
        <f>SUM(V285:V294)</f>
        <v>0</v>
      </c>
      <c r="W284" s="115"/>
      <c r="X284" s="115"/>
      <c r="AG284" t="s">
        <v>356</v>
      </c>
    </row>
    <row r="285" spans="1:60" ht="22.5" outlineLevel="1">
      <c r="A285" s="122">
        <v>75</v>
      </c>
      <c r="B285" s="123" t="s">
        <v>2356</v>
      </c>
      <c r="C285" s="137" t="s">
        <v>2357</v>
      </c>
      <c r="D285" s="124" t="s">
        <v>525</v>
      </c>
      <c r="E285" s="125">
        <v>604</v>
      </c>
      <c r="F285" s="126"/>
      <c r="G285" s="127">
        <f>ROUND(E285*F285,2)</f>
        <v>0</v>
      </c>
      <c r="H285" s="126"/>
      <c r="I285" s="127">
        <f>ROUND(E285*H285,2)</f>
        <v>0</v>
      </c>
      <c r="J285" s="126"/>
      <c r="K285" s="127">
        <f>ROUND(E285*J285,2)</f>
        <v>0</v>
      </c>
      <c r="L285" s="127">
        <v>21</v>
      </c>
      <c r="M285" s="127">
        <f>G285*(1+L285/100)</f>
        <v>0</v>
      </c>
      <c r="N285" s="127">
        <v>2.0000000000000002E-5</v>
      </c>
      <c r="O285" s="127">
        <f>ROUND(E285*N285,2)</f>
        <v>0.01</v>
      </c>
      <c r="P285" s="127">
        <v>0</v>
      </c>
      <c r="Q285" s="127">
        <f>ROUND(E285*P285,2)</f>
        <v>0</v>
      </c>
      <c r="R285" s="127"/>
      <c r="S285" s="127" t="s">
        <v>392</v>
      </c>
      <c r="T285" s="128" t="s">
        <v>393</v>
      </c>
      <c r="U285" s="106">
        <v>0</v>
      </c>
      <c r="V285" s="106">
        <f>ROUND(E285*U285,2)</f>
        <v>0</v>
      </c>
      <c r="W285" s="106"/>
      <c r="X285" s="106" t="s">
        <v>362</v>
      </c>
      <c r="Y285" s="101"/>
      <c r="Z285" s="101"/>
      <c r="AA285" s="101"/>
      <c r="AB285" s="101"/>
      <c r="AC285" s="101"/>
      <c r="AD285" s="101"/>
      <c r="AE285" s="101"/>
      <c r="AF285" s="101"/>
      <c r="AG285" s="101" t="s">
        <v>1789</v>
      </c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</row>
    <row r="286" spans="1:60" outlineLevel="1">
      <c r="A286" s="104"/>
      <c r="B286" s="105"/>
      <c r="C286" s="138" t="s">
        <v>2505</v>
      </c>
      <c r="D286" s="107"/>
      <c r="E286" s="108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1"/>
      <c r="Z286" s="101"/>
      <c r="AA286" s="101"/>
      <c r="AB286" s="101"/>
      <c r="AC286" s="101"/>
      <c r="AD286" s="101"/>
      <c r="AE286" s="101"/>
      <c r="AF286" s="101"/>
      <c r="AG286" s="101" t="s">
        <v>365</v>
      </c>
      <c r="AH286" s="101">
        <v>0</v>
      </c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</row>
    <row r="287" spans="1:60" outlineLevel="1">
      <c r="A287" s="104"/>
      <c r="B287" s="105"/>
      <c r="C287" s="138" t="s">
        <v>2506</v>
      </c>
      <c r="D287" s="107"/>
      <c r="E287" s="108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1"/>
      <c r="Z287" s="101"/>
      <c r="AA287" s="101"/>
      <c r="AB287" s="101"/>
      <c r="AC287" s="101"/>
      <c r="AD287" s="101"/>
      <c r="AE287" s="101"/>
      <c r="AF287" s="101"/>
      <c r="AG287" s="101" t="s">
        <v>365</v>
      </c>
      <c r="AH287" s="101">
        <v>0</v>
      </c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</row>
    <row r="288" spans="1:60" outlineLevel="1">
      <c r="A288" s="104"/>
      <c r="B288" s="105"/>
      <c r="C288" s="138" t="s">
        <v>2507</v>
      </c>
      <c r="D288" s="107"/>
      <c r="E288" s="108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1"/>
      <c r="Z288" s="101"/>
      <c r="AA288" s="101"/>
      <c r="AB288" s="101"/>
      <c r="AC288" s="101"/>
      <c r="AD288" s="101"/>
      <c r="AE288" s="101"/>
      <c r="AF288" s="101"/>
      <c r="AG288" s="101" t="s">
        <v>365</v>
      </c>
      <c r="AH288" s="101">
        <v>0</v>
      </c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</row>
    <row r="289" spans="1:60" outlineLevel="1">
      <c r="A289" s="104"/>
      <c r="B289" s="105"/>
      <c r="C289" s="138" t="s">
        <v>2508</v>
      </c>
      <c r="D289" s="107"/>
      <c r="E289" s="108">
        <v>604</v>
      </c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1"/>
      <c r="Z289" s="101"/>
      <c r="AA289" s="101"/>
      <c r="AB289" s="101"/>
      <c r="AC289" s="101"/>
      <c r="AD289" s="101"/>
      <c r="AE289" s="101"/>
      <c r="AF289" s="101"/>
      <c r="AG289" s="101" t="s">
        <v>365</v>
      </c>
      <c r="AH289" s="101">
        <v>0</v>
      </c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</row>
    <row r="290" spans="1:60" ht="22.5" outlineLevel="1">
      <c r="A290" s="122">
        <v>76</v>
      </c>
      <c r="B290" s="123" t="s">
        <v>2509</v>
      </c>
      <c r="C290" s="137" t="s">
        <v>2510</v>
      </c>
      <c r="D290" s="124" t="s">
        <v>525</v>
      </c>
      <c r="E290" s="125">
        <v>80</v>
      </c>
      <c r="F290" s="126"/>
      <c r="G290" s="127">
        <f>ROUND(E290*F290,2)</f>
        <v>0</v>
      </c>
      <c r="H290" s="126"/>
      <c r="I290" s="127">
        <f>ROUND(E290*H290,2)</f>
        <v>0</v>
      </c>
      <c r="J290" s="126"/>
      <c r="K290" s="127">
        <f>ROUND(E290*J290,2)</f>
        <v>0</v>
      </c>
      <c r="L290" s="127">
        <v>21</v>
      </c>
      <c r="M290" s="127">
        <f>G290*(1+L290/100)</f>
        <v>0</v>
      </c>
      <c r="N290" s="127">
        <v>5.0000000000000002E-5</v>
      </c>
      <c r="O290" s="127">
        <f>ROUND(E290*N290,2)</f>
        <v>0</v>
      </c>
      <c r="P290" s="127">
        <v>0</v>
      </c>
      <c r="Q290" s="127">
        <f>ROUND(E290*P290,2)</f>
        <v>0</v>
      </c>
      <c r="R290" s="127"/>
      <c r="S290" s="127" t="s">
        <v>392</v>
      </c>
      <c r="T290" s="128" t="s">
        <v>393</v>
      </c>
      <c r="U290" s="106">
        <v>0</v>
      </c>
      <c r="V290" s="106">
        <f>ROUND(E290*U290,2)</f>
        <v>0</v>
      </c>
      <c r="W290" s="106"/>
      <c r="X290" s="106" t="s">
        <v>362</v>
      </c>
      <c r="Y290" s="101"/>
      <c r="Z290" s="101"/>
      <c r="AA290" s="101"/>
      <c r="AB290" s="101"/>
      <c r="AC290" s="101"/>
      <c r="AD290" s="101"/>
      <c r="AE290" s="101"/>
      <c r="AF290" s="101"/>
      <c r="AG290" s="101" t="s">
        <v>1789</v>
      </c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</row>
    <row r="291" spans="1:60" outlineLevel="1">
      <c r="A291" s="104"/>
      <c r="B291" s="105"/>
      <c r="C291" s="138" t="s">
        <v>2511</v>
      </c>
      <c r="D291" s="107"/>
      <c r="E291" s="108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1"/>
      <c r="Z291" s="101"/>
      <c r="AA291" s="101"/>
      <c r="AB291" s="101"/>
      <c r="AC291" s="101"/>
      <c r="AD291" s="101"/>
      <c r="AE291" s="101"/>
      <c r="AF291" s="101"/>
      <c r="AG291" s="101" t="s">
        <v>365</v>
      </c>
      <c r="AH291" s="101">
        <v>0</v>
      </c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</row>
    <row r="292" spans="1:60" outlineLevel="1">
      <c r="A292" s="104"/>
      <c r="B292" s="105"/>
      <c r="C292" s="138" t="s">
        <v>2512</v>
      </c>
      <c r="D292" s="107"/>
      <c r="E292" s="108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1"/>
      <c r="Z292" s="101"/>
      <c r="AA292" s="101"/>
      <c r="AB292" s="101"/>
      <c r="AC292" s="101"/>
      <c r="AD292" s="101"/>
      <c r="AE292" s="101"/>
      <c r="AF292" s="101"/>
      <c r="AG292" s="101" t="s">
        <v>365</v>
      </c>
      <c r="AH292" s="101">
        <v>0</v>
      </c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</row>
    <row r="293" spans="1:60" outlineLevel="1">
      <c r="A293" s="104"/>
      <c r="B293" s="105"/>
      <c r="C293" s="138" t="s">
        <v>2128</v>
      </c>
      <c r="D293" s="107"/>
      <c r="E293" s="108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1"/>
      <c r="Z293" s="101"/>
      <c r="AA293" s="101"/>
      <c r="AB293" s="101"/>
      <c r="AC293" s="101"/>
      <c r="AD293" s="101"/>
      <c r="AE293" s="101"/>
      <c r="AF293" s="101"/>
      <c r="AG293" s="101" t="s">
        <v>365</v>
      </c>
      <c r="AH293" s="101">
        <v>0</v>
      </c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</row>
    <row r="294" spans="1:60" outlineLevel="1">
      <c r="A294" s="104"/>
      <c r="B294" s="105"/>
      <c r="C294" s="138" t="s">
        <v>2129</v>
      </c>
      <c r="D294" s="107"/>
      <c r="E294" s="108">
        <v>80</v>
      </c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1"/>
      <c r="Z294" s="101"/>
      <c r="AA294" s="101"/>
      <c r="AB294" s="101"/>
      <c r="AC294" s="101"/>
      <c r="AD294" s="101"/>
      <c r="AE294" s="101"/>
      <c r="AF294" s="101"/>
      <c r="AG294" s="101" t="s">
        <v>365</v>
      </c>
      <c r="AH294" s="101">
        <v>0</v>
      </c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</row>
    <row r="295" spans="1:60">
      <c r="A295" s="116" t="s">
        <v>355</v>
      </c>
      <c r="B295" s="117" t="s">
        <v>157</v>
      </c>
      <c r="C295" s="136" t="s">
        <v>158</v>
      </c>
      <c r="D295" s="118"/>
      <c r="E295" s="119"/>
      <c r="F295" s="120"/>
      <c r="G295" s="120">
        <f>SUMIF(AG296:AG300,"&lt;&gt;NOR",G296:G300)</f>
        <v>0</v>
      </c>
      <c r="H295" s="120"/>
      <c r="I295" s="120">
        <f>SUM(I296:I300)</f>
        <v>0</v>
      </c>
      <c r="J295" s="120"/>
      <c r="K295" s="120">
        <f>SUM(K296:K300)</f>
        <v>0</v>
      </c>
      <c r="L295" s="120"/>
      <c r="M295" s="120">
        <f>SUM(M296:M300)</f>
        <v>0</v>
      </c>
      <c r="N295" s="120"/>
      <c r="O295" s="120">
        <f>SUM(O296:O300)</f>
        <v>0</v>
      </c>
      <c r="P295" s="120"/>
      <c r="Q295" s="120">
        <f>SUM(Q296:Q300)</f>
        <v>0</v>
      </c>
      <c r="R295" s="120"/>
      <c r="S295" s="120"/>
      <c r="T295" s="121"/>
      <c r="U295" s="115"/>
      <c r="V295" s="115">
        <f>SUM(V296:V300)</f>
        <v>0</v>
      </c>
      <c r="W295" s="115"/>
      <c r="X295" s="115"/>
      <c r="AG295" t="s">
        <v>356</v>
      </c>
    </row>
    <row r="296" spans="1:60" outlineLevel="1">
      <c r="A296" s="129">
        <v>77</v>
      </c>
      <c r="B296" s="130" t="s">
        <v>2362</v>
      </c>
      <c r="C296" s="140" t="s">
        <v>2513</v>
      </c>
      <c r="D296" s="131" t="s">
        <v>1788</v>
      </c>
      <c r="E296" s="132">
        <v>72</v>
      </c>
      <c r="F296" s="133"/>
      <c r="G296" s="134">
        <f>ROUND(E296*F296,2)</f>
        <v>0</v>
      </c>
      <c r="H296" s="133"/>
      <c r="I296" s="134">
        <f>ROUND(E296*H296,2)</f>
        <v>0</v>
      </c>
      <c r="J296" s="133"/>
      <c r="K296" s="134">
        <f>ROUND(E296*J296,2)</f>
        <v>0</v>
      </c>
      <c r="L296" s="134">
        <v>21</v>
      </c>
      <c r="M296" s="134">
        <f>G296*(1+L296/100)</f>
        <v>0</v>
      </c>
      <c r="N296" s="134">
        <v>0</v>
      </c>
      <c r="O296" s="134">
        <f>ROUND(E296*N296,2)</f>
        <v>0</v>
      </c>
      <c r="P296" s="134">
        <v>0</v>
      </c>
      <c r="Q296" s="134">
        <f>ROUND(E296*P296,2)</f>
        <v>0</v>
      </c>
      <c r="R296" s="134"/>
      <c r="S296" s="134" t="s">
        <v>392</v>
      </c>
      <c r="T296" s="135" t="s">
        <v>393</v>
      </c>
      <c r="U296" s="106">
        <v>0</v>
      </c>
      <c r="V296" s="106">
        <f>ROUND(E296*U296,2)</f>
        <v>0</v>
      </c>
      <c r="W296" s="106"/>
      <c r="X296" s="106" t="s">
        <v>362</v>
      </c>
      <c r="Y296" s="101"/>
      <c r="Z296" s="101"/>
      <c r="AA296" s="101"/>
      <c r="AB296" s="101"/>
      <c r="AC296" s="101"/>
      <c r="AD296" s="101"/>
      <c r="AE296" s="101"/>
      <c r="AF296" s="101"/>
      <c r="AG296" s="101" t="s">
        <v>550</v>
      </c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</row>
    <row r="297" spans="1:60" outlineLevel="1">
      <c r="A297" s="129">
        <v>78</v>
      </c>
      <c r="B297" s="130" t="s">
        <v>2364</v>
      </c>
      <c r="C297" s="140" t="s">
        <v>2365</v>
      </c>
      <c r="D297" s="131" t="s">
        <v>1788</v>
      </c>
      <c r="E297" s="132">
        <v>24</v>
      </c>
      <c r="F297" s="133"/>
      <c r="G297" s="134">
        <f>ROUND(E297*F297,2)</f>
        <v>0</v>
      </c>
      <c r="H297" s="133"/>
      <c r="I297" s="134">
        <f>ROUND(E297*H297,2)</f>
        <v>0</v>
      </c>
      <c r="J297" s="133"/>
      <c r="K297" s="134">
        <f>ROUND(E297*J297,2)</f>
        <v>0</v>
      </c>
      <c r="L297" s="134">
        <v>21</v>
      </c>
      <c r="M297" s="134">
        <f>G297*(1+L297/100)</f>
        <v>0</v>
      </c>
      <c r="N297" s="134">
        <v>0</v>
      </c>
      <c r="O297" s="134">
        <f>ROUND(E297*N297,2)</f>
        <v>0</v>
      </c>
      <c r="P297" s="134">
        <v>0</v>
      </c>
      <c r="Q297" s="134">
        <f>ROUND(E297*P297,2)</f>
        <v>0</v>
      </c>
      <c r="R297" s="134"/>
      <c r="S297" s="134" t="s">
        <v>392</v>
      </c>
      <c r="T297" s="135" t="s">
        <v>393</v>
      </c>
      <c r="U297" s="106">
        <v>0</v>
      </c>
      <c r="V297" s="106">
        <f>ROUND(E297*U297,2)</f>
        <v>0</v>
      </c>
      <c r="W297" s="106"/>
      <c r="X297" s="106" t="s">
        <v>362</v>
      </c>
      <c r="Y297" s="101"/>
      <c r="Z297" s="101"/>
      <c r="AA297" s="101"/>
      <c r="AB297" s="101"/>
      <c r="AC297" s="101"/>
      <c r="AD297" s="101"/>
      <c r="AE297" s="101"/>
      <c r="AF297" s="101"/>
      <c r="AG297" s="101" t="s">
        <v>550</v>
      </c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</row>
    <row r="298" spans="1:60" outlineLevel="1">
      <c r="A298" s="129">
        <v>79</v>
      </c>
      <c r="B298" s="130" t="s">
        <v>2366</v>
      </c>
      <c r="C298" s="140" t="s">
        <v>2367</v>
      </c>
      <c r="D298" s="131" t="s">
        <v>942</v>
      </c>
      <c r="E298" s="132">
        <v>1</v>
      </c>
      <c r="F298" s="133"/>
      <c r="G298" s="134">
        <f>ROUND(E298*F298,2)</f>
        <v>0</v>
      </c>
      <c r="H298" s="133"/>
      <c r="I298" s="134">
        <f>ROUND(E298*H298,2)</f>
        <v>0</v>
      </c>
      <c r="J298" s="133"/>
      <c r="K298" s="134">
        <f>ROUND(E298*J298,2)</f>
        <v>0</v>
      </c>
      <c r="L298" s="134">
        <v>21</v>
      </c>
      <c r="M298" s="134">
        <f>G298*(1+L298/100)</f>
        <v>0</v>
      </c>
      <c r="N298" s="134">
        <v>0</v>
      </c>
      <c r="O298" s="134">
        <f>ROUND(E298*N298,2)</f>
        <v>0</v>
      </c>
      <c r="P298" s="134">
        <v>0</v>
      </c>
      <c r="Q298" s="134">
        <f>ROUND(E298*P298,2)</f>
        <v>0</v>
      </c>
      <c r="R298" s="134"/>
      <c r="S298" s="134" t="s">
        <v>392</v>
      </c>
      <c r="T298" s="135" t="s">
        <v>393</v>
      </c>
      <c r="U298" s="106">
        <v>0</v>
      </c>
      <c r="V298" s="106">
        <f>ROUND(E298*U298,2)</f>
        <v>0</v>
      </c>
      <c r="W298" s="106"/>
      <c r="X298" s="106" t="s">
        <v>1066</v>
      </c>
      <c r="Y298" s="101"/>
      <c r="Z298" s="101"/>
      <c r="AA298" s="101"/>
      <c r="AB298" s="101"/>
      <c r="AC298" s="101"/>
      <c r="AD298" s="101"/>
      <c r="AE298" s="101"/>
      <c r="AF298" s="101"/>
      <c r="AG298" s="101" t="s">
        <v>1795</v>
      </c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</row>
    <row r="299" spans="1:60" outlineLevel="1">
      <c r="A299" s="129">
        <v>80</v>
      </c>
      <c r="B299" s="130" t="s">
        <v>2169</v>
      </c>
      <c r="C299" s="140" t="s">
        <v>2368</v>
      </c>
      <c r="D299" s="131" t="s">
        <v>534</v>
      </c>
      <c r="E299" s="132">
        <v>2</v>
      </c>
      <c r="F299" s="133"/>
      <c r="G299" s="134">
        <f>ROUND(E299*F299,2)</f>
        <v>0</v>
      </c>
      <c r="H299" s="133"/>
      <c r="I299" s="134">
        <f>ROUND(E299*H299,2)</f>
        <v>0</v>
      </c>
      <c r="J299" s="133"/>
      <c r="K299" s="134">
        <f>ROUND(E299*J299,2)</f>
        <v>0</v>
      </c>
      <c r="L299" s="134">
        <v>21</v>
      </c>
      <c r="M299" s="134">
        <f>G299*(1+L299/100)</f>
        <v>0</v>
      </c>
      <c r="N299" s="134">
        <v>0</v>
      </c>
      <c r="O299" s="134">
        <f>ROUND(E299*N299,2)</f>
        <v>0</v>
      </c>
      <c r="P299" s="134">
        <v>0</v>
      </c>
      <c r="Q299" s="134">
        <f>ROUND(E299*P299,2)</f>
        <v>0</v>
      </c>
      <c r="R299" s="134"/>
      <c r="S299" s="134" t="s">
        <v>392</v>
      </c>
      <c r="T299" s="135" t="s">
        <v>393</v>
      </c>
      <c r="U299" s="106">
        <v>0</v>
      </c>
      <c r="V299" s="106">
        <f>ROUND(E299*U299,2)</f>
        <v>0</v>
      </c>
      <c r="W299" s="106"/>
      <c r="X299" s="106" t="s">
        <v>362</v>
      </c>
      <c r="Y299" s="101"/>
      <c r="Z299" s="101"/>
      <c r="AA299" s="101"/>
      <c r="AB299" s="101"/>
      <c r="AC299" s="101"/>
      <c r="AD299" s="101"/>
      <c r="AE299" s="101"/>
      <c r="AF299" s="101"/>
      <c r="AG299" s="101" t="s">
        <v>550</v>
      </c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</row>
    <row r="300" spans="1:60" outlineLevel="1">
      <c r="A300" s="122">
        <v>81</v>
      </c>
      <c r="B300" s="123" t="s">
        <v>2369</v>
      </c>
      <c r="C300" s="137" t="s">
        <v>2370</v>
      </c>
      <c r="D300" s="124" t="s">
        <v>534</v>
      </c>
      <c r="E300" s="125">
        <v>1</v>
      </c>
      <c r="F300" s="126"/>
      <c r="G300" s="127">
        <f>ROUND(E300*F300,2)</f>
        <v>0</v>
      </c>
      <c r="H300" s="126"/>
      <c r="I300" s="127">
        <f>ROUND(E300*H300,2)</f>
        <v>0</v>
      </c>
      <c r="J300" s="126"/>
      <c r="K300" s="127">
        <f>ROUND(E300*J300,2)</f>
        <v>0</v>
      </c>
      <c r="L300" s="127">
        <v>21</v>
      </c>
      <c r="M300" s="127">
        <f>G300*(1+L300/100)</f>
        <v>0</v>
      </c>
      <c r="N300" s="127">
        <v>0</v>
      </c>
      <c r="O300" s="127">
        <f>ROUND(E300*N300,2)</f>
        <v>0</v>
      </c>
      <c r="P300" s="127">
        <v>0</v>
      </c>
      <c r="Q300" s="127">
        <f>ROUND(E300*P300,2)</f>
        <v>0</v>
      </c>
      <c r="R300" s="127"/>
      <c r="S300" s="127" t="s">
        <v>392</v>
      </c>
      <c r="T300" s="128" t="s">
        <v>393</v>
      </c>
      <c r="U300" s="106">
        <v>0</v>
      </c>
      <c r="V300" s="106">
        <f>ROUND(E300*U300,2)</f>
        <v>0</v>
      </c>
      <c r="W300" s="106"/>
      <c r="X300" s="106" t="s">
        <v>362</v>
      </c>
      <c r="Y300" s="101"/>
      <c r="Z300" s="101"/>
      <c r="AA300" s="101"/>
      <c r="AB300" s="101"/>
      <c r="AC300" s="101"/>
      <c r="AD300" s="101"/>
      <c r="AE300" s="101"/>
      <c r="AF300" s="101"/>
      <c r="AG300" s="101" t="s">
        <v>550</v>
      </c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</row>
    <row r="301" spans="1:60">
      <c r="A301" s="152"/>
      <c r="B301" s="4"/>
      <c r="C301" s="144"/>
      <c r="D301" s="6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AE301">
        <v>15</v>
      </c>
      <c r="AF301">
        <v>21</v>
      </c>
      <c r="AG301" t="s">
        <v>342</v>
      </c>
    </row>
    <row r="302" spans="1:60">
      <c r="A302" s="194"/>
      <c r="B302" s="195" t="s">
        <v>14</v>
      </c>
      <c r="C302" s="196"/>
      <c r="D302" s="197"/>
      <c r="E302" s="198"/>
      <c r="F302" s="198"/>
      <c r="G302" s="199">
        <f>G8+G31+G93+G107+G157+G274+G284+G295</f>
        <v>0</v>
      </c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AE302">
        <f>SUMIF(L7:L300,AE301,G7:G300)</f>
        <v>0</v>
      </c>
      <c r="AF302">
        <f>SUMIF(L7:L300,AF301,G7:G300)</f>
        <v>0</v>
      </c>
      <c r="AG302" t="s">
        <v>1782</v>
      </c>
    </row>
    <row r="303" spans="1:60">
      <c r="A303" s="152"/>
      <c r="B303" s="4"/>
      <c r="C303" s="144"/>
      <c r="D303" s="6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</row>
    <row r="304" spans="1:60">
      <c r="A304" s="152"/>
      <c r="B304" s="4"/>
      <c r="C304" s="144"/>
      <c r="D304" s="6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</row>
    <row r="305" spans="1:33">
      <c r="A305" s="276" t="s">
        <v>1783</v>
      </c>
      <c r="B305" s="276"/>
      <c r="C305" s="277"/>
      <c r="D305" s="6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</row>
    <row r="306" spans="1:33">
      <c r="A306" s="257"/>
      <c r="B306" s="258"/>
      <c r="C306" s="259"/>
      <c r="D306" s="258"/>
      <c r="E306" s="258"/>
      <c r="F306" s="258"/>
      <c r="G306" s="260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AG306" t="s">
        <v>1784</v>
      </c>
    </row>
    <row r="307" spans="1:33">
      <c r="A307" s="261"/>
      <c r="B307" s="262"/>
      <c r="C307" s="263"/>
      <c r="D307" s="262"/>
      <c r="E307" s="262"/>
      <c r="F307" s="262"/>
      <c r="G307" s="264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</row>
    <row r="308" spans="1:33">
      <c r="A308" s="261"/>
      <c r="B308" s="262"/>
      <c r="C308" s="263"/>
      <c r="D308" s="262"/>
      <c r="E308" s="262"/>
      <c r="F308" s="262"/>
      <c r="G308" s="264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</row>
    <row r="309" spans="1:33">
      <c r="A309" s="261"/>
      <c r="B309" s="262"/>
      <c r="C309" s="263"/>
      <c r="D309" s="262"/>
      <c r="E309" s="262"/>
      <c r="F309" s="262"/>
      <c r="G309" s="264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</row>
    <row r="310" spans="1:33">
      <c r="A310" s="265"/>
      <c r="B310" s="266"/>
      <c r="C310" s="267"/>
      <c r="D310" s="266"/>
      <c r="E310" s="266"/>
      <c r="F310" s="266"/>
      <c r="G310" s="268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</row>
    <row r="311" spans="1:33">
      <c r="A311" s="152"/>
      <c r="B311" s="4"/>
      <c r="C311" s="144"/>
      <c r="D311" s="6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</row>
    <row r="312" spans="1:33">
      <c r="C312" s="145"/>
      <c r="D312" s="10"/>
      <c r="AG312" t="s">
        <v>1785</v>
      </c>
    </row>
    <row r="313" spans="1:33">
      <c r="D313" s="10"/>
    </row>
    <row r="314" spans="1:33">
      <c r="D314" s="10"/>
    </row>
    <row r="315" spans="1:33">
      <c r="D315" s="10"/>
    </row>
    <row r="316" spans="1:33">
      <c r="D316" s="10"/>
    </row>
    <row r="317" spans="1:33">
      <c r="D317" s="10"/>
    </row>
    <row r="318" spans="1:33">
      <c r="D318" s="10"/>
    </row>
    <row r="319" spans="1:33">
      <c r="D319" s="10"/>
    </row>
    <row r="320" spans="1:33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306:G310"/>
    <mergeCell ref="A1:G1"/>
    <mergeCell ref="C2:G2"/>
    <mergeCell ref="C3:G3"/>
    <mergeCell ref="C4:G4"/>
    <mergeCell ref="A305:C30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52</v>
      </c>
      <c r="C4" s="273" t="s">
        <v>53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198</v>
      </c>
      <c r="C8" s="136" t="s">
        <v>200</v>
      </c>
      <c r="D8" s="118"/>
      <c r="E8" s="119"/>
      <c r="F8" s="120"/>
      <c r="G8" s="120">
        <f>SUMIF(AG9:AG10,"&lt;&gt;NOR",G9:G10)</f>
        <v>0</v>
      </c>
      <c r="H8" s="120"/>
      <c r="I8" s="120">
        <f>SUM(I9:I10)</f>
        <v>0</v>
      </c>
      <c r="J8" s="120"/>
      <c r="K8" s="120">
        <f>SUM(K9:K10)</f>
        <v>0</v>
      </c>
      <c r="L8" s="120"/>
      <c r="M8" s="120">
        <f>SUM(M9:M10)</f>
        <v>0</v>
      </c>
      <c r="N8" s="120"/>
      <c r="O8" s="120">
        <f>SUM(O9:O10)</f>
        <v>0</v>
      </c>
      <c r="P8" s="120"/>
      <c r="Q8" s="120">
        <f>SUM(Q9:Q10)</f>
        <v>0</v>
      </c>
      <c r="R8" s="120"/>
      <c r="S8" s="120"/>
      <c r="T8" s="121"/>
      <c r="U8" s="115"/>
      <c r="V8" s="115">
        <f>SUM(V9:V10)</f>
        <v>0</v>
      </c>
      <c r="W8" s="115"/>
      <c r="X8" s="115"/>
      <c r="AG8" t="s">
        <v>356</v>
      </c>
    </row>
    <row r="9" spans="1:60" outlineLevel="1">
      <c r="A9" s="129">
        <v>1</v>
      </c>
      <c r="B9" s="130" t="s">
        <v>2514</v>
      </c>
      <c r="C9" s="140" t="s">
        <v>2515</v>
      </c>
      <c r="D9" s="131" t="s">
        <v>1128</v>
      </c>
      <c r="E9" s="132">
        <v>1</v>
      </c>
      <c r="F9" s="133"/>
      <c r="G9" s="134">
        <f>ROUND(E9*F9,2)</f>
        <v>0</v>
      </c>
      <c r="H9" s="133"/>
      <c r="I9" s="134">
        <f>ROUND(E9*H9,2)</f>
        <v>0</v>
      </c>
      <c r="J9" s="133"/>
      <c r="K9" s="134">
        <f>ROUND(E9*J9,2)</f>
        <v>0</v>
      </c>
      <c r="L9" s="134">
        <v>21</v>
      </c>
      <c r="M9" s="134">
        <f>G9*(1+L9/100)</f>
        <v>0</v>
      </c>
      <c r="N9" s="134">
        <v>0</v>
      </c>
      <c r="O9" s="134">
        <f>ROUND(E9*N9,2)</f>
        <v>0</v>
      </c>
      <c r="P9" s="134">
        <v>0</v>
      </c>
      <c r="Q9" s="134">
        <f>ROUND(E9*P9,2)</f>
        <v>0</v>
      </c>
      <c r="R9" s="134"/>
      <c r="S9" s="134" t="s">
        <v>392</v>
      </c>
      <c r="T9" s="135" t="s">
        <v>393</v>
      </c>
      <c r="U9" s="106">
        <v>0</v>
      </c>
      <c r="V9" s="106">
        <f>ROUND(E9*U9,2)</f>
        <v>0</v>
      </c>
      <c r="W9" s="106"/>
      <c r="X9" s="106" t="s">
        <v>1066</v>
      </c>
      <c r="Y9" s="101"/>
      <c r="Z9" s="101"/>
      <c r="AA9" s="101"/>
      <c r="AB9" s="101"/>
      <c r="AC9" s="101"/>
      <c r="AD9" s="101"/>
      <c r="AE9" s="101"/>
      <c r="AF9" s="101"/>
      <c r="AG9" s="101" t="s">
        <v>1795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outlineLevel="1">
      <c r="A10" s="129">
        <v>2</v>
      </c>
      <c r="B10" s="130" t="s">
        <v>2516</v>
      </c>
      <c r="C10" s="140" t="s">
        <v>2517</v>
      </c>
      <c r="D10" s="131" t="s">
        <v>1128</v>
      </c>
      <c r="E10" s="132">
        <v>1</v>
      </c>
      <c r="F10" s="133"/>
      <c r="G10" s="134">
        <f>ROUND(E10*F10,2)</f>
        <v>0</v>
      </c>
      <c r="H10" s="133"/>
      <c r="I10" s="134">
        <f>ROUND(E10*H10,2)</f>
        <v>0</v>
      </c>
      <c r="J10" s="133"/>
      <c r="K10" s="134">
        <f>ROUND(E10*J10,2)</f>
        <v>0</v>
      </c>
      <c r="L10" s="134">
        <v>21</v>
      </c>
      <c r="M10" s="134">
        <f>G10*(1+L10/100)</f>
        <v>0</v>
      </c>
      <c r="N10" s="134">
        <v>0</v>
      </c>
      <c r="O10" s="134">
        <f>ROUND(E10*N10,2)</f>
        <v>0</v>
      </c>
      <c r="P10" s="134">
        <v>0</v>
      </c>
      <c r="Q10" s="134">
        <f>ROUND(E10*P10,2)</f>
        <v>0</v>
      </c>
      <c r="R10" s="134"/>
      <c r="S10" s="134" t="s">
        <v>392</v>
      </c>
      <c r="T10" s="135" t="s">
        <v>393</v>
      </c>
      <c r="U10" s="106">
        <v>0</v>
      </c>
      <c r="V10" s="106">
        <f>ROUND(E10*U10,2)</f>
        <v>0</v>
      </c>
      <c r="W10" s="106"/>
      <c r="X10" s="106" t="s">
        <v>1066</v>
      </c>
      <c r="Y10" s="101"/>
      <c r="Z10" s="101"/>
      <c r="AA10" s="101"/>
      <c r="AB10" s="101"/>
      <c r="AC10" s="101"/>
      <c r="AD10" s="101"/>
      <c r="AE10" s="101"/>
      <c r="AF10" s="101"/>
      <c r="AG10" s="101" t="s">
        <v>1795</v>
      </c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>
      <c r="A11" s="116" t="s">
        <v>355</v>
      </c>
      <c r="B11" s="117" t="s">
        <v>313</v>
      </c>
      <c r="C11" s="136" t="s">
        <v>314</v>
      </c>
      <c r="D11" s="118"/>
      <c r="E11" s="119"/>
      <c r="F11" s="120"/>
      <c r="G11" s="120">
        <f>SUMIF(AG12:AG29,"&lt;&gt;NOR",G12:G29)</f>
        <v>0</v>
      </c>
      <c r="H11" s="120"/>
      <c r="I11" s="120">
        <f>SUM(I12:I29)</f>
        <v>0</v>
      </c>
      <c r="J11" s="120"/>
      <c r="K11" s="120">
        <f>SUM(K12:K29)</f>
        <v>0</v>
      </c>
      <c r="L11" s="120"/>
      <c r="M11" s="120">
        <f>SUM(M12:M29)</f>
        <v>0</v>
      </c>
      <c r="N11" s="120"/>
      <c r="O11" s="120">
        <f>SUM(O12:O29)</f>
        <v>0</v>
      </c>
      <c r="P11" s="120"/>
      <c r="Q11" s="120">
        <f>SUM(Q12:Q29)</f>
        <v>0</v>
      </c>
      <c r="R11" s="120"/>
      <c r="S11" s="120"/>
      <c r="T11" s="121"/>
      <c r="U11" s="115"/>
      <c r="V11" s="115">
        <f>SUM(V12:V29)</f>
        <v>23.68</v>
      </c>
      <c r="W11" s="115"/>
      <c r="X11" s="115"/>
      <c r="AG11" t="s">
        <v>356</v>
      </c>
    </row>
    <row r="12" spans="1:60" outlineLevel="1">
      <c r="A12" s="122">
        <v>3</v>
      </c>
      <c r="B12" s="123" t="s">
        <v>2518</v>
      </c>
      <c r="C12" s="137" t="s">
        <v>2519</v>
      </c>
      <c r="D12" s="124" t="s">
        <v>1128</v>
      </c>
      <c r="E12" s="125">
        <v>35</v>
      </c>
      <c r="F12" s="126"/>
      <c r="G12" s="127">
        <f>ROUND(E12*F12,2)</f>
        <v>0</v>
      </c>
      <c r="H12" s="126"/>
      <c r="I12" s="127">
        <f>ROUND(E12*H12,2)</f>
        <v>0</v>
      </c>
      <c r="J12" s="126"/>
      <c r="K12" s="127">
        <f>ROUND(E12*J12,2)</f>
        <v>0</v>
      </c>
      <c r="L12" s="127">
        <v>21</v>
      </c>
      <c r="M12" s="127">
        <f>G12*(1+L12/100)</f>
        <v>0</v>
      </c>
      <c r="N12" s="127">
        <v>0</v>
      </c>
      <c r="O12" s="127">
        <f>ROUND(E12*N12,2)</f>
        <v>0</v>
      </c>
      <c r="P12" s="127">
        <v>0</v>
      </c>
      <c r="Q12" s="127">
        <f>ROUND(E12*P12,2)</f>
        <v>0</v>
      </c>
      <c r="R12" s="127"/>
      <c r="S12" s="127" t="s">
        <v>360</v>
      </c>
      <c r="T12" s="128" t="s">
        <v>393</v>
      </c>
      <c r="U12" s="106">
        <v>0.14130000000000001</v>
      </c>
      <c r="V12" s="106">
        <f>ROUND(E12*U12,2)</f>
        <v>4.95</v>
      </c>
      <c r="W12" s="106"/>
      <c r="X12" s="106" t="s">
        <v>362</v>
      </c>
      <c r="Y12" s="101"/>
      <c r="Z12" s="101"/>
      <c r="AA12" s="101"/>
      <c r="AB12" s="101"/>
      <c r="AC12" s="101"/>
      <c r="AD12" s="101"/>
      <c r="AE12" s="101"/>
      <c r="AF12" s="101"/>
      <c r="AG12" s="101" t="s">
        <v>550</v>
      </c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outlineLevel="1">
      <c r="A13" s="104"/>
      <c r="B13" s="105"/>
      <c r="C13" s="138" t="s">
        <v>2520</v>
      </c>
      <c r="D13" s="107"/>
      <c r="E13" s="108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1"/>
      <c r="Z13" s="101"/>
      <c r="AA13" s="101"/>
      <c r="AB13" s="101"/>
      <c r="AC13" s="101"/>
      <c r="AD13" s="101"/>
      <c r="AE13" s="101"/>
      <c r="AF13" s="101"/>
      <c r="AG13" s="101" t="s">
        <v>365</v>
      </c>
      <c r="AH13" s="101">
        <v>0</v>
      </c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04"/>
      <c r="B14" s="105"/>
      <c r="C14" s="138" t="s">
        <v>2521</v>
      </c>
      <c r="D14" s="107"/>
      <c r="E14" s="108">
        <v>35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1"/>
      <c r="Z14" s="101"/>
      <c r="AA14" s="101"/>
      <c r="AB14" s="101"/>
      <c r="AC14" s="101"/>
      <c r="AD14" s="101"/>
      <c r="AE14" s="101"/>
      <c r="AF14" s="101"/>
      <c r="AG14" s="101" t="s">
        <v>365</v>
      </c>
      <c r="AH14" s="101">
        <v>0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outlineLevel="1">
      <c r="A15" s="122">
        <v>4</v>
      </c>
      <c r="B15" s="123" t="s">
        <v>2518</v>
      </c>
      <c r="C15" s="137" t="s">
        <v>2522</v>
      </c>
      <c r="D15" s="124" t="s">
        <v>1128</v>
      </c>
      <c r="E15" s="125">
        <v>83</v>
      </c>
      <c r="F15" s="126"/>
      <c r="G15" s="127">
        <f>ROUND(E15*F15,2)</f>
        <v>0</v>
      </c>
      <c r="H15" s="126"/>
      <c r="I15" s="127">
        <f>ROUND(E15*H15,2)</f>
        <v>0</v>
      </c>
      <c r="J15" s="126"/>
      <c r="K15" s="127">
        <f>ROUND(E15*J15,2)</f>
        <v>0</v>
      </c>
      <c r="L15" s="127">
        <v>21</v>
      </c>
      <c r="M15" s="127">
        <f>G15*(1+L15/100)</f>
        <v>0</v>
      </c>
      <c r="N15" s="127">
        <v>0</v>
      </c>
      <c r="O15" s="127">
        <f>ROUND(E15*N15,2)</f>
        <v>0</v>
      </c>
      <c r="P15" s="127">
        <v>0</v>
      </c>
      <c r="Q15" s="127">
        <f>ROUND(E15*P15,2)</f>
        <v>0</v>
      </c>
      <c r="R15" s="127"/>
      <c r="S15" s="127" t="s">
        <v>392</v>
      </c>
      <c r="T15" s="128" t="s">
        <v>393</v>
      </c>
      <c r="U15" s="106">
        <v>0</v>
      </c>
      <c r="V15" s="106">
        <f>ROUND(E15*U15,2)</f>
        <v>0</v>
      </c>
      <c r="W15" s="106"/>
      <c r="X15" s="106" t="s">
        <v>1008</v>
      </c>
      <c r="Y15" s="101"/>
      <c r="Z15" s="101"/>
      <c r="AA15" s="101"/>
      <c r="AB15" s="101"/>
      <c r="AC15" s="101"/>
      <c r="AD15" s="101"/>
      <c r="AE15" s="101"/>
      <c r="AF15" s="101"/>
      <c r="AG15" s="101" t="s">
        <v>1009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outlineLevel="1">
      <c r="A16" s="104"/>
      <c r="B16" s="105"/>
      <c r="C16" s="138" t="s">
        <v>2520</v>
      </c>
      <c r="D16" s="107"/>
      <c r="E16" s="108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1"/>
      <c r="Z16" s="101"/>
      <c r="AA16" s="101"/>
      <c r="AB16" s="101"/>
      <c r="AC16" s="101"/>
      <c r="AD16" s="101"/>
      <c r="AE16" s="101"/>
      <c r="AF16" s="101"/>
      <c r="AG16" s="101" t="s">
        <v>365</v>
      </c>
      <c r="AH16" s="101">
        <v>0</v>
      </c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outlineLevel="1">
      <c r="A17" s="104"/>
      <c r="B17" s="105"/>
      <c r="C17" s="138" t="s">
        <v>2523</v>
      </c>
      <c r="D17" s="107"/>
      <c r="E17" s="108">
        <v>83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1"/>
      <c r="Z17" s="101"/>
      <c r="AA17" s="101"/>
      <c r="AB17" s="101"/>
      <c r="AC17" s="101"/>
      <c r="AD17" s="101"/>
      <c r="AE17" s="101"/>
      <c r="AF17" s="101"/>
      <c r="AG17" s="101" t="s">
        <v>365</v>
      </c>
      <c r="AH17" s="101">
        <v>0</v>
      </c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outlineLevel="1">
      <c r="A18" s="122">
        <v>5</v>
      </c>
      <c r="B18" s="123" t="s">
        <v>2524</v>
      </c>
      <c r="C18" s="137" t="s">
        <v>2525</v>
      </c>
      <c r="D18" s="124" t="s">
        <v>1128</v>
      </c>
      <c r="E18" s="125">
        <v>48</v>
      </c>
      <c r="F18" s="126"/>
      <c r="G18" s="127">
        <f>ROUND(E18*F18,2)</f>
        <v>0</v>
      </c>
      <c r="H18" s="126"/>
      <c r="I18" s="127">
        <f>ROUND(E18*H18,2)</f>
        <v>0</v>
      </c>
      <c r="J18" s="126"/>
      <c r="K18" s="127">
        <f>ROUND(E18*J18,2)</f>
        <v>0</v>
      </c>
      <c r="L18" s="127">
        <v>21</v>
      </c>
      <c r="M18" s="127">
        <f>G18*(1+L18/100)</f>
        <v>0</v>
      </c>
      <c r="N18" s="127">
        <v>0</v>
      </c>
      <c r="O18" s="127">
        <f>ROUND(E18*N18,2)</f>
        <v>0</v>
      </c>
      <c r="P18" s="127">
        <v>0</v>
      </c>
      <c r="Q18" s="127">
        <f>ROUND(E18*P18,2)</f>
        <v>0</v>
      </c>
      <c r="R18" s="127"/>
      <c r="S18" s="127" t="s">
        <v>360</v>
      </c>
      <c r="T18" s="128" t="s">
        <v>393</v>
      </c>
      <c r="U18" s="106">
        <v>0.39017000000000002</v>
      </c>
      <c r="V18" s="106">
        <f>ROUND(E18*U18,2)</f>
        <v>18.73</v>
      </c>
      <c r="W18" s="106"/>
      <c r="X18" s="106" t="s">
        <v>362</v>
      </c>
      <c r="Y18" s="101"/>
      <c r="Z18" s="101"/>
      <c r="AA18" s="101"/>
      <c r="AB18" s="101"/>
      <c r="AC18" s="101"/>
      <c r="AD18" s="101"/>
      <c r="AE18" s="101"/>
      <c r="AF18" s="101"/>
      <c r="AG18" s="101" t="s">
        <v>550</v>
      </c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outlineLevel="1">
      <c r="A19" s="104"/>
      <c r="B19" s="105"/>
      <c r="C19" s="138" t="s">
        <v>2520</v>
      </c>
      <c r="D19" s="107"/>
      <c r="E19" s="108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1"/>
      <c r="Z19" s="101"/>
      <c r="AA19" s="101"/>
      <c r="AB19" s="101"/>
      <c r="AC19" s="101"/>
      <c r="AD19" s="101"/>
      <c r="AE19" s="101"/>
      <c r="AF19" s="101"/>
      <c r="AG19" s="101" t="s">
        <v>365</v>
      </c>
      <c r="AH19" s="101">
        <v>0</v>
      </c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outlineLevel="1">
      <c r="A20" s="104"/>
      <c r="B20" s="105"/>
      <c r="C20" s="138" t="s">
        <v>2526</v>
      </c>
      <c r="D20" s="107"/>
      <c r="E20" s="108">
        <v>48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/>
      <c r="Z20" s="101"/>
      <c r="AA20" s="101"/>
      <c r="AB20" s="101"/>
      <c r="AC20" s="101"/>
      <c r="AD20" s="101"/>
      <c r="AE20" s="101"/>
      <c r="AF20" s="101"/>
      <c r="AG20" s="101" t="s">
        <v>365</v>
      </c>
      <c r="AH20" s="101">
        <v>0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outlineLevel="1">
      <c r="A21" s="122">
        <v>6</v>
      </c>
      <c r="B21" s="123" t="s">
        <v>2527</v>
      </c>
      <c r="C21" s="137" t="s">
        <v>2528</v>
      </c>
      <c r="D21" s="124" t="s">
        <v>1128</v>
      </c>
      <c r="E21" s="125">
        <v>64</v>
      </c>
      <c r="F21" s="126"/>
      <c r="G21" s="127">
        <f>ROUND(E21*F21,2)</f>
        <v>0</v>
      </c>
      <c r="H21" s="126"/>
      <c r="I21" s="127">
        <f>ROUND(E21*H21,2)</f>
        <v>0</v>
      </c>
      <c r="J21" s="126"/>
      <c r="K21" s="127">
        <f>ROUND(E21*J21,2)</f>
        <v>0</v>
      </c>
      <c r="L21" s="127">
        <v>21</v>
      </c>
      <c r="M21" s="127">
        <f>G21*(1+L21/100)</f>
        <v>0</v>
      </c>
      <c r="N21" s="127">
        <v>0</v>
      </c>
      <c r="O21" s="127">
        <f>ROUND(E21*N21,2)</f>
        <v>0</v>
      </c>
      <c r="P21" s="127">
        <v>0</v>
      </c>
      <c r="Q21" s="127">
        <f>ROUND(E21*P21,2)</f>
        <v>0</v>
      </c>
      <c r="R21" s="127"/>
      <c r="S21" s="127" t="s">
        <v>392</v>
      </c>
      <c r="T21" s="128" t="s">
        <v>393</v>
      </c>
      <c r="U21" s="106">
        <v>0</v>
      </c>
      <c r="V21" s="106">
        <f>ROUND(E21*U21,2)</f>
        <v>0</v>
      </c>
      <c r="W21" s="106"/>
      <c r="X21" s="106" t="s">
        <v>362</v>
      </c>
      <c r="Y21" s="101"/>
      <c r="Z21" s="101"/>
      <c r="AA21" s="101"/>
      <c r="AB21" s="101"/>
      <c r="AC21" s="101"/>
      <c r="AD21" s="101"/>
      <c r="AE21" s="101"/>
      <c r="AF21" s="101"/>
      <c r="AG21" s="101" t="s">
        <v>550</v>
      </c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outlineLevel="1">
      <c r="A22" s="104"/>
      <c r="B22" s="105"/>
      <c r="C22" s="138" t="s">
        <v>2520</v>
      </c>
      <c r="D22" s="107"/>
      <c r="E22" s="108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1"/>
      <c r="Z22" s="101"/>
      <c r="AA22" s="101"/>
      <c r="AB22" s="101"/>
      <c r="AC22" s="101"/>
      <c r="AD22" s="101"/>
      <c r="AE22" s="101"/>
      <c r="AF22" s="101"/>
      <c r="AG22" s="101" t="s">
        <v>365</v>
      </c>
      <c r="AH22" s="101">
        <v>0</v>
      </c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outlineLevel="1">
      <c r="A23" s="104"/>
      <c r="B23" s="105"/>
      <c r="C23" s="138" t="s">
        <v>1791</v>
      </c>
      <c r="D23" s="107"/>
      <c r="E23" s="108">
        <v>64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1"/>
      <c r="Z23" s="101"/>
      <c r="AA23" s="101"/>
      <c r="AB23" s="101"/>
      <c r="AC23" s="101"/>
      <c r="AD23" s="101"/>
      <c r="AE23" s="101"/>
      <c r="AF23" s="101"/>
      <c r="AG23" s="101" t="s">
        <v>365</v>
      </c>
      <c r="AH23" s="101">
        <v>0</v>
      </c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 outlineLevel="1">
      <c r="A24" s="122">
        <v>7</v>
      </c>
      <c r="B24" s="123" t="s">
        <v>2529</v>
      </c>
      <c r="C24" s="137" t="s">
        <v>2530</v>
      </c>
      <c r="D24" s="124" t="s">
        <v>1128</v>
      </c>
      <c r="E24" s="125">
        <v>58</v>
      </c>
      <c r="F24" s="126"/>
      <c r="G24" s="127">
        <f>ROUND(E24*F24,2)</f>
        <v>0</v>
      </c>
      <c r="H24" s="126"/>
      <c r="I24" s="127">
        <f>ROUND(E24*H24,2)</f>
        <v>0</v>
      </c>
      <c r="J24" s="126"/>
      <c r="K24" s="127">
        <f>ROUND(E24*J24,2)</f>
        <v>0</v>
      </c>
      <c r="L24" s="127">
        <v>21</v>
      </c>
      <c r="M24" s="127">
        <f>G24*(1+L24/100)</f>
        <v>0</v>
      </c>
      <c r="N24" s="127">
        <v>0</v>
      </c>
      <c r="O24" s="127">
        <f>ROUND(E24*N24,2)</f>
        <v>0</v>
      </c>
      <c r="P24" s="127">
        <v>0</v>
      </c>
      <c r="Q24" s="127">
        <f>ROUND(E24*P24,2)</f>
        <v>0</v>
      </c>
      <c r="R24" s="127"/>
      <c r="S24" s="127" t="s">
        <v>392</v>
      </c>
      <c r="T24" s="128" t="s">
        <v>393</v>
      </c>
      <c r="U24" s="106">
        <v>0</v>
      </c>
      <c r="V24" s="106">
        <f>ROUND(E24*U24,2)</f>
        <v>0</v>
      </c>
      <c r="W24" s="106"/>
      <c r="X24" s="106" t="s">
        <v>362</v>
      </c>
      <c r="Y24" s="101"/>
      <c r="Z24" s="101"/>
      <c r="AA24" s="101"/>
      <c r="AB24" s="101"/>
      <c r="AC24" s="101"/>
      <c r="AD24" s="101"/>
      <c r="AE24" s="101"/>
      <c r="AF24" s="101"/>
      <c r="AG24" s="101" t="s">
        <v>550</v>
      </c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</row>
    <row r="25" spans="1:60" outlineLevel="1">
      <c r="A25" s="104"/>
      <c r="B25" s="105"/>
      <c r="C25" s="138" t="s">
        <v>2520</v>
      </c>
      <c r="D25" s="107"/>
      <c r="E25" s="108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1"/>
      <c r="Z25" s="101"/>
      <c r="AA25" s="101"/>
      <c r="AB25" s="101"/>
      <c r="AC25" s="101"/>
      <c r="AD25" s="101"/>
      <c r="AE25" s="101"/>
      <c r="AF25" s="101"/>
      <c r="AG25" s="101" t="s">
        <v>365</v>
      </c>
      <c r="AH25" s="101">
        <v>0</v>
      </c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outlineLevel="1">
      <c r="A26" s="104"/>
      <c r="B26" s="105"/>
      <c r="C26" s="138" t="s">
        <v>2242</v>
      </c>
      <c r="D26" s="107"/>
      <c r="E26" s="108">
        <v>58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1"/>
      <c r="Z26" s="101"/>
      <c r="AA26" s="101"/>
      <c r="AB26" s="101"/>
      <c r="AC26" s="101"/>
      <c r="AD26" s="101"/>
      <c r="AE26" s="101"/>
      <c r="AF26" s="101"/>
      <c r="AG26" s="101" t="s">
        <v>365</v>
      </c>
      <c r="AH26" s="101">
        <v>0</v>
      </c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ht="22.5" outlineLevel="1">
      <c r="A27" s="122">
        <v>8</v>
      </c>
      <c r="B27" s="123" t="s">
        <v>2531</v>
      </c>
      <c r="C27" s="137" t="s">
        <v>2532</v>
      </c>
      <c r="D27" s="124" t="s">
        <v>1128</v>
      </c>
      <c r="E27" s="125">
        <v>1</v>
      </c>
      <c r="F27" s="126"/>
      <c r="G27" s="127">
        <f>ROUND(E27*F27,2)</f>
        <v>0</v>
      </c>
      <c r="H27" s="126"/>
      <c r="I27" s="127">
        <f>ROUND(E27*H27,2)</f>
        <v>0</v>
      </c>
      <c r="J27" s="126"/>
      <c r="K27" s="127">
        <f>ROUND(E27*J27,2)</f>
        <v>0</v>
      </c>
      <c r="L27" s="127">
        <v>21</v>
      </c>
      <c r="M27" s="127">
        <f>G27*(1+L27/100)</f>
        <v>0</v>
      </c>
      <c r="N27" s="127">
        <v>0</v>
      </c>
      <c r="O27" s="127">
        <f>ROUND(E27*N27,2)</f>
        <v>0</v>
      </c>
      <c r="P27" s="127">
        <v>0</v>
      </c>
      <c r="Q27" s="127">
        <f>ROUND(E27*P27,2)</f>
        <v>0</v>
      </c>
      <c r="R27" s="127"/>
      <c r="S27" s="127" t="s">
        <v>392</v>
      </c>
      <c r="T27" s="128" t="s">
        <v>393</v>
      </c>
      <c r="U27" s="106">
        <v>0</v>
      </c>
      <c r="V27" s="106">
        <f>ROUND(E27*U27,2)</f>
        <v>0</v>
      </c>
      <c r="W27" s="106"/>
      <c r="X27" s="106" t="s">
        <v>362</v>
      </c>
      <c r="Y27" s="101"/>
      <c r="Z27" s="101"/>
      <c r="AA27" s="101"/>
      <c r="AB27" s="101"/>
      <c r="AC27" s="101"/>
      <c r="AD27" s="101"/>
      <c r="AE27" s="101"/>
      <c r="AF27" s="101"/>
      <c r="AG27" s="101" t="s">
        <v>550</v>
      </c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outlineLevel="1">
      <c r="A28" s="104"/>
      <c r="B28" s="105"/>
      <c r="C28" s="138" t="s">
        <v>2520</v>
      </c>
      <c r="D28" s="107"/>
      <c r="E28" s="108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1"/>
      <c r="Z28" s="101"/>
      <c r="AA28" s="101"/>
      <c r="AB28" s="101"/>
      <c r="AC28" s="101"/>
      <c r="AD28" s="101"/>
      <c r="AE28" s="101"/>
      <c r="AF28" s="101"/>
      <c r="AG28" s="101" t="s">
        <v>365</v>
      </c>
      <c r="AH28" s="101">
        <v>0</v>
      </c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04"/>
      <c r="B29" s="105"/>
      <c r="C29" s="138" t="s">
        <v>43</v>
      </c>
      <c r="D29" s="107"/>
      <c r="E29" s="108">
        <v>1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1"/>
      <c r="Z29" s="101"/>
      <c r="AA29" s="101"/>
      <c r="AB29" s="101"/>
      <c r="AC29" s="101"/>
      <c r="AD29" s="101"/>
      <c r="AE29" s="101"/>
      <c r="AF29" s="101"/>
      <c r="AG29" s="101" t="s">
        <v>365</v>
      </c>
      <c r="AH29" s="101">
        <v>0</v>
      </c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ht="25.5">
      <c r="A30" s="116" t="s">
        <v>355</v>
      </c>
      <c r="B30" s="117" t="s">
        <v>224</v>
      </c>
      <c r="C30" s="136" t="s">
        <v>228</v>
      </c>
      <c r="D30" s="118"/>
      <c r="E30" s="119"/>
      <c r="F30" s="120"/>
      <c r="G30" s="120">
        <f>SUMIF(AG31:AG43,"&lt;&gt;NOR",G31:G43)</f>
        <v>0</v>
      </c>
      <c r="H30" s="120"/>
      <c r="I30" s="120">
        <f>SUM(I31:I43)</f>
        <v>0</v>
      </c>
      <c r="J30" s="120"/>
      <c r="K30" s="120">
        <f>SUM(K31:K43)</f>
        <v>0</v>
      </c>
      <c r="L30" s="120"/>
      <c r="M30" s="120">
        <f>SUM(M31:M43)</f>
        <v>0</v>
      </c>
      <c r="N30" s="120"/>
      <c r="O30" s="120">
        <f>SUM(O31:O43)</f>
        <v>0</v>
      </c>
      <c r="P30" s="120"/>
      <c r="Q30" s="120">
        <f>SUM(Q31:Q43)</f>
        <v>0</v>
      </c>
      <c r="R30" s="120"/>
      <c r="S30" s="120"/>
      <c r="T30" s="121"/>
      <c r="U30" s="115"/>
      <c r="V30" s="115">
        <f>SUM(V31:V43)</f>
        <v>16.88</v>
      </c>
      <c r="W30" s="115"/>
      <c r="X30" s="115"/>
      <c r="AG30" t="s">
        <v>356</v>
      </c>
    </row>
    <row r="31" spans="1:60" outlineLevel="1">
      <c r="A31" s="122">
        <v>9</v>
      </c>
      <c r="B31" s="123" t="s">
        <v>2533</v>
      </c>
      <c r="C31" s="137" t="s">
        <v>2534</v>
      </c>
      <c r="D31" s="124" t="s">
        <v>1128</v>
      </c>
      <c r="E31" s="125">
        <v>69</v>
      </c>
      <c r="F31" s="126"/>
      <c r="G31" s="127">
        <f>ROUND(E31*F31,2)</f>
        <v>0</v>
      </c>
      <c r="H31" s="126"/>
      <c r="I31" s="127">
        <f>ROUND(E31*H31,2)</f>
        <v>0</v>
      </c>
      <c r="J31" s="126"/>
      <c r="K31" s="127">
        <f>ROUND(E31*J31,2)</f>
        <v>0</v>
      </c>
      <c r="L31" s="127">
        <v>21</v>
      </c>
      <c r="M31" s="127">
        <f>G31*(1+L31/100)</f>
        <v>0</v>
      </c>
      <c r="N31" s="127">
        <v>0</v>
      </c>
      <c r="O31" s="127">
        <f>ROUND(E31*N31,2)</f>
        <v>0</v>
      </c>
      <c r="P31" s="127">
        <v>0</v>
      </c>
      <c r="Q31" s="127">
        <f>ROUND(E31*P31,2)</f>
        <v>0</v>
      </c>
      <c r="R31" s="127"/>
      <c r="S31" s="127" t="s">
        <v>360</v>
      </c>
      <c r="T31" s="128" t="s">
        <v>393</v>
      </c>
      <c r="U31" s="106">
        <v>0.14749999999999999</v>
      </c>
      <c r="V31" s="106">
        <f>ROUND(E31*U31,2)</f>
        <v>10.18</v>
      </c>
      <c r="W31" s="106"/>
      <c r="X31" s="106" t="s">
        <v>362</v>
      </c>
      <c r="Y31" s="101"/>
      <c r="Z31" s="101"/>
      <c r="AA31" s="101"/>
      <c r="AB31" s="101"/>
      <c r="AC31" s="101"/>
      <c r="AD31" s="101"/>
      <c r="AE31" s="101"/>
      <c r="AF31" s="101"/>
      <c r="AG31" s="101" t="s">
        <v>550</v>
      </c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outlineLevel="1">
      <c r="A32" s="104"/>
      <c r="B32" s="105"/>
      <c r="C32" s="138" t="s">
        <v>2520</v>
      </c>
      <c r="D32" s="107"/>
      <c r="E32" s="108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1"/>
      <c r="Z32" s="101"/>
      <c r="AA32" s="101"/>
      <c r="AB32" s="101"/>
      <c r="AC32" s="101"/>
      <c r="AD32" s="101"/>
      <c r="AE32" s="101"/>
      <c r="AF32" s="101"/>
      <c r="AG32" s="101" t="s">
        <v>365</v>
      </c>
      <c r="AH32" s="101">
        <v>0</v>
      </c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04"/>
      <c r="B33" s="105"/>
      <c r="C33" s="138" t="s">
        <v>2535</v>
      </c>
      <c r="D33" s="107"/>
      <c r="E33" s="108">
        <v>69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1"/>
      <c r="Z33" s="101"/>
      <c r="AA33" s="101"/>
      <c r="AB33" s="101"/>
      <c r="AC33" s="101"/>
      <c r="AD33" s="101"/>
      <c r="AE33" s="101"/>
      <c r="AF33" s="101"/>
      <c r="AG33" s="101" t="s">
        <v>365</v>
      </c>
      <c r="AH33" s="101">
        <v>0</v>
      </c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outlineLevel="1">
      <c r="A34" s="122">
        <v>10</v>
      </c>
      <c r="B34" s="123" t="s">
        <v>2536</v>
      </c>
      <c r="C34" s="137" t="s">
        <v>2537</v>
      </c>
      <c r="D34" s="124" t="s">
        <v>1128</v>
      </c>
      <c r="E34" s="125">
        <v>15</v>
      </c>
      <c r="F34" s="126"/>
      <c r="G34" s="127">
        <f>ROUND(E34*F34,2)</f>
        <v>0</v>
      </c>
      <c r="H34" s="126"/>
      <c r="I34" s="127">
        <f>ROUND(E34*H34,2)</f>
        <v>0</v>
      </c>
      <c r="J34" s="126"/>
      <c r="K34" s="127">
        <f>ROUND(E34*J34,2)</f>
        <v>0</v>
      </c>
      <c r="L34" s="127">
        <v>21</v>
      </c>
      <c r="M34" s="127">
        <f>G34*(1+L34/100)</f>
        <v>0</v>
      </c>
      <c r="N34" s="127">
        <v>0</v>
      </c>
      <c r="O34" s="127">
        <f>ROUND(E34*N34,2)</f>
        <v>0</v>
      </c>
      <c r="P34" s="127">
        <v>0</v>
      </c>
      <c r="Q34" s="127">
        <f>ROUND(E34*P34,2)</f>
        <v>0</v>
      </c>
      <c r="R34" s="127"/>
      <c r="S34" s="127" t="s">
        <v>360</v>
      </c>
      <c r="T34" s="128" t="s">
        <v>393</v>
      </c>
      <c r="U34" s="106">
        <v>0.16866999999999999</v>
      </c>
      <c r="V34" s="106">
        <f>ROUND(E34*U34,2)</f>
        <v>2.5299999999999998</v>
      </c>
      <c r="W34" s="106"/>
      <c r="X34" s="106" t="s">
        <v>362</v>
      </c>
      <c r="Y34" s="101"/>
      <c r="Z34" s="101"/>
      <c r="AA34" s="101"/>
      <c r="AB34" s="101"/>
      <c r="AC34" s="101"/>
      <c r="AD34" s="101"/>
      <c r="AE34" s="101"/>
      <c r="AF34" s="101"/>
      <c r="AG34" s="101" t="s">
        <v>550</v>
      </c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04"/>
      <c r="B35" s="105"/>
      <c r="C35" s="138" t="s">
        <v>2520</v>
      </c>
      <c r="D35" s="107"/>
      <c r="E35" s="108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1"/>
      <c r="Z35" s="101"/>
      <c r="AA35" s="101"/>
      <c r="AB35" s="101"/>
      <c r="AC35" s="101"/>
      <c r="AD35" s="101"/>
      <c r="AE35" s="101"/>
      <c r="AF35" s="101"/>
      <c r="AG35" s="101" t="s">
        <v>365</v>
      </c>
      <c r="AH35" s="101">
        <v>0</v>
      </c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 outlineLevel="1">
      <c r="A36" s="104"/>
      <c r="B36" s="105"/>
      <c r="C36" s="138" t="s">
        <v>1841</v>
      </c>
      <c r="D36" s="107"/>
      <c r="E36" s="108">
        <v>15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1"/>
      <c r="Z36" s="101"/>
      <c r="AA36" s="101"/>
      <c r="AB36" s="101"/>
      <c r="AC36" s="101"/>
      <c r="AD36" s="101"/>
      <c r="AE36" s="101"/>
      <c r="AF36" s="101"/>
      <c r="AG36" s="101" t="s">
        <v>365</v>
      </c>
      <c r="AH36" s="101">
        <v>0</v>
      </c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</row>
    <row r="37" spans="1:60" outlineLevel="1">
      <c r="A37" s="122">
        <v>11</v>
      </c>
      <c r="B37" s="123" t="s">
        <v>2538</v>
      </c>
      <c r="C37" s="137" t="s">
        <v>2539</v>
      </c>
      <c r="D37" s="124" t="s">
        <v>1128</v>
      </c>
      <c r="E37" s="125">
        <v>22</v>
      </c>
      <c r="F37" s="126"/>
      <c r="G37" s="127">
        <f>ROUND(E37*F37,2)</f>
        <v>0</v>
      </c>
      <c r="H37" s="126"/>
      <c r="I37" s="127">
        <f>ROUND(E37*H37,2)</f>
        <v>0</v>
      </c>
      <c r="J37" s="126"/>
      <c r="K37" s="127">
        <f>ROUND(E37*J37,2)</f>
        <v>0</v>
      </c>
      <c r="L37" s="127">
        <v>21</v>
      </c>
      <c r="M37" s="127">
        <f>G37*(1+L37/100)</f>
        <v>0</v>
      </c>
      <c r="N37" s="127">
        <v>0</v>
      </c>
      <c r="O37" s="127">
        <f>ROUND(E37*N37,2)</f>
        <v>0</v>
      </c>
      <c r="P37" s="127">
        <v>0</v>
      </c>
      <c r="Q37" s="127">
        <f>ROUND(E37*P37,2)</f>
        <v>0</v>
      </c>
      <c r="R37" s="127"/>
      <c r="S37" s="127" t="s">
        <v>360</v>
      </c>
      <c r="T37" s="128" t="s">
        <v>393</v>
      </c>
      <c r="U37" s="106">
        <v>0.18967000000000001</v>
      </c>
      <c r="V37" s="106">
        <f>ROUND(E37*U37,2)</f>
        <v>4.17</v>
      </c>
      <c r="W37" s="106"/>
      <c r="X37" s="106" t="s">
        <v>362</v>
      </c>
      <c r="Y37" s="101"/>
      <c r="Z37" s="101"/>
      <c r="AA37" s="101"/>
      <c r="AB37" s="101"/>
      <c r="AC37" s="101"/>
      <c r="AD37" s="101"/>
      <c r="AE37" s="101"/>
      <c r="AF37" s="101"/>
      <c r="AG37" s="101" t="s">
        <v>550</v>
      </c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outlineLevel="1">
      <c r="A38" s="104"/>
      <c r="B38" s="105"/>
      <c r="C38" s="138" t="s">
        <v>2520</v>
      </c>
      <c r="D38" s="107"/>
      <c r="E38" s="108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1"/>
      <c r="Z38" s="101"/>
      <c r="AA38" s="101"/>
      <c r="AB38" s="101"/>
      <c r="AC38" s="101"/>
      <c r="AD38" s="101"/>
      <c r="AE38" s="101"/>
      <c r="AF38" s="101"/>
      <c r="AG38" s="101" t="s">
        <v>365</v>
      </c>
      <c r="AH38" s="101">
        <v>0</v>
      </c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outlineLevel="1">
      <c r="A39" s="104"/>
      <c r="B39" s="105"/>
      <c r="C39" s="138" t="s">
        <v>2095</v>
      </c>
      <c r="D39" s="107"/>
      <c r="E39" s="108">
        <v>22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1"/>
      <c r="Z39" s="101"/>
      <c r="AA39" s="101"/>
      <c r="AB39" s="101"/>
      <c r="AC39" s="101"/>
      <c r="AD39" s="101"/>
      <c r="AE39" s="101"/>
      <c r="AF39" s="101"/>
      <c r="AG39" s="101" t="s">
        <v>365</v>
      </c>
      <c r="AH39" s="101">
        <v>0</v>
      </c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outlineLevel="1">
      <c r="A40" s="122">
        <v>12</v>
      </c>
      <c r="B40" s="123" t="s">
        <v>2533</v>
      </c>
      <c r="C40" s="137" t="s">
        <v>2540</v>
      </c>
      <c r="D40" s="124" t="s">
        <v>1128</v>
      </c>
      <c r="E40" s="125">
        <v>12</v>
      </c>
      <c r="F40" s="126"/>
      <c r="G40" s="127">
        <f>ROUND(E40*F40,2)</f>
        <v>0</v>
      </c>
      <c r="H40" s="126"/>
      <c r="I40" s="127">
        <f>ROUND(E40*H40,2)</f>
        <v>0</v>
      </c>
      <c r="J40" s="126"/>
      <c r="K40" s="127">
        <f>ROUND(E40*J40,2)</f>
        <v>0</v>
      </c>
      <c r="L40" s="127">
        <v>21</v>
      </c>
      <c r="M40" s="127">
        <f>G40*(1+L40/100)</f>
        <v>0</v>
      </c>
      <c r="N40" s="127">
        <v>0</v>
      </c>
      <c r="O40" s="127">
        <f>ROUND(E40*N40,2)</f>
        <v>0</v>
      </c>
      <c r="P40" s="127">
        <v>0</v>
      </c>
      <c r="Q40" s="127">
        <f>ROUND(E40*P40,2)</f>
        <v>0</v>
      </c>
      <c r="R40" s="127"/>
      <c r="S40" s="127" t="s">
        <v>392</v>
      </c>
      <c r="T40" s="128" t="s">
        <v>393</v>
      </c>
      <c r="U40" s="106">
        <v>0</v>
      </c>
      <c r="V40" s="106">
        <f>ROUND(E40*U40,2)</f>
        <v>0</v>
      </c>
      <c r="W40" s="106"/>
      <c r="X40" s="106" t="s">
        <v>1008</v>
      </c>
      <c r="Y40" s="101"/>
      <c r="Z40" s="101"/>
      <c r="AA40" s="101"/>
      <c r="AB40" s="101"/>
      <c r="AC40" s="101"/>
      <c r="AD40" s="101"/>
      <c r="AE40" s="101"/>
      <c r="AF40" s="101"/>
      <c r="AG40" s="101" t="s">
        <v>1009</v>
      </c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outlineLevel="1">
      <c r="A41" s="104"/>
      <c r="B41" s="105"/>
      <c r="C41" s="138" t="s">
        <v>2520</v>
      </c>
      <c r="D41" s="107"/>
      <c r="E41" s="108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1"/>
      <c r="Z41" s="101"/>
      <c r="AA41" s="101"/>
      <c r="AB41" s="101"/>
      <c r="AC41" s="101"/>
      <c r="AD41" s="101"/>
      <c r="AE41" s="101"/>
      <c r="AF41" s="101"/>
      <c r="AG41" s="101" t="s">
        <v>365</v>
      </c>
      <c r="AH41" s="101">
        <v>0</v>
      </c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outlineLevel="1">
      <c r="A42" s="104"/>
      <c r="B42" s="105"/>
      <c r="C42" s="138" t="s">
        <v>2066</v>
      </c>
      <c r="D42" s="107"/>
      <c r="E42" s="108">
        <v>12</v>
      </c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1"/>
      <c r="Z42" s="101"/>
      <c r="AA42" s="101"/>
      <c r="AB42" s="101"/>
      <c r="AC42" s="101"/>
      <c r="AD42" s="101"/>
      <c r="AE42" s="101"/>
      <c r="AF42" s="101"/>
      <c r="AG42" s="101" t="s">
        <v>365</v>
      </c>
      <c r="AH42" s="101">
        <v>0</v>
      </c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outlineLevel="1">
      <c r="A43" s="129">
        <v>13</v>
      </c>
      <c r="B43" s="130" t="s">
        <v>2541</v>
      </c>
      <c r="C43" s="140" t="s">
        <v>2542</v>
      </c>
      <c r="D43" s="131" t="s">
        <v>1128</v>
      </c>
      <c r="E43" s="132">
        <v>12</v>
      </c>
      <c r="F43" s="133"/>
      <c r="G43" s="134">
        <f>ROUND(E43*F43,2)</f>
        <v>0</v>
      </c>
      <c r="H43" s="133"/>
      <c r="I43" s="134">
        <f>ROUND(E43*H43,2)</f>
        <v>0</v>
      </c>
      <c r="J43" s="133"/>
      <c r="K43" s="134">
        <f>ROUND(E43*J43,2)</f>
        <v>0</v>
      </c>
      <c r="L43" s="134">
        <v>21</v>
      </c>
      <c r="M43" s="134">
        <f>G43*(1+L43/100)</f>
        <v>0</v>
      </c>
      <c r="N43" s="134">
        <v>0</v>
      </c>
      <c r="O43" s="134">
        <f>ROUND(E43*N43,2)</f>
        <v>0</v>
      </c>
      <c r="P43" s="134">
        <v>0</v>
      </c>
      <c r="Q43" s="134">
        <f>ROUND(E43*P43,2)</f>
        <v>0</v>
      </c>
      <c r="R43" s="134"/>
      <c r="S43" s="134" t="s">
        <v>392</v>
      </c>
      <c r="T43" s="135" t="s">
        <v>393</v>
      </c>
      <c r="U43" s="106">
        <v>0</v>
      </c>
      <c r="V43" s="106">
        <f>ROUND(E43*U43,2)</f>
        <v>0</v>
      </c>
      <c r="W43" s="106"/>
      <c r="X43" s="106" t="s">
        <v>1066</v>
      </c>
      <c r="Y43" s="101"/>
      <c r="Z43" s="101"/>
      <c r="AA43" s="101"/>
      <c r="AB43" s="101"/>
      <c r="AC43" s="101"/>
      <c r="AD43" s="101"/>
      <c r="AE43" s="101"/>
      <c r="AF43" s="101"/>
      <c r="AG43" s="101" t="s">
        <v>1795</v>
      </c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>
      <c r="A44" s="116" t="s">
        <v>355</v>
      </c>
      <c r="B44" s="117" t="s">
        <v>249</v>
      </c>
      <c r="C44" s="136" t="s">
        <v>211</v>
      </c>
      <c r="D44" s="118"/>
      <c r="E44" s="119"/>
      <c r="F44" s="120"/>
      <c r="G44" s="120">
        <f>SUMIF(AG45:AG53,"&lt;&gt;NOR",G45:G53)</f>
        <v>0</v>
      </c>
      <c r="H44" s="120"/>
      <c r="I44" s="120">
        <f>SUM(I45:I53)</f>
        <v>0</v>
      </c>
      <c r="J44" s="120"/>
      <c r="K44" s="120">
        <f>SUM(K45:K53)</f>
        <v>0</v>
      </c>
      <c r="L44" s="120"/>
      <c r="M44" s="120">
        <f>SUM(M45:M53)</f>
        <v>0</v>
      </c>
      <c r="N44" s="120"/>
      <c r="O44" s="120">
        <f>SUM(O45:O53)</f>
        <v>0</v>
      </c>
      <c r="P44" s="120"/>
      <c r="Q44" s="120">
        <f>SUM(Q45:Q53)</f>
        <v>0</v>
      </c>
      <c r="R44" s="120"/>
      <c r="S44" s="120"/>
      <c r="T44" s="121"/>
      <c r="U44" s="115"/>
      <c r="V44" s="115">
        <f>SUM(V45:V53)</f>
        <v>0</v>
      </c>
      <c r="W44" s="115"/>
      <c r="X44" s="115"/>
      <c r="AG44" t="s">
        <v>356</v>
      </c>
    </row>
    <row r="45" spans="1:60" outlineLevel="1">
      <c r="A45" s="122">
        <v>14</v>
      </c>
      <c r="B45" s="123" t="s">
        <v>2543</v>
      </c>
      <c r="C45" s="137" t="s">
        <v>2544</v>
      </c>
      <c r="D45" s="124" t="s">
        <v>1128</v>
      </c>
      <c r="E45" s="125">
        <v>91</v>
      </c>
      <c r="F45" s="126"/>
      <c r="G45" s="127">
        <f>ROUND(E45*F45,2)</f>
        <v>0</v>
      </c>
      <c r="H45" s="126"/>
      <c r="I45" s="127">
        <f>ROUND(E45*H45,2)</f>
        <v>0</v>
      </c>
      <c r="J45" s="126"/>
      <c r="K45" s="127">
        <f>ROUND(E45*J45,2)</f>
        <v>0</v>
      </c>
      <c r="L45" s="127">
        <v>21</v>
      </c>
      <c r="M45" s="127">
        <f>G45*(1+L45/100)</f>
        <v>0</v>
      </c>
      <c r="N45" s="127">
        <v>0</v>
      </c>
      <c r="O45" s="127">
        <f>ROUND(E45*N45,2)</f>
        <v>0</v>
      </c>
      <c r="P45" s="127">
        <v>0</v>
      </c>
      <c r="Q45" s="127">
        <f>ROUND(E45*P45,2)</f>
        <v>0</v>
      </c>
      <c r="R45" s="127"/>
      <c r="S45" s="127" t="s">
        <v>392</v>
      </c>
      <c r="T45" s="128" t="s">
        <v>393</v>
      </c>
      <c r="U45" s="106">
        <v>0</v>
      </c>
      <c r="V45" s="106">
        <f>ROUND(E45*U45,2)</f>
        <v>0</v>
      </c>
      <c r="W45" s="106"/>
      <c r="X45" s="106" t="s">
        <v>1066</v>
      </c>
      <c r="Y45" s="101"/>
      <c r="Z45" s="101"/>
      <c r="AA45" s="101"/>
      <c r="AB45" s="101"/>
      <c r="AC45" s="101"/>
      <c r="AD45" s="101"/>
      <c r="AE45" s="101"/>
      <c r="AF45" s="101"/>
      <c r="AG45" s="101" t="s">
        <v>1795</v>
      </c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outlineLevel="1">
      <c r="A46" s="104"/>
      <c r="B46" s="105"/>
      <c r="C46" s="138" t="s">
        <v>2520</v>
      </c>
      <c r="D46" s="107"/>
      <c r="E46" s="108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1"/>
      <c r="Z46" s="101"/>
      <c r="AA46" s="101"/>
      <c r="AB46" s="101"/>
      <c r="AC46" s="101"/>
      <c r="AD46" s="101"/>
      <c r="AE46" s="101"/>
      <c r="AF46" s="101"/>
      <c r="AG46" s="101" t="s">
        <v>365</v>
      </c>
      <c r="AH46" s="101">
        <v>0</v>
      </c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 outlineLevel="1">
      <c r="A47" s="104"/>
      <c r="B47" s="105"/>
      <c r="C47" s="138" t="s">
        <v>2545</v>
      </c>
      <c r="D47" s="107"/>
      <c r="E47" s="108">
        <v>91</v>
      </c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1"/>
      <c r="Z47" s="101"/>
      <c r="AA47" s="101"/>
      <c r="AB47" s="101"/>
      <c r="AC47" s="101"/>
      <c r="AD47" s="101"/>
      <c r="AE47" s="101"/>
      <c r="AF47" s="101"/>
      <c r="AG47" s="101" t="s">
        <v>365</v>
      </c>
      <c r="AH47" s="101">
        <v>0</v>
      </c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outlineLevel="1">
      <c r="A48" s="122">
        <v>15</v>
      </c>
      <c r="B48" s="123" t="s">
        <v>2546</v>
      </c>
      <c r="C48" s="137" t="s">
        <v>2547</v>
      </c>
      <c r="D48" s="124" t="s">
        <v>1128</v>
      </c>
      <c r="E48" s="125">
        <v>15</v>
      </c>
      <c r="F48" s="126"/>
      <c r="G48" s="127">
        <f>ROUND(E48*F48,2)</f>
        <v>0</v>
      </c>
      <c r="H48" s="126"/>
      <c r="I48" s="127">
        <f>ROUND(E48*H48,2)</f>
        <v>0</v>
      </c>
      <c r="J48" s="126"/>
      <c r="K48" s="127">
        <f>ROUND(E48*J48,2)</f>
        <v>0</v>
      </c>
      <c r="L48" s="127">
        <v>21</v>
      </c>
      <c r="M48" s="127">
        <f>G48*(1+L48/100)</f>
        <v>0</v>
      </c>
      <c r="N48" s="127">
        <v>0</v>
      </c>
      <c r="O48" s="127">
        <f>ROUND(E48*N48,2)</f>
        <v>0</v>
      </c>
      <c r="P48" s="127">
        <v>0</v>
      </c>
      <c r="Q48" s="127">
        <f>ROUND(E48*P48,2)</f>
        <v>0</v>
      </c>
      <c r="R48" s="127"/>
      <c r="S48" s="127" t="s">
        <v>392</v>
      </c>
      <c r="T48" s="128" t="s">
        <v>393</v>
      </c>
      <c r="U48" s="106">
        <v>0</v>
      </c>
      <c r="V48" s="106">
        <f>ROUND(E48*U48,2)</f>
        <v>0</v>
      </c>
      <c r="W48" s="106"/>
      <c r="X48" s="106" t="s">
        <v>1066</v>
      </c>
      <c r="Y48" s="101"/>
      <c r="Z48" s="101"/>
      <c r="AA48" s="101"/>
      <c r="AB48" s="101"/>
      <c r="AC48" s="101"/>
      <c r="AD48" s="101"/>
      <c r="AE48" s="101"/>
      <c r="AF48" s="101"/>
      <c r="AG48" s="101" t="s">
        <v>1795</v>
      </c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outlineLevel="1">
      <c r="A49" s="104"/>
      <c r="B49" s="105"/>
      <c r="C49" s="138" t="s">
        <v>2520</v>
      </c>
      <c r="D49" s="107"/>
      <c r="E49" s="108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1"/>
      <c r="Z49" s="101"/>
      <c r="AA49" s="101"/>
      <c r="AB49" s="101"/>
      <c r="AC49" s="101"/>
      <c r="AD49" s="101"/>
      <c r="AE49" s="101"/>
      <c r="AF49" s="101"/>
      <c r="AG49" s="101" t="s">
        <v>365</v>
      </c>
      <c r="AH49" s="101">
        <v>0</v>
      </c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outlineLevel="1">
      <c r="A50" s="104"/>
      <c r="B50" s="105"/>
      <c r="C50" s="138" t="s">
        <v>1841</v>
      </c>
      <c r="D50" s="107"/>
      <c r="E50" s="108">
        <v>15</v>
      </c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1"/>
      <c r="Z50" s="101"/>
      <c r="AA50" s="101"/>
      <c r="AB50" s="101"/>
      <c r="AC50" s="101"/>
      <c r="AD50" s="101"/>
      <c r="AE50" s="101"/>
      <c r="AF50" s="101"/>
      <c r="AG50" s="101" t="s">
        <v>365</v>
      </c>
      <c r="AH50" s="101">
        <v>0</v>
      </c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outlineLevel="1">
      <c r="A51" s="122">
        <v>16</v>
      </c>
      <c r="B51" s="123" t="s">
        <v>2548</v>
      </c>
      <c r="C51" s="137" t="s">
        <v>2549</v>
      </c>
      <c r="D51" s="124" t="s">
        <v>1128</v>
      </c>
      <c r="E51" s="125">
        <v>12</v>
      </c>
      <c r="F51" s="126"/>
      <c r="G51" s="127">
        <f>ROUND(E51*F51,2)</f>
        <v>0</v>
      </c>
      <c r="H51" s="126"/>
      <c r="I51" s="127">
        <f>ROUND(E51*H51,2)</f>
        <v>0</v>
      </c>
      <c r="J51" s="126"/>
      <c r="K51" s="127">
        <f>ROUND(E51*J51,2)</f>
        <v>0</v>
      </c>
      <c r="L51" s="127">
        <v>21</v>
      </c>
      <c r="M51" s="127">
        <f>G51*(1+L51/100)</f>
        <v>0</v>
      </c>
      <c r="N51" s="127">
        <v>0</v>
      </c>
      <c r="O51" s="127">
        <f>ROUND(E51*N51,2)</f>
        <v>0</v>
      </c>
      <c r="P51" s="127">
        <v>0</v>
      </c>
      <c r="Q51" s="127">
        <f>ROUND(E51*P51,2)</f>
        <v>0</v>
      </c>
      <c r="R51" s="127"/>
      <c r="S51" s="127" t="s">
        <v>392</v>
      </c>
      <c r="T51" s="128" t="s">
        <v>393</v>
      </c>
      <c r="U51" s="106">
        <v>0</v>
      </c>
      <c r="V51" s="106">
        <f>ROUND(E51*U51,2)</f>
        <v>0</v>
      </c>
      <c r="W51" s="106"/>
      <c r="X51" s="106" t="s">
        <v>1066</v>
      </c>
      <c r="Y51" s="101"/>
      <c r="Z51" s="101"/>
      <c r="AA51" s="101"/>
      <c r="AB51" s="101"/>
      <c r="AC51" s="101"/>
      <c r="AD51" s="101"/>
      <c r="AE51" s="101"/>
      <c r="AF51" s="101"/>
      <c r="AG51" s="101" t="s">
        <v>1795</v>
      </c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outlineLevel="1">
      <c r="A52" s="104"/>
      <c r="B52" s="105"/>
      <c r="C52" s="138" t="s">
        <v>2520</v>
      </c>
      <c r="D52" s="107"/>
      <c r="E52" s="108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1"/>
      <c r="Z52" s="101"/>
      <c r="AA52" s="101"/>
      <c r="AB52" s="101"/>
      <c r="AC52" s="101"/>
      <c r="AD52" s="101"/>
      <c r="AE52" s="101"/>
      <c r="AF52" s="101"/>
      <c r="AG52" s="101" t="s">
        <v>365</v>
      </c>
      <c r="AH52" s="101">
        <v>0</v>
      </c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 outlineLevel="1">
      <c r="A53" s="104"/>
      <c r="B53" s="105"/>
      <c r="C53" s="138" t="s">
        <v>2066</v>
      </c>
      <c r="D53" s="107"/>
      <c r="E53" s="108">
        <v>12</v>
      </c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1"/>
      <c r="Z53" s="101"/>
      <c r="AA53" s="101"/>
      <c r="AB53" s="101"/>
      <c r="AC53" s="101"/>
      <c r="AD53" s="101"/>
      <c r="AE53" s="101"/>
      <c r="AF53" s="101"/>
      <c r="AG53" s="101" t="s">
        <v>365</v>
      </c>
      <c r="AH53" s="101">
        <v>0</v>
      </c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</row>
    <row r="54" spans="1:60">
      <c r="A54" s="116" t="s">
        <v>355</v>
      </c>
      <c r="B54" s="117" t="s">
        <v>267</v>
      </c>
      <c r="C54" s="136" t="s">
        <v>213</v>
      </c>
      <c r="D54" s="118"/>
      <c r="E54" s="119"/>
      <c r="F54" s="120"/>
      <c r="G54" s="120">
        <f>SUMIF(AG55:AG63,"&lt;&gt;NOR",G55:G63)</f>
        <v>0</v>
      </c>
      <c r="H54" s="120"/>
      <c r="I54" s="120">
        <f>SUM(I55:I63)</f>
        <v>0</v>
      </c>
      <c r="J54" s="120"/>
      <c r="K54" s="120">
        <f>SUM(K55:K63)</f>
        <v>0</v>
      </c>
      <c r="L54" s="120"/>
      <c r="M54" s="120">
        <f>SUM(M55:M63)</f>
        <v>0</v>
      </c>
      <c r="N54" s="120"/>
      <c r="O54" s="120">
        <f>SUM(O55:O63)</f>
        <v>0</v>
      </c>
      <c r="P54" s="120"/>
      <c r="Q54" s="120">
        <f>SUM(Q55:Q63)</f>
        <v>0</v>
      </c>
      <c r="R54" s="120"/>
      <c r="S54" s="120"/>
      <c r="T54" s="121"/>
      <c r="U54" s="115"/>
      <c r="V54" s="115">
        <f>SUM(V55:V63)</f>
        <v>0</v>
      </c>
      <c r="W54" s="115"/>
      <c r="X54" s="115"/>
      <c r="AG54" t="s">
        <v>356</v>
      </c>
    </row>
    <row r="55" spans="1:60" outlineLevel="1">
      <c r="A55" s="122">
        <v>17</v>
      </c>
      <c r="B55" s="123" t="s">
        <v>2550</v>
      </c>
      <c r="C55" s="137" t="s">
        <v>2551</v>
      </c>
      <c r="D55" s="124" t="s">
        <v>1128</v>
      </c>
      <c r="E55" s="125">
        <v>74</v>
      </c>
      <c r="F55" s="126"/>
      <c r="G55" s="127">
        <f>ROUND(E55*F55,2)</f>
        <v>0</v>
      </c>
      <c r="H55" s="126"/>
      <c r="I55" s="127">
        <f>ROUND(E55*H55,2)</f>
        <v>0</v>
      </c>
      <c r="J55" s="126"/>
      <c r="K55" s="127">
        <f>ROUND(E55*J55,2)</f>
        <v>0</v>
      </c>
      <c r="L55" s="127">
        <v>21</v>
      </c>
      <c r="M55" s="127">
        <f>G55*(1+L55/100)</f>
        <v>0</v>
      </c>
      <c r="N55" s="127">
        <v>0</v>
      </c>
      <c r="O55" s="127">
        <f>ROUND(E55*N55,2)</f>
        <v>0</v>
      </c>
      <c r="P55" s="127">
        <v>0</v>
      </c>
      <c r="Q55" s="127">
        <f>ROUND(E55*P55,2)</f>
        <v>0</v>
      </c>
      <c r="R55" s="127"/>
      <c r="S55" s="127" t="s">
        <v>392</v>
      </c>
      <c r="T55" s="128" t="s">
        <v>393</v>
      </c>
      <c r="U55" s="106">
        <v>0</v>
      </c>
      <c r="V55" s="106">
        <f>ROUND(E55*U55,2)</f>
        <v>0</v>
      </c>
      <c r="W55" s="106"/>
      <c r="X55" s="106" t="s">
        <v>1066</v>
      </c>
      <c r="Y55" s="101"/>
      <c r="Z55" s="101"/>
      <c r="AA55" s="101"/>
      <c r="AB55" s="101"/>
      <c r="AC55" s="101"/>
      <c r="AD55" s="101"/>
      <c r="AE55" s="101"/>
      <c r="AF55" s="101"/>
      <c r="AG55" s="101" t="s">
        <v>1795</v>
      </c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outlineLevel="1">
      <c r="A56" s="104"/>
      <c r="B56" s="105"/>
      <c r="C56" s="138" t="s">
        <v>2520</v>
      </c>
      <c r="D56" s="107"/>
      <c r="E56" s="108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1"/>
      <c r="Z56" s="101"/>
      <c r="AA56" s="101"/>
      <c r="AB56" s="101"/>
      <c r="AC56" s="101"/>
      <c r="AD56" s="101"/>
      <c r="AE56" s="101"/>
      <c r="AF56" s="101"/>
      <c r="AG56" s="101" t="s">
        <v>365</v>
      </c>
      <c r="AH56" s="101">
        <v>0</v>
      </c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outlineLevel="1">
      <c r="A57" s="104"/>
      <c r="B57" s="105"/>
      <c r="C57" s="138" t="s">
        <v>2552</v>
      </c>
      <c r="D57" s="107"/>
      <c r="E57" s="108">
        <v>74</v>
      </c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1"/>
      <c r="Z57" s="101"/>
      <c r="AA57" s="101"/>
      <c r="AB57" s="101"/>
      <c r="AC57" s="101"/>
      <c r="AD57" s="101"/>
      <c r="AE57" s="101"/>
      <c r="AF57" s="101"/>
      <c r="AG57" s="101" t="s">
        <v>365</v>
      </c>
      <c r="AH57" s="101">
        <v>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outlineLevel="1">
      <c r="A58" s="122">
        <v>18</v>
      </c>
      <c r="B58" s="123" t="s">
        <v>2553</v>
      </c>
      <c r="C58" s="137" t="s">
        <v>2554</v>
      </c>
      <c r="D58" s="124" t="s">
        <v>1128</v>
      </c>
      <c r="E58" s="125">
        <v>10</v>
      </c>
      <c r="F58" s="126"/>
      <c r="G58" s="127">
        <f>ROUND(E58*F58,2)</f>
        <v>0</v>
      </c>
      <c r="H58" s="126"/>
      <c r="I58" s="127">
        <f>ROUND(E58*H58,2)</f>
        <v>0</v>
      </c>
      <c r="J58" s="126"/>
      <c r="K58" s="127">
        <f>ROUND(E58*J58,2)</f>
        <v>0</v>
      </c>
      <c r="L58" s="127">
        <v>21</v>
      </c>
      <c r="M58" s="127">
        <f>G58*(1+L58/100)</f>
        <v>0</v>
      </c>
      <c r="N58" s="127">
        <v>0</v>
      </c>
      <c r="O58" s="127">
        <f>ROUND(E58*N58,2)</f>
        <v>0</v>
      </c>
      <c r="P58" s="127">
        <v>0</v>
      </c>
      <c r="Q58" s="127">
        <f>ROUND(E58*P58,2)</f>
        <v>0</v>
      </c>
      <c r="R58" s="127"/>
      <c r="S58" s="127" t="s">
        <v>392</v>
      </c>
      <c r="T58" s="128" t="s">
        <v>393</v>
      </c>
      <c r="U58" s="106">
        <v>0</v>
      </c>
      <c r="V58" s="106">
        <f>ROUND(E58*U58,2)</f>
        <v>0</v>
      </c>
      <c r="W58" s="106"/>
      <c r="X58" s="106" t="s">
        <v>1066</v>
      </c>
      <c r="Y58" s="101"/>
      <c r="Z58" s="101"/>
      <c r="AA58" s="101"/>
      <c r="AB58" s="101"/>
      <c r="AC58" s="101"/>
      <c r="AD58" s="101"/>
      <c r="AE58" s="101"/>
      <c r="AF58" s="101"/>
      <c r="AG58" s="101" t="s">
        <v>1795</v>
      </c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 outlineLevel="1">
      <c r="A59" s="104"/>
      <c r="B59" s="105"/>
      <c r="C59" s="138" t="s">
        <v>2520</v>
      </c>
      <c r="D59" s="107"/>
      <c r="E59" s="108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1"/>
      <c r="Z59" s="101"/>
      <c r="AA59" s="101"/>
      <c r="AB59" s="101"/>
      <c r="AC59" s="101"/>
      <c r="AD59" s="101"/>
      <c r="AE59" s="101"/>
      <c r="AF59" s="101"/>
      <c r="AG59" s="101" t="s">
        <v>365</v>
      </c>
      <c r="AH59" s="101">
        <v>0</v>
      </c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</row>
    <row r="60" spans="1:60" outlineLevel="1">
      <c r="A60" s="104"/>
      <c r="B60" s="105"/>
      <c r="C60" s="138" t="s">
        <v>1434</v>
      </c>
      <c r="D60" s="107"/>
      <c r="E60" s="108">
        <v>10</v>
      </c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1"/>
      <c r="Z60" s="101"/>
      <c r="AA60" s="101"/>
      <c r="AB60" s="101"/>
      <c r="AC60" s="101"/>
      <c r="AD60" s="101"/>
      <c r="AE60" s="101"/>
      <c r="AF60" s="101"/>
      <c r="AG60" s="101" t="s">
        <v>365</v>
      </c>
      <c r="AH60" s="101">
        <v>0</v>
      </c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outlineLevel="1">
      <c r="A61" s="122">
        <v>19</v>
      </c>
      <c r="B61" s="123" t="s">
        <v>2555</v>
      </c>
      <c r="C61" s="137" t="s">
        <v>2556</v>
      </c>
      <c r="D61" s="124" t="s">
        <v>1128</v>
      </c>
      <c r="E61" s="125">
        <v>8</v>
      </c>
      <c r="F61" s="126"/>
      <c r="G61" s="127">
        <f>ROUND(E61*F61,2)</f>
        <v>0</v>
      </c>
      <c r="H61" s="126"/>
      <c r="I61" s="127">
        <f>ROUND(E61*H61,2)</f>
        <v>0</v>
      </c>
      <c r="J61" s="126"/>
      <c r="K61" s="127">
        <f>ROUND(E61*J61,2)</f>
        <v>0</v>
      </c>
      <c r="L61" s="127">
        <v>21</v>
      </c>
      <c r="M61" s="127">
        <f>G61*(1+L61/100)</f>
        <v>0</v>
      </c>
      <c r="N61" s="127">
        <v>0</v>
      </c>
      <c r="O61" s="127">
        <f>ROUND(E61*N61,2)</f>
        <v>0</v>
      </c>
      <c r="P61" s="127">
        <v>0</v>
      </c>
      <c r="Q61" s="127">
        <f>ROUND(E61*P61,2)</f>
        <v>0</v>
      </c>
      <c r="R61" s="127"/>
      <c r="S61" s="127" t="s">
        <v>392</v>
      </c>
      <c r="T61" s="128" t="s">
        <v>393</v>
      </c>
      <c r="U61" s="106">
        <v>0</v>
      </c>
      <c r="V61" s="106">
        <f>ROUND(E61*U61,2)</f>
        <v>0</v>
      </c>
      <c r="W61" s="106"/>
      <c r="X61" s="106" t="s">
        <v>1066</v>
      </c>
      <c r="Y61" s="101"/>
      <c r="Z61" s="101"/>
      <c r="AA61" s="101"/>
      <c r="AB61" s="101"/>
      <c r="AC61" s="101"/>
      <c r="AD61" s="101"/>
      <c r="AE61" s="101"/>
      <c r="AF61" s="101"/>
      <c r="AG61" s="101" t="s">
        <v>1795</v>
      </c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outlineLevel="1">
      <c r="A62" s="104"/>
      <c r="B62" s="105"/>
      <c r="C62" s="138" t="s">
        <v>2520</v>
      </c>
      <c r="D62" s="107"/>
      <c r="E62" s="108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1"/>
      <c r="Z62" s="101"/>
      <c r="AA62" s="101"/>
      <c r="AB62" s="101"/>
      <c r="AC62" s="101"/>
      <c r="AD62" s="101"/>
      <c r="AE62" s="101"/>
      <c r="AF62" s="101"/>
      <c r="AG62" s="101" t="s">
        <v>365</v>
      </c>
      <c r="AH62" s="101">
        <v>0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outlineLevel="1">
      <c r="A63" s="104"/>
      <c r="B63" s="105"/>
      <c r="C63" s="138" t="s">
        <v>311</v>
      </c>
      <c r="D63" s="107"/>
      <c r="E63" s="108">
        <v>8</v>
      </c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1"/>
      <c r="Z63" s="101"/>
      <c r="AA63" s="101"/>
      <c r="AB63" s="101"/>
      <c r="AC63" s="101"/>
      <c r="AD63" s="101"/>
      <c r="AE63" s="101"/>
      <c r="AF63" s="101"/>
      <c r="AG63" s="101" t="s">
        <v>365</v>
      </c>
      <c r="AH63" s="101">
        <v>0</v>
      </c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>
      <c r="A64" s="116" t="s">
        <v>355</v>
      </c>
      <c r="B64" s="117" t="s">
        <v>271</v>
      </c>
      <c r="C64" s="136" t="s">
        <v>248</v>
      </c>
      <c r="D64" s="118"/>
      <c r="E64" s="119"/>
      <c r="F64" s="120"/>
      <c r="G64" s="120">
        <f>SUMIF(AG65:AG70,"&lt;&gt;NOR",G65:G70)</f>
        <v>0</v>
      </c>
      <c r="H64" s="120"/>
      <c r="I64" s="120">
        <f>SUM(I65:I70)</f>
        <v>0</v>
      </c>
      <c r="J64" s="120"/>
      <c r="K64" s="120">
        <f>SUM(K65:K70)</f>
        <v>0</v>
      </c>
      <c r="L64" s="120"/>
      <c r="M64" s="120">
        <f>SUM(M65:M70)</f>
        <v>0</v>
      </c>
      <c r="N64" s="120"/>
      <c r="O64" s="120">
        <f>SUM(O65:O70)</f>
        <v>0</v>
      </c>
      <c r="P64" s="120"/>
      <c r="Q64" s="120">
        <f>SUM(Q65:Q70)</f>
        <v>0</v>
      </c>
      <c r="R64" s="120"/>
      <c r="S64" s="120"/>
      <c r="T64" s="121"/>
      <c r="U64" s="115"/>
      <c r="V64" s="115">
        <f>SUM(V65:V70)</f>
        <v>1.49</v>
      </c>
      <c r="W64" s="115"/>
      <c r="X64" s="115"/>
      <c r="AG64" t="s">
        <v>356</v>
      </c>
    </row>
    <row r="65" spans="1:60" outlineLevel="1">
      <c r="A65" s="122">
        <v>20</v>
      </c>
      <c r="B65" s="123" t="s">
        <v>2557</v>
      </c>
      <c r="C65" s="137" t="s">
        <v>2558</v>
      </c>
      <c r="D65" s="124" t="s">
        <v>525</v>
      </c>
      <c r="E65" s="125">
        <v>15</v>
      </c>
      <c r="F65" s="126"/>
      <c r="G65" s="127">
        <f>ROUND(E65*F65,2)</f>
        <v>0</v>
      </c>
      <c r="H65" s="126"/>
      <c r="I65" s="127">
        <f>ROUND(E65*H65,2)</f>
        <v>0</v>
      </c>
      <c r="J65" s="126"/>
      <c r="K65" s="127">
        <f>ROUND(E65*J65,2)</f>
        <v>0</v>
      </c>
      <c r="L65" s="127">
        <v>21</v>
      </c>
      <c r="M65" s="127">
        <f>G65*(1+L65/100)</f>
        <v>0</v>
      </c>
      <c r="N65" s="127">
        <v>0</v>
      </c>
      <c r="O65" s="127">
        <f>ROUND(E65*N65,2)</f>
        <v>0</v>
      </c>
      <c r="P65" s="127">
        <v>0</v>
      </c>
      <c r="Q65" s="127">
        <f>ROUND(E65*P65,2)</f>
        <v>0</v>
      </c>
      <c r="R65" s="127"/>
      <c r="S65" s="127" t="s">
        <v>360</v>
      </c>
      <c r="T65" s="128" t="s">
        <v>393</v>
      </c>
      <c r="U65" s="106">
        <v>9.955E-2</v>
      </c>
      <c r="V65" s="106">
        <f>ROUND(E65*U65,2)</f>
        <v>1.49</v>
      </c>
      <c r="W65" s="106"/>
      <c r="X65" s="106" t="s">
        <v>362</v>
      </c>
      <c r="Y65" s="101"/>
      <c r="Z65" s="101"/>
      <c r="AA65" s="101"/>
      <c r="AB65" s="101"/>
      <c r="AC65" s="101"/>
      <c r="AD65" s="101"/>
      <c r="AE65" s="101"/>
      <c r="AF65" s="101"/>
      <c r="AG65" s="101" t="s">
        <v>550</v>
      </c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outlineLevel="1">
      <c r="A66" s="104"/>
      <c r="B66" s="105"/>
      <c r="C66" s="138" t="s">
        <v>2520</v>
      </c>
      <c r="D66" s="107"/>
      <c r="E66" s="108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1"/>
      <c r="Z66" s="101"/>
      <c r="AA66" s="101"/>
      <c r="AB66" s="101"/>
      <c r="AC66" s="101"/>
      <c r="AD66" s="101"/>
      <c r="AE66" s="101"/>
      <c r="AF66" s="101"/>
      <c r="AG66" s="101" t="s">
        <v>365</v>
      </c>
      <c r="AH66" s="101">
        <v>0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outlineLevel="1">
      <c r="A67" s="104"/>
      <c r="B67" s="105"/>
      <c r="C67" s="138" t="s">
        <v>1841</v>
      </c>
      <c r="D67" s="107"/>
      <c r="E67" s="108">
        <v>15</v>
      </c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1"/>
      <c r="Z67" s="101"/>
      <c r="AA67" s="101"/>
      <c r="AB67" s="101"/>
      <c r="AC67" s="101"/>
      <c r="AD67" s="101"/>
      <c r="AE67" s="101"/>
      <c r="AF67" s="101"/>
      <c r="AG67" s="101" t="s">
        <v>365</v>
      </c>
      <c r="AH67" s="101">
        <v>0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</row>
    <row r="68" spans="1:60" outlineLevel="1">
      <c r="A68" s="122">
        <v>21</v>
      </c>
      <c r="B68" s="123" t="s">
        <v>2557</v>
      </c>
      <c r="C68" s="137" t="s">
        <v>2559</v>
      </c>
      <c r="D68" s="124" t="s">
        <v>525</v>
      </c>
      <c r="E68" s="125">
        <v>25</v>
      </c>
      <c r="F68" s="126"/>
      <c r="G68" s="127">
        <f>ROUND(E68*F68,2)</f>
        <v>0</v>
      </c>
      <c r="H68" s="126"/>
      <c r="I68" s="127">
        <f>ROUND(E68*H68,2)</f>
        <v>0</v>
      </c>
      <c r="J68" s="126"/>
      <c r="K68" s="127">
        <f>ROUND(E68*J68,2)</f>
        <v>0</v>
      </c>
      <c r="L68" s="127">
        <v>21</v>
      </c>
      <c r="M68" s="127">
        <f>G68*(1+L68/100)</f>
        <v>0</v>
      </c>
      <c r="N68" s="127">
        <v>0</v>
      </c>
      <c r="O68" s="127">
        <f>ROUND(E68*N68,2)</f>
        <v>0</v>
      </c>
      <c r="P68" s="127">
        <v>0</v>
      </c>
      <c r="Q68" s="127">
        <f>ROUND(E68*P68,2)</f>
        <v>0</v>
      </c>
      <c r="R68" s="127"/>
      <c r="S68" s="127" t="s">
        <v>392</v>
      </c>
      <c r="T68" s="128" t="s">
        <v>393</v>
      </c>
      <c r="U68" s="106">
        <v>0</v>
      </c>
      <c r="V68" s="106">
        <f>ROUND(E68*U68,2)</f>
        <v>0</v>
      </c>
      <c r="W68" s="106"/>
      <c r="X68" s="106" t="s">
        <v>1008</v>
      </c>
      <c r="Y68" s="101"/>
      <c r="Z68" s="101"/>
      <c r="AA68" s="101"/>
      <c r="AB68" s="101"/>
      <c r="AC68" s="101"/>
      <c r="AD68" s="101"/>
      <c r="AE68" s="101"/>
      <c r="AF68" s="101"/>
      <c r="AG68" s="101" t="s">
        <v>1009</v>
      </c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 outlineLevel="1">
      <c r="A69" s="104"/>
      <c r="B69" s="105"/>
      <c r="C69" s="138" t="s">
        <v>2520</v>
      </c>
      <c r="D69" s="107"/>
      <c r="E69" s="108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1"/>
      <c r="Z69" s="101"/>
      <c r="AA69" s="101"/>
      <c r="AB69" s="101"/>
      <c r="AC69" s="101"/>
      <c r="AD69" s="101"/>
      <c r="AE69" s="101"/>
      <c r="AF69" s="101"/>
      <c r="AG69" s="101" t="s">
        <v>365</v>
      </c>
      <c r="AH69" s="101">
        <v>0</v>
      </c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</row>
    <row r="70" spans="1:60" outlineLevel="1">
      <c r="A70" s="104"/>
      <c r="B70" s="105"/>
      <c r="C70" s="138" t="s">
        <v>1829</v>
      </c>
      <c r="D70" s="107"/>
      <c r="E70" s="108">
        <v>25</v>
      </c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1"/>
      <c r="Z70" s="101"/>
      <c r="AA70" s="101"/>
      <c r="AB70" s="101"/>
      <c r="AC70" s="101"/>
      <c r="AD70" s="101"/>
      <c r="AE70" s="101"/>
      <c r="AF70" s="101"/>
      <c r="AG70" s="101" t="s">
        <v>365</v>
      </c>
      <c r="AH70" s="101">
        <v>0</v>
      </c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ht="25.5">
      <c r="A71" s="116" t="s">
        <v>355</v>
      </c>
      <c r="B71" s="117" t="s">
        <v>275</v>
      </c>
      <c r="C71" s="136" t="s">
        <v>277</v>
      </c>
      <c r="D71" s="118"/>
      <c r="E71" s="119"/>
      <c r="F71" s="120"/>
      <c r="G71" s="120">
        <f>SUMIF(AG72:AG80,"&lt;&gt;NOR",G72:G80)</f>
        <v>0</v>
      </c>
      <c r="H71" s="120"/>
      <c r="I71" s="120">
        <f>SUM(I72:I80)</f>
        <v>0</v>
      </c>
      <c r="J71" s="120"/>
      <c r="K71" s="120">
        <f>SUM(K72:K80)</f>
        <v>0</v>
      </c>
      <c r="L71" s="120"/>
      <c r="M71" s="120">
        <f>SUM(M72:M80)</f>
        <v>0</v>
      </c>
      <c r="N71" s="120"/>
      <c r="O71" s="120">
        <f>SUM(O72:O80)</f>
        <v>0</v>
      </c>
      <c r="P71" s="120"/>
      <c r="Q71" s="120">
        <f>SUM(Q72:Q80)</f>
        <v>0</v>
      </c>
      <c r="R71" s="120"/>
      <c r="S71" s="120"/>
      <c r="T71" s="121"/>
      <c r="U71" s="115"/>
      <c r="V71" s="115">
        <f>SUM(V72:V80)</f>
        <v>0</v>
      </c>
      <c r="W71" s="115"/>
      <c r="X71" s="115"/>
      <c r="AG71" t="s">
        <v>356</v>
      </c>
    </row>
    <row r="72" spans="1:60" outlineLevel="1">
      <c r="A72" s="122">
        <v>22</v>
      </c>
      <c r="B72" s="123" t="s">
        <v>2560</v>
      </c>
      <c r="C72" s="137" t="s">
        <v>2561</v>
      </c>
      <c r="D72" s="124" t="s">
        <v>525</v>
      </c>
      <c r="E72" s="125">
        <v>640</v>
      </c>
      <c r="F72" s="126"/>
      <c r="G72" s="127">
        <f>ROUND(E72*F72,2)</f>
        <v>0</v>
      </c>
      <c r="H72" s="126"/>
      <c r="I72" s="127">
        <f>ROUND(E72*H72,2)</f>
        <v>0</v>
      </c>
      <c r="J72" s="126"/>
      <c r="K72" s="127">
        <f>ROUND(E72*J72,2)</f>
        <v>0</v>
      </c>
      <c r="L72" s="127">
        <v>21</v>
      </c>
      <c r="M72" s="127">
        <f>G72*(1+L72/100)</f>
        <v>0</v>
      </c>
      <c r="N72" s="127">
        <v>0</v>
      </c>
      <c r="O72" s="127">
        <f>ROUND(E72*N72,2)</f>
        <v>0</v>
      </c>
      <c r="P72" s="127">
        <v>0</v>
      </c>
      <c r="Q72" s="127">
        <f>ROUND(E72*P72,2)</f>
        <v>0</v>
      </c>
      <c r="R72" s="127"/>
      <c r="S72" s="127" t="s">
        <v>392</v>
      </c>
      <c r="T72" s="128" t="s">
        <v>393</v>
      </c>
      <c r="U72" s="106">
        <v>0</v>
      </c>
      <c r="V72" s="106">
        <f>ROUND(E72*U72,2)</f>
        <v>0</v>
      </c>
      <c r="W72" s="106"/>
      <c r="X72" s="106" t="s">
        <v>362</v>
      </c>
      <c r="Y72" s="101"/>
      <c r="Z72" s="101"/>
      <c r="AA72" s="101"/>
      <c r="AB72" s="101"/>
      <c r="AC72" s="101"/>
      <c r="AD72" s="101"/>
      <c r="AE72" s="101"/>
      <c r="AF72" s="101"/>
      <c r="AG72" s="101" t="s">
        <v>550</v>
      </c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outlineLevel="1">
      <c r="A73" s="104"/>
      <c r="B73" s="105"/>
      <c r="C73" s="138" t="s">
        <v>2520</v>
      </c>
      <c r="D73" s="107"/>
      <c r="E73" s="108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1"/>
      <c r="Z73" s="101"/>
      <c r="AA73" s="101"/>
      <c r="AB73" s="101"/>
      <c r="AC73" s="101"/>
      <c r="AD73" s="101"/>
      <c r="AE73" s="101"/>
      <c r="AF73" s="101"/>
      <c r="AG73" s="101" t="s">
        <v>365</v>
      </c>
      <c r="AH73" s="101">
        <v>0</v>
      </c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outlineLevel="1">
      <c r="A74" s="104"/>
      <c r="B74" s="105"/>
      <c r="C74" s="138" t="s">
        <v>2562</v>
      </c>
      <c r="D74" s="107"/>
      <c r="E74" s="108">
        <v>640</v>
      </c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1"/>
      <c r="Z74" s="101"/>
      <c r="AA74" s="101"/>
      <c r="AB74" s="101"/>
      <c r="AC74" s="101"/>
      <c r="AD74" s="101"/>
      <c r="AE74" s="101"/>
      <c r="AF74" s="101"/>
      <c r="AG74" s="101" t="s">
        <v>365</v>
      </c>
      <c r="AH74" s="101">
        <v>0</v>
      </c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outlineLevel="1">
      <c r="A75" s="122">
        <v>23</v>
      </c>
      <c r="B75" s="123" t="s">
        <v>2563</v>
      </c>
      <c r="C75" s="137" t="s">
        <v>2564</v>
      </c>
      <c r="D75" s="124" t="s">
        <v>525</v>
      </c>
      <c r="E75" s="125">
        <v>1980</v>
      </c>
      <c r="F75" s="126"/>
      <c r="G75" s="127">
        <f>ROUND(E75*F75,2)</f>
        <v>0</v>
      </c>
      <c r="H75" s="126"/>
      <c r="I75" s="127">
        <f>ROUND(E75*H75,2)</f>
        <v>0</v>
      </c>
      <c r="J75" s="126"/>
      <c r="K75" s="127">
        <f>ROUND(E75*J75,2)</f>
        <v>0</v>
      </c>
      <c r="L75" s="127">
        <v>21</v>
      </c>
      <c r="M75" s="127">
        <f>G75*(1+L75/100)</f>
        <v>0</v>
      </c>
      <c r="N75" s="127">
        <v>0</v>
      </c>
      <c r="O75" s="127">
        <f>ROUND(E75*N75,2)</f>
        <v>0</v>
      </c>
      <c r="P75" s="127">
        <v>0</v>
      </c>
      <c r="Q75" s="127">
        <f>ROUND(E75*P75,2)</f>
        <v>0</v>
      </c>
      <c r="R75" s="127"/>
      <c r="S75" s="127" t="s">
        <v>392</v>
      </c>
      <c r="T75" s="128" t="s">
        <v>393</v>
      </c>
      <c r="U75" s="106">
        <v>0</v>
      </c>
      <c r="V75" s="106">
        <f>ROUND(E75*U75,2)</f>
        <v>0</v>
      </c>
      <c r="W75" s="106"/>
      <c r="X75" s="106" t="s">
        <v>362</v>
      </c>
      <c r="Y75" s="101"/>
      <c r="Z75" s="101"/>
      <c r="AA75" s="101"/>
      <c r="AB75" s="101"/>
      <c r="AC75" s="101"/>
      <c r="AD75" s="101"/>
      <c r="AE75" s="101"/>
      <c r="AF75" s="101"/>
      <c r="AG75" s="101" t="s">
        <v>550</v>
      </c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outlineLevel="1">
      <c r="A76" s="104"/>
      <c r="B76" s="105"/>
      <c r="C76" s="138" t="s">
        <v>2520</v>
      </c>
      <c r="D76" s="107"/>
      <c r="E76" s="108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1"/>
      <c r="Z76" s="101"/>
      <c r="AA76" s="101"/>
      <c r="AB76" s="101"/>
      <c r="AC76" s="101"/>
      <c r="AD76" s="101"/>
      <c r="AE76" s="101"/>
      <c r="AF76" s="101"/>
      <c r="AG76" s="101" t="s">
        <v>365</v>
      </c>
      <c r="AH76" s="101">
        <v>0</v>
      </c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 outlineLevel="1">
      <c r="A77" s="104"/>
      <c r="B77" s="105"/>
      <c r="C77" s="138" t="s">
        <v>2565</v>
      </c>
      <c r="D77" s="107"/>
      <c r="E77" s="108">
        <v>1980</v>
      </c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1"/>
      <c r="Z77" s="101"/>
      <c r="AA77" s="101"/>
      <c r="AB77" s="101"/>
      <c r="AC77" s="101"/>
      <c r="AD77" s="101"/>
      <c r="AE77" s="101"/>
      <c r="AF77" s="101"/>
      <c r="AG77" s="101" t="s">
        <v>365</v>
      </c>
      <c r="AH77" s="101">
        <v>0</v>
      </c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</row>
    <row r="78" spans="1:60" outlineLevel="1">
      <c r="A78" s="122">
        <v>24</v>
      </c>
      <c r="B78" s="123" t="s">
        <v>2566</v>
      </c>
      <c r="C78" s="137" t="s">
        <v>2567</v>
      </c>
      <c r="D78" s="124" t="s">
        <v>525</v>
      </c>
      <c r="E78" s="125">
        <v>295</v>
      </c>
      <c r="F78" s="126"/>
      <c r="G78" s="127">
        <f>ROUND(E78*F78,2)</f>
        <v>0</v>
      </c>
      <c r="H78" s="126"/>
      <c r="I78" s="127">
        <f>ROUND(E78*H78,2)</f>
        <v>0</v>
      </c>
      <c r="J78" s="126"/>
      <c r="K78" s="127">
        <f>ROUND(E78*J78,2)</f>
        <v>0</v>
      </c>
      <c r="L78" s="127">
        <v>21</v>
      </c>
      <c r="M78" s="127">
        <f>G78*(1+L78/100)</f>
        <v>0</v>
      </c>
      <c r="N78" s="127">
        <v>0</v>
      </c>
      <c r="O78" s="127">
        <f>ROUND(E78*N78,2)</f>
        <v>0</v>
      </c>
      <c r="P78" s="127">
        <v>0</v>
      </c>
      <c r="Q78" s="127">
        <f>ROUND(E78*P78,2)</f>
        <v>0</v>
      </c>
      <c r="R78" s="127"/>
      <c r="S78" s="127" t="s">
        <v>392</v>
      </c>
      <c r="T78" s="128" t="s">
        <v>393</v>
      </c>
      <c r="U78" s="106">
        <v>0</v>
      </c>
      <c r="V78" s="106">
        <f>ROUND(E78*U78,2)</f>
        <v>0</v>
      </c>
      <c r="W78" s="106"/>
      <c r="X78" s="106" t="s">
        <v>362</v>
      </c>
      <c r="Y78" s="101"/>
      <c r="Z78" s="101"/>
      <c r="AA78" s="101"/>
      <c r="AB78" s="101"/>
      <c r="AC78" s="101"/>
      <c r="AD78" s="101"/>
      <c r="AE78" s="101"/>
      <c r="AF78" s="101"/>
      <c r="AG78" s="101" t="s">
        <v>550</v>
      </c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outlineLevel="1">
      <c r="A79" s="104"/>
      <c r="B79" s="105"/>
      <c r="C79" s="138" t="s">
        <v>2520</v>
      </c>
      <c r="D79" s="107"/>
      <c r="E79" s="108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1"/>
      <c r="Z79" s="101"/>
      <c r="AA79" s="101"/>
      <c r="AB79" s="101"/>
      <c r="AC79" s="101"/>
      <c r="AD79" s="101"/>
      <c r="AE79" s="101"/>
      <c r="AF79" s="101"/>
      <c r="AG79" s="101" t="s">
        <v>365</v>
      </c>
      <c r="AH79" s="101">
        <v>0</v>
      </c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outlineLevel="1">
      <c r="A80" s="104"/>
      <c r="B80" s="105"/>
      <c r="C80" s="138" t="s">
        <v>2568</v>
      </c>
      <c r="D80" s="107"/>
      <c r="E80" s="108">
        <v>295</v>
      </c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1"/>
      <c r="Z80" s="101"/>
      <c r="AA80" s="101"/>
      <c r="AB80" s="101"/>
      <c r="AC80" s="101"/>
      <c r="AD80" s="101"/>
      <c r="AE80" s="101"/>
      <c r="AF80" s="101"/>
      <c r="AG80" s="101" t="s">
        <v>365</v>
      </c>
      <c r="AH80" s="101">
        <v>0</v>
      </c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ht="25.5">
      <c r="A81" s="116" t="s">
        <v>355</v>
      </c>
      <c r="B81" s="117" t="s">
        <v>279</v>
      </c>
      <c r="C81" s="136" t="s">
        <v>235</v>
      </c>
      <c r="D81" s="118"/>
      <c r="E81" s="119"/>
      <c r="F81" s="120"/>
      <c r="G81" s="120">
        <f>SUMIF(AG82:AG84,"&lt;&gt;NOR",G82:G84)</f>
        <v>0</v>
      </c>
      <c r="H81" s="120"/>
      <c r="I81" s="120">
        <f>SUM(I82:I84)</f>
        <v>0</v>
      </c>
      <c r="J81" s="120"/>
      <c r="K81" s="120">
        <f>SUM(K82:K84)</f>
        <v>0</v>
      </c>
      <c r="L81" s="120"/>
      <c r="M81" s="120">
        <f>SUM(M82:M84)</f>
        <v>0</v>
      </c>
      <c r="N81" s="120"/>
      <c r="O81" s="120">
        <f>SUM(O82:O84)</f>
        <v>0</v>
      </c>
      <c r="P81" s="120"/>
      <c r="Q81" s="120">
        <f>SUM(Q82:Q84)</f>
        <v>0</v>
      </c>
      <c r="R81" s="120"/>
      <c r="S81" s="120"/>
      <c r="T81" s="121"/>
      <c r="U81" s="115"/>
      <c r="V81" s="115">
        <f>SUM(V82:V84)</f>
        <v>0</v>
      </c>
      <c r="W81" s="115"/>
      <c r="X81" s="115"/>
      <c r="AG81" t="s">
        <v>356</v>
      </c>
    </row>
    <row r="82" spans="1:60" outlineLevel="1">
      <c r="A82" s="122">
        <v>25</v>
      </c>
      <c r="B82" s="123" t="s">
        <v>2569</v>
      </c>
      <c r="C82" s="137" t="s">
        <v>2570</v>
      </c>
      <c r="D82" s="124" t="s">
        <v>525</v>
      </c>
      <c r="E82" s="125">
        <v>145</v>
      </c>
      <c r="F82" s="126"/>
      <c r="G82" s="127">
        <f>ROUND(E82*F82,2)</f>
        <v>0</v>
      </c>
      <c r="H82" s="126"/>
      <c r="I82" s="127">
        <f>ROUND(E82*H82,2)</f>
        <v>0</v>
      </c>
      <c r="J82" s="126"/>
      <c r="K82" s="127">
        <f>ROUND(E82*J82,2)</f>
        <v>0</v>
      </c>
      <c r="L82" s="127">
        <v>21</v>
      </c>
      <c r="M82" s="127">
        <f>G82*(1+L82/100)</f>
        <v>0</v>
      </c>
      <c r="N82" s="127">
        <v>0</v>
      </c>
      <c r="O82" s="127">
        <f>ROUND(E82*N82,2)</f>
        <v>0</v>
      </c>
      <c r="P82" s="127">
        <v>0</v>
      </c>
      <c r="Q82" s="127">
        <f>ROUND(E82*P82,2)</f>
        <v>0</v>
      </c>
      <c r="R82" s="127"/>
      <c r="S82" s="127" t="s">
        <v>392</v>
      </c>
      <c r="T82" s="128" t="s">
        <v>393</v>
      </c>
      <c r="U82" s="106">
        <v>0</v>
      </c>
      <c r="V82" s="106">
        <f>ROUND(E82*U82,2)</f>
        <v>0</v>
      </c>
      <c r="W82" s="106"/>
      <c r="X82" s="106" t="s">
        <v>362</v>
      </c>
      <c r="Y82" s="101"/>
      <c r="Z82" s="101"/>
      <c r="AA82" s="101"/>
      <c r="AB82" s="101"/>
      <c r="AC82" s="101"/>
      <c r="AD82" s="101"/>
      <c r="AE82" s="101"/>
      <c r="AF82" s="101"/>
      <c r="AG82" s="101" t="s">
        <v>550</v>
      </c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outlineLevel="1">
      <c r="A83" s="104"/>
      <c r="B83" s="105"/>
      <c r="C83" s="138" t="s">
        <v>2520</v>
      </c>
      <c r="D83" s="107"/>
      <c r="E83" s="108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1"/>
      <c r="Z83" s="101"/>
      <c r="AA83" s="101"/>
      <c r="AB83" s="101"/>
      <c r="AC83" s="101"/>
      <c r="AD83" s="101"/>
      <c r="AE83" s="101"/>
      <c r="AF83" s="101"/>
      <c r="AG83" s="101" t="s">
        <v>365</v>
      </c>
      <c r="AH83" s="101">
        <v>0</v>
      </c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outlineLevel="1">
      <c r="A84" s="104"/>
      <c r="B84" s="105"/>
      <c r="C84" s="138" t="s">
        <v>2571</v>
      </c>
      <c r="D84" s="107"/>
      <c r="E84" s="108">
        <v>145</v>
      </c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1"/>
      <c r="Z84" s="101"/>
      <c r="AA84" s="101"/>
      <c r="AB84" s="101"/>
      <c r="AC84" s="101"/>
      <c r="AD84" s="101"/>
      <c r="AE84" s="101"/>
      <c r="AF84" s="101"/>
      <c r="AG84" s="101" t="s">
        <v>365</v>
      </c>
      <c r="AH84" s="101">
        <v>0</v>
      </c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>
      <c r="A85" s="116" t="s">
        <v>355</v>
      </c>
      <c r="B85" s="117" t="s">
        <v>281</v>
      </c>
      <c r="C85" s="136" t="s">
        <v>237</v>
      </c>
      <c r="D85" s="118"/>
      <c r="E85" s="119"/>
      <c r="F85" s="120"/>
      <c r="G85" s="120">
        <f>SUMIF(AG86:AG94,"&lt;&gt;NOR",G86:G94)</f>
        <v>0</v>
      </c>
      <c r="H85" s="120"/>
      <c r="I85" s="120">
        <f>SUM(I86:I94)</f>
        <v>0</v>
      </c>
      <c r="J85" s="120"/>
      <c r="K85" s="120">
        <f>SUM(K86:K94)</f>
        <v>0</v>
      </c>
      <c r="L85" s="120"/>
      <c r="M85" s="120">
        <f>SUM(M86:M94)</f>
        <v>0</v>
      </c>
      <c r="N85" s="120"/>
      <c r="O85" s="120">
        <f>SUM(O86:O94)</f>
        <v>0</v>
      </c>
      <c r="P85" s="120"/>
      <c r="Q85" s="120">
        <f>SUM(Q86:Q94)</f>
        <v>0</v>
      </c>
      <c r="R85" s="120"/>
      <c r="S85" s="120"/>
      <c r="T85" s="121"/>
      <c r="U85" s="115"/>
      <c r="V85" s="115">
        <f>SUM(V86:V94)</f>
        <v>0</v>
      </c>
      <c r="W85" s="115"/>
      <c r="X85" s="115"/>
      <c r="AG85" t="s">
        <v>356</v>
      </c>
    </row>
    <row r="86" spans="1:60" outlineLevel="1">
      <c r="A86" s="122">
        <v>26</v>
      </c>
      <c r="B86" s="123" t="s">
        <v>2572</v>
      </c>
      <c r="C86" s="137" t="s">
        <v>2573</v>
      </c>
      <c r="D86" s="124" t="s">
        <v>1128</v>
      </c>
      <c r="E86" s="125">
        <v>150</v>
      </c>
      <c r="F86" s="126"/>
      <c r="G86" s="127">
        <f>ROUND(E86*F86,2)</f>
        <v>0</v>
      </c>
      <c r="H86" s="126"/>
      <c r="I86" s="127">
        <f>ROUND(E86*H86,2)</f>
        <v>0</v>
      </c>
      <c r="J86" s="126"/>
      <c r="K86" s="127">
        <f>ROUND(E86*J86,2)</f>
        <v>0</v>
      </c>
      <c r="L86" s="127">
        <v>21</v>
      </c>
      <c r="M86" s="127">
        <f>G86*(1+L86/100)</f>
        <v>0</v>
      </c>
      <c r="N86" s="127">
        <v>0</v>
      </c>
      <c r="O86" s="127">
        <f>ROUND(E86*N86,2)</f>
        <v>0</v>
      </c>
      <c r="P86" s="127">
        <v>0</v>
      </c>
      <c r="Q86" s="127">
        <f>ROUND(E86*P86,2)</f>
        <v>0</v>
      </c>
      <c r="R86" s="127"/>
      <c r="S86" s="127" t="s">
        <v>392</v>
      </c>
      <c r="T86" s="128" t="s">
        <v>393</v>
      </c>
      <c r="U86" s="106">
        <v>0</v>
      </c>
      <c r="V86" s="106">
        <f>ROUND(E86*U86,2)</f>
        <v>0</v>
      </c>
      <c r="W86" s="106"/>
      <c r="X86" s="106" t="s">
        <v>1066</v>
      </c>
      <c r="Y86" s="101"/>
      <c r="Z86" s="101"/>
      <c r="AA86" s="101"/>
      <c r="AB86" s="101"/>
      <c r="AC86" s="101"/>
      <c r="AD86" s="101"/>
      <c r="AE86" s="101"/>
      <c r="AF86" s="101"/>
      <c r="AG86" s="101" t="s">
        <v>1795</v>
      </c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 outlineLevel="1">
      <c r="A87" s="104"/>
      <c r="B87" s="105"/>
      <c r="C87" s="138" t="s">
        <v>2520</v>
      </c>
      <c r="D87" s="107"/>
      <c r="E87" s="108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1"/>
      <c r="Z87" s="101"/>
      <c r="AA87" s="101"/>
      <c r="AB87" s="101"/>
      <c r="AC87" s="101"/>
      <c r="AD87" s="101"/>
      <c r="AE87" s="101"/>
      <c r="AF87" s="101"/>
      <c r="AG87" s="101" t="s">
        <v>365</v>
      </c>
      <c r="AH87" s="101">
        <v>0</v>
      </c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</row>
    <row r="88" spans="1:60" outlineLevel="1">
      <c r="A88" s="104"/>
      <c r="B88" s="105"/>
      <c r="C88" s="138" t="s">
        <v>2574</v>
      </c>
      <c r="D88" s="107"/>
      <c r="E88" s="108">
        <v>150</v>
      </c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1"/>
      <c r="Z88" s="101"/>
      <c r="AA88" s="101"/>
      <c r="AB88" s="101"/>
      <c r="AC88" s="101"/>
      <c r="AD88" s="101"/>
      <c r="AE88" s="101"/>
      <c r="AF88" s="101"/>
      <c r="AG88" s="101" t="s">
        <v>365</v>
      </c>
      <c r="AH88" s="101">
        <v>0</v>
      </c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60" outlineLevel="1">
      <c r="A89" s="122">
        <v>27</v>
      </c>
      <c r="B89" s="123" t="s">
        <v>2575</v>
      </c>
      <c r="C89" s="137" t="s">
        <v>2576</v>
      </c>
      <c r="D89" s="124" t="s">
        <v>1128</v>
      </c>
      <c r="E89" s="125">
        <v>150</v>
      </c>
      <c r="F89" s="126"/>
      <c r="G89" s="127">
        <f>ROUND(E89*F89,2)</f>
        <v>0</v>
      </c>
      <c r="H89" s="126"/>
      <c r="I89" s="127">
        <f>ROUND(E89*H89,2)</f>
        <v>0</v>
      </c>
      <c r="J89" s="126"/>
      <c r="K89" s="127">
        <f>ROUND(E89*J89,2)</f>
        <v>0</v>
      </c>
      <c r="L89" s="127">
        <v>21</v>
      </c>
      <c r="M89" s="127">
        <f>G89*(1+L89/100)</f>
        <v>0</v>
      </c>
      <c r="N89" s="127">
        <v>0</v>
      </c>
      <c r="O89" s="127">
        <f>ROUND(E89*N89,2)</f>
        <v>0</v>
      </c>
      <c r="P89" s="127">
        <v>0</v>
      </c>
      <c r="Q89" s="127">
        <f>ROUND(E89*P89,2)</f>
        <v>0</v>
      </c>
      <c r="R89" s="127"/>
      <c r="S89" s="127" t="s">
        <v>392</v>
      </c>
      <c r="T89" s="128" t="s">
        <v>393</v>
      </c>
      <c r="U89" s="106">
        <v>0</v>
      </c>
      <c r="V89" s="106">
        <f>ROUND(E89*U89,2)</f>
        <v>0</v>
      </c>
      <c r="W89" s="106"/>
      <c r="X89" s="106" t="s">
        <v>362</v>
      </c>
      <c r="Y89" s="101"/>
      <c r="Z89" s="101"/>
      <c r="AA89" s="101"/>
      <c r="AB89" s="101"/>
      <c r="AC89" s="101"/>
      <c r="AD89" s="101"/>
      <c r="AE89" s="101"/>
      <c r="AF89" s="101"/>
      <c r="AG89" s="101" t="s">
        <v>550</v>
      </c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</row>
    <row r="90" spans="1:60" outlineLevel="1">
      <c r="A90" s="104"/>
      <c r="B90" s="105"/>
      <c r="C90" s="138" t="s">
        <v>2520</v>
      </c>
      <c r="D90" s="107"/>
      <c r="E90" s="108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1"/>
      <c r="Z90" s="101"/>
      <c r="AA90" s="101"/>
      <c r="AB90" s="101"/>
      <c r="AC90" s="101"/>
      <c r="AD90" s="101"/>
      <c r="AE90" s="101"/>
      <c r="AF90" s="101"/>
      <c r="AG90" s="101" t="s">
        <v>365</v>
      </c>
      <c r="AH90" s="101">
        <v>0</v>
      </c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60" outlineLevel="1">
      <c r="A91" s="104"/>
      <c r="B91" s="105"/>
      <c r="C91" s="138" t="s">
        <v>2574</v>
      </c>
      <c r="D91" s="107"/>
      <c r="E91" s="108">
        <v>150</v>
      </c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1"/>
      <c r="Z91" s="101"/>
      <c r="AA91" s="101"/>
      <c r="AB91" s="101"/>
      <c r="AC91" s="101"/>
      <c r="AD91" s="101"/>
      <c r="AE91" s="101"/>
      <c r="AF91" s="101"/>
      <c r="AG91" s="101" t="s">
        <v>365</v>
      </c>
      <c r="AH91" s="101">
        <v>0</v>
      </c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</row>
    <row r="92" spans="1:60" outlineLevel="1">
      <c r="A92" s="122">
        <v>28</v>
      </c>
      <c r="B92" s="123" t="s">
        <v>2577</v>
      </c>
      <c r="C92" s="137" t="s">
        <v>2578</v>
      </c>
      <c r="D92" s="124" t="s">
        <v>1128</v>
      </c>
      <c r="E92" s="125">
        <v>8</v>
      </c>
      <c r="F92" s="126"/>
      <c r="G92" s="127">
        <f>ROUND(E92*F92,2)</f>
        <v>0</v>
      </c>
      <c r="H92" s="126"/>
      <c r="I92" s="127">
        <f>ROUND(E92*H92,2)</f>
        <v>0</v>
      </c>
      <c r="J92" s="126"/>
      <c r="K92" s="127">
        <f>ROUND(E92*J92,2)</f>
        <v>0</v>
      </c>
      <c r="L92" s="127">
        <v>21</v>
      </c>
      <c r="M92" s="127">
        <f>G92*(1+L92/100)</f>
        <v>0</v>
      </c>
      <c r="N92" s="127">
        <v>0</v>
      </c>
      <c r="O92" s="127">
        <f>ROUND(E92*N92,2)</f>
        <v>0</v>
      </c>
      <c r="P92" s="127">
        <v>0</v>
      </c>
      <c r="Q92" s="127">
        <f>ROUND(E92*P92,2)</f>
        <v>0</v>
      </c>
      <c r="R92" s="127"/>
      <c r="S92" s="127" t="s">
        <v>392</v>
      </c>
      <c r="T92" s="128" t="s">
        <v>393</v>
      </c>
      <c r="U92" s="106">
        <v>0</v>
      </c>
      <c r="V92" s="106">
        <f>ROUND(E92*U92,2)</f>
        <v>0</v>
      </c>
      <c r="W92" s="106"/>
      <c r="X92" s="106" t="s">
        <v>1066</v>
      </c>
      <c r="Y92" s="101"/>
      <c r="Z92" s="101"/>
      <c r="AA92" s="101"/>
      <c r="AB92" s="101"/>
      <c r="AC92" s="101"/>
      <c r="AD92" s="101"/>
      <c r="AE92" s="101"/>
      <c r="AF92" s="101"/>
      <c r="AG92" s="101" t="s">
        <v>1795</v>
      </c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60" outlineLevel="1">
      <c r="A93" s="104"/>
      <c r="B93" s="105"/>
      <c r="C93" s="138" t="s">
        <v>2520</v>
      </c>
      <c r="D93" s="107"/>
      <c r="E93" s="108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1"/>
      <c r="Z93" s="101"/>
      <c r="AA93" s="101"/>
      <c r="AB93" s="101"/>
      <c r="AC93" s="101"/>
      <c r="AD93" s="101"/>
      <c r="AE93" s="101"/>
      <c r="AF93" s="101"/>
      <c r="AG93" s="101" t="s">
        <v>365</v>
      </c>
      <c r="AH93" s="101">
        <v>0</v>
      </c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60" outlineLevel="1">
      <c r="A94" s="104"/>
      <c r="B94" s="105"/>
      <c r="C94" s="138" t="s">
        <v>311</v>
      </c>
      <c r="D94" s="107"/>
      <c r="E94" s="108">
        <v>8</v>
      </c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1"/>
      <c r="Z94" s="101"/>
      <c r="AA94" s="101"/>
      <c r="AB94" s="101"/>
      <c r="AC94" s="101"/>
      <c r="AD94" s="101"/>
      <c r="AE94" s="101"/>
      <c r="AF94" s="101"/>
      <c r="AG94" s="101" t="s">
        <v>365</v>
      </c>
      <c r="AH94" s="101">
        <v>0</v>
      </c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60" ht="25.5">
      <c r="A95" s="116" t="s">
        <v>355</v>
      </c>
      <c r="B95" s="117" t="s">
        <v>283</v>
      </c>
      <c r="C95" s="136" t="s">
        <v>255</v>
      </c>
      <c r="D95" s="118"/>
      <c r="E95" s="119"/>
      <c r="F95" s="120"/>
      <c r="G95" s="120">
        <f>SUMIF(AG96:AG131,"&lt;&gt;NOR",G96:G131)</f>
        <v>0</v>
      </c>
      <c r="H95" s="120"/>
      <c r="I95" s="120">
        <f>SUM(I96:I131)</f>
        <v>0</v>
      </c>
      <c r="J95" s="120"/>
      <c r="K95" s="120">
        <f>SUM(K96:K131)</f>
        <v>0</v>
      </c>
      <c r="L95" s="120"/>
      <c r="M95" s="120">
        <f>SUM(M96:M131)</f>
        <v>0</v>
      </c>
      <c r="N95" s="120"/>
      <c r="O95" s="120">
        <f>SUM(O96:O131)</f>
        <v>0</v>
      </c>
      <c r="P95" s="120"/>
      <c r="Q95" s="120">
        <f>SUM(Q96:Q131)</f>
        <v>0</v>
      </c>
      <c r="R95" s="120"/>
      <c r="S95" s="120"/>
      <c r="T95" s="121"/>
      <c r="U95" s="115"/>
      <c r="V95" s="115">
        <f>SUM(V96:V131)</f>
        <v>0</v>
      </c>
      <c r="W95" s="115"/>
      <c r="X95" s="115"/>
      <c r="AG95" t="s">
        <v>356</v>
      </c>
    </row>
    <row r="96" spans="1:60" outlineLevel="1">
      <c r="A96" s="122">
        <v>29</v>
      </c>
      <c r="B96" s="123" t="s">
        <v>2579</v>
      </c>
      <c r="C96" s="137" t="s">
        <v>2580</v>
      </c>
      <c r="D96" s="124" t="s">
        <v>1128</v>
      </c>
      <c r="E96" s="125">
        <v>30</v>
      </c>
      <c r="F96" s="126"/>
      <c r="G96" s="127">
        <f>ROUND(E96*F96,2)</f>
        <v>0</v>
      </c>
      <c r="H96" s="126"/>
      <c r="I96" s="127">
        <f>ROUND(E96*H96,2)</f>
        <v>0</v>
      </c>
      <c r="J96" s="126"/>
      <c r="K96" s="127">
        <f>ROUND(E96*J96,2)</f>
        <v>0</v>
      </c>
      <c r="L96" s="127">
        <v>21</v>
      </c>
      <c r="M96" s="127">
        <f>G96*(1+L96/100)</f>
        <v>0</v>
      </c>
      <c r="N96" s="127">
        <v>0</v>
      </c>
      <c r="O96" s="127">
        <f>ROUND(E96*N96,2)</f>
        <v>0</v>
      </c>
      <c r="P96" s="127">
        <v>0</v>
      </c>
      <c r="Q96" s="127">
        <f>ROUND(E96*P96,2)</f>
        <v>0</v>
      </c>
      <c r="R96" s="127"/>
      <c r="S96" s="127" t="s">
        <v>392</v>
      </c>
      <c r="T96" s="128" t="s">
        <v>393</v>
      </c>
      <c r="U96" s="106">
        <v>0</v>
      </c>
      <c r="V96" s="106">
        <f>ROUND(E96*U96,2)</f>
        <v>0</v>
      </c>
      <c r="W96" s="106"/>
      <c r="X96" s="106" t="s">
        <v>362</v>
      </c>
      <c r="Y96" s="101"/>
      <c r="Z96" s="101"/>
      <c r="AA96" s="101"/>
      <c r="AB96" s="101"/>
      <c r="AC96" s="101"/>
      <c r="AD96" s="101"/>
      <c r="AE96" s="101"/>
      <c r="AF96" s="101"/>
      <c r="AG96" s="101" t="s">
        <v>550</v>
      </c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60" outlineLevel="1">
      <c r="A97" s="104"/>
      <c r="B97" s="105"/>
      <c r="C97" s="138" t="s">
        <v>2520</v>
      </c>
      <c r="D97" s="107"/>
      <c r="E97" s="108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1"/>
      <c r="Z97" s="101"/>
      <c r="AA97" s="101"/>
      <c r="AB97" s="101"/>
      <c r="AC97" s="101"/>
      <c r="AD97" s="101"/>
      <c r="AE97" s="101"/>
      <c r="AF97" s="101"/>
      <c r="AG97" s="101" t="s">
        <v>365</v>
      </c>
      <c r="AH97" s="101">
        <v>0</v>
      </c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</row>
    <row r="98" spans="1:60" outlineLevel="1">
      <c r="A98" s="104"/>
      <c r="B98" s="105"/>
      <c r="C98" s="138" t="s">
        <v>2413</v>
      </c>
      <c r="D98" s="107"/>
      <c r="E98" s="108">
        <v>30</v>
      </c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1"/>
      <c r="Z98" s="101"/>
      <c r="AA98" s="101"/>
      <c r="AB98" s="101"/>
      <c r="AC98" s="101"/>
      <c r="AD98" s="101"/>
      <c r="AE98" s="101"/>
      <c r="AF98" s="101"/>
      <c r="AG98" s="101" t="s">
        <v>365</v>
      </c>
      <c r="AH98" s="101">
        <v>0</v>
      </c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60" outlineLevel="1">
      <c r="A99" s="122">
        <v>30</v>
      </c>
      <c r="B99" s="123" t="s">
        <v>2581</v>
      </c>
      <c r="C99" s="137" t="s">
        <v>2582</v>
      </c>
      <c r="D99" s="124" t="s">
        <v>1128</v>
      </c>
      <c r="E99" s="125">
        <v>33</v>
      </c>
      <c r="F99" s="126"/>
      <c r="G99" s="127">
        <f>ROUND(E99*F99,2)</f>
        <v>0</v>
      </c>
      <c r="H99" s="126"/>
      <c r="I99" s="127">
        <f>ROUND(E99*H99,2)</f>
        <v>0</v>
      </c>
      <c r="J99" s="126"/>
      <c r="K99" s="127">
        <f>ROUND(E99*J99,2)</f>
        <v>0</v>
      </c>
      <c r="L99" s="127">
        <v>21</v>
      </c>
      <c r="M99" s="127">
        <f>G99*(1+L99/100)</f>
        <v>0</v>
      </c>
      <c r="N99" s="127">
        <v>0</v>
      </c>
      <c r="O99" s="127">
        <f>ROUND(E99*N99,2)</f>
        <v>0</v>
      </c>
      <c r="P99" s="127">
        <v>0</v>
      </c>
      <c r="Q99" s="127">
        <f>ROUND(E99*P99,2)</f>
        <v>0</v>
      </c>
      <c r="R99" s="127"/>
      <c r="S99" s="127" t="s">
        <v>392</v>
      </c>
      <c r="T99" s="128" t="s">
        <v>393</v>
      </c>
      <c r="U99" s="106">
        <v>0</v>
      </c>
      <c r="V99" s="106">
        <f>ROUND(E99*U99,2)</f>
        <v>0</v>
      </c>
      <c r="W99" s="106"/>
      <c r="X99" s="106" t="s">
        <v>362</v>
      </c>
      <c r="Y99" s="101"/>
      <c r="Z99" s="101"/>
      <c r="AA99" s="101"/>
      <c r="AB99" s="101"/>
      <c r="AC99" s="101"/>
      <c r="AD99" s="101"/>
      <c r="AE99" s="101"/>
      <c r="AF99" s="101"/>
      <c r="AG99" s="101" t="s">
        <v>550</v>
      </c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</row>
    <row r="100" spans="1:60" outlineLevel="1">
      <c r="A100" s="104"/>
      <c r="B100" s="105"/>
      <c r="C100" s="138" t="s">
        <v>2520</v>
      </c>
      <c r="D100" s="107"/>
      <c r="E100" s="108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1"/>
      <c r="Z100" s="101"/>
      <c r="AA100" s="101"/>
      <c r="AB100" s="101"/>
      <c r="AC100" s="101"/>
      <c r="AD100" s="101"/>
      <c r="AE100" s="101"/>
      <c r="AF100" s="101"/>
      <c r="AG100" s="101" t="s">
        <v>365</v>
      </c>
      <c r="AH100" s="101">
        <v>0</v>
      </c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60" outlineLevel="1">
      <c r="A101" s="104"/>
      <c r="B101" s="105"/>
      <c r="C101" s="138" t="s">
        <v>2583</v>
      </c>
      <c r="D101" s="107"/>
      <c r="E101" s="108">
        <v>33</v>
      </c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1"/>
      <c r="Z101" s="101"/>
      <c r="AA101" s="101"/>
      <c r="AB101" s="101"/>
      <c r="AC101" s="101"/>
      <c r="AD101" s="101"/>
      <c r="AE101" s="101"/>
      <c r="AF101" s="101"/>
      <c r="AG101" s="101" t="s">
        <v>365</v>
      </c>
      <c r="AH101" s="101">
        <v>0</v>
      </c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</row>
    <row r="102" spans="1:60" outlineLevel="1">
      <c r="A102" s="122">
        <v>31</v>
      </c>
      <c r="B102" s="123" t="s">
        <v>2584</v>
      </c>
      <c r="C102" s="137" t="s">
        <v>2585</v>
      </c>
      <c r="D102" s="124" t="s">
        <v>1128</v>
      </c>
      <c r="E102" s="125">
        <v>4</v>
      </c>
      <c r="F102" s="126"/>
      <c r="G102" s="127">
        <f>ROUND(E102*F102,2)</f>
        <v>0</v>
      </c>
      <c r="H102" s="126"/>
      <c r="I102" s="127">
        <f>ROUND(E102*H102,2)</f>
        <v>0</v>
      </c>
      <c r="J102" s="126"/>
      <c r="K102" s="127">
        <f>ROUND(E102*J102,2)</f>
        <v>0</v>
      </c>
      <c r="L102" s="127">
        <v>21</v>
      </c>
      <c r="M102" s="127">
        <f>G102*(1+L102/100)</f>
        <v>0</v>
      </c>
      <c r="N102" s="127">
        <v>0</v>
      </c>
      <c r="O102" s="127">
        <f>ROUND(E102*N102,2)</f>
        <v>0</v>
      </c>
      <c r="P102" s="127">
        <v>0</v>
      </c>
      <c r="Q102" s="127">
        <f>ROUND(E102*P102,2)</f>
        <v>0</v>
      </c>
      <c r="R102" s="127"/>
      <c r="S102" s="127" t="s">
        <v>392</v>
      </c>
      <c r="T102" s="128" t="s">
        <v>393</v>
      </c>
      <c r="U102" s="106">
        <v>0</v>
      </c>
      <c r="V102" s="106">
        <f>ROUND(E102*U102,2)</f>
        <v>0</v>
      </c>
      <c r="W102" s="106"/>
      <c r="X102" s="106" t="s">
        <v>362</v>
      </c>
      <c r="Y102" s="101"/>
      <c r="Z102" s="101"/>
      <c r="AA102" s="101"/>
      <c r="AB102" s="101"/>
      <c r="AC102" s="101"/>
      <c r="AD102" s="101"/>
      <c r="AE102" s="101"/>
      <c r="AF102" s="101"/>
      <c r="AG102" s="101" t="s">
        <v>550</v>
      </c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60" outlineLevel="1">
      <c r="A103" s="104"/>
      <c r="B103" s="105"/>
      <c r="C103" s="138" t="s">
        <v>2520</v>
      </c>
      <c r="D103" s="107"/>
      <c r="E103" s="108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1"/>
      <c r="Z103" s="101"/>
      <c r="AA103" s="101"/>
      <c r="AB103" s="101"/>
      <c r="AC103" s="101"/>
      <c r="AD103" s="101"/>
      <c r="AE103" s="101"/>
      <c r="AF103" s="101"/>
      <c r="AG103" s="101" t="s">
        <v>365</v>
      </c>
      <c r="AH103" s="101">
        <v>0</v>
      </c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</row>
    <row r="104" spans="1:60" outlineLevel="1">
      <c r="A104" s="104"/>
      <c r="B104" s="105"/>
      <c r="C104" s="138" t="s">
        <v>129</v>
      </c>
      <c r="D104" s="107"/>
      <c r="E104" s="108">
        <v>4</v>
      </c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1"/>
      <c r="Z104" s="101"/>
      <c r="AA104" s="101"/>
      <c r="AB104" s="101"/>
      <c r="AC104" s="101"/>
      <c r="AD104" s="101"/>
      <c r="AE104" s="101"/>
      <c r="AF104" s="101"/>
      <c r="AG104" s="101" t="s">
        <v>365</v>
      </c>
      <c r="AH104" s="101">
        <v>0</v>
      </c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60" outlineLevel="1">
      <c r="A105" s="122">
        <v>32</v>
      </c>
      <c r="B105" s="123" t="s">
        <v>2586</v>
      </c>
      <c r="C105" s="137" t="s">
        <v>2587</v>
      </c>
      <c r="D105" s="124" t="s">
        <v>1128</v>
      </c>
      <c r="E105" s="125">
        <v>7</v>
      </c>
      <c r="F105" s="126"/>
      <c r="G105" s="127">
        <f>ROUND(E105*F105,2)</f>
        <v>0</v>
      </c>
      <c r="H105" s="126"/>
      <c r="I105" s="127">
        <f>ROUND(E105*H105,2)</f>
        <v>0</v>
      </c>
      <c r="J105" s="126"/>
      <c r="K105" s="127">
        <f>ROUND(E105*J105,2)</f>
        <v>0</v>
      </c>
      <c r="L105" s="127">
        <v>21</v>
      </c>
      <c r="M105" s="127">
        <f>G105*(1+L105/100)</f>
        <v>0</v>
      </c>
      <c r="N105" s="127">
        <v>0</v>
      </c>
      <c r="O105" s="127">
        <f>ROUND(E105*N105,2)</f>
        <v>0</v>
      </c>
      <c r="P105" s="127">
        <v>0</v>
      </c>
      <c r="Q105" s="127">
        <f>ROUND(E105*P105,2)</f>
        <v>0</v>
      </c>
      <c r="R105" s="127"/>
      <c r="S105" s="127" t="s">
        <v>392</v>
      </c>
      <c r="T105" s="128" t="s">
        <v>393</v>
      </c>
      <c r="U105" s="106">
        <v>0</v>
      </c>
      <c r="V105" s="106">
        <f>ROUND(E105*U105,2)</f>
        <v>0</v>
      </c>
      <c r="W105" s="106"/>
      <c r="X105" s="106" t="s">
        <v>362</v>
      </c>
      <c r="Y105" s="101"/>
      <c r="Z105" s="101"/>
      <c r="AA105" s="101"/>
      <c r="AB105" s="101"/>
      <c r="AC105" s="101"/>
      <c r="AD105" s="101"/>
      <c r="AE105" s="101"/>
      <c r="AF105" s="101"/>
      <c r="AG105" s="101" t="s">
        <v>550</v>
      </c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</row>
    <row r="106" spans="1:60" outlineLevel="1">
      <c r="A106" s="104"/>
      <c r="B106" s="105"/>
      <c r="C106" s="138" t="s">
        <v>2520</v>
      </c>
      <c r="D106" s="107"/>
      <c r="E106" s="108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1"/>
      <c r="Z106" s="101"/>
      <c r="AA106" s="101"/>
      <c r="AB106" s="101"/>
      <c r="AC106" s="101"/>
      <c r="AD106" s="101"/>
      <c r="AE106" s="101"/>
      <c r="AF106" s="101"/>
      <c r="AG106" s="101" t="s">
        <v>365</v>
      </c>
      <c r="AH106" s="101">
        <v>0</v>
      </c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</row>
    <row r="107" spans="1:60" outlineLevel="1">
      <c r="A107" s="104"/>
      <c r="B107" s="105"/>
      <c r="C107" s="138" t="s">
        <v>309</v>
      </c>
      <c r="D107" s="107"/>
      <c r="E107" s="108">
        <v>7</v>
      </c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1"/>
      <c r="Z107" s="101"/>
      <c r="AA107" s="101"/>
      <c r="AB107" s="101"/>
      <c r="AC107" s="101"/>
      <c r="AD107" s="101"/>
      <c r="AE107" s="101"/>
      <c r="AF107" s="101"/>
      <c r="AG107" s="101" t="s">
        <v>365</v>
      </c>
      <c r="AH107" s="101">
        <v>0</v>
      </c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</row>
    <row r="108" spans="1:60" outlineLevel="1">
      <c r="A108" s="122">
        <v>33</v>
      </c>
      <c r="B108" s="123" t="s">
        <v>2588</v>
      </c>
      <c r="C108" s="137" t="s">
        <v>2589</v>
      </c>
      <c r="D108" s="124" t="s">
        <v>1128</v>
      </c>
      <c r="E108" s="125">
        <v>21</v>
      </c>
      <c r="F108" s="126"/>
      <c r="G108" s="127">
        <f>ROUND(E108*F108,2)</f>
        <v>0</v>
      </c>
      <c r="H108" s="126"/>
      <c r="I108" s="127">
        <f>ROUND(E108*H108,2)</f>
        <v>0</v>
      </c>
      <c r="J108" s="126"/>
      <c r="K108" s="127">
        <f>ROUND(E108*J108,2)</f>
        <v>0</v>
      </c>
      <c r="L108" s="127">
        <v>21</v>
      </c>
      <c r="M108" s="127">
        <f>G108*(1+L108/100)</f>
        <v>0</v>
      </c>
      <c r="N108" s="127">
        <v>0</v>
      </c>
      <c r="O108" s="127">
        <f>ROUND(E108*N108,2)</f>
        <v>0</v>
      </c>
      <c r="P108" s="127">
        <v>0</v>
      </c>
      <c r="Q108" s="127">
        <f>ROUND(E108*P108,2)</f>
        <v>0</v>
      </c>
      <c r="R108" s="127"/>
      <c r="S108" s="127" t="s">
        <v>392</v>
      </c>
      <c r="T108" s="128" t="s">
        <v>393</v>
      </c>
      <c r="U108" s="106">
        <v>0</v>
      </c>
      <c r="V108" s="106">
        <f>ROUND(E108*U108,2)</f>
        <v>0</v>
      </c>
      <c r="W108" s="106"/>
      <c r="X108" s="106" t="s">
        <v>362</v>
      </c>
      <c r="Y108" s="101"/>
      <c r="Z108" s="101"/>
      <c r="AA108" s="101"/>
      <c r="AB108" s="101"/>
      <c r="AC108" s="101"/>
      <c r="AD108" s="101"/>
      <c r="AE108" s="101"/>
      <c r="AF108" s="101"/>
      <c r="AG108" s="101" t="s">
        <v>550</v>
      </c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60" outlineLevel="1">
      <c r="A109" s="104"/>
      <c r="B109" s="105"/>
      <c r="C109" s="138" t="s">
        <v>2520</v>
      </c>
      <c r="D109" s="107"/>
      <c r="E109" s="108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1"/>
      <c r="Z109" s="101"/>
      <c r="AA109" s="101"/>
      <c r="AB109" s="101"/>
      <c r="AC109" s="101"/>
      <c r="AD109" s="101"/>
      <c r="AE109" s="101"/>
      <c r="AF109" s="101"/>
      <c r="AG109" s="101" t="s">
        <v>365</v>
      </c>
      <c r="AH109" s="101">
        <v>0</v>
      </c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</row>
    <row r="110" spans="1:60" outlineLevel="1">
      <c r="A110" s="104"/>
      <c r="B110" s="105"/>
      <c r="C110" s="138" t="s">
        <v>2467</v>
      </c>
      <c r="D110" s="107"/>
      <c r="E110" s="108">
        <v>21</v>
      </c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1"/>
      <c r="Z110" s="101"/>
      <c r="AA110" s="101"/>
      <c r="AB110" s="101"/>
      <c r="AC110" s="101"/>
      <c r="AD110" s="101"/>
      <c r="AE110" s="101"/>
      <c r="AF110" s="101"/>
      <c r="AG110" s="101" t="s">
        <v>365</v>
      </c>
      <c r="AH110" s="101">
        <v>0</v>
      </c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</row>
    <row r="111" spans="1:60" outlineLevel="1">
      <c r="A111" s="122">
        <v>34</v>
      </c>
      <c r="B111" s="123" t="s">
        <v>2590</v>
      </c>
      <c r="C111" s="137" t="s">
        <v>2591</v>
      </c>
      <c r="D111" s="124" t="s">
        <v>1128</v>
      </c>
      <c r="E111" s="125">
        <v>18</v>
      </c>
      <c r="F111" s="126"/>
      <c r="G111" s="127">
        <f>ROUND(E111*F111,2)</f>
        <v>0</v>
      </c>
      <c r="H111" s="126"/>
      <c r="I111" s="127">
        <f>ROUND(E111*H111,2)</f>
        <v>0</v>
      </c>
      <c r="J111" s="126"/>
      <c r="K111" s="127">
        <f>ROUND(E111*J111,2)</f>
        <v>0</v>
      </c>
      <c r="L111" s="127">
        <v>21</v>
      </c>
      <c r="M111" s="127">
        <f>G111*(1+L111/100)</f>
        <v>0</v>
      </c>
      <c r="N111" s="127">
        <v>0</v>
      </c>
      <c r="O111" s="127">
        <f>ROUND(E111*N111,2)</f>
        <v>0</v>
      </c>
      <c r="P111" s="127">
        <v>0</v>
      </c>
      <c r="Q111" s="127">
        <f>ROUND(E111*P111,2)</f>
        <v>0</v>
      </c>
      <c r="R111" s="127"/>
      <c r="S111" s="127" t="s">
        <v>392</v>
      </c>
      <c r="T111" s="128" t="s">
        <v>393</v>
      </c>
      <c r="U111" s="106">
        <v>0</v>
      </c>
      <c r="V111" s="106">
        <f>ROUND(E111*U111,2)</f>
        <v>0</v>
      </c>
      <c r="W111" s="106"/>
      <c r="X111" s="106" t="s">
        <v>362</v>
      </c>
      <c r="Y111" s="101"/>
      <c r="Z111" s="101"/>
      <c r="AA111" s="101"/>
      <c r="AB111" s="101"/>
      <c r="AC111" s="101"/>
      <c r="AD111" s="101"/>
      <c r="AE111" s="101"/>
      <c r="AF111" s="101"/>
      <c r="AG111" s="101" t="s">
        <v>550</v>
      </c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outlineLevel="1">
      <c r="A112" s="104"/>
      <c r="B112" s="105"/>
      <c r="C112" s="138" t="s">
        <v>2520</v>
      </c>
      <c r="D112" s="107"/>
      <c r="E112" s="108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1"/>
      <c r="Z112" s="101"/>
      <c r="AA112" s="101"/>
      <c r="AB112" s="101"/>
      <c r="AC112" s="101"/>
      <c r="AD112" s="101"/>
      <c r="AE112" s="101"/>
      <c r="AF112" s="101"/>
      <c r="AG112" s="101" t="s">
        <v>365</v>
      </c>
      <c r="AH112" s="101">
        <v>0</v>
      </c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60" outlineLevel="1">
      <c r="A113" s="104"/>
      <c r="B113" s="105"/>
      <c r="C113" s="138" t="s">
        <v>2592</v>
      </c>
      <c r="D113" s="107"/>
      <c r="E113" s="108">
        <v>18</v>
      </c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1"/>
      <c r="Z113" s="101"/>
      <c r="AA113" s="101"/>
      <c r="AB113" s="101"/>
      <c r="AC113" s="101"/>
      <c r="AD113" s="101"/>
      <c r="AE113" s="101"/>
      <c r="AF113" s="101"/>
      <c r="AG113" s="101" t="s">
        <v>365</v>
      </c>
      <c r="AH113" s="101">
        <v>0</v>
      </c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</row>
    <row r="114" spans="1:60" outlineLevel="1">
      <c r="A114" s="122">
        <v>35</v>
      </c>
      <c r="B114" s="123" t="s">
        <v>2593</v>
      </c>
      <c r="C114" s="137" t="s">
        <v>2594</v>
      </c>
      <c r="D114" s="124" t="s">
        <v>1128</v>
      </c>
      <c r="E114" s="125">
        <v>4</v>
      </c>
      <c r="F114" s="126"/>
      <c r="G114" s="127">
        <f>ROUND(E114*F114,2)</f>
        <v>0</v>
      </c>
      <c r="H114" s="126"/>
      <c r="I114" s="127">
        <f>ROUND(E114*H114,2)</f>
        <v>0</v>
      </c>
      <c r="J114" s="126"/>
      <c r="K114" s="127">
        <f>ROUND(E114*J114,2)</f>
        <v>0</v>
      </c>
      <c r="L114" s="127">
        <v>21</v>
      </c>
      <c r="M114" s="127">
        <f>G114*(1+L114/100)</f>
        <v>0</v>
      </c>
      <c r="N114" s="127">
        <v>0</v>
      </c>
      <c r="O114" s="127">
        <f>ROUND(E114*N114,2)</f>
        <v>0</v>
      </c>
      <c r="P114" s="127">
        <v>0</v>
      </c>
      <c r="Q114" s="127">
        <f>ROUND(E114*P114,2)</f>
        <v>0</v>
      </c>
      <c r="R114" s="127"/>
      <c r="S114" s="127" t="s">
        <v>392</v>
      </c>
      <c r="T114" s="128" t="s">
        <v>393</v>
      </c>
      <c r="U114" s="106">
        <v>0</v>
      </c>
      <c r="V114" s="106">
        <f>ROUND(E114*U114,2)</f>
        <v>0</v>
      </c>
      <c r="W114" s="106"/>
      <c r="X114" s="106" t="s">
        <v>362</v>
      </c>
      <c r="Y114" s="101"/>
      <c r="Z114" s="101"/>
      <c r="AA114" s="101"/>
      <c r="AB114" s="101"/>
      <c r="AC114" s="101"/>
      <c r="AD114" s="101"/>
      <c r="AE114" s="101"/>
      <c r="AF114" s="101"/>
      <c r="AG114" s="101" t="s">
        <v>550</v>
      </c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60" outlineLevel="1">
      <c r="A115" s="104"/>
      <c r="B115" s="105"/>
      <c r="C115" s="138" t="s">
        <v>2520</v>
      </c>
      <c r="D115" s="107"/>
      <c r="E115" s="108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1"/>
      <c r="Z115" s="101"/>
      <c r="AA115" s="101"/>
      <c r="AB115" s="101"/>
      <c r="AC115" s="101"/>
      <c r="AD115" s="101"/>
      <c r="AE115" s="101"/>
      <c r="AF115" s="101"/>
      <c r="AG115" s="101" t="s">
        <v>365</v>
      </c>
      <c r="AH115" s="101">
        <v>0</v>
      </c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1:60" outlineLevel="1">
      <c r="A116" s="104"/>
      <c r="B116" s="105"/>
      <c r="C116" s="138" t="s">
        <v>129</v>
      </c>
      <c r="D116" s="107"/>
      <c r="E116" s="108">
        <v>4</v>
      </c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1"/>
      <c r="Z116" s="101"/>
      <c r="AA116" s="101"/>
      <c r="AB116" s="101"/>
      <c r="AC116" s="101"/>
      <c r="AD116" s="101"/>
      <c r="AE116" s="101"/>
      <c r="AF116" s="101"/>
      <c r="AG116" s="101" t="s">
        <v>365</v>
      </c>
      <c r="AH116" s="101">
        <v>0</v>
      </c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60" outlineLevel="1">
      <c r="A117" s="122">
        <v>36</v>
      </c>
      <c r="B117" s="123" t="s">
        <v>2595</v>
      </c>
      <c r="C117" s="137" t="s">
        <v>2596</v>
      </c>
      <c r="D117" s="124" t="s">
        <v>1128</v>
      </c>
      <c r="E117" s="125">
        <v>12</v>
      </c>
      <c r="F117" s="126"/>
      <c r="G117" s="127">
        <f>ROUND(E117*F117,2)</f>
        <v>0</v>
      </c>
      <c r="H117" s="126"/>
      <c r="I117" s="127">
        <f>ROUND(E117*H117,2)</f>
        <v>0</v>
      </c>
      <c r="J117" s="126"/>
      <c r="K117" s="127">
        <f>ROUND(E117*J117,2)</f>
        <v>0</v>
      </c>
      <c r="L117" s="127">
        <v>21</v>
      </c>
      <c r="M117" s="127">
        <f>G117*(1+L117/100)</f>
        <v>0</v>
      </c>
      <c r="N117" s="127">
        <v>0</v>
      </c>
      <c r="O117" s="127">
        <f>ROUND(E117*N117,2)</f>
        <v>0</v>
      </c>
      <c r="P117" s="127">
        <v>0</v>
      </c>
      <c r="Q117" s="127">
        <f>ROUND(E117*P117,2)</f>
        <v>0</v>
      </c>
      <c r="R117" s="127"/>
      <c r="S117" s="127" t="s">
        <v>392</v>
      </c>
      <c r="T117" s="128" t="s">
        <v>393</v>
      </c>
      <c r="U117" s="106">
        <v>0</v>
      </c>
      <c r="V117" s="106">
        <f>ROUND(E117*U117,2)</f>
        <v>0</v>
      </c>
      <c r="W117" s="106"/>
      <c r="X117" s="106" t="s">
        <v>362</v>
      </c>
      <c r="Y117" s="101"/>
      <c r="Z117" s="101"/>
      <c r="AA117" s="101"/>
      <c r="AB117" s="101"/>
      <c r="AC117" s="101"/>
      <c r="AD117" s="101"/>
      <c r="AE117" s="101"/>
      <c r="AF117" s="101"/>
      <c r="AG117" s="101" t="s">
        <v>550</v>
      </c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60" outlineLevel="1">
      <c r="A118" s="104"/>
      <c r="B118" s="105"/>
      <c r="C118" s="138" t="s">
        <v>2520</v>
      </c>
      <c r="D118" s="107"/>
      <c r="E118" s="108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1"/>
      <c r="Z118" s="101"/>
      <c r="AA118" s="101"/>
      <c r="AB118" s="101"/>
      <c r="AC118" s="101"/>
      <c r="AD118" s="101"/>
      <c r="AE118" s="101"/>
      <c r="AF118" s="101"/>
      <c r="AG118" s="101" t="s">
        <v>365</v>
      </c>
      <c r="AH118" s="101">
        <v>0</v>
      </c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60" outlineLevel="1">
      <c r="A119" s="104"/>
      <c r="B119" s="105"/>
      <c r="C119" s="138" t="s">
        <v>2066</v>
      </c>
      <c r="D119" s="107"/>
      <c r="E119" s="108">
        <v>12</v>
      </c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1"/>
      <c r="Z119" s="101"/>
      <c r="AA119" s="101"/>
      <c r="AB119" s="101"/>
      <c r="AC119" s="101"/>
      <c r="AD119" s="101"/>
      <c r="AE119" s="101"/>
      <c r="AF119" s="101"/>
      <c r="AG119" s="101" t="s">
        <v>365</v>
      </c>
      <c r="AH119" s="101">
        <v>0</v>
      </c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</row>
    <row r="120" spans="1:60" outlineLevel="1">
      <c r="A120" s="122">
        <v>37</v>
      </c>
      <c r="B120" s="123" t="s">
        <v>2597</v>
      </c>
      <c r="C120" s="137" t="s">
        <v>2598</v>
      </c>
      <c r="D120" s="124" t="s">
        <v>1128</v>
      </c>
      <c r="E120" s="125">
        <v>2</v>
      </c>
      <c r="F120" s="126"/>
      <c r="G120" s="127">
        <f>ROUND(E120*F120,2)</f>
        <v>0</v>
      </c>
      <c r="H120" s="126"/>
      <c r="I120" s="127">
        <f>ROUND(E120*H120,2)</f>
        <v>0</v>
      </c>
      <c r="J120" s="126"/>
      <c r="K120" s="127">
        <f>ROUND(E120*J120,2)</f>
        <v>0</v>
      </c>
      <c r="L120" s="127">
        <v>21</v>
      </c>
      <c r="M120" s="127">
        <f>G120*(1+L120/100)</f>
        <v>0</v>
      </c>
      <c r="N120" s="127">
        <v>0</v>
      </c>
      <c r="O120" s="127">
        <f>ROUND(E120*N120,2)</f>
        <v>0</v>
      </c>
      <c r="P120" s="127">
        <v>0</v>
      </c>
      <c r="Q120" s="127">
        <f>ROUND(E120*P120,2)</f>
        <v>0</v>
      </c>
      <c r="R120" s="127"/>
      <c r="S120" s="127" t="s">
        <v>392</v>
      </c>
      <c r="T120" s="128" t="s">
        <v>393</v>
      </c>
      <c r="U120" s="106">
        <v>0</v>
      </c>
      <c r="V120" s="106">
        <f>ROUND(E120*U120,2)</f>
        <v>0</v>
      </c>
      <c r="W120" s="106"/>
      <c r="X120" s="106" t="s">
        <v>362</v>
      </c>
      <c r="Y120" s="101"/>
      <c r="Z120" s="101"/>
      <c r="AA120" s="101"/>
      <c r="AB120" s="101"/>
      <c r="AC120" s="101"/>
      <c r="AD120" s="101"/>
      <c r="AE120" s="101"/>
      <c r="AF120" s="101"/>
      <c r="AG120" s="101" t="s">
        <v>550</v>
      </c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60" outlineLevel="1">
      <c r="A121" s="104"/>
      <c r="B121" s="105"/>
      <c r="C121" s="138" t="s">
        <v>2520</v>
      </c>
      <c r="D121" s="107"/>
      <c r="E121" s="108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1"/>
      <c r="Z121" s="101"/>
      <c r="AA121" s="101"/>
      <c r="AB121" s="101"/>
      <c r="AC121" s="101"/>
      <c r="AD121" s="101"/>
      <c r="AE121" s="101"/>
      <c r="AF121" s="101"/>
      <c r="AG121" s="101" t="s">
        <v>365</v>
      </c>
      <c r="AH121" s="101">
        <v>0</v>
      </c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</row>
    <row r="122" spans="1:60" outlineLevel="1">
      <c r="A122" s="104"/>
      <c r="B122" s="105"/>
      <c r="C122" s="138" t="s">
        <v>299</v>
      </c>
      <c r="D122" s="107"/>
      <c r="E122" s="108">
        <v>2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1"/>
      <c r="Z122" s="101"/>
      <c r="AA122" s="101"/>
      <c r="AB122" s="101"/>
      <c r="AC122" s="101"/>
      <c r="AD122" s="101"/>
      <c r="AE122" s="101"/>
      <c r="AF122" s="101"/>
      <c r="AG122" s="101" t="s">
        <v>365</v>
      </c>
      <c r="AH122" s="101">
        <v>0</v>
      </c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</row>
    <row r="123" spans="1:60" outlineLevel="1">
      <c r="A123" s="122">
        <v>38</v>
      </c>
      <c r="B123" s="123" t="s">
        <v>2599</v>
      </c>
      <c r="C123" s="137" t="s">
        <v>2600</v>
      </c>
      <c r="D123" s="124" t="s">
        <v>1128</v>
      </c>
      <c r="E123" s="125">
        <v>5</v>
      </c>
      <c r="F123" s="126"/>
      <c r="G123" s="127">
        <f>ROUND(E123*F123,2)</f>
        <v>0</v>
      </c>
      <c r="H123" s="126"/>
      <c r="I123" s="127">
        <f>ROUND(E123*H123,2)</f>
        <v>0</v>
      </c>
      <c r="J123" s="126"/>
      <c r="K123" s="127">
        <f>ROUND(E123*J123,2)</f>
        <v>0</v>
      </c>
      <c r="L123" s="127">
        <v>21</v>
      </c>
      <c r="M123" s="127">
        <f>G123*(1+L123/100)</f>
        <v>0</v>
      </c>
      <c r="N123" s="127">
        <v>0</v>
      </c>
      <c r="O123" s="127">
        <f>ROUND(E123*N123,2)</f>
        <v>0</v>
      </c>
      <c r="P123" s="127">
        <v>0</v>
      </c>
      <c r="Q123" s="127">
        <f>ROUND(E123*P123,2)</f>
        <v>0</v>
      </c>
      <c r="R123" s="127"/>
      <c r="S123" s="127" t="s">
        <v>392</v>
      </c>
      <c r="T123" s="128" t="s">
        <v>393</v>
      </c>
      <c r="U123" s="106">
        <v>0</v>
      </c>
      <c r="V123" s="106">
        <f>ROUND(E123*U123,2)</f>
        <v>0</v>
      </c>
      <c r="W123" s="106"/>
      <c r="X123" s="106" t="s">
        <v>362</v>
      </c>
      <c r="Y123" s="101"/>
      <c r="Z123" s="101"/>
      <c r="AA123" s="101"/>
      <c r="AB123" s="101"/>
      <c r="AC123" s="101"/>
      <c r="AD123" s="101"/>
      <c r="AE123" s="101"/>
      <c r="AF123" s="101"/>
      <c r="AG123" s="101" t="s">
        <v>550</v>
      </c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60" outlineLevel="1">
      <c r="A124" s="104"/>
      <c r="B124" s="105"/>
      <c r="C124" s="138" t="s">
        <v>2520</v>
      </c>
      <c r="D124" s="107"/>
      <c r="E124" s="108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1"/>
      <c r="Z124" s="101"/>
      <c r="AA124" s="101"/>
      <c r="AB124" s="101"/>
      <c r="AC124" s="101"/>
      <c r="AD124" s="101"/>
      <c r="AE124" s="101"/>
      <c r="AF124" s="101"/>
      <c r="AG124" s="101" t="s">
        <v>365</v>
      </c>
      <c r="AH124" s="101">
        <v>0</v>
      </c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</row>
    <row r="125" spans="1:60" outlineLevel="1">
      <c r="A125" s="104"/>
      <c r="B125" s="105"/>
      <c r="C125" s="138" t="s">
        <v>305</v>
      </c>
      <c r="D125" s="107"/>
      <c r="E125" s="108">
        <v>5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1"/>
      <c r="Z125" s="101"/>
      <c r="AA125" s="101"/>
      <c r="AB125" s="101"/>
      <c r="AC125" s="101"/>
      <c r="AD125" s="101"/>
      <c r="AE125" s="101"/>
      <c r="AF125" s="101"/>
      <c r="AG125" s="101" t="s">
        <v>365</v>
      </c>
      <c r="AH125" s="101">
        <v>0</v>
      </c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</row>
    <row r="126" spans="1:60" outlineLevel="1">
      <c r="A126" s="122">
        <v>39</v>
      </c>
      <c r="B126" s="123" t="s">
        <v>2601</v>
      </c>
      <c r="C126" s="137" t="s">
        <v>2602</v>
      </c>
      <c r="D126" s="124" t="s">
        <v>1128</v>
      </c>
      <c r="E126" s="125">
        <v>136</v>
      </c>
      <c r="F126" s="126"/>
      <c r="G126" s="127">
        <f>ROUND(E126*F126,2)</f>
        <v>0</v>
      </c>
      <c r="H126" s="126"/>
      <c r="I126" s="127">
        <f>ROUND(E126*H126,2)</f>
        <v>0</v>
      </c>
      <c r="J126" s="126"/>
      <c r="K126" s="127">
        <f>ROUND(E126*J126,2)</f>
        <v>0</v>
      </c>
      <c r="L126" s="127">
        <v>21</v>
      </c>
      <c r="M126" s="127">
        <f>G126*(1+L126/100)</f>
        <v>0</v>
      </c>
      <c r="N126" s="127">
        <v>0</v>
      </c>
      <c r="O126" s="127">
        <f>ROUND(E126*N126,2)</f>
        <v>0</v>
      </c>
      <c r="P126" s="127">
        <v>0</v>
      </c>
      <c r="Q126" s="127">
        <f>ROUND(E126*P126,2)</f>
        <v>0</v>
      </c>
      <c r="R126" s="127"/>
      <c r="S126" s="127" t="s">
        <v>392</v>
      </c>
      <c r="T126" s="128" t="s">
        <v>393</v>
      </c>
      <c r="U126" s="106">
        <v>0</v>
      </c>
      <c r="V126" s="106">
        <f>ROUND(E126*U126,2)</f>
        <v>0</v>
      </c>
      <c r="W126" s="106"/>
      <c r="X126" s="106" t="s">
        <v>1066</v>
      </c>
      <c r="Y126" s="101"/>
      <c r="Z126" s="101"/>
      <c r="AA126" s="101"/>
      <c r="AB126" s="101"/>
      <c r="AC126" s="101"/>
      <c r="AD126" s="101"/>
      <c r="AE126" s="101"/>
      <c r="AF126" s="101"/>
      <c r="AG126" s="101" t="s">
        <v>1795</v>
      </c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</row>
    <row r="127" spans="1:60" outlineLevel="1">
      <c r="A127" s="104"/>
      <c r="B127" s="105"/>
      <c r="C127" s="138" t="s">
        <v>2520</v>
      </c>
      <c r="D127" s="107"/>
      <c r="E127" s="108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1"/>
      <c r="Z127" s="101"/>
      <c r="AA127" s="101"/>
      <c r="AB127" s="101"/>
      <c r="AC127" s="101"/>
      <c r="AD127" s="101"/>
      <c r="AE127" s="101"/>
      <c r="AF127" s="101"/>
      <c r="AG127" s="101" t="s">
        <v>365</v>
      </c>
      <c r="AH127" s="101">
        <v>0</v>
      </c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</row>
    <row r="128" spans="1:60" outlineLevel="1">
      <c r="A128" s="104"/>
      <c r="B128" s="105"/>
      <c r="C128" s="138" t="s">
        <v>2603</v>
      </c>
      <c r="D128" s="107"/>
      <c r="E128" s="108">
        <v>136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1"/>
      <c r="Z128" s="101"/>
      <c r="AA128" s="101"/>
      <c r="AB128" s="101"/>
      <c r="AC128" s="101"/>
      <c r="AD128" s="101"/>
      <c r="AE128" s="101"/>
      <c r="AF128" s="101"/>
      <c r="AG128" s="101" t="s">
        <v>365</v>
      </c>
      <c r="AH128" s="101">
        <v>0</v>
      </c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</row>
    <row r="129" spans="1:60" outlineLevel="1">
      <c r="A129" s="122">
        <v>40</v>
      </c>
      <c r="B129" s="123" t="s">
        <v>2604</v>
      </c>
      <c r="C129" s="137" t="s">
        <v>2605</v>
      </c>
      <c r="D129" s="124" t="s">
        <v>1128</v>
      </c>
      <c r="E129" s="125">
        <v>24</v>
      </c>
      <c r="F129" s="126"/>
      <c r="G129" s="127">
        <f>ROUND(E129*F129,2)</f>
        <v>0</v>
      </c>
      <c r="H129" s="126"/>
      <c r="I129" s="127">
        <f>ROUND(E129*H129,2)</f>
        <v>0</v>
      </c>
      <c r="J129" s="126"/>
      <c r="K129" s="127">
        <f>ROUND(E129*J129,2)</f>
        <v>0</v>
      </c>
      <c r="L129" s="127">
        <v>21</v>
      </c>
      <c r="M129" s="127">
        <f>G129*(1+L129/100)</f>
        <v>0</v>
      </c>
      <c r="N129" s="127">
        <v>0</v>
      </c>
      <c r="O129" s="127">
        <f>ROUND(E129*N129,2)</f>
        <v>0</v>
      </c>
      <c r="P129" s="127">
        <v>0</v>
      </c>
      <c r="Q129" s="127">
        <f>ROUND(E129*P129,2)</f>
        <v>0</v>
      </c>
      <c r="R129" s="127"/>
      <c r="S129" s="127" t="s">
        <v>392</v>
      </c>
      <c r="T129" s="128" t="s">
        <v>393</v>
      </c>
      <c r="U129" s="106">
        <v>0</v>
      </c>
      <c r="V129" s="106">
        <f>ROUND(E129*U129,2)</f>
        <v>0</v>
      </c>
      <c r="W129" s="106"/>
      <c r="X129" s="106" t="s">
        <v>362</v>
      </c>
      <c r="Y129" s="101"/>
      <c r="Z129" s="101"/>
      <c r="AA129" s="101"/>
      <c r="AB129" s="101"/>
      <c r="AC129" s="101"/>
      <c r="AD129" s="101"/>
      <c r="AE129" s="101"/>
      <c r="AF129" s="101"/>
      <c r="AG129" s="101" t="s">
        <v>550</v>
      </c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</row>
    <row r="130" spans="1:60" outlineLevel="1">
      <c r="A130" s="104"/>
      <c r="B130" s="105"/>
      <c r="C130" s="138" t="s">
        <v>2520</v>
      </c>
      <c r="D130" s="107"/>
      <c r="E130" s="108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1"/>
      <c r="Z130" s="101"/>
      <c r="AA130" s="101"/>
      <c r="AB130" s="101"/>
      <c r="AC130" s="101"/>
      <c r="AD130" s="101"/>
      <c r="AE130" s="101"/>
      <c r="AF130" s="101"/>
      <c r="AG130" s="101" t="s">
        <v>365</v>
      </c>
      <c r="AH130" s="101">
        <v>0</v>
      </c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</row>
    <row r="131" spans="1:60" outlineLevel="1">
      <c r="A131" s="104"/>
      <c r="B131" s="105"/>
      <c r="C131" s="138" t="s">
        <v>2141</v>
      </c>
      <c r="D131" s="107"/>
      <c r="E131" s="108">
        <v>24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1"/>
      <c r="Z131" s="101"/>
      <c r="AA131" s="101"/>
      <c r="AB131" s="101"/>
      <c r="AC131" s="101"/>
      <c r="AD131" s="101"/>
      <c r="AE131" s="101"/>
      <c r="AF131" s="101"/>
      <c r="AG131" s="101" t="s">
        <v>365</v>
      </c>
      <c r="AH131" s="101">
        <v>0</v>
      </c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</row>
    <row r="132" spans="1:60" ht="25.5">
      <c r="A132" s="116" t="s">
        <v>355</v>
      </c>
      <c r="B132" s="117" t="s">
        <v>204</v>
      </c>
      <c r="C132" s="136" t="s">
        <v>205</v>
      </c>
      <c r="D132" s="118"/>
      <c r="E132" s="119"/>
      <c r="F132" s="120"/>
      <c r="G132" s="120">
        <f>SUMIF(AG133:AG163,"&lt;&gt;NOR",G133:G163)</f>
        <v>0</v>
      </c>
      <c r="H132" s="120"/>
      <c r="I132" s="120">
        <f>SUM(I133:I163)</f>
        <v>0</v>
      </c>
      <c r="J132" s="120"/>
      <c r="K132" s="120">
        <f>SUM(K133:K163)</f>
        <v>0</v>
      </c>
      <c r="L132" s="120"/>
      <c r="M132" s="120">
        <f>SUM(M133:M163)</f>
        <v>0</v>
      </c>
      <c r="N132" s="120"/>
      <c r="O132" s="120">
        <f>SUM(O133:O163)</f>
        <v>0</v>
      </c>
      <c r="P132" s="120"/>
      <c r="Q132" s="120">
        <f>SUM(Q133:Q163)</f>
        <v>0</v>
      </c>
      <c r="R132" s="120"/>
      <c r="S132" s="120"/>
      <c r="T132" s="121"/>
      <c r="U132" s="115"/>
      <c r="V132" s="115">
        <f>SUM(V133:V163)</f>
        <v>50.959999999999994</v>
      </c>
      <c r="W132" s="115"/>
      <c r="X132" s="115"/>
      <c r="AG132" t="s">
        <v>356</v>
      </c>
    </row>
    <row r="133" spans="1:60" outlineLevel="1">
      <c r="A133" s="122">
        <v>41</v>
      </c>
      <c r="B133" s="123" t="s">
        <v>2606</v>
      </c>
      <c r="C133" s="137" t="s">
        <v>2607</v>
      </c>
      <c r="D133" s="124" t="s">
        <v>1128</v>
      </c>
      <c r="E133" s="125">
        <v>14</v>
      </c>
      <c r="F133" s="126"/>
      <c r="G133" s="127">
        <f>ROUND(E133*F133,2)</f>
        <v>0</v>
      </c>
      <c r="H133" s="126"/>
      <c r="I133" s="127">
        <f>ROUND(E133*H133,2)</f>
        <v>0</v>
      </c>
      <c r="J133" s="126"/>
      <c r="K133" s="127">
        <f>ROUND(E133*J133,2)</f>
        <v>0</v>
      </c>
      <c r="L133" s="127">
        <v>21</v>
      </c>
      <c r="M133" s="127">
        <f>G133*(1+L133/100)</f>
        <v>0</v>
      </c>
      <c r="N133" s="127">
        <v>0</v>
      </c>
      <c r="O133" s="127">
        <f>ROUND(E133*N133,2)</f>
        <v>0</v>
      </c>
      <c r="P133" s="127">
        <v>0</v>
      </c>
      <c r="Q133" s="127">
        <f>ROUND(E133*P133,2)</f>
        <v>0</v>
      </c>
      <c r="R133" s="127"/>
      <c r="S133" s="127" t="s">
        <v>360</v>
      </c>
      <c r="T133" s="128" t="s">
        <v>393</v>
      </c>
      <c r="U133" s="106">
        <v>0.24232999999999999</v>
      </c>
      <c r="V133" s="106">
        <f>ROUND(E133*U133,2)</f>
        <v>3.39</v>
      </c>
      <c r="W133" s="106"/>
      <c r="X133" s="106" t="s">
        <v>362</v>
      </c>
      <c r="Y133" s="101"/>
      <c r="Z133" s="101"/>
      <c r="AA133" s="101"/>
      <c r="AB133" s="101"/>
      <c r="AC133" s="101"/>
      <c r="AD133" s="101"/>
      <c r="AE133" s="101"/>
      <c r="AF133" s="101"/>
      <c r="AG133" s="101" t="s">
        <v>550</v>
      </c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</row>
    <row r="134" spans="1:60" outlineLevel="1">
      <c r="A134" s="104"/>
      <c r="B134" s="105"/>
      <c r="C134" s="138" t="s">
        <v>2520</v>
      </c>
      <c r="D134" s="107"/>
      <c r="E134" s="108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1"/>
      <c r="Z134" s="101"/>
      <c r="AA134" s="101"/>
      <c r="AB134" s="101"/>
      <c r="AC134" s="101"/>
      <c r="AD134" s="101"/>
      <c r="AE134" s="101"/>
      <c r="AF134" s="101"/>
      <c r="AG134" s="101" t="s">
        <v>365</v>
      </c>
      <c r="AH134" s="101">
        <v>0</v>
      </c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</row>
    <row r="135" spans="1:60" outlineLevel="1">
      <c r="A135" s="104"/>
      <c r="B135" s="105"/>
      <c r="C135" s="138" t="s">
        <v>1407</v>
      </c>
      <c r="D135" s="107"/>
      <c r="E135" s="108">
        <v>14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1"/>
      <c r="Z135" s="101"/>
      <c r="AA135" s="101"/>
      <c r="AB135" s="101"/>
      <c r="AC135" s="101"/>
      <c r="AD135" s="101"/>
      <c r="AE135" s="101"/>
      <c r="AF135" s="101"/>
      <c r="AG135" s="101" t="s">
        <v>365</v>
      </c>
      <c r="AH135" s="101">
        <v>0</v>
      </c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</row>
    <row r="136" spans="1:60" outlineLevel="1">
      <c r="A136" s="122">
        <v>42</v>
      </c>
      <c r="B136" s="123" t="s">
        <v>2518</v>
      </c>
      <c r="C136" s="137" t="s">
        <v>2519</v>
      </c>
      <c r="D136" s="124" t="s">
        <v>1128</v>
      </c>
      <c r="E136" s="125">
        <v>139</v>
      </c>
      <c r="F136" s="126"/>
      <c r="G136" s="127">
        <f>ROUND(E136*F136,2)</f>
        <v>0</v>
      </c>
      <c r="H136" s="126"/>
      <c r="I136" s="127">
        <f>ROUND(E136*H136,2)</f>
        <v>0</v>
      </c>
      <c r="J136" s="126"/>
      <c r="K136" s="127">
        <f>ROUND(E136*J136,2)</f>
        <v>0</v>
      </c>
      <c r="L136" s="127">
        <v>21</v>
      </c>
      <c r="M136" s="127">
        <f>G136*(1+L136/100)</f>
        <v>0</v>
      </c>
      <c r="N136" s="127">
        <v>0</v>
      </c>
      <c r="O136" s="127">
        <f>ROUND(E136*N136,2)</f>
        <v>0</v>
      </c>
      <c r="P136" s="127">
        <v>0</v>
      </c>
      <c r="Q136" s="127">
        <f>ROUND(E136*P136,2)</f>
        <v>0</v>
      </c>
      <c r="R136" s="127"/>
      <c r="S136" s="127" t="s">
        <v>360</v>
      </c>
      <c r="T136" s="128" t="s">
        <v>393</v>
      </c>
      <c r="U136" s="106">
        <v>0.14130000000000001</v>
      </c>
      <c r="V136" s="106">
        <f>ROUND(E136*U136,2)</f>
        <v>19.64</v>
      </c>
      <c r="W136" s="106"/>
      <c r="X136" s="106" t="s">
        <v>362</v>
      </c>
      <c r="Y136" s="101"/>
      <c r="Z136" s="101"/>
      <c r="AA136" s="101"/>
      <c r="AB136" s="101"/>
      <c r="AC136" s="101"/>
      <c r="AD136" s="101"/>
      <c r="AE136" s="101"/>
      <c r="AF136" s="101"/>
      <c r="AG136" s="101" t="s">
        <v>550</v>
      </c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1:60" outlineLevel="1">
      <c r="A137" s="104"/>
      <c r="B137" s="105"/>
      <c r="C137" s="138" t="s">
        <v>2608</v>
      </c>
      <c r="D137" s="107"/>
      <c r="E137" s="108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1"/>
      <c r="Z137" s="101"/>
      <c r="AA137" s="101"/>
      <c r="AB137" s="101"/>
      <c r="AC137" s="101"/>
      <c r="AD137" s="101"/>
      <c r="AE137" s="101"/>
      <c r="AF137" s="101"/>
      <c r="AG137" s="101" t="s">
        <v>365</v>
      </c>
      <c r="AH137" s="101">
        <v>0</v>
      </c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</row>
    <row r="138" spans="1:60" outlineLevel="1">
      <c r="A138" s="104"/>
      <c r="B138" s="105"/>
      <c r="C138" s="138" t="s">
        <v>1808</v>
      </c>
      <c r="D138" s="107"/>
      <c r="E138" s="108">
        <v>139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1"/>
      <c r="Z138" s="101"/>
      <c r="AA138" s="101"/>
      <c r="AB138" s="101"/>
      <c r="AC138" s="101"/>
      <c r="AD138" s="101"/>
      <c r="AE138" s="101"/>
      <c r="AF138" s="101"/>
      <c r="AG138" s="101" t="s">
        <v>365</v>
      </c>
      <c r="AH138" s="101">
        <v>0</v>
      </c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</row>
    <row r="139" spans="1:60" outlineLevel="1">
      <c r="A139" s="122">
        <v>43</v>
      </c>
      <c r="B139" s="123" t="s">
        <v>2518</v>
      </c>
      <c r="C139" s="137" t="s">
        <v>2522</v>
      </c>
      <c r="D139" s="124" t="s">
        <v>1128</v>
      </c>
      <c r="E139" s="125">
        <v>72</v>
      </c>
      <c r="F139" s="126"/>
      <c r="G139" s="127">
        <f>ROUND(E139*F139,2)</f>
        <v>0</v>
      </c>
      <c r="H139" s="126"/>
      <c r="I139" s="127">
        <f>ROUND(E139*H139,2)</f>
        <v>0</v>
      </c>
      <c r="J139" s="126"/>
      <c r="K139" s="127">
        <f>ROUND(E139*J139,2)</f>
        <v>0</v>
      </c>
      <c r="L139" s="127">
        <v>21</v>
      </c>
      <c r="M139" s="127">
        <f>G139*(1+L139/100)</f>
        <v>0</v>
      </c>
      <c r="N139" s="127">
        <v>0</v>
      </c>
      <c r="O139" s="127">
        <f>ROUND(E139*N139,2)</f>
        <v>0</v>
      </c>
      <c r="P139" s="127">
        <v>0</v>
      </c>
      <c r="Q139" s="127">
        <f>ROUND(E139*P139,2)</f>
        <v>0</v>
      </c>
      <c r="R139" s="127"/>
      <c r="S139" s="127" t="s">
        <v>392</v>
      </c>
      <c r="T139" s="128" t="s">
        <v>393</v>
      </c>
      <c r="U139" s="106">
        <v>0</v>
      </c>
      <c r="V139" s="106">
        <f>ROUND(E139*U139,2)</f>
        <v>0</v>
      </c>
      <c r="W139" s="106"/>
      <c r="X139" s="106" t="s">
        <v>1008</v>
      </c>
      <c r="Y139" s="101"/>
      <c r="Z139" s="101"/>
      <c r="AA139" s="101"/>
      <c r="AB139" s="101"/>
      <c r="AC139" s="101"/>
      <c r="AD139" s="101"/>
      <c r="AE139" s="101"/>
      <c r="AF139" s="101"/>
      <c r="AG139" s="101" t="s">
        <v>1009</v>
      </c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</row>
    <row r="140" spans="1:60" outlineLevel="1">
      <c r="A140" s="104"/>
      <c r="B140" s="105"/>
      <c r="C140" s="138" t="s">
        <v>2608</v>
      </c>
      <c r="D140" s="107"/>
      <c r="E140" s="108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1"/>
      <c r="Z140" s="101"/>
      <c r="AA140" s="101"/>
      <c r="AB140" s="101"/>
      <c r="AC140" s="101"/>
      <c r="AD140" s="101"/>
      <c r="AE140" s="101"/>
      <c r="AF140" s="101"/>
      <c r="AG140" s="101" t="s">
        <v>365</v>
      </c>
      <c r="AH140" s="101">
        <v>0</v>
      </c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</row>
    <row r="141" spans="1:60" outlineLevel="1">
      <c r="A141" s="104"/>
      <c r="B141" s="105"/>
      <c r="C141" s="138" t="s">
        <v>2609</v>
      </c>
      <c r="D141" s="107"/>
      <c r="E141" s="108">
        <v>72</v>
      </c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1"/>
      <c r="Z141" s="101"/>
      <c r="AA141" s="101"/>
      <c r="AB141" s="101"/>
      <c r="AC141" s="101"/>
      <c r="AD141" s="101"/>
      <c r="AE141" s="101"/>
      <c r="AF141" s="101"/>
      <c r="AG141" s="101" t="s">
        <v>365</v>
      </c>
      <c r="AH141" s="101">
        <v>0</v>
      </c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</row>
    <row r="142" spans="1:60" outlineLevel="1">
      <c r="A142" s="122">
        <v>44</v>
      </c>
      <c r="B142" s="123" t="s">
        <v>2524</v>
      </c>
      <c r="C142" s="137" t="s">
        <v>2525</v>
      </c>
      <c r="D142" s="124" t="s">
        <v>1128</v>
      </c>
      <c r="E142" s="125">
        <v>62</v>
      </c>
      <c r="F142" s="126"/>
      <c r="G142" s="127">
        <f>ROUND(E142*F142,2)</f>
        <v>0</v>
      </c>
      <c r="H142" s="126"/>
      <c r="I142" s="127">
        <f>ROUND(E142*H142,2)</f>
        <v>0</v>
      </c>
      <c r="J142" s="126"/>
      <c r="K142" s="127">
        <f>ROUND(E142*J142,2)</f>
        <v>0</v>
      </c>
      <c r="L142" s="127">
        <v>21</v>
      </c>
      <c r="M142" s="127">
        <f>G142*(1+L142/100)</f>
        <v>0</v>
      </c>
      <c r="N142" s="127">
        <v>0</v>
      </c>
      <c r="O142" s="127">
        <f>ROUND(E142*N142,2)</f>
        <v>0</v>
      </c>
      <c r="P142" s="127">
        <v>0</v>
      </c>
      <c r="Q142" s="127">
        <f>ROUND(E142*P142,2)</f>
        <v>0</v>
      </c>
      <c r="R142" s="127"/>
      <c r="S142" s="127" t="s">
        <v>360</v>
      </c>
      <c r="T142" s="128" t="s">
        <v>393</v>
      </c>
      <c r="U142" s="106">
        <v>0.39017000000000002</v>
      </c>
      <c r="V142" s="106">
        <f>ROUND(E142*U142,2)</f>
        <v>24.19</v>
      </c>
      <c r="W142" s="106"/>
      <c r="X142" s="106" t="s">
        <v>362</v>
      </c>
      <c r="Y142" s="101"/>
      <c r="Z142" s="101"/>
      <c r="AA142" s="101"/>
      <c r="AB142" s="101"/>
      <c r="AC142" s="101"/>
      <c r="AD142" s="101"/>
      <c r="AE142" s="101"/>
      <c r="AF142" s="101"/>
      <c r="AG142" s="101" t="s">
        <v>550</v>
      </c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</row>
    <row r="143" spans="1:60" outlineLevel="1">
      <c r="A143" s="104"/>
      <c r="B143" s="105"/>
      <c r="C143" s="138" t="s">
        <v>2608</v>
      </c>
      <c r="D143" s="107"/>
      <c r="E143" s="108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1"/>
      <c r="Z143" s="101"/>
      <c r="AA143" s="101"/>
      <c r="AB143" s="101"/>
      <c r="AC143" s="101"/>
      <c r="AD143" s="101"/>
      <c r="AE143" s="101"/>
      <c r="AF143" s="101"/>
      <c r="AG143" s="101" t="s">
        <v>365</v>
      </c>
      <c r="AH143" s="101">
        <v>0</v>
      </c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</row>
    <row r="144" spans="1:60" outlineLevel="1">
      <c r="A144" s="104"/>
      <c r="B144" s="105"/>
      <c r="C144" s="138" t="s">
        <v>2180</v>
      </c>
      <c r="D144" s="107"/>
      <c r="E144" s="108">
        <v>62</v>
      </c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1"/>
      <c r="Z144" s="101"/>
      <c r="AA144" s="101"/>
      <c r="AB144" s="101"/>
      <c r="AC144" s="101"/>
      <c r="AD144" s="101"/>
      <c r="AE144" s="101"/>
      <c r="AF144" s="101"/>
      <c r="AG144" s="101" t="s">
        <v>365</v>
      </c>
      <c r="AH144" s="101">
        <v>0</v>
      </c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</row>
    <row r="145" spans="1:60" outlineLevel="1">
      <c r="A145" s="122">
        <v>45</v>
      </c>
      <c r="B145" s="123" t="s">
        <v>2610</v>
      </c>
      <c r="C145" s="137" t="s">
        <v>2528</v>
      </c>
      <c r="D145" s="124" t="s">
        <v>1128</v>
      </c>
      <c r="E145" s="125">
        <v>45</v>
      </c>
      <c r="F145" s="126"/>
      <c r="G145" s="127">
        <f>ROUND(E145*F145,2)</f>
        <v>0</v>
      </c>
      <c r="H145" s="126"/>
      <c r="I145" s="127">
        <f>ROUND(E145*H145,2)</f>
        <v>0</v>
      </c>
      <c r="J145" s="126"/>
      <c r="K145" s="127">
        <f>ROUND(E145*J145,2)</f>
        <v>0</v>
      </c>
      <c r="L145" s="127">
        <v>21</v>
      </c>
      <c r="M145" s="127">
        <f>G145*(1+L145/100)</f>
        <v>0</v>
      </c>
      <c r="N145" s="127">
        <v>0</v>
      </c>
      <c r="O145" s="127">
        <f>ROUND(E145*N145,2)</f>
        <v>0</v>
      </c>
      <c r="P145" s="127">
        <v>0</v>
      </c>
      <c r="Q145" s="127">
        <f>ROUND(E145*P145,2)</f>
        <v>0</v>
      </c>
      <c r="R145" s="127"/>
      <c r="S145" s="127" t="s">
        <v>392</v>
      </c>
      <c r="T145" s="128" t="s">
        <v>393</v>
      </c>
      <c r="U145" s="106">
        <v>0</v>
      </c>
      <c r="V145" s="106">
        <f>ROUND(E145*U145,2)</f>
        <v>0</v>
      </c>
      <c r="W145" s="106"/>
      <c r="X145" s="106" t="s">
        <v>362</v>
      </c>
      <c r="Y145" s="101"/>
      <c r="Z145" s="101"/>
      <c r="AA145" s="101"/>
      <c r="AB145" s="101"/>
      <c r="AC145" s="101"/>
      <c r="AD145" s="101"/>
      <c r="AE145" s="101"/>
      <c r="AF145" s="101"/>
      <c r="AG145" s="101" t="s">
        <v>550</v>
      </c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</row>
    <row r="146" spans="1:60" outlineLevel="1">
      <c r="A146" s="104"/>
      <c r="B146" s="105"/>
      <c r="C146" s="138" t="s">
        <v>2608</v>
      </c>
      <c r="D146" s="107"/>
      <c r="E146" s="108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1"/>
      <c r="Z146" s="101"/>
      <c r="AA146" s="101"/>
      <c r="AB146" s="101"/>
      <c r="AC146" s="101"/>
      <c r="AD146" s="101"/>
      <c r="AE146" s="101"/>
      <c r="AF146" s="101"/>
      <c r="AG146" s="101" t="s">
        <v>365</v>
      </c>
      <c r="AH146" s="101">
        <v>0</v>
      </c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</row>
    <row r="147" spans="1:60" outlineLevel="1">
      <c r="A147" s="104"/>
      <c r="B147" s="105"/>
      <c r="C147" s="138" t="s">
        <v>2611</v>
      </c>
      <c r="D147" s="107"/>
      <c r="E147" s="108">
        <v>45</v>
      </c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1"/>
      <c r="Z147" s="101"/>
      <c r="AA147" s="101"/>
      <c r="AB147" s="101"/>
      <c r="AC147" s="101"/>
      <c r="AD147" s="101"/>
      <c r="AE147" s="101"/>
      <c r="AF147" s="101"/>
      <c r="AG147" s="101" t="s">
        <v>365</v>
      </c>
      <c r="AH147" s="101">
        <v>0</v>
      </c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</row>
    <row r="148" spans="1:60" outlineLevel="1">
      <c r="A148" s="122">
        <v>46</v>
      </c>
      <c r="B148" s="123" t="s">
        <v>2612</v>
      </c>
      <c r="C148" s="137" t="s">
        <v>2530</v>
      </c>
      <c r="D148" s="124" t="s">
        <v>1128</v>
      </c>
      <c r="E148" s="125">
        <v>105</v>
      </c>
      <c r="F148" s="126"/>
      <c r="G148" s="127">
        <f>ROUND(E148*F148,2)</f>
        <v>0</v>
      </c>
      <c r="H148" s="126"/>
      <c r="I148" s="127">
        <f>ROUND(E148*H148,2)</f>
        <v>0</v>
      </c>
      <c r="J148" s="126"/>
      <c r="K148" s="127">
        <f>ROUND(E148*J148,2)</f>
        <v>0</v>
      </c>
      <c r="L148" s="127">
        <v>21</v>
      </c>
      <c r="M148" s="127">
        <f>G148*(1+L148/100)</f>
        <v>0</v>
      </c>
      <c r="N148" s="127">
        <v>0</v>
      </c>
      <c r="O148" s="127">
        <f>ROUND(E148*N148,2)</f>
        <v>0</v>
      </c>
      <c r="P148" s="127">
        <v>0</v>
      </c>
      <c r="Q148" s="127">
        <f>ROUND(E148*P148,2)</f>
        <v>0</v>
      </c>
      <c r="R148" s="127"/>
      <c r="S148" s="127" t="s">
        <v>392</v>
      </c>
      <c r="T148" s="128" t="s">
        <v>393</v>
      </c>
      <c r="U148" s="106">
        <v>0</v>
      </c>
      <c r="V148" s="106">
        <f>ROUND(E148*U148,2)</f>
        <v>0</v>
      </c>
      <c r="W148" s="106"/>
      <c r="X148" s="106" t="s">
        <v>362</v>
      </c>
      <c r="Y148" s="101"/>
      <c r="Z148" s="101"/>
      <c r="AA148" s="101"/>
      <c r="AB148" s="101"/>
      <c r="AC148" s="101"/>
      <c r="AD148" s="101"/>
      <c r="AE148" s="101"/>
      <c r="AF148" s="101"/>
      <c r="AG148" s="101" t="s">
        <v>550</v>
      </c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</row>
    <row r="149" spans="1:60" outlineLevel="1">
      <c r="A149" s="104"/>
      <c r="B149" s="105"/>
      <c r="C149" s="138" t="s">
        <v>2608</v>
      </c>
      <c r="D149" s="107"/>
      <c r="E149" s="108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1"/>
      <c r="Z149" s="101"/>
      <c r="AA149" s="101"/>
      <c r="AB149" s="101"/>
      <c r="AC149" s="101"/>
      <c r="AD149" s="101"/>
      <c r="AE149" s="101"/>
      <c r="AF149" s="101"/>
      <c r="AG149" s="101" t="s">
        <v>365</v>
      </c>
      <c r="AH149" s="101">
        <v>0</v>
      </c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</row>
    <row r="150" spans="1:60" outlineLevel="1">
      <c r="A150" s="104"/>
      <c r="B150" s="105"/>
      <c r="C150" s="138" t="s">
        <v>2613</v>
      </c>
      <c r="D150" s="107"/>
      <c r="E150" s="108">
        <v>105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1"/>
      <c r="Z150" s="101"/>
      <c r="AA150" s="101"/>
      <c r="AB150" s="101"/>
      <c r="AC150" s="101"/>
      <c r="AD150" s="101"/>
      <c r="AE150" s="101"/>
      <c r="AF150" s="101"/>
      <c r="AG150" s="101" t="s">
        <v>365</v>
      </c>
      <c r="AH150" s="101">
        <v>0</v>
      </c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</row>
    <row r="151" spans="1:60" outlineLevel="1">
      <c r="A151" s="122">
        <v>47</v>
      </c>
      <c r="B151" s="123" t="s">
        <v>2614</v>
      </c>
      <c r="C151" s="137" t="s">
        <v>2615</v>
      </c>
      <c r="D151" s="124" t="s">
        <v>525</v>
      </c>
      <c r="E151" s="125">
        <v>10</v>
      </c>
      <c r="F151" s="126"/>
      <c r="G151" s="127">
        <f>ROUND(E151*F151,2)</f>
        <v>0</v>
      </c>
      <c r="H151" s="126"/>
      <c r="I151" s="127">
        <f>ROUND(E151*H151,2)</f>
        <v>0</v>
      </c>
      <c r="J151" s="126"/>
      <c r="K151" s="127">
        <f>ROUND(E151*J151,2)</f>
        <v>0</v>
      </c>
      <c r="L151" s="127">
        <v>21</v>
      </c>
      <c r="M151" s="127">
        <f>G151*(1+L151/100)</f>
        <v>0</v>
      </c>
      <c r="N151" s="127">
        <v>0</v>
      </c>
      <c r="O151" s="127">
        <f>ROUND(E151*N151,2)</f>
        <v>0</v>
      </c>
      <c r="P151" s="127">
        <v>0</v>
      </c>
      <c r="Q151" s="127">
        <f>ROUND(E151*P151,2)</f>
        <v>0</v>
      </c>
      <c r="R151" s="127"/>
      <c r="S151" s="127" t="s">
        <v>360</v>
      </c>
      <c r="T151" s="128" t="s">
        <v>393</v>
      </c>
      <c r="U151" s="106">
        <v>8.0170000000000005E-2</v>
      </c>
      <c r="V151" s="106">
        <f>ROUND(E151*U151,2)</f>
        <v>0.8</v>
      </c>
      <c r="W151" s="106"/>
      <c r="X151" s="106" t="s">
        <v>362</v>
      </c>
      <c r="Y151" s="101"/>
      <c r="Z151" s="101"/>
      <c r="AA151" s="101"/>
      <c r="AB151" s="101"/>
      <c r="AC151" s="101"/>
      <c r="AD151" s="101"/>
      <c r="AE151" s="101"/>
      <c r="AF151" s="101"/>
      <c r="AG151" s="101" t="s">
        <v>550</v>
      </c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</row>
    <row r="152" spans="1:60" outlineLevel="1">
      <c r="A152" s="104"/>
      <c r="B152" s="105"/>
      <c r="C152" s="138" t="s">
        <v>2616</v>
      </c>
      <c r="D152" s="107"/>
      <c r="E152" s="108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1"/>
      <c r="Z152" s="101"/>
      <c r="AA152" s="101"/>
      <c r="AB152" s="101"/>
      <c r="AC152" s="101"/>
      <c r="AD152" s="101"/>
      <c r="AE152" s="101"/>
      <c r="AF152" s="101"/>
      <c r="AG152" s="101" t="s">
        <v>365</v>
      </c>
      <c r="AH152" s="101">
        <v>0</v>
      </c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</row>
    <row r="153" spans="1:60" outlineLevel="1">
      <c r="A153" s="104"/>
      <c r="B153" s="105"/>
      <c r="C153" s="138" t="s">
        <v>2608</v>
      </c>
      <c r="D153" s="107"/>
      <c r="E153" s="108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1"/>
      <c r="Z153" s="101"/>
      <c r="AA153" s="101"/>
      <c r="AB153" s="101"/>
      <c r="AC153" s="101"/>
      <c r="AD153" s="101"/>
      <c r="AE153" s="101"/>
      <c r="AF153" s="101"/>
      <c r="AG153" s="101" t="s">
        <v>365</v>
      </c>
      <c r="AH153" s="101">
        <v>0</v>
      </c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</row>
    <row r="154" spans="1:60" outlineLevel="1">
      <c r="A154" s="104"/>
      <c r="B154" s="105"/>
      <c r="C154" s="138" t="s">
        <v>1434</v>
      </c>
      <c r="D154" s="107"/>
      <c r="E154" s="108">
        <v>10</v>
      </c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1"/>
      <c r="Z154" s="101"/>
      <c r="AA154" s="101"/>
      <c r="AB154" s="101"/>
      <c r="AC154" s="101"/>
      <c r="AD154" s="101"/>
      <c r="AE154" s="101"/>
      <c r="AF154" s="101"/>
      <c r="AG154" s="101" t="s">
        <v>365</v>
      </c>
      <c r="AH154" s="101">
        <v>0</v>
      </c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</row>
    <row r="155" spans="1:60" outlineLevel="1">
      <c r="A155" s="122">
        <v>48</v>
      </c>
      <c r="B155" s="123" t="s">
        <v>2617</v>
      </c>
      <c r="C155" s="137" t="s">
        <v>2618</v>
      </c>
      <c r="D155" s="124" t="s">
        <v>525</v>
      </c>
      <c r="E155" s="125">
        <v>20</v>
      </c>
      <c r="F155" s="126"/>
      <c r="G155" s="127">
        <f>ROUND(E155*F155,2)</f>
        <v>0</v>
      </c>
      <c r="H155" s="126"/>
      <c r="I155" s="127">
        <f>ROUND(E155*H155,2)</f>
        <v>0</v>
      </c>
      <c r="J155" s="126"/>
      <c r="K155" s="127">
        <f>ROUND(E155*J155,2)</f>
        <v>0</v>
      </c>
      <c r="L155" s="127">
        <v>21</v>
      </c>
      <c r="M155" s="127">
        <f>G155*(1+L155/100)</f>
        <v>0</v>
      </c>
      <c r="N155" s="127">
        <v>0</v>
      </c>
      <c r="O155" s="127">
        <f>ROUND(E155*N155,2)</f>
        <v>0</v>
      </c>
      <c r="P155" s="127">
        <v>0</v>
      </c>
      <c r="Q155" s="127">
        <f>ROUND(E155*P155,2)</f>
        <v>0</v>
      </c>
      <c r="R155" s="127"/>
      <c r="S155" s="127" t="s">
        <v>392</v>
      </c>
      <c r="T155" s="128" t="s">
        <v>393</v>
      </c>
      <c r="U155" s="106">
        <v>0</v>
      </c>
      <c r="V155" s="106">
        <f>ROUND(E155*U155,2)</f>
        <v>0</v>
      </c>
      <c r="W155" s="106"/>
      <c r="X155" s="106" t="s">
        <v>362</v>
      </c>
      <c r="Y155" s="101"/>
      <c r="Z155" s="101"/>
      <c r="AA155" s="101"/>
      <c r="AB155" s="101"/>
      <c r="AC155" s="101"/>
      <c r="AD155" s="101"/>
      <c r="AE155" s="101"/>
      <c r="AF155" s="101"/>
      <c r="AG155" s="101" t="s">
        <v>550</v>
      </c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</row>
    <row r="156" spans="1:60" outlineLevel="1">
      <c r="A156" s="104"/>
      <c r="B156" s="105"/>
      <c r="C156" s="138" t="s">
        <v>2608</v>
      </c>
      <c r="D156" s="107"/>
      <c r="E156" s="108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1"/>
      <c r="Z156" s="101"/>
      <c r="AA156" s="101"/>
      <c r="AB156" s="101"/>
      <c r="AC156" s="101"/>
      <c r="AD156" s="101"/>
      <c r="AE156" s="101"/>
      <c r="AF156" s="101"/>
      <c r="AG156" s="101" t="s">
        <v>365</v>
      </c>
      <c r="AH156" s="101">
        <v>0</v>
      </c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</row>
    <row r="157" spans="1:60" outlineLevel="1">
      <c r="A157" s="104"/>
      <c r="B157" s="105"/>
      <c r="C157" s="138" t="s">
        <v>1931</v>
      </c>
      <c r="D157" s="107"/>
      <c r="E157" s="108">
        <v>20</v>
      </c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1"/>
      <c r="Z157" s="101"/>
      <c r="AA157" s="101"/>
      <c r="AB157" s="101"/>
      <c r="AC157" s="101"/>
      <c r="AD157" s="101"/>
      <c r="AE157" s="101"/>
      <c r="AF157" s="101"/>
      <c r="AG157" s="101" t="s">
        <v>365</v>
      </c>
      <c r="AH157" s="101">
        <v>0</v>
      </c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</row>
    <row r="158" spans="1:60" outlineLevel="1">
      <c r="A158" s="122">
        <v>49</v>
      </c>
      <c r="B158" s="123" t="s">
        <v>2619</v>
      </c>
      <c r="C158" s="137" t="s">
        <v>2620</v>
      </c>
      <c r="D158" s="124" t="s">
        <v>1128</v>
      </c>
      <c r="E158" s="125">
        <v>49</v>
      </c>
      <c r="F158" s="126"/>
      <c r="G158" s="127">
        <f>ROUND(E158*F158,2)</f>
        <v>0</v>
      </c>
      <c r="H158" s="126"/>
      <c r="I158" s="127">
        <f>ROUND(E158*H158,2)</f>
        <v>0</v>
      </c>
      <c r="J158" s="126"/>
      <c r="K158" s="127">
        <f>ROUND(E158*J158,2)</f>
        <v>0</v>
      </c>
      <c r="L158" s="127">
        <v>21</v>
      </c>
      <c r="M158" s="127">
        <f>G158*(1+L158/100)</f>
        <v>0</v>
      </c>
      <c r="N158" s="127">
        <v>0</v>
      </c>
      <c r="O158" s="127">
        <f>ROUND(E158*N158,2)</f>
        <v>0</v>
      </c>
      <c r="P158" s="127">
        <v>0</v>
      </c>
      <c r="Q158" s="127">
        <f>ROUND(E158*P158,2)</f>
        <v>0</v>
      </c>
      <c r="R158" s="127"/>
      <c r="S158" s="127" t="s">
        <v>360</v>
      </c>
      <c r="T158" s="128" t="s">
        <v>393</v>
      </c>
      <c r="U158" s="106">
        <v>0.06</v>
      </c>
      <c r="V158" s="106">
        <f>ROUND(E158*U158,2)</f>
        <v>2.94</v>
      </c>
      <c r="W158" s="106"/>
      <c r="X158" s="106" t="s">
        <v>362</v>
      </c>
      <c r="Y158" s="101"/>
      <c r="Z158" s="101"/>
      <c r="AA158" s="101"/>
      <c r="AB158" s="101"/>
      <c r="AC158" s="101"/>
      <c r="AD158" s="101"/>
      <c r="AE158" s="101"/>
      <c r="AF158" s="101"/>
      <c r="AG158" s="101" t="s">
        <v>550</v>
      </c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</row>
    <row r="159" spans="1:60" outlineLevel="1">
      <c r="A159" s="104"/>
      <c r="B159" s="105"/>
      <c r="C159" s="138" t="s">
        <v>2608</v>
      </c>
      <c r="D159" s="107"/>
      <c r="E159" s="108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1"/>
      <c r="Z159" s="101"/>
      <c r="AA159" s="101"/>
      <c r="AB159" s="101"/>
      <c r="AC159" s="101"/>
      <c r="AD159" s="101"/>
      <c r="AE159" s="101"/>
      <c r="AF159" s="101"/>
      <c r="AG159" s="101" t="s">
        <v>365</v>
      </c>
      <c r="AH159" s="101">
        <v>0</v>
      </c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</row>
    <row r="160" spans="1:60" outlineLevel="1">
      <c r="A160" s="104"/>
      <c r="B160" s="105"/>
      <c r="C160" s="138" t="s">
        <v>2621</v>
      </c>
      <c r="D160" s="107"/>
      <c r="E160" s="108">
        <v>49</v>
      </c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1"/>
      <c r="Z160" s="101"/>
      <c r="AA160" s="101"/>
      <c r="AB160" s="101"/>
      <c r="AC160" s="101"/>
      <c r="AD160" s="101"/>
      <c r="AE160" s="101"/>
      <c r="AF160" s="101"/>
      <c r="AG160" s="101" t="s">
        <v>365</v>
      </c>
      <c r="AH160" s="101">
        <v>0</v>
      </c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</row>
    <row r="161" spans="1:60" outlineLevel="1">
      <c r="A161" s="122">
        <v>50</v>
      </c>
      <c r="B161" s="123" t="s">
        <v>2622</v>
      </c>
      <c r="C161" s="137" t="s">
        <v>2623</v>
      </c>
      <c r="D161" s="124" t="s">
        <v>1128</v>
      </c>
      <c r="E161" s="125">
        <v>9</v>
      </c>
      <c r="F161" s="126"/>
      <c r="G161" s="127">
        <f>ROUND(E161*F161,2)</f>
        <v>0</v>
      </c>
      <c r="H161" s="126"/>
      <c r="I161" s="127">
        <f>ROUND(E161*H161,2)</f>
        <v>0</v>
      </c>
      <c r="J161" s="126"/>
      <c r="K161" s="127">
        <f>ROUND(E161*J161,2)</f>
        <v>0</v>
      </c>
      <c r="L161" s="127">
        <v>21</v>
      </c>
      <c r="M161" s="127">
        <f>G161*(1+L161/100)</f>
        <v>0</v>
      </c>
      <c r="N161" s="127">
        <v>0</v>
      </c>
      <c r="O161" s="127">
        <f>ROUND(E161*N161,2)</f>
        <v>0</v>
      </c>
      <c r="P161" s="127">
        <v>0</v>
      </c>
      <c r="Q161" s="127">
        <f>ROUND(E161*P161,2)</f>
        <v>0</v>
      </c>
      <c r="R161" s="127"/>
      <c r="S161" s="127" t="s">
        <v>392</v>
      </c>
      <c r="T161" s="128" t="s">
        <v>393</v>
      </c>
      <c r="U161" s="106">
        <v>0</v>
      </c>
      <c r="V161" s="106">
        <f>ROUND(E161*U161,2)</f>
        <v>0</v>
      </c>
      <c r="W161" s="106"/>
      <c r="X161" s="106" t="s">
        <v>362</v>
      </c>
      <c r="Y161" s="101"/>
      <c r="Z161" s="101"/>
      <c r="AA161" s="101"/>
      <c r="AB161" s="101"/>
      <c r="AC161" s="101"/>
      <c r="AD161" s="101"/>
      <c r="AE161" s="101"/>
      <c r="AF161" s="101"/>
      <c r="AG161" s="101" t="s">
        <v>550</v>
      </c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</row>
    <row r="162" spans="1:60" outlineLevel="1">
      <c r="A162" s="104"/>
      <c r="B162" s="105"/>
      <c r="C162" s="138" t="s">
        <v>2608</v>
      </c>
      <c r="D162" s="107"/>
      <c r="E162" s="108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1"/>
      <c r="Z162" s="101"/>
      <c r="AA162" s="101"/>
      <c r="AB162" s="101"/>
      <c r="AC162" s="101"/>
      <c r="AD162" s="101"/>
      <c r="AE162" s="101"/>
      <c r="AF162" s="101"/>
      <c r="AG162" s="101" t="s">
        <v>365</v>
      </c>
      <c r="AH162" s="101">
        <v>0</v>
      </c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</row>
    <row r="163" spans="1:60" outlineLevel="1">
      <c r="A163" s="104"/>
      <c r="B163" s="105"/>
      <c r="C163" s="138" t="s">
        <v>135</v>
      </c>
      <c r="D163" s="107"/>
      <c r="E163" s="108">
        <v>9</v>
      </c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1"/>
      <c r="Z163" s="101"/>
      <c r="AA163" s="101"/>
      <c r="AB163" s="101"/>
      <c r="AC163" s="101"/>
      <c r="AD163" s="101"/>
      <c r="AE163" s="101"/>
      <c r="AF163" s="101"/>
      <c r="AG163" s="101" t="s">
        <v>365</v>
      </c>
      <c r="AH163" s="101">
        <v>0</v>
      </c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</row>
    <row r="164" spans="1:60" ht="25.5">
      <c r="A164" s="116" t="s">
        <v>355</v>
      </c>
      <c r="B164" s="117" t="s">
        <v>206</v>
      </c>
      <c r="C164" s="136" t="s">
        <v>207</v>
      </c>
      <c r="D164" s="118"/>
      <c r="E164" s="119"/>
      <c r="F164" s="120"/>
      <c r="G164" s="120">
        <f>SUMIF(AG165:AG176,"&lt;&gt;NOR",G165:G176)</f>
        <v>0</v>
      </c>
      <c r="H164" s="120"/>
      <c r="I164" s="120">
        <f>SUM(I165:I176)</f>
        <v>0</v>
      </c>
      <c r="J164" s="120"/>
      <c r="K164" s="120">
        <f>SUM(K165:K176)</f>
        <v>0</v>
      </c>
      <c r="L164" s="120"/>
      <c r="M164" s="120">
        <f>SUM(M165:M176)</f>
        <v>0</v>
      </c>
      <c r="N164" s="120"/>
      <c r="O164" s="120">
        <f>SUM(O165:O176)</f>
        <v>0</v>
      </c>
      <c r="P164" s="120"/>
      <c r="Q164" s="120">
        <f>SUM(Q165:Q176)</f>
        <v>0</v>
      </c>
      <c r="R164" s="120"/>
      <c r="S164" s="120"/>
      <c r="T164" s="121"/>
      <c r="U164" s="115"/>
      <c r="V164" s="115">
        <f>SUM(V165:V176)</f>
        <v>44.98</v>
      </c>
      <c r="W164" s="115"/>
      <c r="X164" s="115"/>
      <c r="AG164" t="s">
        <v>356</v>
      </c>
    </row>
    <row r="165" spans="1:60" outlineLevel="1">
      <c r="A165" s="122">
        <v>51</v>
      </c>
      <c r="B165" s="123" t="s">
        <v>2624</v>
      </c>
      <c r="C165" s="137" t="s">
        <v>2625</v>
      </c>
      <c r="D165" s="124" t="s">
        <v>1128</v>
      </c>
      <c r="E165" s="125">
        <v>173</v>
      </c>
      <c r="F165" s="126"/>
      <c r="G165" s="127">
        <f>ROUND(E165*F165,2)</f>
        <v>0</v>
      </c>
      <c r="H165" s="126"/>
      <c r="I165" s="127">
        <f>ROUND(E165*H165,2)</f>
        <v>0</v>
      </c>
      <c r="J165" s="126"/>
      <c r="K165" s="127">
        <f>ROUND(E165*J165,2)</f>
        <v>0</v>
      </c>
      <c r="L165" s="127">
        <v>21</v>
      </c>
      <c r="M165" s="127">
        <f>G165*(1+L165/100)</f>
        <v>0</v>
      </c>
      <c r="N165" s="127">
        <v>0</v>
      </c>
      <c r="O165" s="127">
        <f>ROUND(E165*N165,2)</f>
        <v>0</v>
      </c>
      <c r="P165" s="127">
        <v>0</v>
      </c>
      <c r="Q165" s="127">
        <f>ROUND(E165*P165,2)</f>
        <v>0</v>
      </c>
      <c r="R165" s="127"/>
      <c r="S165" s="127" t="s">
        <v>360</v>
      </c>
      <c r="T165" s="128" t="s">
        <v>393</v>
      </c>
      <c r="U165" s="106">
        <v>0.26</v>
      </c>
      <c r="V165" s="106">
        <f>ROUND(E165*U165,2)</f>
        <v>44.98</v>
      </c>
      <c r="W165" s="106"/>
      <c r="X165" s="106" t="s">
        <v>362</v>
      </c>
      <c r="Y165" s="101"/>
      <c r="Z165" s="101"/>
      <c r="AA165" s="101"/>
      <c r="AB165" s="101"/>
      <c r="AC165" s="101"/>
      <c r="AD165" s="101"/>
      <c r="AE165" s="101"/>
      <c r="AF165" s="101"/>
      <c r="AG165" s="101" t="s">
        <v>550</v>
      </c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</row>
    <row r="166" spans="1:60" outlineLevel="1">
      <c r="A166" s="104"/>
      <c r="B166" s="105"/>
      <c r="C166" s="138" t="s">
        <v>2608</v>
      </c>
      <c r="D166" s="107"/>
      <c r="E166" s="108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1"/>
      <c r="Z166" s="101"/>
      <c r="AA166" s="101"/>
      <c r="AB166" s="101"/>
      <c r="AC166" s="101"/>
      <c r="AD166" s="101"/>
      <c r="AE166" s="101"/>
      <c r="AF166" s="101"/>
      <c r="AG166" s="101" t="s">
        <v>365</v>
      </c>
      <c r="AH166" s="101">
        <v>0</v>
      </c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</row>
    <row r="167" spans="1:60" outlineLevel="1">
      <c r="A167" s="104"/>
      <c r="B167" s="105"/>
      <c r="C167" s="138" t="s">
        <v>2626</v>
      </c>
      <c r="D167" s="107"/>
      <c r="E167" s="108">
        <v>173</v>
      </c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1"/>
      <c r="Z167" s="101"/>
      <c r="AA167" s="101"/>
      <c r="AB167" s="101"/>
      <c r="AC167" s="101"/>
      <c r="AD167" s="101"/>
      <c r="AE167" s="101"/>
      <c r="AF167" s="101"/>
      <c r="AG167" s="101" t="s">
        <v>365</v>
      </c>
      <c r="AH167" s="101">
        <v>0</v>
      </c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</row>
    <row r="168" spans="1:60" outlineLevel="1">
      <c r="A168" s="122">
        <v>52</v>
      </c>
      <c r="B168" s="123" t="s">
        <v>2627</v>
      </c>
      <c r="C168" s="137" t="s">
        <v>2628</v>
      </c>
      <c r="D168" s="124" t="s">
        <v>1128</v>
      </c>
      <c r="E168" s="125">
        <v>28</v>
      </c>
      <c r="F168" s="126"/>
      <c r="G168" s="127">
        <f>ROUND(E168*F168,2)</f>
        <v>0</v>
      </c>
      <c r="H168" s="126"/>
      <c r="I168" s="127">
        <f>ROUND(E168*H168,2)</f>
        <v>0</v>
      </c>
      <c r="J168" s="126"/>
      <c r="K168" s="127">
        <f>ROUND(E168*J168,2)</f>
        <v>0</v>
      </c>
      <c r="L168" s="127">
        <v>21</v>
      </c>
      <c r="M168" s="127">
        <f>G168*(1+L168/100)</f>
        <v>0</v>
      </c>
      <c r="N168" s="127">
        <v>0</v>
      </c>
      <c r="O168" s="127">
        <f>ROUND(E168*N168,2)</f>
        <v>0</v>
      </c>
      <c r="P168" s="127">
        <v>0</v>
      </c>
      <c r="Q168" s="127">
        <f>ROUND(E168*P168,2)</f>
        <v>0</v>
      </c>
      <c r="R168" s="127"/>
      <c r="S168" s="127" t="s">
        <v>392</v>
      </c>
      <c r="T168" s="128" t="s">
        <v>393</v>
      </c>
      <c r="U168" s="106">
        <v>0</v>
      </c>
      <c r="V168" s="106">
        <f>ROUND(E168*U168,2)</f>
        <v>0</v>
      </c>
      <c r="W168" s="106"/>
      <c r="X168" s="106" t="s">
        <v>362</v>
      </c>
      <c r="Y168" s="101"/>
      <c r="Z168" s="101"/>
      <c r="AA168" s="101"/>
      <c r="AB168" s="101"/>
      <c r="AC168" s="101"/>
      <c r="AD168" s="101"/>
      <c r="AE168" s="101"/>
      <c r="AF168" s="101"/>
      <c r="AG168" s="101" t="s">
        <v>550</v>
      </c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</row>
    <row r="169" spans="1:60" outlineLevel="1">
      <c r="A169" s="104"/>
      <c r="B169" s="105"/>
      <c r="C169" s="138" t="s">
        <v>2608</v>
      </c>
      <c r="D169" s="107"/>
      <c r="E169" s="108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1"/>
      <c r="Z169" s="101"/>
      <c r="AA169" s="101"/>
      <c r="AB169" s="101"/>
      <c r="AC169" s="101"/>
      <c r="AD169" s="101"/>
      <c r="AE169" s="101"/>
      <c r="AF169" s="101"/>
      <c r="AG169" s="101" t="s">
        <v>365</v>
      </c>
      <c r="AH169" s="101">
        <v>0</v>
      </c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</row>
    <row r="170" spans="1:60" outlineLevel="1">
      <c r="A170" s="104"/>
      <c r="B170" s="105"/>
      <c r="C170" s="138" t="s">
        <v>2249</v>
      </c>
      <c r="D170" s="107"/>
      <c r="E170" s="108">
        <v>28</v>
      </c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1"/>
      <c r="Z170" s="101"/>
      <c r="AA170" s="101"/>
      <c r="AB170" s="101"/>
      <c r="AC170" s="101"/>
      <c r="AD170" s="101"/>
      <c r="AE170" s="101"/>
      <c r="AF170" s="101"/>
      <c r="AG170" s="101" t="s">
        <v>365</v>
      </c>
      <c r="AH170" s="101">
        <v>0</v>
      </c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</row>
    <row r="171" spans="1:60" outlineLevel="1">
      <c r="A171" s="122">
        <v>53</v>
      </c>
      <c r="B171" s="123" t="s">
        <v>2629</v>
      </c>
      <c r="C171" s="137" t="s">
        <v>2630</v>
      </c>
      <c r="D171" s="124" t="s">
        <v>1128</v>
      </c>
      <c r="E171" s="125">
        <v>6</v>
      </c>
      <c r="F171" s="126"/>
      <c r="G171" s="127">
        <f>ROUND(E171*F171,2)</f>
        <v>0</v>
      </c>
      <c r="H171" s="126"/>
      <c r="I171" s="127">
        <f>ROUND(E171*H171,2)</f>
        <v>0</v>
      </c>
      <c r="J171" s="126"/>
      <c r="K171" s="127">
        <f>ROUND(E171*J171,2)</f>
        <v>0</v>
      </c>
      <c r="L171" s="127">
        <v>21</v>
      </c>
      <c r="M171" s="127">
        <f>G171*(1+L171/100)</f>
        <v>0</v>
      </c>
      <c r="N171" s="127">
        <v>0</v>
      </c>
      <c r="O171" s="127">
        <f>ROUND(E171*N171,2)</f>
        <v>0</v>
      </c>
      <c r="P171" s="127">
        <v>0</v>
      </c>
      <c r="Q171" s="127">
        <f>ROUND(E171*P171,2)</f>
        <v>0</v>
      </c>
      <c r="R171" s="127"/>
      <c r="S171" s="127" t="s">
        <v>392</v>
      </c>
      <c r="T171" s="128" t="s">
        <v>393</v>
      </c>
      <c r="U171" s="106">
        <v>0</v>
      </c>
      <c r="V171" s="106">
        <f>ROUND(E171*U171,2)</f>
        <v>0</v>
      </c>
      <c r="W171" s="106"/>
      <c r="X171" s="106" t="s">
        <v>362</v>
      </c>
      <c r="Y171" s="101"/>
      <c r="Z171" s="101"/>
      <c r="AA171" s="101"/>
      <c r="AB171" s="101"/>
      <c r="AC171" s="101"/>
      <c r="AD171" s="101"/>
      <c r="AE171" s="101"/>
      <c r="AF171" s="101"/>
      <c r="AG171" s="101" t="s">
        <v>550</v>
      </c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</row>
    <row r="172" spans="1:60" outlineLevel="1">
      <c r="A172" s="104"/>
      <c r="B172" s="105"/>
      <c r="C172" s="138" t="s">
        <v>2608</v>
      </c>
      <c r="D172" s="107"/>
      <c r="E172" s="108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1"/>
      <c r="Z172" s="101"/>
      <c r="AA172" s="101"/>
      <c r="AB172" s="101"/>
      <c r="AC172" s="101"/>
      <c r="AD172" s="101"/>
      <c r="AE172" s="101"/>
      <c r="AF172" s="101"/>
      <c r="AG172" s="101" t="s">
        <v>365</v>
      </c>
      <c r="AH172" s="101">
        <v>0</v>
      </c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</row>
    <row r="173" spans="1:60" outlineLevel="1">
      <c r="A173" s="104"/>
      <c r="B173" s="105"/>
      <c r="C173" s="138" t="s">
        <v>307</v>
      </c>
      <c r="D173" s="107"/>
      <c r="E173" s="108">
        <v>6</v>
      </c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1"/>
      <c r="Z173" s="101"/>
      <c r="AA173" s="101"/>
      <c r="AB173" s="101"/>
      <c r="AC173" s="101"/>
      <c r="AD173" s="101"/>
      <c r="AE173" s="101"/>
      <c r="AF173" s="101"/>
      <c r="AG173" s="101" t="s">
        <v>365</v>
      </c>
      <c r="AH173" s="101">
        <v>0</v>
      </c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</row>
    <row r="174" spans="1:60" outlineLevel="1">
      <c r="A174" s="122">
        <v>54</v>
      </c>
      <c r="B174" s="123" t="s">
        <v>2631</v>
      </c>
      <c r="C174" s="137" t="s">
        <v>2632</v>
      </c>
      <c r="D174" s="124" t="s">
        <v>1128</v>
      </c>
      <c r="E174" s="125">
        <v>3</v>
      </c>
      <c r="F174" s="126"/>
      <c r="G174" s="127">
        <f>ROUND(E174*F174,2)</f>
        <v>0</v>
      </c>
      <c r="H174" s="126"/>
      <c r="I174" s="127">
        <f>ROUND(E174*H174,2)</f>
        <v>0</v>
      </c>
      <c r="J174" s="126"/>
      <c r="K174" s="127">
        <f>ROUND(E174*J174,2)</f>
        <v>0</v>
      </c>
      <c r="L174" s="127">
        <v>21</v>
      </c>
      <c r="M174" s="127">
        <f>G174*(1+L174/100)</f>
        <v>0</v>
      </c>
      <c r="N174" s="127">
        <v>0</v>
      </c>
      <c r="O174" s="127">
        <f>ROUND(E174*N174,2)</f>
        <v>0</v>
      </c>
      <c r="P174" s="127">
        <v>0</v>
      </c>
      <c r="Q174" s="127">
        <f>ROUND(E174*P174,2)</f>
        <v>0</v>
      </c>
      <c r="R174" s="127"/>
      <c r="S174" s="127" t="s">
        <v>392</v>
      </c>
      <c r="T174" s="128" t="s">
        <v>393</v>
      </c>
      <c r="U174" s="106">
        <v>0</v>
      </c>
      <c r="V174" s="106">
        <f>ROUND(E174*U174,2)</f>
        <v>0</v>
      </c>
      <c r="W174" s="106"/>
      <c r="X174" s="106" t="s">
        <v>362</v>
      </c>
      <c r="Y174" s="101"/>
      <c r="Z174" s="101"/>
      <c r="AA174" s="101"/>
      <c r="AB174" s="101"/>
      <c r="AC174" s="101"/>
      <c r="AD174" s="101"/>
      <c r="AE174" s="101"/>
      <c r="AF174" s="101"/>
      <c r="AG174" s="101" t="s">
        <v>550</v>
      </c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</row>
    <row r="175" spans="1:60" outlineLevel="1">
      <c r="A175" s="104"/>
      <c r="B175" s="105"/>
      <c r="C175" s="138" t="s">
        <v>2608</v>
      </c>
      <c r="D175" s="107"/>
      <c r="E175" s="108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1"/>
      <c r="Z175" s="101"/>
      <c r="AA175" s="101"/>
      <c r="AB175" s="101"/>
      <c r="AC175" s="101"/>
      <c r="AD175" s="101"/>
      <c r="AE175" s="101"/>
      <c r="AF175" s="101"/>
      <c r="AG175" s="101" t="s">
        <v>365</v>
      </c>
      <c r="AH175" s="101">
        <v>0</v>
      </c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</row>
    <row r="176" spans="1:60" outlineLevel="1">
      <c r="A176" s="104"/>
      <c r="B176" s="105"/>
      <c r="C176" s="138" t="s">
        <v>127</v>
      </c>
      <c r="D176" s="107"/>
      <c r="E176" s="108">
        <v>3</v>
      </c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1"/>
      <c r="Z176" s="101"/>
      <c r="AA176" s="101"/>
      <c r="AB176" s="101"/>
      <c r="AC176" s="101"/>
      <c r="AD176" s="101"/>
      <c r="AE176" s="101"/>
      <c r="AF176" s="101"/>
      <c r="AG176" s="101" t="s">
        <v>365</v>
      </c>
      <c r="AH176" s="101">
        <v>0</v>
      </c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</row>
    <row r="177" spans="1:60" ht="25.5">
      <c r="A177" s="116" t="s">
        <v>355</v>
      </c>
      <c r="B177" s="117" t="s">
        <v>208</v>
      </c>
      <c r="C177" s="136" t="s">
        <v>209</v>
      </c>
      <c r="D177" s="118"/>
      <c r="E177" s="119"/>
      <c r="F177" s="120"/>
      <c r="G177" s="120">
        <f>SUMIF(AG178:AG180,"&lt;&gt;NOR",G178:G180)</f>
        <v>0</v>
      </c>
      <c r="H177" s="120"/>
      <c r="I177" s="120">
        <f>SUM(I178:I180)</f>
        <v>0</v>
      </c>
      <c r="J177" s="120"/>
      <c r="K177" s="120">
        <f>SUM(K178:K180)</f>
        <v>0</v>
      </c>
      <c r="L177" s="120"/>
      <c r="M177" s="120">
        <f>SUM(M178:M180)</f>
        <v>0</v>
      </c>
      <c r="N177" s="120"/>
      <c r="O177" s="120">
        <f>SUM(O178:O180)</f>
        <v>0</v>
      </c>
      <c r="P177" s="120"/>
      <c r="Q177" s="120">
        <f>SUM(Q178:Q180)</f>
        <v>0</v>
      </c>
      <c r="R177" s="120"/>
      <c r="S177" s="120"/>
      <c r="T177" s="121"/>
      <c r="U177" s="115"/>
      <c r="V177" s="115">
        <f>SUM(V178:V180)</f>
        <v>0</v>
      </c>
      <c r="W177" s="115"/>
      <c r="X177" s="115"/>
      <c r="AG177" t="s">
        <v>356</v>
      </c>
    </row>
    <row r="178" spans="1:60" ht="22.5" outlineLevel="1">
      <c r="A178" s="122">
        <v>55</v>
      </c>
      <c r="B178" s="123" t="s">
        <v>2633</v>
      </c>
      <c r="C178" s="137" t="s">
        <v>2634</v>
      </c>
      <c r="D178" s="124" t="s">
        <v>1128</v>
      </c>
      <c r="E178" s="125">
        <v>22</v>
      </c>
      <c r="F178" s="126"/>
      <c r="G178" s="127">
        <f>ROUND(E178*F178,2)</f>
        <v>0</v>
      </c>
      <c r="H178" s="126"/>
      <c r="I178" s="127">
        <f>ROUND(E178*H178,2)</f>
        <v>0</v>
      </c>
      <c r="J178" s="126"/>
      <c r="K178" s="127">
        <f>ROUND(E178*J178,2)</f>
        <v>0</v>
      </c>
      <c r="L178" s="127">
        <v>21</v>
      </c>
      <c r="M178" s="127">
        <f>G178*(1+L178/100)</f>
        <v>0</v>
      </c>
      <c r="N178" s="127">
        <v>0</v>
      </c>
      <c r="O178" s="127">
        <f>ROUND(E178*N178,2)</f>
        <v>0</v>
      </c>
      <c r="P178" s="127">
        <v>0</v>
      </c>
      <c r="Q178" s="127">
        <f>ROUND(E178*P178,2)</f>
        <v>0</v>
      </c>
      <c r="R178" s="127"/>
      <c r="S178" s="127" t="s">
        <v>392</v>
      </c>
      <c r="T178" s="128" t="s">
        <v>393</v>
      </c>
      <c r="U178" s="106">
        <v>0</v>
      </c>
      <c r="V178" s="106">
        <f>ROUND(E178*U178,2)</f>
        <v>0</v>
      </c>
      <c r="W178" s="106"/>
      <c r="X178" s="106" t="s">
        <v>362</v>
      </c>
      <c r="Y178" s="101"/>
      <c r="Z178" s="101"/>
      <c r="AA178" s="101"/>
      <c r="AB178" s="101"/>
      <c r="AC178" s="101"/>
      <c r="AD178" s="101"/>
      <c r="AE178" s="101"/>
      <c r="AF178" s="101"/>
      <c r="AG178" s="101" t="s">
        <v>550</v>
      </c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</row>
    <row r="179" spans="1:60" outlineLevel="1">
      <c r="A179" s="104"/>
      <c r="B179" s="105"/>
      <c r="C179" s="138" t="s">
        <v>2608</v>
      </c>
      <c r="D179" s="107"/>
      <c r="E179" s="108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1"/>
      <c r="Z179" s="101"/>
      <c r="AA179" s="101"/>
      <c r="AB179" s="101"/>
      <c r="AC179" s="101"/>
      <c r="AD179" s="101"/>
      <c r="AE179" s="101"/>
      <c r="AF179" s="101"/>
      <c r="AG179" s="101" t="s">
        <v>365</v>
      </c>
      <c r="AH179" s="101">
        <v>0</v>
      </c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</row>
    <row r="180" spans="1:60" outlineLevel="1">
      <c r="A180" s="104"/>
      <c r="B180" s="105"/>
      <c r="C180" s="138" t="s">
        <v>2095</v>
      </c>
      <c r="D180" s="107"/>
      <c r="E180" s="108">
        <v>22</v>
      </c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1"/>
      <c r="Z180" s="101"/>
      <c r="AA180" s="101"/>
      <c r="AB180" s="101"/>
      <c r="AC180" s="101"/>
      <c r="AD180" s="101"/>
      <c r="AE180" s="101"/>
      <c r="AF180" s="101"/>
      <c r="AG180" s="101" t="s">
        <v>365</v>
      </c>
      <c r="AH180" s="101">
        <v>0</v>
      </c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</row>
    <row r="181" spans="1:60">
      <c r="A181" s="116" t="s">
        <v>355</v>
      </c>
      <c r="B181" s="117" t="s">
        <v>210</v>
      </c>
      <c r="C181" s="136" t="s">
        <v>211</v>
      </c>
      <c r="D181" s="118"/>
      <c r="E181" s="119"/>
      <c r="F181" s="120"/>
      <c r="G181" s="120">
        <f>SUMIF(AG182:AG184,"&lt;&gt;NOR",G182:G184)</f>
        <v>0</v>
      </c>
      <c r="H181" s="120"/>
      <c r="I181" s="120">
        <f>SUM(I182:I184)</f>
        <v>0</v>
      </c>
      <c r="J181" s="120"/>
      <c r="K181" s="120">
        <f>SUM(K182:K184)</f>
        <v>0</v>
      </c>
      <c r="L181" s="120"/>
      <c r="M181" s="120">
        <f>SUM(M182:M184)</f>
        <v>0</v>
      </c>
      <c r="N181" s="120"/>
      <c r="O181" s="120">
        <f>SUM(O182:O184)</f>
        <v>0</v>
      </c>
      <c r="P181" s="120"/>
      <c r="Q181" s="120">
        <f>SUM(Q182:Q184)</f>
        <v>0</v>
      </c>
      <c r="R181" s="120"/>
      <c r="S181" s="120"/>
      <c r="T181" s="121"/>
      <c r="U181" s="115"/>
      <c r="V181" s="115">
        <f>SUM(V182:V184)</f>
        <v>0</v>
      </c>
      <c r="W181" s="115"/>
      <c r="X181" s="115"/>
      <c r="AG181" t="s">
        <v>356</v>
      </c>
    </row>
    <row r="182" spans="1:60" outlineLevel="1">
      <c r="A182" s="122">
        <v>56</v>
      </c>
      <c r="B182" s="123" t="s">
        <v>2635</v>
      </c>
      <c r="C182" s="137" t="s">
        <v>2636</v>
      </c>
      <c r="D182" s="124" t="s">
        <v>1128</v>
      </c>
      <c r="E182" s="125">
        <v>22</v>
      </c>
      <c r="F182" s="126"/>
      <c r="G182" s="127">
        <f>ROUND(E182*F182,2)</f>
        <v>0</v>
      </c>
      <c r="H182" s="126"/>
      <c r="I182" s="127">
        <f>ROUND(E182*H182,2)</f>
        <v>0</v>
      </c>
      <c r="J182" s="126"/>
      <c r="K182" s="127">
        <f>ROUND(E182*J182,2)</f>
        <v>0</v>
      </c>
      <c r="L182" s="127">
        <v>21</v>
      </c>
      <c r="M182" s="127">
        <f>G182*(1+L182/100)</f>
        <v>0</v>
      </c>
      <c r="N182" s="127">
        <v>0</v>
      </c>
      <c r="O182" s="127">
        <f>ROUND(E182*N182,2)</f>
        <v>0</v>
      </c>
      <c r="P182" s="127">
        <v>0</v>
      </c>
      <c r="Q182" s="127">
        <f>ROUND(E182*P182,2)</f>
        <v>0</v>
      </c>
      <c r="R182" s="127"/>
      <c r="S182" s="127" t="s">
        <v>392</v>
      </c>
      <c r="T182" s="128" t="s">
        <v>393</v>
      </c>
      <c r="U182" s="106">
        <v>0</v>
      </c>
      <c r="V182" s="106">
        <f>ROUND(E182*U182,2)</f>
        <v>0</v>
      </c>
      <c r="W182" s="106"/>
      <c r="X182" s="106" t="s">
        <v>1066</v>
      </c>
      <c r="Y182" s="101"/>
      <c r="Z182" s="101"/>
      <c r="AA182" s="101"/>
      <c r="AB182" s="101"/>
      <c r="AC182" s="101"/>
      <c r="AD182" s="101"/>
      <c r="AE182" s="101"/>
      <c r="AF182" s="101"/>
      <c r="AG182" s="101" t="s">
        <v>1795</v>
      </c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</row>
    <row r="183" spans="1:60" outlineLevel="1">
      <c r="A183" s="104"/>
      <c r="B183" s="105"/>
      <c r="C183" s="138" t="s">
        <v>2608</v>
      </c>
      <c r="D183" s="107"/>
      <c r="E183" s="108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1"/>
      <c r="Z183" s="101"/>
      <c r="AA183" s="101"/>
      <c r="AB183" s="101"/>
      <c r="AC183" s="101"/>
      <c r="AD183" s="101"/>
      <c r="AE183" s="101"/>
      <c r="AF183" s="101"/>
      <c r="AG183" s="101" t="s">
        <v>365</v>
      </c>
      <c r="AH183" s="101">
        <v>0</v>
      </c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</row>
    <row r="184" spans="1:60" outlineLevel="1">
      <c r="A184" s="104"/>
      <c r="B184" s="105"/>
      <c r="C184" s="138" t="s">
        <v>2095</v>
      </c>
      <c r="D184" s="107"/>
      <c r="E184" s="108">
        <v>22</v>
      </c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1"/>
      <c r="Z184" s="101"/>
      <c r="AA184" s="101"/>
      <c r="AB184" s="101"/>
      <c r="AC184" s="101"/>
      <c r="AD184" s="101"/>
      <c r="AE184" s="101"/>
      <c r="AF184" s="101"/>
      <c r="AG184" s="101" t="s">
        <v>365</v>
      </c>
      <c r="AH184" s="101">
        <v>0</v>
      </c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</row>
    <row r="185" spans="1:60">
      <c r="A185" s="116" t="s">
        <v>355</v>
      </c>
      <c r="B185" s="117" t="s">
        <v>212</v>
      </c>
      <c r="C185" s="136" t="s">
        <v>213</v>
      </c>
      <c r="D185" s="118"/>
      <c r="E185" s="119"/>
      <c r="F185" s="120"/>
      <c r="G185" s="120">
        <f>SUMIF(AG186:AG188,"&lt;&gt;NOR",G186:G188)</f>
        <v>0</v>
      </c>
      <c r="H185" s="120"/>
      <c r="I185" s="120">
        <f>SUM(I186:I188)</f>
        <v>0</v>
      </c>
      <c r="J185" s="120"/>
      <c r="K185" s="120">
        <f>SUM(K186:K188)</f>
        <v>0</v>
      </c>
      <c r="L185" s="120"/>
      <c r="M185" s="120">
        <f>SUM(M186:M188)</f>
        <v>0</v>
      </c>
      <c r="N185" s="120"/>
      <c r="O185" s="120">
        <f>SUM(O186:O188)</f>
        <v>0</v>
      </c>
      <c r="P185" s="120"/>
      <c r="Q185" s="120">
        <f>SUM(Q186:Q188)</f>
        <v>0</v>
      </c>
      <c r="R185" s="120"/>
      <c r="S185" s="120"/>
      <c r="T185" s="121"/>
      <c r="U185" s="115"/>
      <c r="V185" s="115">
        <f>SUM(V186:V188)</f>
        <v>0</v>
      </c>
      <c r="W185" s="115"/>
      <c r="X185" s="115"/>
      <c r="AG185" t="s">
        <v>356</v>
      </c>
    </row>
    <row r="186" spans="1:60" outlineLevel="1">
      <c r="A186" s="122">
        <v>57</v>
      </c>
      <c r="B186" s="123" t="s">
        <v>2637</v>
      </c>
      <c r="C186" s="137" t="s">
        <v>2554</v>
      </c>
      <c r="D186" s="124" t="s">
        <v>1128</v>
      </c>
      <c r="E186" s="125">
        <v>11</v>
      </c>
      <c r="F186" s="126"/>
      <c r="G186" s="127">
        <f>ROUND(E186*F186,2)</f>
        <v>0</v>
      </c>
      <c r="H186" s="126"/>
      <c r="I186" s="127">
        <f>ROUND(E186*H186,2)</f>
        <v>0</v>
      </c>
      <c r="J186" s="126"/>
      <c r="K186" s="127">
        <f>ROUND(E186*J186,2)</f>
        <v>0</v>
      </c>
      <c r="L186" s="127">
        <v>21</v>
      </c>
      <c r="M186" s="127">
        <f>G186*(1+L186/100)</f>
        <v>0</v>
      </c>
      <c r="N186" s="127">
        <v>0</v>
      </c>
      <c r="O186" s="127">
        <f>ROUND(E186*N186,2)</f>
        <v>0</v>
      </c>
      <c r="P186" s="127">
        <v>0</v>
      </c>
      <c r="Q186" s="127">
        <f>ROUND(E186*P186,2)</f>
        <v>0</v>
      </c>
      <c r="R186" s="127"/>
      <c r="S186" s="127" t="s">
        <v>392</v>
      </c>
      <c r="T186" s="128" t="s">
        <v>393</v>
      </c>
      <c r="U186" s="106">
        <v>0</v>
      </c>
      <c r="V186" s="106">
        <f>ROUND(E186*U186,2)</f>
        <v>0</v>
      </c>
      <c r="W186" s="106"/>
      <c r="X186" s="106" t="s">
        <v>1066</v>
      </c>
      <c r="Y186" s="101"/>
      <c r="Z186" s="101"/>
      <c r="AA186" s="101"/>
      <c r="AB186" s="101"/>
      <c r="AC186" s="101"/>
      <c r="AD186" s="101"/>
      <c r="AE186" s="101"/>
      <c r="AF186" s="101"/>
      <c r="AG186" s="101" t="s">
        <v>1795</v>
      </c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</row>
    <row r="187" spans="1:60" outlineLevel="1">
      <c r="A187" s="104"/>
      <c r="B187" s="105"/>
      <c r="C187" s="138" t="s">
        <v>2608</v>
      </c>
      <c r="D187" s="107"/>
      <c r="E187" s="108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1"/>
      <c r="Z187" s="101"/>
      <c r="AA187" s="101"/>
      <c r="AB187" s="101"/>
      <c r="AC187" s="101"/>
      <c r="AD187" s="101"/>
      <c r="AE187" s="101"/>
      <c r="AF187" s="101"/>
      <c r="AG187" s="101" t="s">
        <v>365</v>
      </c>
      <c r="AH187" s="101">
        <v>0</v>
      </c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</row>
    <row r="188" spans="1:60" outlineLevel="1">
      <c r="A188" s="104"/>
      <c r="B188" s="105"/>
      <c r="C188" s="138" t="s">
        <v>725</v>
      </c>
      <c r="D188" s="107"/>
      <c r="E188" s="108">
        <v>11</v>
      </c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1"/>
      <c r="Z188" s="101"/>
      <c r="AA188" s="101"/>
      <c r="AB188" s="101"/>
      <c r="AC188" s="101"/>
      <c r="AD188" s="101"/>
      <c r="AE188" s="101"/>
      <c r="AF188" s="101"/>
      <c r="AG188" s="101" t="s">
        <v>365</v>
      </c>
      <c r="AH188" s="101">
        <v>0</v>
      </c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</row>
    <row r="189" spans="1:60" ht="25.5">
      <c r="A189" s="116" t="s">
        <v>355</v>
      </c>
      <c r="B189" s="117" t="s">
        <v>214</v>
      </c>
      <c r="C189" s="136" t="s">
        <v>215</v>
      </c>
      <c r="D189" s="118"/>
      <c r="E189" s="119"/>
      <c r="F189" s="120"/>
      <c r="G189" s="120">
        <f>SUMIF(AG190:AG201,"&lt;&gt;NOR",G190:G201)</f>
        <v>0</v>
      </c>
      <c r="H189" s="120"/>
      <c r="I189" s="120">
        <f>SUM(I190:I201)</f>
        <v>0</v>
      </c>
      <c r="J189" s="120"/>
      <c r="K189" s="120">
        <f>SUM(K190:K201)</f>
        <v>0</v>
      </c>
      <c r="L189" s="120"/>
      <c r="M189" s="120">
        <f>SUM(M190:M201)</f>
        <v>0</v>
      </c>
      <c r="N189" s="120"/>
      <c r="O189" s="120">
        <f>SUM(O190:O201)</f>
        <v>0</v>
      </c>
      <c r="P189" s="120"/>
      <c r="Q189" s="120">
        <f>SUM(Q190:Q201)</f>
        <v>0</v>
      </c>
      <c r="R189" s="120"/>
      <c r="S189" s="120"/>
      <c r="T189" s="121"/>
      <c r="U189" s="115"/>
      <c r="V189" s="115">
        <f>SUM(V190:V201)</f>
        <v>0</v>
      </c>
      <c r="W189" s="115"/>
      <c r="X189" s="115"/>
      <c r="AG189" t="s">
        <v>356</v>
      </c>
    </row>
    <row r="190" spans="1:60" outlineLevel="1">
      <c r="A190" s="122">
        <v>58</v>
      </c>
      <c r="B190" s="123" t="s">
        <v>2638</v>
      </c>
      <c r="C190" s="137" t="s">
        <v>2551</v>
      </c>
      <c r="D190" s="124" t="s">
        <v>1128</v>
      </c>
      <c r="E190" s="125">
        <v>78</v>
      </c>
      <c r="F190" s="126"/>
      <c r="G190" s="127">
        <f>ROUND(E190*F190,2)</f>
        <v>0</v>
      </c>
      <c r="H190" s="126"/>
      <c r="I190" s="127">
        <f>ROUND(E190*H190,2)</f>
        <v>0</v>
      </c>
      <c r="J190" s="126"/>
      <c r="K190" s="127">
        <f>ROUND(E190*J190,2)</f>
        <v>0</v>
      </c>
      <c r="L190" s="127">
        <v>21</v>
      </c>
      <c r="M190" s="127">
        <f>G190*(1+L190/100)</f>
        <v>0</v>
      </c>
      <c r="N190" s="127">
        <v>0</v>
      </c>
      <c r="O190" s="127">
        <f>ROUND(E190*N190,2)</f>
        <v>0</v>
      </c>
      <c r="P190" s="127">
        <v>0</v>
      </c>
      <c r="Q190" s="127">
        <f>ROUND(E190*P190,2)</f>
        <v>0</v>
      </c>
      <c r="R190" s="127"/>
      <c r="S190" s="127" t="s">
        <v>392</v>
      </c>
      <c r="T190" s="128" t="s">
        <v>393</v>
      </c>
      <c r="U190" s="106">
        <v>0</v>
      </c>
      <c r="V190" s="106">
        <f>ROUND(E190*U190,2)</f>
        <v>0</v>
      </c>
      <c r="W190" s="106"/>
      <c r="X190" s="106" t="s">
        <v>1066</v>
      </c>
      <c r="Y190" s="101"/>
      <c r="Z190" s="101"/>
      <c r="AA190" s="101"/>
      <c r="AB190" s="101"/>
      <c r="AC190" s="101"/>
      <c r="AD190" s="101"/>
      <c r="AE190" s="101"/>
      <c r="AF190" s="101"/>
      <c r="AG190" s="101" t="s">
        <v>1795</v>
      </c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</row>
    <row r="191" spans="1:60" outlineLevel="1">
      <c r="A191" s="104"/>
      <c r="B191" s="105"/>
      <c r="C191" s="138" t="s">
        <v>2608</v>
      </c>
      <c r="D191" s="107"/>
      <c r="E191" s="108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1"/>
      <c r="Z191" s="101"/>
      <c r="AA191" s="101"/>
      <c r="AB191" s="101"/>
      <c r="AC191" s="101"/>
      <c r="AD191" s="101"/>
      <c r="AE191" s="101"/>
      <c r="AF191" s="101"/>
      <c r="AG191" s="101" t="s">
        <v>365</v>
      </c>
      <c r="AH191" s="101">
        <v>0</v>
      </c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</row>
    <row r="192" spans="1:60" outlineLevel="1">
      <c r="A192" s="104"/>
      <c r="B192" s="105"/>
      <c r="C192" s="138" t="s">
        <v>2639</v>
      </c>
      <c r="D192" s="107"/>
      <c r="E192" s="108">
        <v>78</v>
      </c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1"/>
      <c r="Z192" s="101"/>
      <c r="AA192" s="101"/>
      <c r="AB192" s="101"/>
      <c r="AC192" s="101"/>
      <c r="AD192" s="101"/>
      <c r="AE192" s="101"/>
      <c r="AF192" s="101"/>
      <c r="AG192" s="101" t="s">
        <v>365</v>
      </c>
      <c r="AH192" s="101">
        <v>0</v>
      </c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</row>
    <row r="193" spans="1:60" outlineLevel="1">
      <c r="A193" s="122">
        <v>59</v>
      </c>
      <c r="B193" s="123" t="s">
        <v>2640</v>
      </c>
      <c r="C193" s="137" t="s">
        <v>2554</v>
      </c>
      <c r="D193" s="124" t="s">
        <v>1128</v>
      </c>
      <c r="E193" s="125">
        <v>42</v>
      </c>
      <c r="F193" s="126"/>
      <c r="G193" s="127">
        <f>ROUND(E193*F193,2)</f>
        <v>0</v>
      </c>
      <c r="H193" s="126"/>
      <c r="I193" s="127">
        <f>ROUND(E193*H193,2)</f>
        <v>0</v>
      </c>
      <c r="J193" s="126"/>
      <c r="K193" s="127">
        <f>ROUND(E193*J193,2)</f>
        <v>0</v>
      </c>
      <c r="L193" s="127">
        <v>21</v>
      </c>
      <c r="M193" s="127">
        <f>G193*(1+L193/100)</f>
        <v>0</v>
      </c>
      <c r="N193" s="127">
        <v>0</v>
      </c>
      <c r="O193" s="127">
        <f>ROUND(E193*N193,2)</f>
        <v>0</v>
      </c>
      <c r="P193" s="127">
        <v>0</v>
      </c>
      <c r="Q193" s="127">
        <f>ROUND(E193*P193,2)</f>
        <v>0</v>
      </c>
      <c r="R193" s="127"/>
      <c r="S193" s="127" t="s">
        <v>392</v>
      </c>
      <c r="T193" s="128" t="s">
        <v>393</v>
      </c>
      <c r="U193" s="106">
        <v>0</v>
      </c>
      <c r="V193" s="106">
        <f>ROUND(E193*U193,2)</f>
        <v>0</v>
      </c>
      <c r="W193" s="106"/>
      <c r="X193" s="106" t="s">
        <v>1066</v>
      </c>
      <c r="Y193" s="101"/>
      <c r="Z193" s="101"/>
      <c r="AA193" s="101"/>
      <c r="AB193" s="101"/>
      <c r="AC193" s="101"/>
      <c r="AD193" s="101"/>
      <c r="AE193" s="101"/>
      <c r="AF193" s="101"/>
      <c r="AG193" s="101" t="s">
        <v>1795</v>
      </c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</row>
    <row r="194" spans="1:60" outlineLevel="1">
      <c r="A194" s="104"/>
      <c r="B194" s="105"/>
      <c r="C194" s="138" t="s">
        <v>2608</v>
      </c>
      <c r="D194" s="107"/>
      <c r="E194" s="108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1"/>
      <c r="Z194" s="101"/>
      <c r="AA194" s="101"/>
      <c r="AB194" s="101"/>
      <c r="AC194" s="101"/>
      <c r="AD194" s="101"/>
      <c r="AE194" s="101"/>
      <c r="AF194" s="101"/>
      <c r="AG194" s="101" t="s">
        <v>365</v>
      </c>
      <c r="AH194" s="101">
        <v>0</v>
      </c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</row>
    <row r="195" spans="1:60" outlineLevel="1">
      <c r="A195" s="104"/>
      <c r="B195" s="105"/>
      <c r="C195" s="138" t="s">
        <v>2641</v>
      </c>
      <c r="D195" s="107"/>
      <c r="E195" s="108">
        <v>42</v>
      </c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1"/>
      <c r="Z195" s="101"/>
      <c r="AA195" s="101"/>
      <c r="AB195" s="101"/>
      <c r="AC195" s="101"/>
      <c r="AD195" s="101"/>
      <c r="AE195" s="101"/>
      <c r="AF195" s="101"/>
      <c r="AG195" s="101" t="s">
        <v>365</v>
      </c>
      <c r="AH195" s="101">
        <v>0</v>
      </c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</row>
    <row r="196" spans="1:60" outlineLevel="1">
      <c r="A196" s="122">
        <v>60</v>
      </c>
      <c r="B196" s="123" t="s">
        <v>2642</v>
      </c>
      <c r="C196" s="137" t="s">
        <v>2643</v>
      </c>
      <c r="D196" s="124" t="s">
        <v>1128</v>
      </c>
      <c r="E196" s="125">
        <v>13</v>
      </c>
      <c r="F196" s="126"/>
      <c r="G196" s="127">
        <f>ROUND(E196*F196,2)</f>
        <v>0</v>
      </c>
      <c r="H196" s="126"/>
      <c r="I196" s="127">
        <f>ROUND(E196*H196,2)</f>
        <v>0</v>
      </c>
      <c r="J196" s="126"/>
      <c r="K196" s="127">
        <f>ROUND(E196*J196,2)</f>
        <v>0</v>
      </c>
      <c r="L196" s="127">
        <v>21</v>
      </c>
      <c r="M196" s="127">
        <f>G196*(1+L196/100)</f>
        <v>0</v>
      </c>
      <c r="N196" s="127">
        <v>0</v>
      </c>
      <c r="O196" s="127">
        <f>ROUND(E196*N196,2)</f>
        <v>0</v>
      </c>
      <c r="P196" s="127">
        <v>0</v>
      </c>
      <c r="Q196" s="127">
        <f>ROUND(E196*P196,2)</f>
        <v>0</v>
      </c>
      <c r="R196" s="127"/>
      <c r="S196" s="127" t="s">
        <v>392</v>
      </c>
      <c r="T196" s="128" t="s">
        <v>393</v>
      </c>
      <c r="U196" s="106">
        <v>0</v>
      </c>
      <c r="V196" s="106">
        <f>ROUND(E196*U196,2)</f>
        <v>0</v>
      </c>
      <c r="W196" s="106"/>
      <c r="X196" s="106" t="s">
        <v>1066</v>
      </c>
      <c r="Y196" s="101"/>
      <c r="Z196" s="101"/>
      <c r="AA196" s="101"/>
      <c r="AB196" s="101"/>
      <c r="AC196" s="101"/>
      <c r="AD196" s="101"/>
      <c r="AE196" s="101"/>
      <c r="AF196" s="101"/>
      <c r="AG196" s="101" t="s">
        <v>1795</v>
      </c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</row>
    <row r="197" spans="1:60" outlineLevel="1">
      <c r="A197" s="104"/>
      <c r="B197" s="105"/>
      <c r="C197" s="138" t="s">
        <v>2608</v>
      </c>
      <c r="D197" s="107"/>
      <c r="E197" s="108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1"/>
      <c r="Z197" s="101"/>
      <c r="AA197" s="101"/>
      <c r="AB197" s="101"/>
      <c r="AC197" s="101"/>
      <c r="AD197" s="101"/>
      <c r="AE197" s="101"/>
      <c r="AF197" s="101"/>
      <c r="AG197" s="101" t="s">
        <v>365</v>
      </c>
      <c r="AH197" s="101">
        <v>0</v>
      </c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</row>
    <row r="198" spans="1:60" outlineLevel="1">
      <c r="A198" s="104"/>
      <c r="B198" s="105"/>
      <c r="C198" s="138" t="s">
        <v>2072</v>
      </c>
      <c r="D198" s="107"/>
      <c r="E198" s="108">
        <v>13</v>
      </c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1"/>
      <c r="Z198" s="101"/>
      <c r="AA198" s="101"/>
      <c r="AB198" s="101"/>
      <c r="AC198" s="101"/>
      <c r="AD198" s="101"/>
      <c r="AE198" s="101"/>
      <c r="AF198" s="101"/>
      <c r="AG198" s="101" t="s">
        <v>365</v>
      </c>
      <c r="AH198" s="101">
        <v>0</v>
      </c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</row>
    <row r="199" spans="1:60" outlineLevel="1">
      <c r="A199" s="122">
        <v>61</v>
      </c>
      <c r="B199" s="123" t="s">
        <v>2644</v>
      </c>
      <c r="C199" s="137" t="s">
        <v>2645</v>
      </c>
      <c r="D199" s="124" t="s">
        <v>1128</v>
      </c>
      <c r="E199" s="125">
        <v>2</v>
      </c>
      <c r="F199" s="126"/>
      <c r="G199" s="127">
        <f>ROUND(E199*F199,2)</f>
        <v>0</v>
      </c>
      <c r="H199" s="126"/>
      <c r="I199" s="127">
        <f>ROUND(E199*H199,2)</f>
        <v>0</v>
      </c>
      <c r="J199" s="126"/>
      <c r="K199" s="127">
        <f>ROUND(E199*J199,2)</f>
        <v>0</v>
      </c>
      <c r="L199" s="127">
        <v>21</v>
      </c>
      <c r="M199" s="127">
        <f>G199*(1+L199/100)</f>
        <v>0</v>
      </c>
      <c r="N199" s="127">
        <v>0</v>
      </c>
      <c r="O199" s="127">
        <f>ROUND(E199*N199,2)</f>
        <v>0</v>
      </c>
      <c r="P199" s="127">
        <v>0</v>
      </c>
      <c r="Q199" s="127">
        <f>ROUND(E199*P199,2)</f>
        <v>0</v>
      </c>
      <c r="R199" s="127"/>
      <c r="S199" s="127" t="s">
        <v>392</v>
      </c>
      <c r="T199" s="128" t="s">
        <v>393</v>
      </c>
      <c r="U199" s="106">
        <v>0</v>
      </c>
      <c r="V199" s="106">
        <f>ROUND(E199*U199,2)</f>
        <v>0</v>
      </c>
      <c r="W199" s="106"/>
      <c r="X199" s="106" t="s">
        <v>1066</v>
      </c>
      <c r="Y199" s="101"/>
      <c r="Z199" s="101"/>
      <c r="AA199" s="101"/>
      <c r="AB199" s="101"/>
      <c r="AC199" s="101"/>
      <c r="AD199" s="101"/>
      <c r="AE199" s="101"/>
      <c r="AF199" s="101"/>
      <c r="AG199" s="101" t="s">
        <v>1795</v>
      </c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</row>
    <row r="200" spans="1:60" outlineLevel="1">
      <c r="A200" s="104"/>
      <c r="B200" s="105"/>
      <c r="C200" s="138" t="s">
        <v>2608</v>
      </c>
      <c r="D200" s="107"/>
      <c r="E200" s="108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1"/>
      <c r="Z200" s="101"/>
      <c r="AA200" s="101"/>
      <c r="AB200" s="101"/>
      <c r="AC200" s="101"/>
      <c r="AD200" s="101"/>
      <c r="AE200" s="101"/>
      <c r="AF200" s="101"/>
      <c r="AG200" s="101" t="s">
        <v>365</v>
      </c>
      <c r="AH200" s="101">
        <v>0</v>
      </c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</row>
    <row r="201" spans="1:60" outlineLevel="1">
      <c r="A201" s="104"/>
      <c r="B201" s="105"/>
      <c r="C201" s="138" t="s">
        <v>299</v>
      </c>
      <c r="D201" s="107"/>
      <c r="E201" s="108">
        <v>2</v>
      </c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1"/>
      <c r="Z201" s="101"/>
      <c r="AA201" s="101"/>
      <c r="AB201" s="101"/>
      <c r="AC201" s="101"/>
      <c r="AD201" s="101"/>
      <c r="AE201" s="101"/>
      <c r="AF201" s="101"/>
      <c r="AG201" s="101" t="s">
        <v>365</v>
      </c>
      <c r="AH201" s="101">
        <v>0</v>
      </c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</row>
    <row r="202" spans="1:60">
      <c r="A202" s="116" t="s">
        <v>355</v>
      </c>
      <c r="B202" s="117" t="s">
        <v>216</v>
      </c>
      <c r="C202" s="136" t="s">
        <v>217</v>
      </c>
      <c r="D202" s="118"/>
      <c r="E202" s="119"/>
      <c r="F202" s="120"/>
      <c r="G202" s="120">
        <f>SUMIF(AG203:AG205,"&lt;&gt;NOR",G203:G205)</f>
        <v>0</v>
      </c>
      <c r="H202" s="120"/>
      <c r="I202" s="120">
        <f>SUM(I203:I205)</f>
        <v>0</v>
      </c>
      <c r="J202" s="120"/>
      <c r="K202" s="120">
        <f>SUM(K203:K205)</f>
        <v>0</v>
      </c>
      <c r="L202" s="120"/>
      <c r="M202" s="120">
        <f>SUM(M203:M205)</f>
        <v>0</v>
      </c>
      <c r="N202" s="120"/>
      <c r="O202" s="120">
        <f>SUM(O203:O205)</f>
        <v>0</v>
      </c>
      <c r="P202" s="120"/>
      <c r="Q202" s="120">
        <f>SUM(Q203:Q205)</f>
        <v>0</v>
      </c>
      <c r="R202" s="120"/>
      <c r="S202" s="120"/>
      <c r="T202" s="121"/>
      <c r="U202" s="115"/>
      <c r="V202" s="115">
        <f>SUM(V203:V205)</f>
        <v>0</v>
      </c>
      <c r="W202" s="115"/>
      <c r="X202" s="115"/>
      <c r="AG202" t="s">
        <v>356</v>
      </c>
    </row>
    <row r="203" spans="1:60" outlineLevel="1">
      <c r="A203" s="122">
        <v>62</v>
      </c>
      <c r="B203" s="123" t="s">
        <v>2646</v>
      </c>
      <c r="C203" s="137" t="s">
        <v>2647</v>
      </c>
      <c r="D203" s="124" t="s">
        <v>1128</v>
      </c>
      <c r="E203" s="125">
        <v>1</v>
      </c>
      <c r="F203" s="126"/>
      <c r="G203" s="127">
        <f>ROUND(E203*F203,2)</f>
        <v>0</v>
      </c>
      <c r="H203" s="126"/>
      <c r="I203" s="127">
        <f>ROUND(E203*H203,2)</f>
        <v>0</v>
      </c>
      <c r="J203" s="126"/>
      <c r="K203" s="127">
        <f>ROUND(E203*J203,2)</f>
        <v>0</v>
      </c>
      <c r="L203" s="127">
        <v>21</v>
      </c>
      <c r="M203" s="127">
        <f>G203*(1+L203/100)</f>
        <v>0</v>
      </c>
      <c r="N203" s="127">
        <v>0</v>
      </c>
      <c r="O203" s="127">
        <f>ROUND(E203*N203,2)</f>
        <v>0</v>
      </c>
      <c r="P203" s="127">
        <v>0</v>
      </c>
      <c r="Q203" s="127">
        <f>ROUND(E203*P203,2)</f>
        <v>0</v>
      </c>
      <c r="R203" s="127"/>
      <c r="S203" s="127" t="s">
        <v>392</v>
      </c>
      <c r="T203" s="128" t="s">
        <v>393</v>
      </c>
      <c r="U203" s="106">
        <v>0</v>
      </c>
      <c r="V203" s="106">
        <f>ROUND(E203*U203,2)</f>
        <v>0</v>
      </c>
      <c r="W203" s="106"/>
      <c r="X203" s="106" t="s">
        <v>362</v>
      </c>
      <c r="Y203" s="101"/>
      <c r="Z203" s="101"/>
      <c r="AA203" s="101"/>
      <c r="AB203" s="101"/>
      <c r="AC203" s="101"/>
      <c r="AD203" s="101"/>
      <c r="AE203" s="101"/>
      <c r="AF203" s="101"/>
      <c r="AG203" s="101" t="s">
        <v>550</v>
      </c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</row>
    <row r="204" spans="1:60" outlineLevel="1">
      <c r="A204" s="104"/>
      <c r="B204" s="105"/>
      <c r="C204" s="138" t="s">
        <v>2608</v>
      </c>
      <c r="D204" s="107"/>
      <c r="E204" s="108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1"/>
      <c r="Z204" s="101"/>
      <c r="AA204" s="101"/>
      <c r="AB204" s="101"/>
      <c r="AC204" s="101"/>
      <c r="AD204" s="101"/>
      <c r="AE204" s="101"/>
      <c r="AF204" s="101"/>
      <c r="AG204" s="101" t="s">
        <v>365</v>
      </c>
      <c r="AH204" s="101">
        <v>0</v>
      </c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</row>
    <row r="205" spans="1:60" outlineLevel="1">
      <c r="A205" s="104"/>
      <c r="B205" s="105"/>
      <c r="C205" s="138" t="s">
        <v>43</v>
      </c>
      <c r="D205" s="107"/>
      <c r="E205" s="108">
        <v>1</v>
      </c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1"/>
      <c r="Z205" s="101"/>
      <c r="AA205" s="101"/>
      <c r="AB205" s="101"/>
      <c r="AC205" s="101"/>
      <c r="AD205" s="101"/>
      <c r="AE205" s="101"/>
      <c r="AF205" s="101"/>
      <c r="AG205" s="101" t="s">
        <v>365</v>
      </c>
      <c r="AH205" s="101">
        <v>0</v>
      </c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</row>
    <row r="206" spans="1:60">
      <c r="A206" s="116" t="s">
        <v>355</v>
      </c>
      <c r="B206" s="117" t="s">
        <v>218</v>
      </c>
      <c r="C206" s="136" t="s">
        <v>219</v>
      </c>
      <c r="D206" s="118"/>
      <c r="E206" s="119"/>
      <c r="F206" s="120"/>
      <c r="G206" s="120">
        <f>SUMIF(AG207:AG212,"&lt;&gt;NOR",G207:G212)</f>
        <v>0</v>
      </c>
      <c r="H206" s="120"/>
      <c r="I206" s="120">
        <f>SUM(I207:I212)</f>
        <v>0</v>
      </c>
      <c r="J206" s="120"/>
      <c r="K206" s="120">
        <f>SUM(K207:K212)</f>
        <v>0</v>
      </c>
      <c r="L206" s="120"/>
      <c r="M206" s="120">
        <f>SUM(M207:M212)</f>
        <v>0</v>
      </c>
      <c r="N206" s="120"/>
      <c r="O206" s="120">
        <f>SUM(O207:O212)</f>
        <v>0</v>
      </c>
      <c r="P206" s="120"/>
      <c r="Q206" s="120">
        <f>SUM(Q207:Q212)</f>
        <v>0</v>
      </c>
      <c r="R206" s="120"/>
      <c r="S206" s="120"/>
      <c r="T206" s="121"/>
      <c r="U206" s="115"/>
      <c r="V206" s="115">
        <f>SUM(V207:V212)</f>
        <v>2.41</v>
      </c>
      <c r="W206" s="115"/>
      <c r="X206" s="115"/>
      <c r="AG206" t="s">
        <v>356</v>
      </c>
    </row>
    <row r="207" spans="1:60" outlineLevel="1">
      <c r="A207" s="122">
        <v>63</v>
      </c>
      <c r="B207" s="123" t="s">
        <v>2648</v>
      </c>
      <c r="C207" s="137" t="s">
        <v>2649</v>
      </c>
      <c r="D207" s="124" t="s">
        <v>1128</v>
      </c>
      <c r="E207" s="125">
        <v>1</v>
      </c>
      <c r="F207" s="126"/>
      <c r="G207" s="127">
        <f>ROUND(E207*F207,2)</f>
        <v>0</v>
      </c>
      <c r="H207" s="126"/>
      <c r="I207" s="127">
        <f>ROUND(E207*H207,2)</f>
        <v>0</v>
      </c>
      <c r="J207" s="126"/>
      <c r="K207" s="127">
        <f>ROUND(E207*J207,2)</f>
        <v>0</v>
      </c>
      <c r="L207" s="127">
        <v>21</v>
      </c>
      <c r="M207" s="127">
        <f>G207*(1+L207/100)</f>
        <v>0</v>
      </c>
      <c r="N207" s="127">
        <v>0</v>
      </c>
      <c r="O207" s="127">
        <f>ROUND(E207*N207,2)</f>
        <v>0</v>
      </c>
      <c r="P207" s="127">
        <v>0</v>
      </c>
      <c r="Q207" s="127">
        <f>ROUND(E207*P207,2)</f>
        <v>0</v>
      </c>
      <c r="R207" s="127"/>
      <c r="S207" s="127" t="s">
        <v>392</v>
      </c>
      <c r="T207" s="128" t="s">
        <v>393</v>
      </c>
      <c r="U207" s="106">
        <v>0</v>
      </c>
      <c r="V207" s="106">
        <f>ROUND(E207*U207,2)</f>
        <v>0</v>
      </c>
      <c r="W207" s="106"/>
      <c r="X207" s="106" t="s">
        <v>362</v>
      </c>
      <c r="Y207" s="101"/>
      <c r="Z207" s="101"/>
      <c r="AA207" s="101"/>
      <c r="AB207" s="101"/>
      <c r="AC207" s="101"/>
      <c r="AD207" s="101"/>
      <c r="AE207" s="101"/>
      <c r="AF207" s="101"/>
      <c r="AG207" s="101" t="s">
        <v>550</v>
      </c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</row>
    <row r="208" spans="1:60" outlineLevel="1">
      <c r="A208" s="104"/>
      <c r="B208" s="105"/>
      <c r="C208" s="138" t="s">
        <v>2608</v>
      </c>
      <c r="D208" s="107"/>
      <c r="E208" s="108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1"/>
      <c r="Z208" s="101"/>
      <c r="AA208" s="101"/>
      <c r="AB208" s="101"/>
      <c r="AC208" s="101"/>
      <c r="AD208" s="101"/>
      <c r="AE208" s="101"/>
      <c r="AF208" s="101"/>
      <c r="AG208" s="101" t="s">
        <v>365</v>
      </c>
      <c r="AH208" s="101">
        <v>0</v>
      </c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</row>
    <row r="209" spans="1:60" outlineLevel="1">
      <c r="A209" s="104"/>
      <c r="B209" s="105"/>
      <c r="C209" s="138" t="s">
        <v>43</v>
      </c>
      <c r="D209" s="107"/>
      <c r="E209" s="108">
        <v>1</v>
      </c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1"/>
      <c r="Z209" s="101"/>
      <c r="AA209" s="101"/>
      <c r="AB209" s="101"/>
      <c r="AC209" s="101"/>
      <c r="AD209" s="101"/>
      <c r="AE209" s="101"/>
      <c r="AF209" s="101"/>
      <c r="AG209" s="101" t="s">
        <v>365</v>
      </c>
      <c r="AH209" s="101">
        <v>0</v>
      </c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</row>
    <row r="210" spans="1:60" ht="22.5" outlineLevel="1">
      <c r="A210" s="122">
        <v>64</v>
      </c>
      <c r="B210" s="123" t="s">
        <v>2650</v>
      </c>
      <c r="C210" s="137" t="s">
        <v>2651</v>
      </c>
      <c r="D210" s="124" t="s">
        <v>1128</v>
      </c>
      <c r="E210" s="125">
        <v>3</v>
      </c>
      <c r="F210" s="126"/>
      <c r="G210" s="127">
        <f>ROUND(E210*F210,2)</f>
        <v>0</v>
      </c>
      <c r="H210" s="126"/>
      <c r="I210" s="127">
        <f>ROUND(E210*H210,2)</f>
        <v>0</v>
      </c>
      <c r="J210" s="126"/>
      <c r="K210" s="127">
        <f>ROUND(E210*J210,2)</f>
        <v>0</v>
      </c>
      <c r="L210" s="127">
        <v>21</v>
      </c>
      <c r="M210" s="127">
        <f>G210*(1+L210/100)</f>
        <v>0</v>
      </c>
      <c r="N210" s="127">
        <v>0</v>
      </c>
      <c r="O210" s="127">
        <f>ROUND(E210*N210,2)</f>
        <v>0</v>
      </c>
      <c r="P210" s="127">
        <v>0</v>
      </c>
      <c r="Q210" s="127">
        <f>ROUND(E210*P210,2)</f>
        <v>0</v>
      </c>
      <c r="R210" s="127"/>
      <c r="S210" s="127" t="s">
        <v>360</v>
      </c>
      <c r="T210" s="128" t="s">
        <v>393</v>
      </c>
      <c r="U210" s="106">
        <v>0.80166999999999999</v>
      </c>
      <c r="V210" s="106">
        <f>ROUND(E210*U210,2)</f>
        <v>2.41</v>
      </c>
      <c r="W210" s="106"/>
      <c r="X210" s="106" t="s">
        <v>362</v>
      </c>
      <c r="Y210" s="101"/>
      <c r="Z210" s="101"/>
      <c r="AA210" s="101"/>
      <c r="AB210" s="101"/>
      <c r="AC210" s="101"/>
      <c r="AD210" s="101"/>
      <c r="AE210" s="101"/>
      <c r="AF210" s="101"/>
      <c r="AG210" s="101" t="s">
        <v>550</v>
      </c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</row>
    <row r="211" spans="1:60" outlineLevel="1">
      <c r="A211" s="104"/>
      <c r="B211" s="105"/>
      <c r="C211" s="138" t="s">
        <v>2608</v>
      </c>
      <c r="D211" s="107"/>
      <c r="E211" s="108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1"/>
      <c r="Z211" s="101"/>
      <c r="AA211" s="101"/>
      <c r="AB211" s="101"/>
      <c r="AC211" s="101"/>
      <c r="AD211" s="101"/>
      <c r="AE211" s="101"/>
      <c r="AF211" s="101"/>
      <c r="AG211" s="101" t="s">
        <v>365</v>
      </c>
      <c r="AH211" s="101">
        <v>0</v>
      </c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</row>
    <row r="212" spans="1:60" outlineLevel="1">
      <c r="A212" s="104"/>
      <c r="B212" s="105"/>
      <c r="C212" s="138" t="s">
        <v>127</v>
      </c>
      <c r="D212" s="107"/>
      <c r="E212" s="108">
        <v>3</v>
      </c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1"/>
      <c r="Z212" s="101"/>
      <c r="AA212" s="101"/>
      <c r="AB212" s="101"/>
      <c r="AC212" s="101"/>
      <c r="AD212" s="101"/>
      <c r="AE212" s="101"/>
      <c r="AF212" s="101"/>
      <c r="AG212" s="101" t="s">
        <v>365</v>
      </c>
      <c r="AH212" s="101">
        <v>0</v>
      </c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</row>
    <row r="213" spans="1:60" ht="25.5">
      <c r="A213" s="116" t="s">
        <v>355</v>
      </c>
      <c r="B213" s="117" t="s">
        <v>220</v>
      </c>
      <c r="C213" s="136" t="s">
        <v>221</v>
      </c>
      <c r="D213" s="118"/>
      <c r="E213" s="119"/>
      <c r="F213" s="120"/>
      <c r="G213" s="120">
        <f>SUMIF(AG214:AG228,"&lt;&gt;NOR",G214:G228)</f>
        <v>0</v>
      </c>
      <c r="H213" s="120"/>
      <c r="I213" s="120">
        <f>SUM(I214:I228)</f>
        <v>0</v>
      </c>
      <c r="J213" s="120"/>
      <c r="K213" s="120">
        <f>SUM(K214:K228)</f>
        <v>0</v>
      </c>
      <c r="L213" s="120"/>
      <c r="M213" s="120">
        <f>SUM(M214:M228)</f>
        <v>0</v>
      </c>
      <c r="N213" s="120"/>
      <c r="O213" s="120">
        <f>SUM(O214:O228)</f>
        <v>0</v>
      </c>
      <c r="P213" s="120"/>
      <c r="Q213" s="120">
        <f>SUM(Q214:Q228)</f>
        <v>0</v>
      </c>
      <c r="R213" s="120"/>
      <c r="S213" s="120"/>
      <c r="T213" s="121"/>
      <c r="U213" s="115"/>
      <c r="V213" s="115">
        <f>SUM(V214:V228)</f>
        <v>9.17</v>
      </c>
      <c r="W213" s="115"/>
      <c r="X213" s="115"/>
      <c r="AG213" t="s">
        <v>356</v>
      </c>
    </row>
    <row r="214" spans="1:60" outlineLevel="1">
      <c r="A214" s="122">
        <v>65</v>
      </c>
      <c r="B214" s="123" t="s">
        <v>2652</v>
      </c>
      <c r="C214" s="137" t="s">
        <v>2653</v>
      </c>
      <c r="D214" s="124" t="s">
        <v>1128</v>
      </c>
      <c r="E214" s="125">
        <v>1</v>
      </c>
      <c r="F214" s="126"/>
      <c r="G214" s="127">
        <f>ROUND(E214*F214,2)</f>
        <v>0</v>
      </c>
      <c r="H214" s="126"/>
      <c r="I214" s="127">
        <f>ROUND(E214*H214,2)</f>
        <v>0</v>
      </c>
      <c r="J214" s="126"/>
      <c r="K214" s="127">
        <f>ROUND(E214*J214,2)</f>
        <v>0</v>
      </c>
      <c r="L214" s="127">
        <v>21</v>
      </c>
      <c r="M214" s="127">
        <f>G214*(1+L214/100)</f>
        <v>0</v>
      </c>
      <c r="N214" s="127">
        <v>0</v>
      </c>
      <c r="O214" s="127">
        <f>ROUND(E214*N214,2)</f>
        <v>0</v>
      </c>
      <c r="P214" s="127">
        <v>0</v>
      </c>
      <c r="Q214" s="127">
        <f>ROUND(E214*P214,2)</f>
        <v>0</v>
      </c>
      <c r="R214" s="127"/>
      <c r="S214" s="127" t="s">
        <v>392</v>
      </c>
      <c r="T214" s="128" t="s">
        <v>393</v>
      </c>
      <c r="U214" s="106">
        <v>0</v>
      </c>
      <c r="V214" s="106">
        <f>ROUND(E214*U214,2)</f>
        <v>0</v>
      </c>
      <c r="W214" s="106"/>
      <c r="X214" s="106" t="s">
        <v>362</v>
      </c>
      <c r="Y214" s="101"/>
      <c r="Z214" s="101"/>
      <c r="AA214" s="101"/>
      <c r="AB214" s="101"/>
      <c r="AC214" s="101"/>
      <c r="AD214" s="101"/>
      <c r="AE214" s="101"/>
      <c r="AF214" s="101"/>
      <c r="AG214" s="101" t="s">
        <v>550</v>
      </c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</row>
    <row r="215" spans="1:60" outlineLevel="1">
      <c r="A215" s="104"/>
      <c r="B215" s="105"/>
      <c r="C215" s="138" t="s">
        <v>2608</v>
      </c>
      <c r="D215" s="107"/>
      <c r="E215" s="108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1"/>
      <c r="Z215" s="101"/>
      <c r="AA215" s="101"/>
      <c r="AB215" s="101"/>
      <c r="AC215" s="101"/>
      <c r="AD215" s="101"/>
      <c r="AE215" s="101"/>
      <c r="AF215" s="101"/>
      <c r="AG215" s="101" t="s">
        <v>365</v>
      </c>
      <c r="AH215" s="101">
        <v>0</v>
      </c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</row>
    <row r="216" spans="1:60" outlineLevel="1">
      <c r="A216" s="104"/>
      <c r="B216" s="105"/>
      <c r="C216" s="138" t="s">
        <v>43</v>
      </c>
      <c r="D216" s="107"/>
      <c r="E216" s="108">
        <v>1</v>
      </c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1"/>
      <c r="Z216" s="101"/>
      <c r="AA216" s="101"/>
      <c r="AB216" s="101"/>
      <c r="AC216" s="101"/>
      <c r="AD216" s="101"/>
      <c r="AE216" s="101"/>
      <c r="AF216" s="101"/>
      <c r="AG216" s="101" t="s">
        <v>365</v>
      </c>
      <c r="AH216" s="101">
        <v>0</v>
      </c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</row>
    <row r="217" spans="1:60" outlineLevel="1">
      <c r="A217" s="122">
        <v>66</v>
      </c>
      <c r="B217" s="123" t="s">
        <v>2654</v>
      </c>
      <c r="C217" s="137" t="s">
        <v>2655</v>
      </c>
      <c r="D217" s="124" t="s">
        <v>1128</v>
      </c>
      <c r="E217" s="125">
        <v>1</v>
      </c>
      <c r="F217" s="126"/>
      <c r="G217" s="127">
        <f>ROUND(E217*F217,2)</f>
        <v>0</v>
      </c>
      <c r="H217" s="126"/>
      <c r="I217" s="127">
        <f>ROUND(E217*H217,2)</f>
        <v>0</v>
      </c>
      <c r="J217" s="126"/>
      <c r="K217" s="127">
        <f>ROUND(E217*J217,2)</f>
        <v>0</v>
      </c>
      <c r="L217" s="127">
        <v>21</v>
      </c>
      <c r="M217" s="127">
        <f>G217*(1+L217/100)</f>
        <v>0</v>
      </c>
      <c r="N217" s="127">
        <v>0</v>
      </c>
      <c r="O217" s="127">
        <f>ROUND(E217*N217,2)</f>
        <v>0</v>
      </c>
      <c r="P217" s="127">
        <v>0</v>
      </c>
      <c r="Q217" s="127">
        <f>ROUND(E217*P217,2)</f>
        <v>0</v>
      </c>
      <c r="R217" s="127"/>
      <c r="S217" s="127" t="s">
        <v>392</v>
      </c>
      <c r="T217" s="128" t="s">
        <v>393</v>
      </c>
      <c r="U217" s="106">
        <v>0</v>
      </c>
      <c r="V217" s="106">
        <f>ROUND(E217*U217,2)</f>
        <v>0</v>
      </c>
      <c r="W217" s="106"/>
      <c r="X217" s="106" t="s">
        <v>1066</v>
      </c>
      <c r="Y217" s="101"/>
      <c r="Z217" s="101"/>
      <c r="AA217" s="101"/>
      <c r="AB217" s="101"/>
      <c r="AC217" s="101"/>
      <c r="AD217" s="101"/>
      <c r="AE217" s="101"/>
      <c r="AF217" s="101"/>
      <c r="AG217" s="101" t="s">
        <v>1795</v>
      </c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</row>
    <row r="218" spans="1:60" outlineLevel="1">
      <c r="A218" s="104"/>
      <c r="B218" s="105"/>
      <c r="C218" s="138" t="s">
        <v>2608</v>
      </c>
      <c r="D218" s="107"/>
      <c r="E218" s="108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1"/>
      <c r="Z218" s="101"/>
      <c r="AA218" s="101"/>
      <c r="AB218" s="101"/>
      <c r="AC218" s="101"/>
      <c r="AD218" s="101"/>
      <c r="AE218" s="101"/>
      <c r="AF218" s="101"/>
      <c r="AG218" s="101" t="s">
        <v>365</v>
      </c>
      <c r="AH218" s="101">
        <v>0</v>
      </c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</row>
    <row r="219" spans="1:60" outlineLevel="1">
      <c r="A219" s="104"/>
      <c r="B219" s="105"/>
      <c r="C219" s="138" t="s">
        <v>43</v>
      </c>
      <c r="D219" s="107"/>
      <c r="E219" s="108">
        <v>1</v>
      </c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1"/>
      <c r="Z219" s="101"/>
      <c r="AA219" s="101"/>
      <c r="AB219" s="101"/>
      <c r="AC219" s="101"/>
      <c r="AD219" s="101"/>
      <c r="AE219" s="101"/>
      <c r="AF219" s="101"/>
      <c r="AG219" s="101" t="s">
        <v>365</v>
      </c>
      <c r="AH219" s="101">
        <v>0</v>
      </c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</row>
    <row r="220" spans="1:60" outlineLevel="1">
      <c r="A220" s="122">
        <v>67</v>
      </c>
      <c r="B220" s="123" t="s">
        <v>2656</v>
      </c>
      <c r="C220" s="137" t="s">
        <v>2657</v>
      </c>
      <c r="D220" s="124" t="s">
        <v>1128</v>
      </c>
      <c r="E220" s="125">
        <v>1</v>
      </c>
      <c r="F220" s="126"/>
      <c r="G220" s="127">
        <f>ROUND(E220*F220,2)</f>
        <v>0</v>
      </c>
      <c r="H220" s="126"/>
      <c r="I220" s="127">
        <f>ROUND(E220*H220,2)</f>
        <v>0</v>
      </c>
      <c r="J220" s="126"/>
      <c r="K220" s="127">
        <f>ROUND(E220*J220,2)</f>
        <v>0</v>
      </c>
      <c r="L220" s="127">
        <v>21</v>
      </c>
      <c r="M220" s="127">
        <f>G220*(1+L220/100)</f>
        <v>0</v>
      </c>
      <c r="N220" s="127">
        <v>0</v>
      </c>
      <c r="O220" s="127">
        <f>ROUND(E220*N220,2)</f>
        <v>0</v>
      </c>
      <c r="P220" s="127">
        <v>0</v>
      </c>
      <c r="Q220" s="127">
        <f>ROUND(E220*P220,2)</f>
        <v>0</v>
      </c>
      <c r="R220" s="127"/>
      <c r="S220" s="127" t="s">
        <v>392</v>
      </c>
      <c r="T220" s="128" t="s">
        <v>393</v>
      </c>
      <c r="U220" s="106">
        <v>0</v>
      </c>
      <c r="V220" s="106">
        <f>ROUND(E220*U220,2)</f>
        <v>0</v>
      </c>
      <c r="W220" s="106"/>
      <c r="X220" s="106" t="s">
        <v>1066</v>
      </c>
      <c r="Y220" s="101"/>
      <c r="Z220" s="101"/>
      <c r="AA220" s="101"/>
      <c r="AB220" s="101"/>
      <c r="AC220" s="101"/>
      <c r="AD220" s="101"/>
      <c r="AE220" s="101"/>
      <c r="AF220" s="101"/>
      <c r="AG220" s="101" t="s">
        <v>1795</v>
      </c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</row>
    <row r="221" spans="1:60" outlineLevel="1">
      <c r="A221" s="104"/>
      <c r="B221" s="105"/>
      <c r="C221" s="138" t="s">
        <v>2608</v>
      </c>
      <c r="D221" s="107"/>
      <c r="E221" s="108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1"/>
      <c r="Z221" s="101"/>
      <c r="AA221" s="101"/>
      <c r="AB221" s="101"/>
      <c r="AC221" s="101"/>
      <c r="AD221" s="101"/>
      <c r="AE221" s="101"/>
      <c r="AF221" s="101"/>
      <c r="AG221" s="101" t="s">
        <v>365</v>
      </c>
      <c r="AH221" s="101">
        <v>0</v>
      </c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</row>
    <row r="222" spans="1:60" outlineLevel="1">
      <c r="A222" s="104"/>
      <c r="B222" s="105"/>
      <c r="C222" s="138" t="s">
        <v>43</v>
      </c>
      <c r="D222" s="107"/>
      <c r="E222" s="108">
        <v>1</v>
      </c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1"/>
      <c r="Z222" s="101"/>
      <c r="AA222" s="101"/>
      <c r="AB222" s="101"/>
      <c r="AC222" s="101"/>
      <c r="AD222" s="101"/>
      <c r="AE222" s="101"/>
      <c r="AF222" s="101"/>
      <c r="AG222" s="101" t="s">
        <v>365</v>
      </c>
      <c r="AH222" s="101">
        <v>0</v>
      </c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</row>
    <row r="223" spans="1:60" outlineLevel="1">
      <c r="A223" s="122">
        <v>68</v>
      </c>
      <c r="B223" s="123" t="s">
        <v>2658</v>
      </c>
      <c r="C223" s="137" t="s">
        <v>2659</v>
      </c>
      <c r="D223" s="124" t="s">
        <v>1128</v>
      </c>
      <c r="E223" s="125">
        <v>6</v>
      </c>
      <c r="F223" s="126"/>
      <c r="G223" s="127">
        <f>ROUND(E223*F223,2)</f>
        <v>0</v>
      </c>
      <c r="H223" s="126"/>
      <c r="I223" s="127">
        <f>ROUND(E223*H223,2)</f>
        <v>0</v>
      </c>
      <c r="J223" s="126"/>
      <c r="K223" s="127">
        <f>ROUND(E223*J223,2)</f>
        <v>0</v>
      </c>
      <c r="L223" s="127">
        <v>21</v>
      </c>
      <c r="M223" s="127">
        <f>G223*(1+L223/100)</f>
        <v>0</v>
      </c>
      <c r="N223" s="127">
        <v>0</v>
      </c>
      <c r="O223" s="127">
        <f>ROUND(E223*N223,2)</f>
        <v>0</v>
      </c>
      <c r="P223" s="127">
        <v>0</v>
      </c>
      <c r="Q223" s="127">
        <f>ROUND(E223*P223,2)</f>
        <v>0</v>
      </c>
      <c r="R223" s="127"/>
      <c r="S223" s="127" t="s">
        <v>392</v>
      </c>
      <c r="T223" s="128" t="s">
        <v>393</v>
      </c>
      <c r="U223" s="106">
        <v>0</v>
      </c>
      <c r="V223" s="106">
        <f>ROUND(E223*U223,2)</f>
        <v>0</v>
      </c>
      <c r="W223" s="106"/>
      <c r="X223" s="106" t="s">
        <v>362</v>
      </c>
      <c r="Y223" s="101"/>
      <c r="Z223" s="101"/>
      <c r="AA223" s="101"/>
      <c r="AB223" s="101"/>
      <c r="AC223" s="101"/>
      <c r="AD223" s="101"/>
      <c r="AE223" s="101"/>
      <c r="AF223" s="101"/>
      <c r="AG223" s="101" t="s">
        <v>550</v>
      </c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</row>
    <row r="224" spans="1:60" outlineLevel="1">
      <c r="A224" s="104"/>
      <c r="B224" s="105"/>
      <c r="C224" s="138" t="s">
        <v>2608</v>
      </c>
      <c r="D224" s="107"/>
      <c r="E224" s="108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1"/>
      <c r="Z224" s="101"/>
      <c r="AA224" s="101"/>
      <c r="AB224" s="101"/>
      <c r="AC224" s="101"/>
      <c r="AD224" s="101"/>
      <c r="AE224" s="101"/>
      <c r="AF224" s="101"/>
      <c r="AG224" s="101" t="s">
        <v>365</v>
      </c>
      <c r="AH224" s="101">
        <v>0</v>
      </c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</row>
    <row r="225" spans="1:60" outlineLevel="1">
      <c r="A225" s="104"/>
      <c r="B225" s="105"/>
      <c r="C225" s="138" t="s">
        <v>307</v>
      </c>
      <c r="D225" s="107"/>
      <c r="E225" s="108">
        <v>6</v>
      </c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1"/>
      <c r="Z225" s="101"/>
      <c r="AA225" s="101"/>
      <c r="AB225" s="101"/>
      <c r="AC225" s="101"/>
      <c r="AD225" s="101"/>
      <c r="AE225" s="101"/>
      <c r="AF225" s="101"/>
      <c r="AG225" s="101" t="s">
        <v>365</v>
      </c>
      <c r="AH225" s="101">
        <v>0</v>
      </c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</row>
    <row r="226" spans="1:60" outlineLevel="1">
      <c r="A226" s="122">
        <v>69</v>
      </c>
      <c r="B226" s="123" t="s">
        <v>2660</v>
      </c>
      <c r="C226" s="137" t="s">
        <v>2661</v>
      </c>
      <c r="D226" s="124" t="s">
        <v>359</v>
      </c>
      <c r="E226" s="125">
        <v>0.5</v>
      </c>
      <c r="F226" s="126"/>
      <c r="G226" s="127">
        <f>ROUND(E226*F226,2)</f>
        <v>0</v>
      </c>
      <c r="H226" s="126"/>
      <c r="I226" s="127">
        <f>ROUND(E226*H226,2)</f>
        <v>0</v>
      </c>
      <c r="J226" s="126"/>
      <c r="K226" s="127">
        <f>ROUND(E226*J226,2)</f>
        <v>0</v>
      </c>
      <c r="L226" s="127">
        <v>21</v>
      </c>
      <c r="M226" s="127">
        <f>G226*(1+L226/100)</f>
        <v>0</v>
      </c>
      <c r="N226" s="127">
        <v>0</v>
      </c>
      <c r="O226" s="127">
        <f>ROUND(E226*N226,2)</f>
        <v>0</v>
      </c>
      <c r="P226" s="127">
        <v>0</v>
      </c>
      <c r="Q226" s="127">
        <f>ROUND(E226*P226,2)</f>
        <v>0</v>
      </c>
      <c r="R226" s="127"/>
      <c r="S226" s="127" t="s">
        <v>360</v>
      </c>
      <c r="T226" s="128" t="s">
        <v>393</v>
      </c>
      <c r="U226" s="106">
        <v>18.342500000000001</v>
      </c>
      <c r="V226" s="106">
        <f>ROUND(E226*U226,2)</f>
        <v>9.17</v>
      </c>
      <c r="W226" s="106"/>
      <c r="X226" s="106" t="s">
        <v>362</v>
      </c>
      <c r="Y226" s="101"/>
      <c r="Z226" s="101"/>
      <c r="AA226" s="101"/>
      <c r="AB226" s="101"/>
      <c r="AC226" s="101"/>
      <c r="AD226" s="101"/>
      <c r="AE226" s="101"/>
      <c r="AF226" s="101"/>
      <c r="AG226" s="101" t="s">
        <v>550</v>
      </c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</row>
    <row r="227" spans="1:60" outlineLevel="1">
      <c r="A227" s="104"/>
      <c r="B227" s="105"/>
      <c r="C227" s="138" t="s">
        <v>2608</v>
      </c>
      <c r="D227" s="107"/>
      <c r="E227" s="108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1"/>
      <c r="Z227" s="101"/>
      <c r="AA227" s="101"/>
      <c r="AB227" s="101"/>
      <c r="AC227" s="101"/>
      <c r="AD227" s="101"/>
      <c r="AE227" s="101"/>
      <c r="AF227" s="101"/>
      <c r="AG227" s="101" t="s">
        <v>365</v>
      </c>
      <c r="AH227" s="101">
        <v>0</v>
      </c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</row>
    <row r="228" spans="1:60" outlineLevel="1">
      <c r="A228" s="104"/>
      <c r="B228" s="105"/>
      <c r="C228" s="138" t="s">
        <v>2662</v>
      </c>
      <c r="D228" s="107"/>
      <c r="E228" s="108">
        <v>0.5</v>
      </c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1"/>
      <c r="Z228" s="101"/>
      <c r="AA228" s="101"/>
      <c r="AB228" s="101"/>
      <c r="AC228" s="101"/>
      <c r="AD228" s="101"/>
      <c r="AE228" s="101"/>
      <c r="AF228" s="101"/>
      <c r="AG228" s="101" t="s">
        <v>365</v>
      </c>
      <c r="AH228" s="101">
        <v>0</v>
      </c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</row>
    <row r="229" spans="1:60" ht="25.5">
      <c r="A229" s="116" t="s">
        <v>355</v>
      </c>
      <c r="B229" s="117" t="s">
        <v>222</v>
      </c>
      <c r="C229" s="136" t="s">
        <v>223</v>
      </c>
      <c r="D229" s="118"/>
      <c r="E229" s="119"/>
      <c r="F229" s="120"/>
      <c r="G229" s="120">
        <f>SUMIF(AG230:AG279,"&lt;&gt;NOR",G230:G279)</f>
        <v>0</v>
      </c>
      <c r="H229" s="120"/>
      <c r="I229" s="120">
        <f>SUM(I230:I279)</f>
        <v>0</v>
      </c>
      <c r="J229" s="120"/>
      <c r="K229" s="120">
        <f>SUM(K230:K279)</f>
        <v>0</v>
      </c>
      <c r="L229" s="120"/>
      <c r="M229" s="120">
        <f>SUM(M230:M279)</f>
        <v>0</v>
      </c>
      <c r="N229" s="120"/>
      <c r="O229" s="120">
        <f>SUM(O230:O279)</f>
        <v>0</v>
      </c>
      <c r="P229" s="120"/>
      <c r="Q229" s="120">
        <f>SUM(Q230:Q279)</f>
        <v>0</v>
      </c>
      <c r="R229" s="120"/>
      <c r="S229" s="120"/>
      <c r="T229" s="121"/>
      <c r="U229" s="115"/>
      <c r="V229" s="115">
        <f>SUM(V230:V279)</f>
        <v>0</v>
      </c>
      <c r="W229" s="115"/>
      <c r="X229" s="115"/>
      <c r="AG229" t="s">
        <v>356</v>
      </c>
    </row>
    <row r="230" spans="1:60" outlineLevel="1">
      <c r="A230" s="122">
        <v>70</v>
      </c>
      <c r="B230" s="123" t="s">
        <v>2663</v>
      </c>
      <c r="C230" s="137" t="s">
        <v>2664</v>
      </c>
      <c r="D230" s="124" t="s">
        <v>525</v>
      </c>
      <c r="E230" s="125">
        <v>4</v>
      </c>
      <c r="F230" s="126"/>
      <c r="G230" s="127">
        <f>ROUND(E230*F230,2)</f>
        <v>0</v>
      </c>
      <c r="H230" s="126"/>
      <c r="I230" s="127">
        <f>ROUND(E230*H230,2)</f>
        <v>0</v>
      </c>
      <c r="J230" s="126"/>
      <c r="K230" s="127">
        <f>ROUND(E230*J230,2)</f>
        <v>0</v>
      </c>
      <c r="L230" s="127">
        <v>21</v>
      </c>
      <c r="M230" s="127">
        <f>G230*(1+L230/100)</f>
        <v>0</v>
      </c>
      <c r="N230" s="127">
        <v>0</v>
      </c>
      <c r="O230" s="127">
        <f>ROUND(E230*N230,2)</f>
        <v>0</v>
      </c>
      <c r="P230" s="127">
        <v>0</v>
      </c>
      <c r="Q230" s="127">
        <f>ROUND(E230*P230,2)</f>
        <v>0</v>
      </c>
      <c r="R230" s="127"/>
      <c r="S230" s="127" t="s">
        <v>392</v>
      </c>
      <c r="T230" s="128" t="s">
        <v>393</v>
      </c>
      <c r="U230" s="106">
        <v>0</v>
      </c>
      <c r="V230" s="106">
        <f>ROUND(E230*U230,2)</f>
        <v>0</v>
      </c>
      <c r="W230" s="106"/>
      <c r="X230" s="106" t="s">
        <v>362</v>
      </c>
      <c r="Y230" s="101"/>
      <c r="Z230" s="101"/>
      <c r="AA230" s="101"/>
      <c r="AB230" s="101"/>
      <c r="AC230" s="101"/>
      <c r="AD230" s="101"/>
      <c r="AE230" s="101"/>
      <c r="AF230" s="101"/>
      <c r="AG230" s="101" t="s">
        <v>550</v>
      </c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</row>
    <row r="231" spans="1:60" outlineLevel="1">
      <c r="A231" s="104"/>
      <c r="B231" s="105"/>
      <c r="C231" s="138" t="s">
        <v>2665</v>
      </c>
      <c r="D231" s="107"/>
      <c r="E231" s="108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1"/>
      <c r="Z231" s="101"/>
      <c r="AA231" s="101"/>
      <c r="AB231" s="101"/>
      <c r="AC231" s="101"/>
      <c r="AD231" s="101"/>
      <c r="AE231" s="101"/>
      <c r="AF231" s="101"/>
      <c r="AG231" s="101" t="s">
        <v>365</v>
      </c>
      <c r="AH231" s="101">
        <v>0</v>
      </c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</row>
    <row r="232" spans="1:60" outlineLevel="1">
      <c r="A232" s="104"/>
      <c r="B232" s="105"/>
      <c r="C232" s="138" t="s">
        <v>129</v>
      </c>
      <c r="D232" s="107"/>
      <c r="E232" s="108">
        <v>4</v>
      </c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1"/>
      <c r="Z232" s="101"/>
      <c r="AA232" s="101"/>
      <c r="AB232" s="101"/>
      <c r="AC232" s="101"/>
      <c r="AD232" s="101"/>
      <c r="AE232" s="101"/>
      <c r="AF232" s="101"/>
      <c r="AG232" s="101" t="s">
        <v>365</v>
      </c>
      <c r="AH232" s="101">
        <v>0</v>
      </c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</row>
    <row r="233" spans="1:60" outlineLevel="1">
      <c r="A233" s="122">
        <v>71</v>
      </c>
      <c r="B233" s="123" t="s">
        <v>2666</v>
      </c>
      <c r="C233" s="137" t="s">
        <v>2667</v>
      </c>
      <c r="D233" s="124" t="s">
        <v>525</v>
      </c>
      <c r="E233" s="125">
        <v>56</v>
      </c>
      <c r="F233" s="126"/>
      <c r="G233" s="127">
        <f>ROUND(E233*F233,2)</f>
        <v>0</v>
      </c>
      <c r="H233" s="126"/>
      <c r="I233" s="127">
        <f>ROUND(E233*H233,2)</f>
        <v>0</v>
      </c>
      <c r="J233" s="126"/>
      <c r="K233" s="127">
        <f>ROUND(E233*J233,2)</f>
        <v>0</v>
      </c>
      <c r="L233" s="127">
        <v>21</v>
      </c>
      <c r="M233" s="127">
        <f>G233*(1+L233/100)</f>
        <v>0</v>
      </c>
      <c r="N233" s="127">
        <v>0</v>
      </c>
      <c r="O233" s="127">
        <f>ROUND(E233*N233,2)</f>
        <v>0</v>
      </c>
      <c r="P233" s="127">
        <v>0</v>
      </c>
      <c r="Q233" s="127">
        <f>ROUND(E233*P233,2)</f>
        <v>0</v>
      </c>
      <c r="R233" s="127"/>
      <c r="S233" s="127" t="s">
        <v>392</v>
      </c>
      <c r="T233" s="128" t="s">
        <v>393</v>
      </c>
      <c r="U233" s="106">
        <v>0</v>
      </c>
      <c r="V233" s="106">
        <f>ROUND(E233*U233,2)</f>
        <v>0</v>
      </c>
      <c r="W233" s="106"/>
      <c r="X233" s="106" t="s">
        <v>362</v>
      </c>
      <c r="Y233" s="101"/>
      <c r="Z233" s="101"/>
      <c r="AA233" s="101"/>
      <c r="AB233" s="101"/>
      <c r="AC233" s="101"/>
      <c r="AD233" s="101"/>
      <c r="AE233" s="101"/>
      <c r="AF233" s="101"/>
      <c r="AG233" s="101" t="s">
        <v>550</v>
      </c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</row>
    <row r="234" spans="1:60" outlineLevel="1">
      <c r="A234" s="104"/>
      <c r="B234" s="105"/>
      <c r="C234" s="138" t="s">
        <v>2608</v>
      </c>
      <c r="D234" s="107"/>
      <c r="E234" s="108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1"/>
      <c r="Z234" s="101"/>
      <c r="AA234" s="101"/>
      <c r="AB234" s="101"/>
      <c r="AC234" s="101"/>
      <c r="AD234" s="101"/>
      <c r="AE234" s="101"/>
      <c r="AF234" s="101"/>
      <c r="AG234" s="101" t="s">
        <v>365</v>
      </c>
      <c r="AH234" s="101">
        <v>0</v>
      </c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</row>
    <row r="235" spans="1:60" outlineLevel="1">
      <c r="A235" s="104"/>
      <c r="B235" s="105"/>
      <c r="C235" s="138" t="s">
        <v>2021</v>
      </c>
      <c r="D235" s="107"/>
      <c r="E235" s="108">
        <v>56</v>
      </c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1"/>
      <c r="Z235" s="101"/>
      <c r="AA235" s="101"/>
      <c r="AB235" s="101"/>
      <c r="AC235" s="101"/>
      <c r="AD235" s="101"/>
      <c r="AE235" s="101"/>
      <c r="AF235" s="101"/>
      <c r="AG235" s="101" t="s">
        <v>365</v>
      </c>
      <c r="AH235" s="101">
        <v>0</v>
      </c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</row>
    <row r="236" spans="1:60" outlineLevel="1">
      <c r="A236" s="122">
        <v>72</v>
      </c>
      <c r="B236" s="123" t="s">
        <v>2668</v>
      </c>
      <c r="C236" s="137" t="s">
        <v>2669</v>
      </c>
      <c r="D236" s="124" t="s">
        <v>525</v>
      </c>
      <c r="E236" s="125">
        <v>24</v>
      </c>
      <c r="F236" s="126"/>
      <c r="G236" s="127">
        <f>ROUND(E236*F236,2)</f>
        <v>0</v>
      </c>
      <c r="H236" s="126"/>
      <c r="I236" s="127">
        <f>ROUND(E236*H236,2)</f>
        <v>0</v>
      </c>
      <c r="J236" s="126"/>
      <c r="K236" s="127">
        <f>ROUND(E236*J236,2)</f>
        <v>0</v>
      </c>
      <c r="L236" s="127">
        <v>21</v>
      </c>
      <c r="M236" s="127">
        <f>G236*(1+L236/100)</f>
        <v>0</v>
      </c>
      <c r="N236" s="127">
        <v>0</v>
      </c>
      <c r="O236" s="127">
        <f>ROUND(E236*N236,2)</f>
        <v>0</v>
      </c>
      <c r="P236" s="127">
        <v>0</v>
      </c>
      <c r="Q236" s="127">
        <f>ROUND(E236*P236,2)</f>
        <v>0</v>
      </c>
      <c r="R236" s="127"/>
      <c r="S236" s="127" t="s">
        <v>392</v>
      </c>
      <c r="T236" s="128" t="s">
        <v>393</v>
      </c>
      <c r="U236" s="106">
        <v>0</v>
      </c>
      <c r="V236" s="106">
        <f>ROUND(E236*U236,2)</f>
        <v>0</v>
      </c>
      <c r="W236" s="106"/>
      <c r="X236" s="106" t="s">
        <v>362</v>
      </c>
      <c r="Y236" s="101"/>
      <c r="Z236" s="101"/>
      <c r="AA236" s="101"/>
      <c r="AB236" s="101"/>
      <c r="AC236" s="101"/>
      <c r="AD236" s="101"/>
      <c r="AE236" s="101"/>
      <c r="AF236" s="101"/>
      <c r="AG236" s="101" t="s">
        <v>550</v>
      </c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</row>
    <row r="237" spans="1:60" outlineLevel="1">
      <c r="A237" s="104"/>
      <c r="B237" s="105"/>
      <c r="C237" s="138" t="s">
        <v>2608</v>
      </c>
      <c r="D237" s="107"/>
      <c r="E237" s="108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1"/>
      <c r="Z237" s="101"/>
      <c r="AA237" s="101"/>
      <c r="AB237" s="101"/>
      <c r="AC237" s="101"/>
      <c r="AD237" s="101"/>
      <c r="AE237" s="101"/>
      <c r="AF237" s="101"/>
      <c r="AG237" s="101" t="s">
        <v>365</v>
      </c>
      <c r="AH237" s="101">
        <v>0</v>
      </c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</row>
    <row r="238" spans="1:60" outlineLevel="1">
      <c r="A238" s="104"/>
      <c r="B238" s="105"/>
      <c r="C238" s="138" t="s">
        <v>2141</v>
      </c>
      <c r="D238" s="107"/>
      <c r="E238" s="108">
        <v>24</v>
      </c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1"/>
      <c r="Z238" s="101"/>
      <c r="AA238" s="101"/>
      <c r="AB238" s="101"/>
      <c r="AC238" s="101"/>
      <c r="AD238" s="101"/>
      <c r="AE238" s="101"/>
      <c r="AF238" s="101"/>
      <c r="AG238" s="101" t="s">
        <v>365</v>
      </c>
      <c r="AH238" s="101">
        <v>0</v>
      </c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</row>
    <row r="239" spans="1:60" outlineLevel="1">
      <c r="A239" s="122">
        <v>73</v>
      </c>
      <c r="B239" s="123" t="s">
        <v>2670</v>
      </c>
      <c r="C239" s="137" t="s">
        <v>2671</v>
      </c>
      <c r="D239" s="124" t="s">
        <v>525</v>
      </c>
      <c r="E239" s="125">
        <v>38</v>
      </c>
      <c r="F239" s="126"/>
      <c r="G239" s="127">
        <f>ROUND(E239*F239,2)</f>
        <v>0</v>
      </c>
      <c r="H239" s="126"/>
      <c r="I239" s="127">
        <f>ROUND(E239*H239,2)</f>
        <v>0</v>
      </c>
      <c r="J239" s="126"/>
      <c r="K239" s="127">
        <f>ROUND(E239*J239,2)</f>
        <v>0</v>
      </c>
      <c r="L239" s="127">
        <v>21</v>
      </c>
      <c r="M239" s="127">
        <f>G239*(1+L239/100)</f>
        <v>0</v>
      </c>
      <c r="N239" s="127">
        <v>0</v>
      </c>
      <c r="O239" s="127">
        <f>ROUND(E239*N239,2)</f>
        <v>0</v>
      </c>
      <c r="P239" s="127">
        <v>0</v>
      </c>
      <c r="Q239" s="127">
        <f>ROUND(E239*P239,2)</f>
        <v>0</v>
      </c>
      <c r="R239" s="127"/>
      <c r="S239" s="127" t="s">
        <v>392</v>
      </c>
      <c r="T239" s="128" t="s">
        <v>393</v>
      </c>
      <c r="U239" s="106">
        <v>0</v>
      </c>
      <c r="V239" s="106">
        <f>ROUND(E239*U239,2)</f>
        <v>0</v>
      </c>
      <c r="W239" s="106"/>
      <c r="X239" s="106" t="s">
        <v>362</v>
      </c>
      <c r="Y239" s="101"/>
      <c r="Z239" s="101"/>
      <c r="AA239" s="101"/>
      <c r="AB239" s="101"/>
      <c r="AC239" s="101"/>
      <c r="AD239" s="101"/>
      <c r="AE239" s="101"/>
      <c r="AF239" s="101"/>
      <c r="AG239" s="101" t="s">
        <v>550</v>
      </c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</row>
    <row r="240" spans="1:60" outlineLevel="1">
      <c r="A240" s="104"/>
      <c r="B240" s="105"/>
      <c r="C240" s="138" t="s">
        <v>2608</v>
      </c>
      <c r="D240" s="107"/>
      <c r="E240" s="108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1"/>
      <c r="Z240" s="101"/>
      <c r="AA240" s="101"/>
      <c r="AB240" s="101"/>
      <c r="AC240" s="101"/>
      <c r="AD240" s="101"/>
      <c r="AE240" s="101"/>
      <c r="AF240" s="101"/>
      <c r="AG240" s="101" t="s">
        <v>365</v>
      </c>
      <c r="AH240" s="101">
        <v>0</v>
      </c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</row>
    <row r="241" spans="1:60" outlineLevel="1">
      <c r="A241" s="104"/>
      <c r="B241" s="105"/>
      <c r="C241" s="138" t="s">
        <v>1969</v>
      </c>
      <c r="D241" s="107"/>
      <c r="E241" s="108">
        <v>38</v>
      </c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1"/>
      <c r="Z241" s="101"/>
      <c r="AA241" s="101"/>
      <c r="AB241" s="101"/>
      <c r="AC241" s="101"/>
      <c r="AD241" s="101"/>
      <c r="AE241" s="101"/>
      <c r="AF241" s="101"/>
      <c r="AG241" s="101" t="s">
        <v>365</v>
      </c>
      <c r="AH241" s="101">
        <v>0</v>
      </c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</row>
    <row r="242" spans="1:60" outlineLevel="1">
      <c r="A242" s="122">
        <v>74</v>
      </c>
      <c r="B242" s="123" t="s">
        <v>2672</v>
      </c>
      <c r="C242" s="137" t="s">
        <v>2673</v>
      </c>
      <c r="D242" s="124" t="s">
        <v>1128</v>
      </c>
      <c r="E242" s="125">
        <v>40</v>
      </c>
      <c r="F242" s="126"/>
      <c r="G242" s="127">
        <f>ROUND(E242*F242,2)</f>
        <v>0</v>
      </c>
      <c r="H242" s="126"/>
      <c r="I242" s="127">
        <f>ROUND(E242*H242,2)</f>
        <v>0</v>
      </c>
      <c r="J242" s="126"/>
      <c r="K242" s="127">
        <f>ROUND(E242*J242,2)</f>
        <v>0</v>
      </c>
      <c r="L242" s="127">
        <v>21</v>
      </c>
      <c r="M242" s="127">
        <f>G242*(1+L242/100)</f>
        <v>0</v>
      </c>
      <c r="N242" s="127">
        <v>0</v>
      </c>
      <c r="O242" s="127">
        <f>ROUND(E242*N242,2)</f>
        <v>0</v>
      </c>
      <c r="P242" s="127">
        <v>0</v>
      </c>
      <c r="Q242" s="127">
        <f>ROUND(E242*P242,2)</f>
        <v>0</v>
      </c>
      <c r="R242" s="127"/>
      <c r="S242" s="127" t="s">
        <v>392</v>
      </c>
      <c r="T242" s="128" t="s">
        <v>393</v>
      </c>
      <c r="U242" s="106">
        <v>0</v>
      </c>
      <c r="V242" s="106">
        <f>ROUND(E242*U242,2)</f>
        <v>0</v>
      </c>
      <c r="W242" s="106"/>
      <c r="X242" s="106" t="s">
        <v>1066</v>
      </c>
      <c r="Y242" s="101"/>
      <c r="Z242" s="101"/>
      <c r="AA242" s="101"/>
      <c r="AB242" s="101"/>
      <c r="AC242" s="101"/>
      <c r="AD242" s="101"/>
      <c r="AE242" s="101"/>
      <c r="AF242" s="101"/>
      <c r="AG242" s="101" t="s">
        <v>1795</v>
      </c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</row>
    <row r="243" spans="1:60" outlineLevel="1">
      <c r="A243" s="104"/>
      <c r="B243" s="105"/>
      <c r="C243" s="138" t="s">
        <v>2608</v>
      </c>
      <c r="D243" s="107"/>
      <c r="E243" s="108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1"/>
      <c r="Z243" s="101"/>
      <c r="AA243" s="101"/>
      <c r="AB243" s="101"/>
      <c r="AC243" s="101"/>
      <c r="AD243" s="101"/>
      <c r="AE243" s="101"/>
      <c r="AF243" s="101"/>
      <c r="AG243" s="101" t="s">
        <v>365</v>
      </c>
      <c r="AH243" s="101">
        <v>0</v>
      </c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</row>
    <row r="244" spans="1:60" outlineLevel="1">
      <c r="A244" s="104"/>
      <c r="B244" s="105"/>
      <c r="C244" s="138" t="s">
        <v>1859</v>
      </c>
      <c r="D244" s="107"/>
      <c r="E244" s="108">
        <v>40</v>
      </c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1"/>
      <c r="Z244" s="101"/>
      <c r="AA244" s="101"/>
      <c r="AB244" s="101"/>
      <c r="AC244" s="101"/>
      <c r="AD244" s="101"/>
      <c r="AE244" s="101"/>
      <c r="AF244" s="101"/>
      <c r="AG244" s="101" t="s">
        <v>365</v>
      </c>
      <c r="AH244" s="101">
        <v>0</v>
      </c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</row>
    <row r="245" spans="1:60" outlineLevel="1">
      <c r="A245" s="122">
        <v>75</v>
      </c>
      <c r="B245" s="123" t="s">
        <v>2674</v>
      </c>
      <c r="C245" s="137" t="s">
        <v>2675</v>
      </c>
      <c r="D245" s="124" t="s">
        <v>1128</v>
      </c>
      <c r="E245" s="125">
        <v>18</v>
      </c>
      <c r="F245" s="126"/>
      <c r="G245" s="127">
        <f>ROUND(E245*F245,2)</f>
        <v>0</v>
      </c>
      <c r="H245" s="126"/>
      <c r="I245" s="127">
        <f>ROUND(E245*H245,2)</f>
        <v>0</v>
      </c>
      <c r="J245" s="126"/>
      <c r="K245" s="127">
        <f>ROUND(E245*J245,2)</f>
        <v>0</v>
      </c>
      <c r="L245" s="127">
        <v>21</v>
      </c>
      <c r="M245" s="127">
        <f>G245*(1+L245/100)</f>
        <v>0</v>
      </c>
      <c r="N245" s="127">
        <v>0</v>
      </c>
      <c r="O245" s="127">
        <f>ROUND(E245*N245,2)</f>
        <v>0</v>
      </c>
      <c r="P245" s="127">
        <v>0</v>
      </c>
      <c r="Q245" s="127">
        <f>ROUND(E245*P245,2)</f>
        <v>0</v>
      </c>
      <c r="R245" s="127"/>
      <c r="S245" s="127" t="s">
        <v>392</v>
      </c>
      <c r="T245" s="128" t="s">
        <v>393</v>
      </c>
      <c r="U245" s="106">
        <v>0</v>
      </c>
      <c r="V245" s="106">
        <f>ROUND(E245*U245,2)</f>
        <v>0</v>
      </c>
      <c r="W245" s="106"/>
      <c r="X245" s="106" t="s">
        <v>1066</v>
      </c>
      <c r="Y245" s="101"/>
      <c r="Z245" s="101"/>
      <c r="AA245" s="101"/>
      <c r="AB245" s="101"/>
      <c r="AC245" s="101"/>
      <c r="AD245" s="101"/>
      <c r="AE245" s="101"/>
      <c r="AF245" s="101"/>
      <c r="AG245" s="101" t="s">
        <v>1795</v>
      </c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</row>
    <row r="246" spans="1:60" outlineLevel="1">
      <c r="A246" s="104"/>
      <c r="B246" s="105"/>
      <c r="C246" s="138" t="s">
        <v>2608</v>
      </c>
      <c r="D246" s="107"/>
      <c r="E246" s="108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1"/>
      <c r="Z246" s="101"/>
      <c r="AA246" s="101"/>
      <c r="AB246" s="101"/>
      <c r="AC246" s="101"/>
      <c r="AD246" s="101"/>
      <c r="AE246" s="101"/>
      <c r="AF246" s="101"/>
      <c r="AG246" s="101" t="s">
        <v>365</v>
      </c>
      <c r="AH246" s="101">
        <v>0</v>
      </c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</row>
    <row r="247" spans="1:60" outlineLevel="1">
      <c r="A247" s="104"/>
      <c r="B247" s="105"/>
      <c r="C247" s="138" t="s">
        <v>2592</v>
      </c>
      <c r="D247" s="107"/>
      <c r="E247" s="108">
        <v>18</v>
      </c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1"/>
      <c r="Z247" s="101"/>
      <c r="AA247" s="101"/>
      <c r="AB247" s="101"/>
      <c r="AC247" s="101"/>
      <c r="AD247" s="101"/>
      <c r="AE247" s="101"/>
      <c r="AF247" s="101"/>
      <c r="AG247" s="101" t="s">
        <v>365</v>
      </c>
      <c r="AH247" s="101">
        <v>0</v>
      </c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</row>
    <row r="248" spans="1:60" outlineLevel="1">
      <c r="A248" s="122">
        <v>76</v>
      </c>
      <c r="B248" s="123" t="s">
        <v>2676</v>
      </c>
      <c r="C248" s="137" t="s">
        <v>2677</v>
      </c>
      <c r="D248" s="124" t="s">
        <v>1128</v>
      </c>
      <c r="E248" s="125">
        <v>28</v>
      </c>
      <c r="F248" s="126"/>
      <c r="G248" s="127">
        <f>ROUND(E248*F248,2)</f>
        <v>0</v>
      </c>
      <c r="H248" s="126"/>
      <c r="I248" s="127">
        <f>ROUND(E248*H248,2)</f>
        <v>0</v>
      </c>
      <c r="J248" s="126"/>
      <c r="K248" s="127">
        <f>ROUND(E248*J248,2)</f>
        <v>0</v>
      </c>
      <c r="L248" s="127">
        <v>21</v>
      </c>
      <c r="M248" s="127">
        <f>G248*(1+L248/100)</f>
        <v>0</v>
      </c>
      <c r="N248" s="127">
        <v>0</v>
      </c>
      <c r="O248" s="127">
        <f>ROUND(E248*N248,2)</f>
        <v>0</v>
      </c>
      <c r="P248" s="127">
        <v>0</v>
      </c>
      <c r="Q248" s="127">
        <f>ROUND(E248*P248,2)</f>
        <v>0</v>
      </c>
      <c r="R248" s="127"/>
      <c r="S248" s="127" t="s">
        <v>392</v>
      </c>
      <c r="T248" s="128" t="s">
        <v>393</v>
      </c>
      <c r="U248" s="106">
        <v>0</v>
      </c>
      <c r="V248" s="106">
        <f>ROUND(E248*U248,2)</f>
        <v>0</v>
      </c>
      <c r="W248" s="106"/>
      <c r="X248" s="106" t="s">
        <v>1066</v>
      </c>
      <c r="Y248" s="101"/>
      <c r="Z248" s="101"/>
      <c r="AA248" s="101"/>
      <c r="AB248" s="101"/>
      <c r="AC248" s="101"/>
      <c r="AD248" s="101"/>
      <c r="AE248" s="101"/>
      <c r="AF248" s="101"/>
      <c r="AG248" s="101" t="s">
        <v>1795</v>
      </c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</row>
    <row r="249" spans="1:60" outlineLevel="1">
      <c r="A249" s="104"/>
      <c r="B249" s="105"/>
      <c r="C249" s="138" t="s">
        <v>2608</v>
      </c>
      <c r="D249" s="107"/>
      <c r="E249" s="108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1"/>
      <c r="Z249" s="101"/>
      <c r="AA249" s="101"/>
      <c r="AB249" s="101"/>
      <c r="AC249" s="101"/>
      <c r="AD249" s="101"/>
      <c r="AE249" s="101"/>
      <c r="AF249" s="101"/>
      <c r="AG249" s="101" t="s">
        <v>365</v>
      </c>
      <c r="AH249" s="101">
        <v>0</v>
      </c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</row>
    <row r="250" spans="1:60" outlineLevel="1">
      <c r="A250" s="104"/>
      <c r="B250" s="105"/>
      <c r="C250" s="138" t="s">
        <v>2249</v>
      </c>
      <c r="D250" s="107"/>
      <c r="E250" s="108">
        <v>28</v>
      </c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1"/>
      <c r="Z250" s="101"/>
      <c r="AA250" s="101"/>
      <c r="AB250" s="101"/>
      <c r="AC250" s="101"/>
      <c r="AD250" s="101"/>
      <c r="AE250" s="101"/>
      <c r="AF250" s="101"/>
      <c r="AG250" s="101" t="s">
        <v>365</v>
      </c>
      <c r="AH250" s="101">
        <v>0</v>
      </c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</row>
    <row r="251" spans="1:60" outlineLevel="1">
      <c r="A251" s="122">
        <v>77</v>
      </c>
      <c r="B251" s="123" t="s">
        <v>2678</v>
      </c>
      <c r="C251" s="137" t="s">
        <v>2679</v>
      </c>
      <c r="D251" s="124" t="s">
        <v>1128</v>
      </c>
      <c r="E251" s="125">
        <v>4</v>
      </c>
      <c r="F251" s="126"/>
      <c r="G251" s="127">
        <f>ROUND(E251*F251,2)</f>
        <v>0</v>
      </c>
      <c r="H251" s="126"/>
      <c r="I251" s="127">
        <f>ROUND(E251*H251,2)</f>
        <v>0</v>
      </c>
      <c r="J251" s="126"/>
      <c r="K251" s="127">
        <f>ROUND(E251*J251,2)</f>
        <v>0</v>
      </c>
      <c r="L251" s="127">
        <v>21</v>
      </c>
      <c r="M251" s="127">
        <f>G251*(1+L251/100)</f>
        <v>0</v>
      </c>
      <c r="N251" s="127">
        <v>0</v>
      </c>
      <c r="O251" s="127">
        <f>ROUND(E251*N251,2)</f>
        <v>0</v>
      </c>
      <c r="P251" s="127">
        <v>0</v>
      </c>
      <c r="Q251" s="127">
        <f>ROUND(E251*P251,2)</f>
        <v>0</v>
      </c>
      <c r="R251" s="127"/>
      <c r="S251" s="127" t="s">
        <v>392</v>
      </c>
      <c r="T251" s="128" t="s">
        <v>393</v>
      </c>
      <c r="U251" s="106">
        <v>0</v>
      </c>
      <c r="V251" s="106">
        <f>ROUND(E251*U251,2)</f>
        <v>0</v>
      </c>
      <c r="W251" s="106"/>
      <c r="X251" s="106" t="s">
        <v>1066</v>
      </c>
      <c r="Y251" s="101"/>
      <c r="Z251" s="101"/>
      <c r="AA251" s="101"/>
      <c r="AB251" s="101"/>
      <c r="AC251" s="101"/>
      <c r="AD251" s="101"/>
      <c r="AE251" s="101"/>
      <c r="AF251" s="101"/>
      <c r="AG251" s="101" t="s">
        <v>1795</v>
      </c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</row>
    <row r="252" spans="1:60" outlineLevel="1">
      <c r="A252" s="104"/>
      <c r="B252" s="105"/>
      <c r="C252" s="138" t="s">
        <v>2608</v>
      </c>
      <c r="D252" s="107"/>
      <c r="E252" s="108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1"/>
      <c r="Z252" s="101"/>
      <c r="AA252" s="101"/>
      <c r="AB252" s="101"/>
      <c r="AC252" s="101"/>
      <c r="AD252" s="101"/>
      <c r="AE252" s="101"/>
      <c r="AF252" s="101"/>
      <c r="AG252" s="101" t="s">
        <v>365</v>
      </c>
      <c r="AH252" s="101">
        <v>0</v>
      </c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</row>
    <row r="253" spans="1:60" outlineLevel="1">
      <c r="A253" s="104"/>
      <c r="B253" s="105"/>
      <c r="C253" s="138" t="s">
        <v>129</v>
      </c>
      <c r="D253" s="107"/>
      <c r="E253" s="108">
        <v>4</v>
      </c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1"/>
      <c r="Z253" s="101"/>
      <c r="AA253" s="101"/>
      <c r="AB253" s="101"/>
      <c r="AC253" s="101"/>
      <c r="AD253" s="101"/>
      <c r="AE253" s="101"/>
      <c r="AF253" s="101"/>
      <c r="AG253" s="101" t="s">
        <v>365</v>
      </c>
      <c r="AH253" s="101">
        <v>0</v>
      </c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</row>
    <row r="254" spans="1:60" outlineLevel="1">
      <c r="A254" s="122">
        <v>78</v>
      </c>
      <c r="B254" s="123" t="s">
        <v>2680</v>
      </c>
      <c r="C254" s="137" t="s">
        <v>2681</v>
      </c>
      <c r="D254" s="124" t="s">
        <v>1128</v>
      </c>
      <c r="E254" s="125">
        <v>2</v>
      </c>
      <c r="F254" s="126"/>
      <c r="G254" s="127">
        <f>ROUND(E254*F254,2)</f>
        <v>0</v>
      </c>
      <c r="H254" s="126"/>
      <c r="I254" s="127">
        <f>ROUND(E254*H254,2)</f>
        <v>0</v>
      </c>
      <c r="J254" s="126"/>
      <c r="K254" s="127">
        <f>ROUND(E254*J254,2)</f>
        <v>0</v>
      </c>
      <c r="L254" s="127">
        <v>21</v>
      </c>
      <c r="M254" s="127">
        <f>G254*(1+L254/100)</f>
        <v>0</v>
      </c>
      <c r="N254" s="127">
        <v>0</v>
      </c>
      <c r="O254" s="127">
        <f>ROUND(E254*N254,2)</f>
        <v>0</v>
      </c>
      <c r="P254" s="127">
        <v>0</v>
      </c>
      <c r="Q254" s="127">
        <f>ROUND(E254*P254,2)</f>
        <v>0</v>
      </c>
      <c r="R254" s="127"/>
      <c r="S254" s="127" t="s">
        <v>392</v>
      </c>
      <c r="T254" s="128" t="s">
        <v>393</v>
      </c>
      <c r="U254" s="106">
        <v>0</v>
      </c>
      <c r="V254" s="106">
        <f>ROUND(E254*U254,2)</f>
        <v>0</v>
      </c>
      <c r="W254" s="106"/>
      <c r="X254" s="106" t="s">
        <v>1066</v>
      </c>
      <c r="Y254" s="101"/>
      <c r="Z254" s="101"/>
      <c r="AA254" s="101"/>
      <c r="AB254" s="101"/>
      <c r="AC254" s="101"/>
      <c r="AD254" s="101"/>
      <c r="AE254" s="101"/>
      <c r="AF254" s="101"/>
      <c r="AG254" s="101" t="s">
        <v>1795</v>
      </c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</row>
    <row r="255" spans="1:60" outlineLevel="1">
      <c r="A255" s="104"/>
      <c r="B255" s="105"/>
      <c r="C255" s="138" t="s">
        <v>2665</v>
      </c>
      <c r="D255" s="107"/>
      <c r="E255" s="108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1"/>
      <c r="Z255" s="101"/>
      <c r="AA255" s="101"/>
      <c r="AB255" s="101"/>
      <c r="AC255" s="101"/>
      <c r="AD255" s="101"/>
      <c r="AE255" s="101"/>
      <c r="AF255" s="101"/>
      <c r="AG255" s="101" t="s">
        <v>365</v>
      </c>
      <c r="AH255" s="101">
        <v>0</v>
      </c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</row>
    <row r="256" spans="1:60" outlineLevel="1">
      <c r="A256" s="104"/>
      <c r="B256" s="105"/>
      <c r="C256" s="138" t="s">
        <v>299</v>
      </c>
      <c r="D256" s="107"/>
      <c r="E256" s="108">
        <v>2</v>
      </c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1"/>
      <c r="Z256" s="101"/>
      <c r="AA256" s="101"/>
      <c r="AB256" s="101"/>
      <c r="AC256" s="101"/>
      <c r="AD256" s="101"/>
      <c r="AE256" s="101"/>
      <c r="AF256" s="101"/>
      <c r="AG256" s="101" t="s">
        <v>365</v>
      </c>
      <c r="AH256" s="101">
        <v>0</v>
      </c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</row>
    <row r="257" spans="1:60" outlineLevel="1">
      <c r="A257" s="122">
        <v>79</v>
      </c>
      <c r="B257" s="123" t="s">
        <v>2682</v>
      </c>
      <c r="C257" s="137" t="s">
        <v>2683</v>
      </c>
      <c r="D257" s="124" t="s">
        <v>1128</v>
      </c>
      <c r="E257" s="125">
        <v>12</v>
      </c>
      <c r="F257" s="126"/>
      <c r="G257" s="127">
        <f>ROUND(E257*F257,2)</f>
        <v>0</v>
      </c>
      <c r="H257" s="126"/>
      <c r="I257" s="127">
        <f>ROUND(E257*H257,2)</f>
        <v>0</v>
      </c>
      <c r="J257" s="126"/>
      <c r="K257" s="127">
        <f>ROUND(E257*J257,2)</f>
        <v>0</v>
      </c>
      <c r="L257" s="127">
        <v>21</v>
      </c>
      <c r="M257" s="127">
        <f>G257*(1+L257/100)</f>
        <v>0</v>
      </c>
      <c r="N257" s="127">
        <v>0</v>
      </c>
      <c r="O257" s="127">
        <f>ROUND(E257*N257,2)</f>
        <v>0</v>
      </c>
      <c r="P257" s="127">
        <v>0</v>
      </c>
      <c r="Q257" s="127">
        <f>ROUND(E257*P257,2)</f>
        <v>0</v>
      </c>
      <c r="R257" s="127"/>
      <c r="S257" s="127" t="s">
        <v>392</v>
      </c>
      <c r="T257" s="128" t="s">
        <v>393</v>
      </c>
      <c r="U257" s="106">
        <v>0</v>
      </c>
      <c r="V257" s="106">
        <f>ROUND(E257*U257,2)</f>
        <v>0</v>
      </c>
      <c r="W257" s="106"/>
      <c r="X257" s="106" t="s">
        <v>1066</v>
      </c>
      <c r="Y257" s="101"/>
      <c r="Z257" s="101"/>
      <c r="AA257" s="101"/>
      <c r="AB257" s="101"/>
      <c r="AC257" s="101"/>
      <c r="AD257" s="101"/>
      <c r="AE257" s="101"/>
      <c r="AF257" s="101"/>
      <c r="AG257" s="101" t="s">
        <v>1795</v>
      </c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</row>
    <row r="258" spans="1:60" outlineLevel="1">
      <c r="A258" s="104"/>
      <c r="B258" s="105"/>
      <c r="C258" s="138" t="s">
        <v>2608</v>
      </c>
      <c r="D258" s="107"/>
      <c r="E258" s="108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1"/>
      <c r="Z258" s="101"/>
      <c r="AA258" s="101"/>
      <c r="AB258" s="101"/>
      <c r="AC258" s="101"/>
      <c r="AD258" s="101"/>
      <c r="AE258" s="101"/>
      <c r="AF258" s="101"/>
      <c r="AG258" s="101" t="s">
        <v>365</v>
      </c>
      <c r="AH258" s="101">
        <v>0</v>
      </c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</row>
    <row r="259" spans="1:60" outlineLevel="1">
      <c r="A259" s="104"/>
      <c r="B259" s="105"/>
      <c r="C259" s="138" t="s">
        <v>311</v>
      </c>
      <c r="D259" s="107"/>
      <c r="E259" s="108">
        <v>8</v>
      </c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1"/>
      <c r="Z259" s="101"/>
      <c r="AA259" s="101"/>
      <c r="AB259" s="101"/>
      <c r="AC259" s="101"/>
      <c r="AD259" s="101"/>
      <c r="AE259" s="101"/>
      <c r="AF259" s="101"/>
      <c r="AG259" s="101" t="s">
        <v>365</v>
      </c>
      <c r="AH259" s="101">
        <v>0</v>
      </c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</row>
    <row r="260" spans="1:60" outlineLevel="1">
      <c r="A260" s="104"/>
      <c r="B260" s="105"/>
      <c r="C260" s="138" t="s">
        <v>2665</v>
      </c>
      <c r="D260" s="107"/>
      <c r="E260" s="108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1"/>
      <c r="Z260" s="101"/>
      <c r="AA260" s="101"/>
      <c r="AB260" s="101"/>
      <c r="AC260" s="101"/>
      <c r="AD260" s="101"/>
      <c r="AE260" s="101"/>
      <c r="AF260" s="101"/>
      <c r="AG260" s="101" t="s">
        <v>365</v>
      </c>
      <c r="AH260" s="101">
        <v>0</v>
      </c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</row>
    <row r="261" spans="1:60" outlineLevel="1">
      <c r="A261" s="104"/>
      <c r="B261" s="105"/>
      <c r="C261" s="138" t="s">
        <v>129</v>
      </c>
      <c r="D261" s="107"/>
      <c r="E261" s="108">
        <v>4</v>
      </c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1"/>
      <c r="Z261" s="101"/>
      <c r="AA261" s="101"/>
      <c r="AB261" s="101"/>
      <c r="AC261" s="101"/>
      <c r="AD261" s="101"/>
      <c r="AE261" s="101"/>
      <c r="AF261" s="101"/>
      <c r="AG261" s="101" t="s">
        <v>365</v>
      </c>
      <c r="AH261" s="101">
        <v>0</v>
      </c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</row>
    <row r="262" spans="1:60" outlineLevel="1">
      <c r="A262" s="122">
        <v>80</v>
      </c>
      <c r="B262" s="123" t="s">
        <v>2684</v>
      </c>
      <c r="C262" s="137" t="s">
        <v>2685</v>
      </c>
      <c r="D262" s="124" t="s">
        <v>1128</v>
      </c>
      <c r="E262" s="125">
        <v>6</v>
      </c>
      <c r="F262" s="126"/>
      <c r="G262" s="127">
        <f>ROUND(E262*F262,2)</f>
        <v>0</v>
      </c>
      <c r="H262" s="126"/>
      <c r="I262" s="127">
        <f>ROUND(E262*H262,2)</f>
        <v>0</v>
      </c>
      <c r="J262" s="126"/>
      <c r="K262" s="127">
        <f>ROUND(E262*J262,2)</f>
        <v>0</v>
      </c>
      <c r="L262" s="127">
        <v>21</v>
      </c>
      <c r="M262" s="127">
        <f>G262*(1+L262/100)</f>
        <v>0</v>
      </c>
      <c r="N262" s="127">
        <v>0</v>
      </c>
      <c r="O262" s="127">
        <f>ROUND(E262*N262,2)</f>
        <v>0</v>
      </c>
      <c r="P262" s="127">
        <v>0</v>
      </c>
      <c r="Q262" s="127">
        <f>ROUND(E262*P262,2)</f>
        <v>0</v>
      </c>
      <c r="R262" s="127"/>
      <c r="S262" s="127" t="s">
        <v>392</v>
      </c>
      <c r="T262" s="128" t="s">
        <v>393</v>
      </c>
      <c r="U262" s="106">
        <v>0</v>
      </c>
      <c r="V262" s="106">
        <f>ROUND(E262*U262,2)</f>
        <v>0</v>
      </c>
      <c r="W262" s="106"/>
      <c r="X262" s="106" t="s">
        <v>1066</v>
      </c>
      <c r="Y262" s="101"/>
      <c r="Z262" s="101"/>
      <c r="AA262" s="101"/>
      <c r="AB262" s="101"/>
      <c r="AC262" s="101"/>
      <c r="AD262" s="101"/>
      <c r="AE262" s="101"/>
      <c r="AF262" s="101"/>
      <c r="AG262" s="101" t="s">
        <v>1795</v>
      </c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</row>
    <row r="263" spans="1:60" outlineLevel="1">
      <c r="A263" s="104"/>
      <c r="B263" s="105"/>
      <c r="C263" s="138" t="s">
        <v>2608</v>
      </c>
      <c r="D263" s="107"/>
      <c r="E263" s="108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1"/>
      <c r="Z263" s="101"/>
      <c r="AA263" s="101"/>
      <c r="AB263" s="101"/>
      <c r="AC263" s="101"/>
      <c r="AD263" s="101"/>
      <c r="AE263" s="101"/>
      <c r="AF263" s="101"/>
      <c r="AG263" s="101" t="s">
        <v>365</v>
      </c>
      <c r="AH263" s="101">
        <v>0</v>
      </c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</row>
    <row r="264" spans="1:60" outlineLevel="1">
      <c r="A264" s="104"/>
      <c r="B264" s="105"/>
      <c r="C264" s="138" t="s">
        <v>129</v>
      </c>
      <c r="D264" s="107"/>
      <c r="E264" s="108">
        <v>4</v>
      </c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1"/>
      <c r="Z264" s="101"/>
      <c r="AA264" s="101"/>
      <c r="AB264" s="101"/>
      <c r="AC264" s="101"/>
      <c r="AD264" s="101"/>
      <c r="AE264" s="101"/>
      <c r="AF264" s="101"/>
      <c r="AG264" s="101" t="s">
        <v>365</v>
      </c>
      <c r="AH264" s="101">
        <v>0</v>
      </c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</row>
    <row r="265" spans="1:60" outlineLevel="1">
      <c r="A265" s="104"/>
      <c r="B265" s="105"/>
      <c r="C265" s="138" t="s">
        <v>2665</v>
      </c>
      <c r="D265" s="107"/>
      <c r="E265" s="108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1"/>
      <c r="Z265" s="101"/>
      <c r="AA265" s="101"/>
      <c r="AB265" s="101"/>
      <c r="AC265" s="101"/>
      <c r="AD265" s="101"/>
      <c r="AE265" s="101"/>
      <c r="AF265" s="101"/>
      <c r="AG265" s="101" t="s">
        <v>365</v>
      </c>
      <c r="AH265" s="101">
        <v>0</v>
      </c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</row>
    <row r="266" spans="1:60" outlineLevel="1">
      <c r="A266" s="104"/>
      <c r="B266" s="105"/>
      <c r="C266" s="138" t="s">
        <v>299</v>
      </c>
      <c r="D266" s="107"/>
      <c r="E266" s="108">
        <v>2</v>
      </c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1"/>
      <c r="Z266" s="101"/>
      <c r="AA266" s="101"/>
      <c r="AB266" s="101"/>
      <c r="AC266" s="101"/>
      <c r="AD266" s="101"/>
      <c r="AE266" s="101"/>
      <c r="AF266" s="101"/>
      <c r="AG266" s="101" t="s">
        <v>365</v>
      </c>
      <c r="AH266" s="101">
        <v>0</v>
      </c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</row>
    <row r="267" spans="1:60" outlineLevel="1">
      <c r="A267" s="122">
        <v>81</v>
      </c>
      <c r="B267" s="123" t="s">
        <v>2686</v>
      </c>
      <c r="C267" s="137" t="s">
        <v>2687</v>
      </c>
      <c r="D267" s="124" t="s">
        <v>1128</v>
      </c>
      <c r="E267" s="125">
        <v>163</v>
      </c>
      <c r="F267" s="126"/>
      <c r="G267" s="127">
        <f>ROUND(E267*F267,2)</f>
        <v>0</v>
      </c>
      <c r="H267" s="126"/>
      <c r="I267" s="127">
        <f>ROUND(E267*H267,2)</f>
        <v>0</v>
      </c>
      <c r="J267" s="126"/>
      <c r="K267" s="127">
        <f>ROUND(E267*J267,2)</f>
        <v>0</v>
      </c>
      <c r="L267" s="127">
        <v>21</v>
      </c>
      <c r="M267" s="127">
        <f>G267*(1+L267/100)</f>
        <v>0</v>
      </c>
      <c r="N267" s="127">
        <v>0</v>
      </c>
      <c r="O267" s="127">
        <f>ROUND(E267*N267,2)</f>
        <v>0</v>
      </c>
      <c r="P267" s="127">
        <v>0</v>
      </c>
      <c r="Q267" s="127">
        <f>ROUND(E267*P267,2)</f>
        <v>0</v>
      </c>
      <c r="R267" s="127"/>
      <c r="S267" s="127" t="s">
        <v>392</v>
      </c>
      <c r="T267" s="128" t="s">
        <v>393</v>
      </c>
      <c r="U267" s="106">
        <v>0</v>
      </c>
      <c r="V267" s="106">
        <f>ROUND(E267*U267,2)</f>
        <v>0</v>
      </c>
      <c r="W267" s="106"/>
      <c r="X267" s="106" t="s">
        <v>1066</v>
      </c>
      <c r="Y267" s="101"/>
      <c r="Z267" s="101"/>
      <c r="AA267" s="101"/>
      <c r="AB267" s="101"/>
      <c r="AC267" s="101"/>
      <c r="AD267" s="101"/>
      <c r="AE267" s="101"/>
      <c r="AF267" s="101"/>
      <c r="AG267" s="101" t="s">
        <v>1795</v>
      </c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</row>
    <row r="268" spans="1:60" outlineLevel="1">
      <c r="A268" s="104"/>
      <c r="B268" s="105"/>
      <c r="C268" s="138" t="s">
        <v>2608</v>
      </c>
      <c r="D268" s="107"/>
      <c r="E268" s="108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1"/>
      <c r="Z268" s="101"/>
      <c r="AA268" s="101"/>
      <c r="AB268" s="101"/>
      <c r="AC268" s="101"/>
      <c r="AD268" s="101"/>
      <c r="AE268" s="101"/>
      <c r="AF268" s="101"/>
      <c r="AG268" s="101" t="s">
        <v>365</v>
      </c>
      <c r="AH268" s="101">
        <v>0</v>
      </c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</row>
    <row r="269" spans="1:60" outlineLevel="1">
      <c r="A269" s="104"/>
      <c r="B269" s="105"/>
      <c r="C269" s="138" t="s">
        <v>2688</v>
      </c>
      <c r="D269" s="107"/>
      <c r="E269" s="108">
        <v>163</v>
      </c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1"/>
      <c r="Z269" s="101"/>
      <c r="AA269" s="101"/>
      <c r="AB269" s="101"/>
      <c r="AC269" s="101"/>
      <c r="AD269" s="101"/>
      <c r="AE269" s="101"/>
      <c r="AF269" s="101"/>
      <c r="AG269" s="101" t="s">
        <v>365</v>
      </c>
      <c r="AH269" s="101">
        <v>0</v>
      </c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</row>
    <row r="270" spans="1:60" outlineLevel="1">
      <c r="A270" s="122">
        <v>82</v>
      </c>
      <c r="B270" s="123" t="s">
        <v>2689</v>
      </c>
      <c r="C270" s="137" t="s">
        <v>2690</v>
      </c>
      <c r="D270" s="124" t="s">
        <v>1128</v>
      </c>
      <c r="E270" s="125">
        <v>118</v>
      </c>
      <c r="F270" s="126"/>
      <c r="G270" s="127">
        <f>ROUND(E270*F270,2)</f>
        <v>0</v>
      </c>
      <c r="H270" s="126"/>
      <c r="I270" s="127">
        <f>ROUND(E270*H270,2)</f>
        <v>0</v>
      </c>
      <c r="J270" s="126"/>
      <c r="K270" s="127">
        <f>ROUND(E270*J270,2)</f>
        <v>0</v>
      </c>
      <c r="L270" s="127">
        <v>21</v>
      </c>
      <c r="M270" s="127">
        <f>G270*(1+L270/100)</f>
        <v>0</v>
      </c>
      <c r="N270" s="127">
        <v>0</v>
      </c>
      <c r="O270" s="127">
        <f>ROUND(E270*N270,2)</f>
        <v>0</v>
      </c>
      <c r="P270" s="127">
        <v>0</v>
      </c>
      <c r="Q270" s="127">
        <f>ROUND(E270*P270,2)</f>
        <v>0</v>
      </c>
      <c r="R270" s="127"/>
      <c r="S270" s="127" t="s">
        <v>392</v>
      </c>
      <c r="T270" s="128" t="s">
        <v>393</v>
      </c>
      <c r="U270" s="106">
        <v>0</v>
      </c>
      <c r="V270" s="106">
        <f>ROUND(E270*U270,2)</f>
        <v>0</v>
      </c>
      <c r="W270" s="106"/>
      <c r="X270" s="106" t="s">
        <v>1066</v>
      </c>
      <c r="Y270" s="101"/>
      <c r="Z270" s="101"/>
      <c r="AA270" s="101"/>
      <c r="AB270" s="101"/>
      <c r="AC270" s="101"/>
      <c r="AD270" s="101"/>
      <c r="AE270" s="101"/>
      <c r="AF270" s="101"/>
      <c r="AG270" s="101" t="s">
        <v>1795</v>
      </c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</row>
    <row r="271" spans="1:60" outlineLevel="1">
      <c r="A271" s="104"/>
      <c r="B271" s="105"/>
      <c r="C271" s="138" t="s">
        <v>2608</v>
      </c>
      <c r="D271" s="107"/>
      <c r="E271" s="108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1"/>
      <c r="Z271" s="101"/>
      <c r="AA271" s="101"/>
      <c r="AB271" s="101"/>
      <c r="AC271" s="101"/>
      <c r="AD271" s="101"/>
      <c r="AE271" s="101"/>
      <c r="AF271" s="101"/>
      <c r="AG271" s="101" t="s">
        <v>365</v>
      </c>
      <c r="AH271" s="101">
        <v>0</v>
      </c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</row>
    <row r="272" spans="1:60" outlineLevel="1">
      <c r="A272" s="104"/>
      <c r="B272" s="105"/>
      <c r="C272" s="138" t="s">
        <v>2691</v>
      </c>
      <c r="D272" s="107"/>
      <c r="E272" s="108">
        <v>116</v>
      </c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1"/>
      <c r="Z272" s="101"/>
      <c r="AA272" s="101"/>
      <c r="AB272" s="101"/>
      <c r="AC272" s="101"/>
      <c r="AD272" s="101"/>
      <c r="AE272" s="101"/>
      <c r="AF272" s="101"/>
      <c r="AG272" s="101" t="s">
        <v>365</v>
      </c>
      <c r="AH272" s="101">
        <v>0</v>
      </c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</row>
    <row r="273" spans="1:60" outlineLevel="1">
      <c r="A273" s="104"/>
      <c r="B273" s="105"/>
      <c r="C273" s="138" t="s">
        <v>2665</v>
      </c>
      <c r="D273" s="107"/>
      <c r="E273" s="108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1"/>
      <c r="Z273" s="101"/>
      <c r="AA273" s="101"/>
      <c r="AB273" s="101"/>
      <c r="AC273" s="101"/>
      <c r="AD273" s="101"/>
      <c r="AE273" s="101"/>
      <c r="AF273" s="101"/>
      <c r="AG273" s="101" t="s">
        <v>365</v>
      </c>
      <c r="AH273" s="101">
        <v>0</v>
      </c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</row>
    <row r="274" spans="1:60" outlineLevel="1">
      <c r="A274" s="104"/>
      <c r="B274" s="105"/>
      <c r="C274" s="138" t="s">
        <v>299</v>
      </c>
      <c r="D274" s="107"/>
      <c r="E274" s="108">
        <v>2</v>
      </c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1"/>
      <c r="Z274" s="101"/>
      <c r="AA274" s="101"/>
      <c r="AB274" s="101"/>
      <c r="AC274" s="101"/>
      <c r="AD274" s="101"/>
      <c r="AE274" s="101"/>
      <c r="AF274" s="101"/>
      <c r="AG274" s="101" t="s">
        <v>365</v>
      </c>
      <c r="AH274" s="101">
        <v>0</v>
      </c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</row>
    <row r="275" spans="1:60" outlineLevel="1">
      <c r="A275" s="122">
        <v>83</v>
      </c>
      <c r="B275" s="123" t="s">
        <v>2692</v>
      </c>
      <c r="C275" s="137" t="s">
        <v>2693</v>
      </c>
      <c r="D275" s="124" t="s">
        <v>1128</v>
      </c>
      <c r="E275" s="125">
        <v>192</v>
      </c>
      <c r="F275" s="126"/>
      <c r="G275" s="127">
        <f>ROUND(E275*F275,2)</f>
        <v>0</v>
      </c>
      <c r="H275" s="126"/>
      <c r="I275" s="127">
        <f>ROUND(E275*H275,2)</f>
        <v>0</v>
      </c>
      <c r="J275" s="126"/>
      <c r="K275" s="127">
        <f>ROUND(E275*J275,2)</f>
        <v>0</v>
      </c>
      <c r="L275" s="127">
        <v>21</v>
      </c>
      <c r="M275" s="127">
        <f>G275*(1+L275/100)</f>
        <v>0</v>
      </c>
      <c r="N275" s="127">
        <v>0</v>
      </c>
      <c r="O275" s="127">
        <f>ROUND(E275*N275,2)</f>
        <v>0</v>
      </c>
      <c r="P275" s="127">
        <v>0</v>
      </c>
      <c r="Q275" s="127">
        <f>ROUND(E275*P275,2)</f>
        <v>0</v>
      </c>
      <c r="R275" s="127"/>
      <c r="S275" s="127" t="s">
        <v>392</v>
      </c>
      <c r="T275" s="128" t="s">
        <v>393</v>
      </c>
      <c r="U275" s="106">
        <v>0</v>
      </c>
      <c r="V275" s="106">
        <f>ROUND(E275*U275,2)</f>
        <v>0</v>
      </c>
      <c r="W275" s="106"/>
      <c r="X275" s="106" t="s">
        <v>1066</v>
      </c>
      <c r="Y275" s="101"/>
      <c r="Z275" s="101"/>
      <c r="AA275" s="101"/>
      <c r="AB275" s="101"/>
      <c r="AC275" s="101"/>
      <c r="AD275" s="101"/>
      <c r="AE275" s="101"/>
      <c r="AF275" s="101"/>
      <c r="AG275" s="101" t="s">
        <v>1795</v>
      </c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</row>
    <row r="276" spans="1:60" outlineLevel="1">
      <c r="A276" s="104"/>
      <c r="B276" s="105"/>
      <c r="C276" s="138" t="s">
        <v>2608</v>
      </c>
      <c r="D276" s="107"/>
      <c r="E276" s="108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1"/>
      <c r="Z276" s="101"/>
      <c r="AA276" s="101"/>
      <c r="AB276" s="101"/>
      <c r="AC276" s="101"/>
      <c r="AD276" s="101"/>
      <c r="AE276" s="101"/>
      <c r="AF276" s="101"/>
      <c r="AG276" s="101" t="s">
        <v>365</v>
      </c>
      <c r="AH276" s="101">
        <v>0</v>
      </c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</row>
    <row r="277" spans="1:60" outlineLevel="1">
      <c r="A277" s="104"/>
      <c r="B277" s="105"/>
      <c r="C277" s="138" t="s">
        <v>2694</v>
      </c>
      <c r="D277" s="107"/>
      <c r="E277" s="108">
        <v>184</v>
      </c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1"/>
      <c r="Z277" s="101"/>
      <c r="AA277" s="101"/>
      <c r="AB277" s="101"/>
      <c r="AC277" s="101"/>
      <c r="AD277" s="101"/>
      <c r="AE277" s="101"/>
      <c r="AF277" s="101"/>
      <c r="AG277" s="101" t="s">
        <v>365</v>
      </c>
      <c r="AH277" s="101">
        <v>0</v>
      </c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</row>
    <row r="278" spans="1:60" outlineLevel="1">
      <c r="A278" s="104"/>
      <c r="B278" s="105"/>
      <c r="C278" s="138" t="s">
        <v>2665</v>
      </c>
      <c r="D278" s="107"/>
      <c r="E278" s="108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1"/>
      <c r="Z278" s="101"/>
      <c r="AA278" s="101"/>
      <c r="AB278" s="101"/>
      <c r="AC278" s="101"/>
      <c r="AD278" s="101"/>
      <c r="AE278" s="101"/>
      <c r="AF278" s="101"/>
      <c r="AG278" s="101" t="s">
        <v>365</v>
      </c>
      <c r="AH278" s="101">
        <v>0</v>
      </c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</row>
    <row r="279" spans="1:60" outlineLevel="1">
      <c r="A279" s="104"/>
      <c r="B279" s="105"/>
      <c r="C279" s="138" t="s">
        <v>311</v>
      </c>
      <c r="D279" s="107"/>
      <c r="E279" s="108">
        <v>8</v>
      </c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1"/>
      <c r="Z279" s="101"/>
      <c r="AA279" s="101"/>
      <c r="AB279" s="101"/>
      <c r="AC279" s="101"/>
      <c r="AD279" s="101"/>
      <c r="AE279" s="101"/>
      <c r="AF279" s="101"/>
      <c r="AG279" s="101" t="s">
        <v>365</v>
      </c>
      <c r="AH279" s="101">
        <v>0</v>
      </c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</row>
    <row r="280" spans="1:60">
      <c r="A280" s="116" t="s">
        <v>355</v>
      </c>
      <c r="B280" s="117" t="s">
        <v>230</v>
      </c>
      <c r="C280" s="136" t="s">
        <v>231</v>
      </c>
      <c r="D280" s="118"/>
      <c r="E280" s="119"/>
      <c r="F280" s="120"/>
      <c r="G280" s="120">
        <f>SUMIF(AG281:AG295,"&lt;&gt;NOR",G281:G295)</f>
        <v>0</v>
      </c>
      <c r="H280" s="120"/>
      <c r="I280" s="120">
        <f>SUM(I281:I295)</f>
        <v>0</v>
      </c>
      <c r="J280" s="120"/>
      <c r="K280" s="120">
        <f>SUM(K281:K295)</f>
        <v>0</v>
      </c>
      <c r="L280" s="120"/>
      <c r="M280" s="120">
        <f>SUM(M281:M295)</f>
        <v>0</v>
      </c>
      <c r="N280" s="120"/>
      <c r="O280" s="120">
        <f>SUM(O281:O295)</f>
        <v>0</v>
      </c>
      <c r="P280" s="120"/>
      <c r="Q280" s="120">
        <f>SUM(Q281:Q295)</f>
        <v>0</v>
      </c>
      <c r="R280" s="120"/>
      <c r="S280" s="120"/>
      <c r="T280" s="121"/>
      <c r="U280" s="115"/>
      <c r="V280" s="115">
        <f>SUM(V281:V295)</f>
        <v>2.2799999999999998</v>
      </c>
      <c r="W280" s="115"/>
      <c r="X280" s="115"/>
      <c r="AG280" t="s">
        <v>356</v>
      </c>
    </row>
    <row r="281" spans="1:60" outlineLevel="1">
      <c r="A281" s="122">
        <v>84</v>
      </c>
      <c r="B281" s="123" t="s">
        <v>2695</v>
      </c>
      <c r="C281" s="137" t="s">
        <v>2696</v>
      </c>
      <c r="D281" s="124" t="s">
        <v>525</v>
      </c>
      <c r="E281" s="125">
        <v>6</v>
      </c>
      <c r="F281" s="126"/>
      <c r="G281" s="127">
        <f>ROUND(E281*F281,2)</f>
        <v>0</v>
      </c>
      <c r="H281" s="126"/>
      <c r="I281" s="127">
        <f>ROUND(E281*H281,2)</f>
        <v>0</v>
      </c>
      <c r="J281" s="126"/>
      <c r="K281" s="127">
        <f>ROUND(E281*J281,2)</f>
        <v>0</v>
      </c>
      <c r="L281" s="127">
        <v>21</v>
      </c>
      <c r="M281" s="127">
        <f>G281*(1+L281/100)</f>
        <v>0</v>
      </c>
      <c r="N281" s="127">
        <v>0</v>
      </c>
      <c r="O281" s="127">
        <f>ROUND(E281*N281,2)</f>
        <v>0</v>
      </c>
      <c r="P281" s="127">
        <v>0</v>
      </c>
      <c r="Q281" s="127">
        <f>ROUND(E281*P281,2)</f>
        <v>0</v>
      </c>
      <c r="R281" s="127"/>
      <c r="S281" s="127" t="s">
        <v>392</v>
      </c>
      <c r="T281" s="128" t="s">
        <v>393</v>
      </c>
      <c r="U281" s="106">
        <v>0</v>
      </c>
      <c r="V281" s="106">
        <f>ROUND(E281*U281,2)</f>
        <v>0</v>
      </c>
      <c r="W281" s="106"/>
      <c r="X281" s="106" t="s">
        <v>362</v>
      </c>
      <c r="Y281" s="101"/>
      <c r="Z281" s="101"/>
      <c r="AA281" s="101"/>
      <c r="AB281" s="101"/>
      <c r="AC281" s="101"/>
      <c r="AD281" s="101"/>
      <c r="AE281" s="101"/>
      <c r="AF281" s="101"/>
      <c r="AG281" s="101" t="s">
        <v>550</v>
      </c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</row>
    <row r="282" spans="1:60" outlineLevel="1">
      <c r="A282" s="104"/>
      <c r="B282" s="105"/>
      <c r="C282" s="138" t="s">
        <v>2608</v>
      </c>
      <c r="D282" s="107"/>
      <c r="E282" s="108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1"/>
      <c r="Z282" s="101"/>
      <c r="AA282" s="101"/>
      <c r="AB282" s="101"/>
      <c r="AC282" s="101"/>
      <c r="AD282" s="101"/>
      <c r="AE282" s="101"/>
      <c r="AF282" s="101"/>
      <c r="AG282" s="101" t="s">
        <v>365</v>
      </c>
      <c r="AH282" s="101">
        <v>0</v>
      </c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</row>
    <row r="283" spans="1:60" outlineLevel="1">
      <c r="A283" s="104"/>
      <c r="B283" s="105"/>
      <c r="C283" s="138" t="s">
        <v>307</v>
      </c>
      <c r="D283" s="107"/>
      <c r="E283" s="108">
        <v>6</v>
      </c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1"/>
      <c r="Z283" s="101"/>
      <c r="AA283" s="101"/>
      <c r="AB283" s="101"/>
      <c r="AC283" s="101"/>
      <c r="AD283" s="101"/>
      <c r="AE283" s="101"/>
      <c r="AF283" s="101"/>
      <c r="AG283" s="101" t="s">
        <v>365</v>
      </c>
      <c r="AH283" s="101">
        <v>0</v>
      </c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</row>
    <row r="284" spans="1:60" outlineLevel="1">
      <c r="A284" s="122">
        <v>85</v>
      </c>
      <c r="B284" s="123" t="s">
        <v>2697</v>
      </c>
      <c r="C284" s="137" t="s">
        <v>2698</v>
      </c>
      <c r="D284" s="124" t="s">
        <v>525</v>
      </c>
      <c r="E284" s="125">
        <v>66</v>
      </c>
      <c r="F284" s="126"/>
      <c r="G284" s="127">
        <f>ROUND(E284*F284,2)</f>
        <v>0</v>
      </c>
      <c r="H284" s="126"/>
      <c r="I284" s="127">
        <f>ROUND(E284*H284,2)</f>
        <v>0</v>
      </c>
      <c r="J284" s="126"/>
      <c r="K284" s="127">
        <f>ROUND(E284*J284,2)</f>
        <v>0</v>
      </c>
      <c r="L284" s="127">
        <v>21</v>
      </c>
      <c r="M284" s="127">
        <f>G284*(1+L284/100)</f>
        <v>0</v>
      </c>
      <c r="N284" s="127">
        <v>0</v>
      </c>
      <c r="O284" s="127">
        <f>ROUND(E284*N284,2)</f>
        <v>0</v>
      </c>
      <c r="P284" s="127">
        <v>0</v>
      </c>
      <c r="Q284" s="127">
        <f>ROUND(E284*P284,2)</f>
        <v>0</v>
      </c>
      <c r="R284" s="127"/>
      <c r="S284" s="127" t="s">
        <v>392</v>
      </c>
      <c r="T284" s="128" t="s">
        <v>393</v>
      </c>
      <c r="U284" s="106">
        <v>0</v>
      </c>
      <c r="V284" s="106">
        <f>ROUND(E284*U284,2)</f>
        <v>0</v>
      </c>
      <c r="W284" s="106"/>
      <c r="X284" s="106" t="s">
        <v>362</v>
      </c>
      <c r="Y284" s="101"/>
      <c r="Z284" s="101"/>
      <c r="AA284" s="101"/>
      <c r="AB284" s="101"/>
      <c r="AC284" s="101"/>
      <c r="AD284" s="101"/>
      <c r="AE284" s="101"/>
      <c r="AF284" s="101"/>
      <c r="AG284" s="101" t="s">
        <v>550</v>
      </c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</row>
    <row r="285" spans="1:60" outlineLevel="1">
      <c r="A285" s="104"/>
      <c r="B285" s="105"/>
      <c r="C285" s="138" t="s">
        <v>2608</v>
      </c>
      <c r="D285" s="107"/>
      <c r="E285" s="108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1"/>
      <c r="Z285" s="101"/>
      <c r="AA285" s="101"/>
      <c r="AB285" s="101"/>
      <c r="AC285" s="101"/>
      <c r="AD285" s="101"/>
      <c r="AE285" s="101"/>
      <c r="AF285" s="101"/>
      <c r="AG285" s="101" t="s">
        <v>365</v>
      </c>
      <c r="AH285" s="101">
        <v>0</v>
      </c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</row>
    <row r="286" spans="1:60" outlineLevel="1">
      <c r="A286" s="104"/>
      <c r="B286" s="105"/>
      <c r="C286" s="138" t="s">
        <v>2384</v>
      </c>
      <c r="D286" s="107"/>
      <c r="E286" s="108">
        <v>66</v>
      </c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1"/>
      <c r="Z286" s="101"/>
      <c r="AA286" s="101"/>
      <c r="AB286" s="101"/>
      <c r="AC286" s="101"/>
      <c r="AD286" s="101"/>
      <c r="AE286" s="101"/>
      <c r="AF286" s="101"/>
      <c r="AG286" s="101" t="s">
        <v>365</v>
      </c>
      <c r="AH286" s="101">
        <v>0</v>
      </c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</row>
    <row r="287" spans="1:60" outlineLevel="1">
      <c r="A287" s="122">
        <v>86</v>
      </c>
      <c r="B287" s="123" t="s">
        <v>2699</v>
      </c>
      <c r="C287" s="137" t="s">
        <v>2700</v>
      </c>
      <c r="D287" s="124" t="s">
        <v>525</v>
      </c>
      <c r="E287" s="125">
        <v>15</v>
      </c>
      <c r="F287" s="126"/>
      <c r="G287" s="127">
        <f>ROUND(E287*F287,2)</f>
        <v>0</v>
      </c>
      <c r="H287" s="126"/>
      <c r="I287" s="127">
        <f>ROUND(E287*H287,2)</f>
        <v>0</v>
      </c>
      <c r="J287" s="126"/>
      <c r="K287" s="127">
        <f>ROUND(E287*J287,2)</f>
        <v>0</v>
      </c>
      <c r="L287" s="127">
        <v>21</v>
      </c>
      <c r="M287" s="127">
        <f>G287*(1+L287/100)</f>
        <v>0</v>
      </c>
      <c r="N287" s="127">
        <v>0</v>
      </c>
      <c r="O287" s="127">
        <f>ROUND(E287*N287,2)</f>
        <v>0</v>
      </c>
      <c r="P287" s="127">
        <v>0</v>
      </c>
      <c r="Q287" s="127">
        <f>ROUND(E287*P287,2)</f>
        <v>0</v>
      </c>
      <c r="R287" s="127"/>
      <c r="S287" s="127" t="s">
        <v>392</v>
      </c>
      <c r="T287" s="128" t="s">
        <v>393</v>
      </c>
      <c r="U287" s="106">
        <v>0</v>
      </c>
      <c r="V287" s="106">
        <f>ROUND(E287*U287,2)</f>
        <v>0</v>
      </c>
      <c r="W287" s="106"/>
      <c r="X287" s="106" t="s">
        <v>362</v>
      </c>
      <c r="Y287" s="101"/>
      <c r="Z287" s="101"/>
      <c r="AA287" s="101"/>
      <c r="AB287" s="101"/>
      <c r="AC287" s="101"/>
      <c r="AD287" s="101"/>
      <c r="AE287" s="101"/>
      <c r="AF287" s="101"/>
      <c r="AG287" s="101" t="s">
        <v>550</v>
      </c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</row>
    <row r="288" spans="1:60" outlineLevel="1">
      <c r="A288" s="104"/>
      <c r="B288" s="105"/>
      <c r="C288" s="138" t="s">
        <v>2608</v>
      </c>
      <c r="D288" s="107"/>
      <c r="E288" s="108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1"/>
      <c r="Z288" s="101"/>
      <c r="AA288" s="101"/>
      <c r="AB288" s="101"/>
      <c r="AC288" s="101"/>
      <c r="AD288" s="101"/>
      <c r="AE288" s="101"/>
      <c r="AF288" s="101"/>
      <c r="AG288" s="101" t="s">
        <v>365</v>
      </c>
      <c r="AH288" s="101">
        <v>0</v>
      </c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</row>
    <row r="289" spans="1:60" outlineLevel="1">
      <c r="A289" s="104"/>
      <c r="B289" s="105"/>
      <c r="C289" s="138" t="s">
        <v>1841</v>
      </c>
      <c r="D289" s="107"/>
      <c r="E289" s="108">
        <v>15</v>
      </c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1"/>
      <c r="Z289" s="101"/>
      <c r="AA289" s="101"/>
      <c r="AB289" s="101"/>
      <c r="AC289" s="101"/>
      <c r="AD289" s="101"/>
      <c r="AE289" s="101"/>
      <c r="AF289" s="101"/>
      <c r="AG289" s="101" t="s">
        <v>365</v>
      </c>
      <c r="AH289" s="101">
        <v>0</v>
      </c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</row>
    <row r="290" spans="1:60" outlineLevel="1">
      <c r="A290" s="122">
        <v>87</v>
      </c>
      <c r="B290" s="123" t="s">
        <v>2701</v>
      </c>
      <c r="C290" s="137" t="s">
        <v>2702</v>
      </c>
      <c r="D290" s="124" t="s">
        <v>525</v>
      </c>
      <c r="E290" s="125">
        <v>3</v>
      </c>
      <c r="F290" s="126"/>
      <c r="G290" s="127">
        <f>ROUND(E290*F290,2)</f>
        <v>0</v>
      </c>
      <c r="H290" s="126"/>
      <c r="I290" s="127">
        <f>ROUND(E290*H290,2)</f>
        <v>0</v>
      </c>
      <c r="J290" s="126"/>
      <c r="K290" s="127">
        <f>ROUND(E290*J290,2)</f>
        <v>0</v>
      </c>
      <c r="L290" s="127">
        <v>21</v>
      </c>
      <c r="M290" s="127">
        <f>G290*(1+L290/100)</f>
        <v>0</v>
      </c>
      <c r="N290" s="127">
        <v>0</v>
      </c>
      <c r="O290" s="127">
        <f>ROUND(E290*N290,2)</f>
        <v>0</v>
      </c>
      <c r="P290" s="127">
        <v>0</v>
      </c>
      <c r="Q290" s="127">
        <f>ROUND(E290*P290,2)</f>
        <v>0</v>
      </c>
      <c r="R290" s="127"/>
      <c r="S290" s="127" t="s">
        <v>360</v>
      </c>
      <c r="T290" s="128" t="s">
        <v>393</v>
      </c>
      <c r="U290" s="106">
        <v>0.1265</v>
      </c>
      <c r="V290" s="106">
        <f>ROUND(E290*U290,2)</f>
        <v>0.38</v>
      </c>
      <c r="W290" s="106"/>
      <c r="X290" s="106" t="s">
        <v>362</v>
      </c>
      <c r="Y290" s="101"/>
      <c r="Z290" s="101"/>
      <c r="AA290" s="101"/>
      <c r="AB290" s="101"/>
      <c r="AC290" s="101"/>
      <c r="AD290" s="101"/>
      <c r="AE290" s="101"/>
      <c r="AF290" s="101"/>
      <c r="AG290" s="101" t="s">
        <v>363</v>
      </c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</row>
    <row r="291" spans="1:60" outlineLevel="1">
      <c r="A291" s="104"/>
      <c r="B291" s="105"/>
      <c r="C291" s="138" t="s">
        <v>2665</v>
      </c>
      <c r="D291" s="107"/>
      <c r="E291" s="108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1"/>
      <c r="Z291" s="101"/>
      <c r="AA291" s="101"/>
      <c r="AB291" s="101"/>
      <c r="AC291" s="101"/>
      <c r="AD291" s="101"/>
      <c r="AE291" s="101"/>
      <c r="AF291" s="101"/>
      <c r="AG291" s="101" t="s">
        <v>365</v>
      </c>
      <c r="AH291" s="101">
        <v>0</v>
      </c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</row>
    <row r="292" spans="1:60" outlineLevel="1">
      <c r="A292" s="104"/>
      <c r="B292" s="105"/>
      <c r="C292" s="138" t="s">
        <v>127</v>
      </c>
      <c r="D292" s="107"/>
      <c r="E292" s="108">
        <v>3</v>
      </c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1"/>
      <c r="Z292" s="101"/>
      <c r="AA292" s="101"/>
      <c r="AB292" s="101"/>
      <c r="AC292" s="101"/>
      <c r="AD292" s="101"/>
      <c r="AE292" s="101"/>
      <c r="AF292" s="101"/>
      <c r="AG292" s="101" t="s">
        <v>365</v>
      </c>
      <c r="AH292" s="101">
        <v>0</v>
      </c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</row>
    <row r="293" spans="1:60" outlineLevel="1">
      <c r="A293" s="122">
        <v>88</v>
      </c>
      <c r="B293" s="123" t="s">
        <v>2703</v>
      </c>
      <c r="C293" s="137" t="s">
        <v>2704</v>
      </c>
      <c r="D293" s="124" t="s">
        <v>525</v>
      </c>
      <c r="E293" s="125">
        <v>15</v>
      </c>
      <c r="F293" s="126"/>
      <c r="G293" s="127">
        <f>ROUND(E293*F293,2)</f>
        <v>0</v>
      </c>
      <c r="H293" s="126"/>
      <c r="I293" s="127">
        <f>ROUND(E293*H293,2)</f>
        <v>0</v>
      </c>
      <c r="J293" s="126"/>
      <c r="K293" s="127">
        <f>ROUND(E293*J293,2)</f>
        <v>0</v>
      </c>
      <c r="L293" s="127">
        <v>21</v>
      </c>
      <c r="M293" s="127">
        <f>G293*(1+L293/100)</f>
        <v>0</v>
      </c>
      <c r="N293" s="127">
        <v>0</v>
      </c>
      <c r="O293" s="127">
        <f>ROUND(E293*N293,2)</f>
        <v>0</v>
      </c>
      <c r="P293" s="127">
        <v>0</v>
      </c>
      <c r="Q293" s="127">
        <f>ROUND(E293*P293,2)</f>
        <v>0</v>
      </c>
      <c r="R293" s="127"/>
      <c r="S293" s="127" t="s">
        <v>360</v>
      </c>
      <c r="T293" s="128" t="s">
        <v>393</v>
      </c>
      <c r="U293" s="106">
        <v>0.1265</v>
      </c>
      <c r="V293" s="106">
        <f>ROUND(E293*U293,2)</f>
        <v>1.9</v>
      </c>
      <c r="W293" s="106"/>
      <c r="X293" s="106" t="s">
        <v>362</v>
      </c>
      <c r="Y293" s="101"/>
      <c r="Z293" s="101"/>
      <c r="AA293" s="101"/>
      <c r="AB293" s="101"/>
      <c r="AC293" s="101"/>
      <c r="AD293" s="101"/>
      <c r="AE293" s="101"/>
      <c r="AF293" s="101"/>
      <c r="AG293" s="101" t="s">
        <v>363</v>
      </c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</row>
    <row r="294" spans="1:60" outlineLevel="1">
      <c r="A294" s="104"/>
      <c r="B294" s="105"/>
      <c r="C294" s="138" t="s">
        <v>2665</v>
      </c>
      <c r="D294" s="107"/>
      <c r="E294" s="108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1"/>
      <c r="Z294" s="101"/>
      <c r="AA294" s="101"/>
      <c r="AB294" s="101"/>
      <c r="AC294" s="101"/>
      <c r="AD294" s="101"/>
      <c r="AE294" s="101"/>
      <c r="AF294" s="101"/>
      <c r="AG294" s="101" t="s">
        <v>365</v>
      </c>
      <c r="AH294" s="101">
        <v>0</v>
      </c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</row>
    <row r="295" spans="1:60" outlineLevel="1">
      <c r="A295" s="104"/>
      <c r="B295" s="105"/>
      <c r="C295" s="138" t="s">
        <v>1841</v>
      </c>
      <c r="D295" s="107"/>
      <c r="E295" s="108">
        <v>15</v>
      </c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1"/>
      <c r="Z295" s="101"/>
      <c r="AA295" s="101"/>
      <c r="AB295" s="101"/>
      <c r="AC295" s="101"/>
      <c r="AD295" s="101"/>
      <c r="AE295" s="101"/>
      <c r="AF295" s="101"/>
      <c r="AG295" s="101" t="s">
        <v>365</v>
      </c>
      <c r="AH295" s="101">
        <v>0</v>
      </c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</row>
    <row r="296" spans="1:60" ht="25.5">
      <c r="A296" s="116" t="s">
        <v>355</v>
      </c>
      <c r="B296" s="117" t="s">
        <v>232</v>
      </c>
      <c r="C296" s="136" t="s">
        <v>233</v>
      </c>
      <c r="D296" s="118"/>
      <c r="E296" s="119"/>
      <c r="F296" s="120"/>
      <c r="G296" s="120">
        <f>SUMIF(AG297:AG317,"&lt;&gt;NOR",G297:G317)</f>
        <v>0</v>
      </c>
      <c r="H296" s="120"/>
      <c r="I296" s="120">
        <f>SUM(I297:I317)</f>
        <v>0</v>
      </c>
      <c r="J296" s="120"/>
      <c r="K296" s="120">
        <f>SUM(K297:K317)</f>
        <v>0</v>
      </c>
      <c r="L296" s="120"/>
      <c r="M296" s="120">
        <f>SUM(M297:M317)</f>
        <v>0</v>
      </c>
      <c r="N296" s="120"/>
      <c r="O296" s="120">
        <f>SUM(O297:O317)</f>
        <v>0</v>
      </c>
      <c r="P296" s="120"/>
      <c r="Q296" s="120">
        <f>SUM(Q297:Q317)</f>
        <v>0</v>
      </c>
      <c r="R296" s="120"/>
      <c r="S296" s="120"/>
      <c r="T296" s="121"/>
      <c r="U296" s="115"/>
      <c r="V296" s="115">
        <f>SUM(V297:V317)</f>
        <v>0</v>
      </c>
      <c r="W296" s="115"/>
      <c r="X296" s="115"/>
      <c r="AG296" t="s">
        <v>356</v>
      </c>
    </row>
    <row r="297" spans="1:60" outlineLevel="1">
      <c r="A297" s="122">
        <v>89</v>
      </c>
      <c r="B297" s="123" t="s">
        <v>2557</v>
      </c>
      <c r="C297" s="137" t="s">
        <v>2561</v>
      </c>
      <c r="D297" s="124" t="s">
        <v>525</v>
      </c>
      <c r="E297" s="125">
        <v>70</v>
      </c>
      <c r="F297" s="126"/>
      <c r="G297" s="127">
        <f>ROUND(E297*F297,2)</f>
        <v>0</v>
      </c>
      <c r="H297" s="126"/>
      <c r="I297" s="127">
        <f>ROUND(E297*H297,2)</f>
        <v>0</v>
      </c>
      <c r="J297" s="126"/>
      <c r="K297" s="127">
        <f>ROUND(E297*J297,2)</f>
        <v>0</v>
      </c>
      <c r="L297" s="127">
        <v>21</v>
      </c>
      <c r="M297" s="127">
        <f>G297*(1+L297/100)</f>
        <v>0</v>
      </c>
      <c r="N297" s="127">
        <v>0</v>
      </c>
      <c r="O297" s="127">
        <f>ROUND(E297*N297,2)</f>
        <v>0</v>
      </c>
      <c r="P297" s="127">
        <v>0</v>
      </c>
      <c r="Q297" s="127">
        <f>ROUND(E297*P297,2)</f>
        <v>0</v>
      </c>
      <c r="R297" s="127"/>
      <c r="S297" s="127" t="s">
        <v>392</v>
      </c>
      <c r="T297" s="128" t="s">
        <v>393</v>
      </c>
      <c r="U297" s="106">
        <v>0</v>
      </c>
      <c r="V297" s="106">
        <f>ROUND(E297*U297,2)</f>
        <v>0</v>
      </c>
      <c r="W297" s="106"/>
      <c r="X297" s="106" t="s">
        <v>1008</v>
      </c>
      <c r="Y297" s="101"/>
      <c r="Z297" s="101"/>
      <c r="AA297" s="101"/>
      <c r="AB297" s="101"/>
      <c r="AC297" s="101"/>
      <c r="AD297" s="101"/>
      <c r="AE297" s="101"/>
      <c r="AF297" s="101"/>
      <c r="AG297" s="101" t="s">
        <v>1009</v>
      </c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</row>
    <row r="298" spans="1:60" outlineLevel="1">
      <c r="A298" s="104"/>
      <c r="B298" s="105"/>
      <c r="C298" s="138" t="s">
        <v>2608</v>
      </c>
      <c r="D298" s="107"/>
      <c r="E298" s="108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1"/>
      <c r="Z298" s="101"/>
      <c r="AA298" s="101"/>
      <c r="AB298" s="101"/>
      <c r="AC298" s="101"/>
      <c r="AD298" s="101"/>
      <c r="AE298" s="101"/>
      <c r="AF298" s="101"/>
      <c r="AG298" s="101" t="s">
        <v>365</v>
      </c>
      <c r="AH298" s="101">
        <v>0</v>
      </c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</row>
    <row r="299" spans="1:60" outlineLevel="1">
      <c r="A299" s="104"/>
      <c r="B299" s="105"/>
      <c r="C299" s="138" t="s">
        <v>2458</v>
      </c>
      <c r="D299" s="107"/>
      <c r="E299" s="108">
        <v>70</v>
      </c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1"/>
      <c r="Z299" s="101"/>
      <c r="AA299" s="101"/>
      <c r="AB299" s="101"/>
      <c r="AC299" s="101"/>
      <c r="AD299" s="101"/>
      <c r="AE299" s="101"/>
      <c r="AF299" s="101"/>
      <c r="AG299" s="101" t="s">
        <v>365</v>
      </c>
      <c r="AH299" s="101">
        <v>0</v>
      </c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</row>
    <row r="300" spans="1:60" outlineLevel="1">
      <c r="A300" s="122">
        <v>90</v>
      </c>
      <c r="B300" s="123" t="s">
        <v>2557</v>
      </c>
      <c r="C300" s="137" t="s">
        <v>2564</v>
      </c>
      <c r="D300" s="124" t="s">
        <v>525</v>
      </c>
      <c r="E300" s="125">
        <v>955</v>
      </c>
      <c r="F300" s="126"/>
      <c r="G300" s="127">
        <f>ROUND(E300*F300,2)</f>
        <v>0</v>
      </c>
      <c r="H300" s="126"/>
      <c r="I300" s="127">
        <f>ROUND(E300*H300,2)</f>
        <v>0</v>
      </c>
      <c r="J300" s="126"/>
      <c r="K300" s="127">
        <f>ROUND(E300*J300,2)</f>
        <v>0</v>
      </c>
      <c r="L300" s="127">
        <v>21</v>
      </c>
      <c r="M300" s="127">
        <f>G300*(1+L300/100)</f>
        <v>0</v>
      </c>
      <c r="N300" s="127">
        <v>0</v>
      </c>
      <c r="O300" s="127">
        <f>ROUND(E300*N300,2)</f>
        <v>0</v>
      </c>
      <c r="P300" s="127">
        <v>0</v>
      </c>
      <c r="Q300" s="127">
        <f>ROUND(E300*P300,2)</f>
        <v>0</v>
      </c>
      <c r="R300" s="127"/>
      <c r="S300" s="127" t="s">
        <v>392</v>
      </c>
      <c r="T300" s="128" t="s">
        <v>393</v>
      </c>
      <c r="U300" s="106">
        <v>0</v>
      </c>
      <c r="V300" s="106">
        <f>ROUND(E300*U300,2)</f>
        <v>0</v>
      </c>
      <c r="W300" s="106"/>
      <c r="X300" s="106" t="s">
        <v>1008</v>
      </c>
      <c r="Y300" s="101"/>
      <c r="Z300" s="101"/>
      <c r="AA300" s="101"/>
      <c r="AB300" s="101"/>
      <c r="AC300" s="101"/>
      <c r="AD300" s="101"/>
      <c r="AE300" s="101"/>
      <c r="AF300" s="101"/>
      <c r="AG300" s="101" t="s">
        <v>1009</v>
      </c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</row>
    <row r="301" spans="1:60" outlineLevel="1">
      <c r="A301" s="104"/>
      <c r="B301" s="105"/>
      <c r="C301" s="138" t="s">
        <v>2608</v>
      </c>
      <c r="D301" s="107"/>
      <c r="E301" s="108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1"/>
      <c r="Z301" s="101"/>
      <c r="AA301" s="101"/>
      <c r="AB301" s="101"/>
      <c r="AC301" s="101"/>
      <c r="AD301" s="101"/>
      <c r="AE301" s="101"/>
      <c r="AF301" s="101"/>
      <c r="AG301" s="101" t="s">
        <v>365</v>
      </c>
      <c r="AH301" s="101">
        <v>0</v>
      </c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</row>
    <row r="302" spans="1:60" outlineLevel="1">
      <c r="A302" s="104"/>
      <c r="B302" s="105"/>
      <c r="C302" s="138" t="s">
        <v>2705</v>
      </c>
      <c r="D302" s="107"/>
      <c r="E302" s="108">
        <v>955</v>
      </c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1"/>
      <c r="Z302" s="101"/>
      <c r="AA302" s="101"/>
      <c r="AB302" s="101"/>
      <c r="AC302" s="101"/>
      <c r="AD302" s="101"/>
      <c r="AE302" s="101"/>
      <c r="AF302" s="101"/>
      <c r="AG302" s="101" t="s">
        <v>365</v>
      </c>
      <c r="AH302" s="101">
        <v>0</v>
      </c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</row>
    <row r="303" spans="1:60" outlineLevel="1">
      <c r="A303" s="122">
        <v>91</v>
      </c>
      <c r="B303" s="123" t="s">
        <v>2706</v>
      </c>
      <c r="C303" s="137" t="s">
        <v>2707</v>
      </c>
      <c r="D303" s="124" t="s">
        <v>525</v>
      </c>
      <c r="E303" s="125">
        <v>2845</v>
      </c>
      <c r="F303" s="126"/>
      <c r="G303" s="127">
        <f>ROUND(E303*F303,2)</f>
        <v>0</v>
      </c>
      <c r="H303" s="126"/>
      <c r="I303" s="127">
        <f>ROUND(E303*H303,2)</f>
        <v>0</v>
      </c>
      <c r="J303" s="126"/>
      <c r="K303" s="127">
        <f>ROUND(E303*J303,2)</f>
        <v>0</v>
      </c>
      <c r="L303" s="127">
        <v>21</v>
      </c>
      <c r="M303" s="127">
        <f>G303*(1+L303/100)</f>
        <v>0</v>
      </c>
      <c r="N303" s="127">
        <v>0</v>
      </c>
      <c r="O303" s="127">
        <f>ROUND(E303*N303,2)</f>
        <v>0</v>
      </c>
      <c r="P303" s="127">
        <v>0</v>
      </c>
      <c r="Q303" s="127">
        <f>ROUND(E303*P303,2)</f>
        <v>0</v>
      </c>
      <c r="R303" s="127"/>
      <c r="S303" s="127" t="s">
        <v>392</v>
      </c>
      <c r="T303" s="128" t="s">
        <v>393</v>
      </c>
      <c r="U303" s="106">
        <v>0</v>
      </c>
      <c r="V303" s="106">
        <f>ROUND(E303*U303,2)</f>
        <v>0</v>
      </c>
      <c r="W303" s="106"/>
      <c r="X303" s="106" t="s">
        <v>362</v>
      </c>
      <c r="Y303" s="101"/>
      <c r="Z303" s="101"/>
      <c r="AA303" s="101"/>
      <c r="AB303" s="101"/>
      <c r="AC303" s="101"/>
      <c r="AD303" s="101"/>
      <c r="AE303" s="101"/>
      <c r="AF303" s="101"/>
      <c r="AG303" s="101" t="s">
        <v>550</v>
      </c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</row>
    <row r="304" spans="1:60" outlineLevel="1">
      <c r="A304" s="104"/>
      <c r="B304" s="105"/>
      <c r="C304" s="138" t="s">
        <v>2608</v>
      </c>
      <c r="D304" s="107"/>
      <c r="E304" s="108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1"/>
      <c r="Z304" s="101"/>
      <c r="AA304" s="101"/>
      <c r="AB304" s="101"/>
      <c r="AC304" s="101"/>
      <c r="AD304" s="101"/>
      <c r="AE304" s="101"/>
      <c r="AF304" s="101"/>
      <c r="AG304" s="101" t="s">
        <v>365</v>
      </c>
      <c r="AH304" s="101">
        <v>0</v>
      </c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</row>
    <row r="305" spans="1:60" outlineLevel="1">
      <c r="A305" s="104"/>
      <c r="B305" s="105"/>
      <c r="C305" s="138" t="s">
        <v>2708</v>
      </c>
      <c r="D305" s="107"/>
      <c r="E305" s="108">
        <v>2845</v>
      </c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1"/>
      <c r="Z305" s="101"/>
      <c r="AA305" s="101"/>
      <c r="AB305" s="101"/>
      <c r="AC305" s="101"/>
      <c r="AD305" s="101"/>
      <c r="AE305" s="101"/>
      <c r="AF305" s="101"/>
      <c r="AG305" s="101" t="s">
        <v>365</v>
      </c>
      <c r="AH305" s="101">
        <v>0</v>
      </c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</row>
    <row r="306" spans="1:60" outlineLevel="1">
      <c r="A306" s="122">
        <v>92</v>
      </c>
      <c r="B306" s="123" t="s">
        <v>2709</v>
      </c>
      <c r="C306" s="137" t="s">
        <v>2710</v>
      </c>
      <c r="D306" s="124" t="s">
        <v>525</v>
      </c>
      <c r="E306" s="125">
        <v>120</v>
      </c>
      <c r="F306" s="126"/>
      <c r="G306" s="127">
        <f>ROUND(E306*F306,2)</f>
        <v>0</v>
      </c>
      <c r="H306" s="126"/>
      <c r="I306" s="127">
        <f>ROUND(E306*H306,2)</f>
        <v>0</v>
      </c>
      <c r="J306" s="126"/>
      <c r="K306" s="127">
        <f>ROUND(E306*J306,2)</f>
        <v>0</v>
      </c>
      <c r="L306" s="127">
        <v>21</v>
      </c>
      <c r="M306" s="127">
        <f>G306*(1+L306/100)</f>
        <v>0</v>
      </c>
      <c r="N306" s="127">
        <v>0</v>
      </c>
      <c r="O306" s="127">
        <f>ROUND(E306*N306,2)</f>
        <v>0</v>
      </c>
      <c r="P306" s="127">
        <v>0</v>
      </c>
      <c r="Q306" s="127">
        <f>ROUND(E306*P306,2)</f>
        <v>0</v>
      </c>
      <c r="R306" s="127"/>
      <c r="S306" s="127" t="s">
        <v>392</v>
      </c>
      <c r="T306" s="128" t="s">
        <v>393</v>
      </c>
      <c r="U306" s="106">
        <v>0</v>
      </c>
      <c r="V306" s="106">
        <f>ROUND(E306*U306,2)</f>
        <v>0</v>
      </c>
      <c r="W306" s="106"/>
      <c r="X306" s="106" t="s">
        <v>362</v>
      </c>
      <c r="Y306" s="101"/>
      <c r="Z306" s="101"/>
      <c r="AA306" s="101"/>
      <c r="AB306" s="101"/>
      <c r="AC306" s="101"/>
      <c r="AD306" s="101"/>
      <c r="AE306" s="101"/>
      <c r="AF306" s="101"/>
      <c r="AG306" s="101" t="s">
        <v>550</v>
      </c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</row>
    <row r="307" spans="1:60" outlineLevel="1">
      <c r="A307" s="104"/>
      <c r="B307" s="105"/>
      <c r="C307" s="138" t="s">
        <v>2608</v>
      </c>
      <c r="D307" s="107"/>
      <c r="E307" s="108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1"/>
      <c r="Z307" s="101"/>
      <c r="AA307" s="101"/>
      <c r="AB307" s="101"/>
      <c r="AC307" s="101"/>
      <c r="AD307" s="101"/>
      <c r="AE307" s="101"/>
      <c r="AF307" s="101"/>
      <c r="AG307" s="101" t="s">
        <v>365</v>
      </c>
      <c r="AH307" s="101">
        <v>0</v>
      </c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</row>
    <row r="308" spans="1:60" outlineLevel="1">
      <c r="A308" s="104"/>
      <c r="B308" s="105"/>
      <c r="C308" s="138" t="s">
        <v>2711</v>
      </c>
      <c r="D308" s="107"/>
      <c r="E308" s="108">
        <v>120</v>
      </c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1"/>
      <c r="Z308" s="101"/>
      <c r="AA308" s="101"/>
      <c r="AB308" s="101"/>
      <c r="AC308" s="101"/>
      <c r="AD308" s="101"/>
      <c r="AE308" s="101"/>
      <c r="AF308" s="101"/>
      <c r="AG308" s="101" t="s">
        <v>365</v>
      </c>
      <c r="AH308" s="101">
        <v>0</v>
      </c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</row>
    <row r="309" spans="1:60" outlineLevel="1">
      <c r="A309" s="122">
        <v>93</v>
      </c>
      <c r="B309" s="123" t="s">
        <v>2712</v>
      </c>
      <c r="C309" s="137" t="s">
        <v>2567</v>
      </c>
      <c r="D309" s="124" t="s">
        <v>525</v>
      </c>
      <c r="E309" s="125">
        <v>35</v>
      </c>
      <c r="F309" s="126"/>
      <c r="G309" s="127">
        <f>ROUND(E309*F309,2)</f>
        <v>0</v>
      </c>
      <c r="H309" s="126"/>
      <c r="I309" s="127">
        <f>ROUND(E309*H309,2)</f>
        <v>0</v>
      </c>
      <c r="J309" s="126"/>
      <c r="K309" s="127">
        <f>ROUND(E309*J309,2)</f>
        <v>0</v>
      </c>
      <c r="L309" s="127">
        <v>21</v>
      </c>
      <c r="M309" s="127">
        <f>G309*(1+L309/100)</f>
        <v>0</v>
      </c>
      <c r="N309" s="127">
        <v>0</v>
      </c>
      <c r="O309" s="127">
        <f>ROUND(E309*N309,2)</f>
        <v>0</v>
      </c>
      <c r="P309" s="127">
        <v>0</v>
      </c>
      <c r="Q309" s="127">
        <f>ROUND(E309*P309,2)</f>
        <v>0</v>
      </c>
      <c r="R309" s="127"/>
      <c r="S309" s="127" t="s">
        <v>392</v>
      </c>
      <c r="T309" s="128" t="s">
        <v>393</v>
      </c>
      <c r="U309" s="106">
        <v>0</v>
      </c>
      <c r="V309" s="106">
        <f>ROUND(E309*U309,2)</f>
        <v>0</v>
      </c>
      <c r="W309" s="106"/>
      <c r="X309" s="106" t="s">
        <v>362</v>
      </c>
      <c r="Y309" s="101"/>
      <c r="Z309" s="101"/>
      <c r="AA309" s="101"/>
      <c r="AB309" s="101"/>
      <c r="AC309" s="101"/>
      <c r="AD309" s="101"/>
      <c r="AE309" s="101"/>
      <c r="AF309" s="101"/>
      <c r="AG309" s="101" t="s">
        <v>550</v>
      </c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</row>
    <row r="310" spans="1:60" outlineLevel="1">
      <c r="A310" s="104"/>
      <c r="B310" s="105"/>
      <c r="C310" s="138" t="s">
        <v>2608</v>
      </c>
      <c r="D310" s="107"/>
      <c r="E310" s="108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1"/>
      <c r="Z310" s="101"/>
      <c r="AA310" s="101"/>
      <c r="AB310" s="101"/>
      <c r="AC310" s="101"/>
      <c r="AD310" s="101"/>
      <c r="AE310" s="101"/>
      <c r="AF310" s="101"/>
      <c r="AG310" s="101" t="s">
        <v>365</v>
      </c>
      <c r="AH310" s="101">
        <v>0</v>
      </c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</row>
    <row r="311" spans="1:60" outlineLevel="1">
      <c r="A311" s="104"/>
      <c r="B311" s="105"/>
      <c r="C311" s="138" t="s">
        <v>2521</v>
      </c>
      <c r="D311" s="107"/>
      <c r="E311" s="108">
        <v>35</v>
      </c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1"/>
      <c r="Z311" s="101"/>
      <c r="AA311" s="101"/>
      <c r="AB311" s="101"/>
      <c r="AC311" s="101"/>
      <c r="AD311" s="101"/>
      <c r="AE311" s="101"/>
      <c r="AF311" s="101"/>
      <c r="AG311" s="101" t="s">
        <v>365</v>
      </c>
      <c r="AH311" s="101">
        <v>0</v>
      </c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</row>
    <row r="312" spans="1:60" outlineLevel="1">
      <c r="A312" s="122">
        <v>94</v>
      </c>
      <c r="B312" s="123" t="s">
        <v>2713</v>
      </c>
      <c r="C312" s="137" t="s">
        <v>2714</v>
      </c>
      <c r="D312" s="124" t="s">
        <v>525</v>
      </c>
      <c r="E312" s="125">
        <v>60</v>
      </c>
      <c r="F312" s="126"/>
      <c r="G312" s="127">
        <f>ROUND(E312*F312,2)</f>
        <v>0</v>
      </c>
      <c r="H312" s="126"/>
      <c r="I312" s="127">
        <f>ROUND(E312*H312,2)</f>
        <v>0</v>
      </c>
      <c r="J312" s="126"/>
      <c r="K312" s="127">
        <f>ROUND(E312*J312,2)</f>
        <v>0</v>
      </c>
      <c r="L312" s="127">
        <v>21</v>
      </c>
      <c r="M312" s="127">
        <f>G312*(1+L312/100)</f>
        <v>0</v>
      </c>
      <c r="N312" s="127">
        <v>0</v>
      </c>
      <c r="O312" s="127">
        <f>ROUND(E312*N312,2)</f>
        <v>0</v>
      </c>
      <c r="P312" s="127">
        <v>0</v>
      </c>
      <c r="Q312" s="127">
        <f>ROUND(E312*P312,2)</f>
        <v>0</v>
      </c>
      <c r="R312" s="127"/>
      <c r="S312" s="127" t="s">
        <v>392</v>
      </c>
      <c r="T312" s="128" t="s">
        <v>393</v>
      </c>
      <c r="U312" s="106">
        <v>0</v>
      </c>
      <c r="V312" s="106">
        <f>ROUND(E312*U312,2)</f>
        <v>0</v>
      </c>
      <c r="W312" s="106"/>
      <c r="X312" s="106" t="s">
        <v>362</v>
      </c>
      <c r="Y312" s="101"/>
      <c r="Z312" s="101"/>
      <c r="AA312" s="101"/>
      <c r="AB312" s="101"/>
      <c r="AC312" s="101"/>
      <c r="AD312" s="101"/>
      <c r="AE312" s="101"/>
      <c r="AF312" s="101"/>
      <c r="AG312" s="101" t="s">
        <v>550</v>
      </c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</row>
    <row r="313" spans="1:60" outlineLevel="1">
      <c r="A313" s="104"/>
      <c r="B313" s="105"/>
      <c r="C313" s="138" t="s">
        <v>2608</v>
      </c>
      <c r="D313" s="107"/>
      <c r="E313" s="108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1"/>
      <c r="Z313" s="101"/>
      <c r="AA313" s="101"/>
      <c r="AB313" s="101"/>
      <c r="AC313" s="101"/>
      <c r="AD313" s="101"/>
      <c r="AE313" s="101"/>
      <c r="AF313" s="101"/>
      <c r="AG313" s="101" t="s">
        <v>365</v>
      </c>
      <c r="AH313" s="101">
        <v>0</v>
      </c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</row>
    <row r="314" spans="1:60" outlineLevel="1">
      <c r="A314" s="104"/>
      <c r="B314" s="105"/>
      <c r="C314" s="138" t="s">
        <v>2715</v>
      </c>
      <c r="D314" s="107"/>
      <c r="E314" s="108">
        <v>60</v>
      </c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1"/>
      <c r="Z314" s="101"/>
      <c r="AA314" s="101"/>
      <c r="AB314" s="101"/>
      <c r="AC314" s="101"/>
      <c r="AD314" s="101"/>
      <c r="AE314" s="101"/>
      <c r="AF314" s="101"/>
      <c r="AG314" s="101" t="s">
        <v>365</v>
      </c>
      <c r="AH314" s="101">
        <v>0</v>
      </c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</row>
    <row r="315" spans="1:60" outlineLevel="1">
      <c r="A315" s="122">
        <v>95</v>
      </c>
      <c r="B315" s="123" t="s">
        <v>2716</v>
      </c>
      <c r="C315" s="137" t="s">
        <v>2717</v>
      </c>
      <c r="D315" s="124" t="s">
        <v>525</v>
      </c>
      <c r="E315" s="125">
        <v>55</v>
      </c>
      <c r="F315" s="126"/>
      <c r="G315" s="127">
        <f>ROUND(E315*F315,2)</f>
        <v>0</v>
      </c>
      <c r="H315" s="126"/>
      <c r="I315" s="127">
        <f>ROUND(E315*H315,2)</f>
        <v>0</v>
      </c>
      <c r="J315" s="126"/>
      <c r="K315" s="127">
        <f>ROUND(E315*J315,2)</f>
        <v>0</v>
      </c>
      <c r="L315" s="127">
        <v>21</v>
      </c>
      <c r="M315" s="127">
        <f>G315*(1+L315/100)</f>
        <v>0</v>
      </c>
      <c r="N315" s="127">
        <v>0</v>
      </c>
      <c r="O315" s="127">
        <f>ROUND(E315*N315,2)</f>
        <v>0</v>
      </c>
      <c r="P315" s="127">
        <v>0</v>
      </c>
      <c r="Q315" s="127">
        <f>ROUND(E315*P315,2)</f>
        <v>0</v>
      </c>
      <c r="R315" s="127"/>
      <c r="S315" s="127" t="s">
        <v>392</v>
      </c>
      <c r="T315" s="128" t="s">
        <v>393</v>
      </c>
      <c r="U315" s="106">
        <v>0</v>
      </c>
      <c r="V315" s="106">
        <f>ROUND(E315*U315,2)</f>
        <v>0</v>
      </c>
      <c r="W315" s="106"/>
      <c r="X315" s="106" t="s">
        <v>362</v>
      </c>
      <c r="Y315" s="101"/>
      <c r="Z315" s="101"/>
      <c r="AA315" s="101"/>
      <c r="AB315" s="101"/>
      <c r="AC315" s="101"/>
      <c r="AD315" s="101"/>
      <c r="AE315" s="101"/>
      <c r="AF315" s="101"/>
      <c r="AG315" s="101" t="s">
        <v>550</v>
      </c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</row>
    <row r="316" spans="1:60" outlineLevel="1">
      <c r="A316" s="104"/>
      <c r="B316" s="105"/>
      <c r="C316" s="138" t="s">
        <v>2608</v>
      </c>
      <c r="D316" s="107"/>
      <c r="E316" s="108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1"/>
      <c r="Z316" s="101"/>
      <c r="AA316" s="101"/>
      <c r="AB316" s="101"/>
      <c r="AC316" s="101"/>
      <c r="AD316" s="101"/>
      <c r="AE316" s="101"/>
      <c r="AF316" s="101"/>
      <c r="AG316" s="101" t="s">
        <v>365</v>
      </c>
      <c r="AH316" s="101">
        <v>0</v>
      </c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</row>
    <row r="317" spans="1:60" outlineLevel="1">
      <c r="A317" s="104"/>
      <c r="B317" s="105"/>
      <c r="C317" s="138" t="s">
        <v>2718</v>
      </c>
      <c r="D317" s="107"/>
      <c r="E317" s="108">
        <v>55</v>
      </c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1"/>
      <c r="Z317" s="101"/>
      <c r="AA317" s="101"/>
      <c r="AB317" s="101"/>
      <c r="AC317" s="101"/>
      <c r="AD317" s="101"/>
      <c r="AE317" s="101"/>
      <c r="AF317" s="101"/>
      <c r="AG317" s="101" t="s">
        <v>365</v>
      </c>
      <c r="AH317" s="101">
        <v>0</v>
      </c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</row>
    <row r="318" spans="1:60" ht="25.5">
      <c r="A318" s="116" t="s">
        <v>355</v>
      </c>
      <c r="B318" s="117" t="s">
        <v>234</v>
      </c>
      <c r="C318" s="136" t="s">
        <v>235</v>
      </c>
      <c r="D318" s="118"/>
      <c r="E318" s="119"/>
      <c r="F318" s="120"/>
      <c r="G318" s="120">
        <f>SUMIF(AG319:AG324,"&lt;&gt;NOR",G319:G324)</f>
        <v>0</v>
      </c>
      <c r="H318" s="120"/>
      <c r="I318" s="120">
        <f>SUM(I319:I324)</f>
        <v>0</v>
      </c>
      <c r="J318" s="120"/>
      <c r="K318" s="120">
        <f>SUM(K319:K324)</f>
        <v>0</v>
      </c>
      <c r="L318" s="120"/>
      <c r="M318" s="120">
        <f>SUM(M319:M324)</f>
        <v>0</v>
      </c>
      <c r="N318" s="120"/>
      <c r="O318" s="120">
        <f>SUM(O319:O324)</f>
        <v>0</v>
      </c>
      <c r="P318" s="120"/>
      <c r="Q318" s="120">
        <f>SUM(Q319:Q324)</f>
        <v>0</v>
      </c>
      <c r="R318" s="120"/>
      <c r="S318" s="120"/>
      <c r="T318" s="121"/>
      <c r="U318" s="115"/>
      <c r="V318" s="115">
        <f>SUM(V319:V324)</f>
        <v>0</v>
      </c>
      <c r="W318" s="115"/>
      <c r="X318" s="115"/>
      <c r="AG318" t="s">
        <v>356</v>
      </c>
    </row>
    <row r="319" spans="1:60" outlineLevel="1">
      <c r="A319" s="122">
        <v>96</v>
      </c>
      <c r="B319" s="123" t="s">
        <v>2719</v>
      </c>
      <c r="C319" s="137" t="s">
        <v>2720</v>
      </c>
      <c r="D319" s="124" t="s">
        <v>525</v>
      </c>
      <c r="E319" s="125">
        <v>35</v>
      </c>
      <c r="F319" s="126"/>
      <c r="G319" s="127">
        <f>ROUND(E319*F319,2)</f>
        <v>0</v>
      </c>
      <c r="H319" s="126"/>
      <c r="I319" s="127">
        <f>ROUND(E319*H319,2)</f>
        <v>0</v>
      </c>
      <c r="J319" s="126"/>
      <c r="K319" s="127">
        <f>ROUND(E319*J319,2)</f>
        <v>0</v>
      </c>
      <c r="L319" s="127">
        <v>21</v>
      </c>
      <c r="M319" s="127">
        <f>G319*(1+L319/100)</f>
        <v>0</v>
      </c>
      <c r="N319" s="127">
        <v>0</v>
      </c>
      <c r="O319" s="127">
        <f>ROUND(E319*N319,2)</f>
        <v>0</v>
      </c>
      <c r="P319" s="127">
        <v>0</v>
      </c>
      <c r="Q319" s="127">
        <f>ROUND(E319*P319,2)</f>
        <v>0</v>
      </c>
      <c r="R319" s="127"/>
      <c r="S319" s="127" t="s">
        <v>392</v>
      </c>
      <c r="T319" s="128" t="s">
        <v>393</v>
      </c>
      <c r="U319" s="106">
        <v>0</v>
      </c>
      <c r="V319" s="106">
        <f>ROUND(E319*U319,2)</f>
        <v>0</v>
      </c>
      <c r="W319" s="106"/>
      <c r="X319" s="106" t="s">
        <v>362</v>
      </c>
      <c r="Y319" s="101"/>
      <c r="Z319" s="101"/>
      <c r="AA319" s="101"/>
      <c r="AB319" s="101"/>
      <c r="AC319" s="101"/>
      <c r="AD319" s="101"/>
      <c r="AE319" s="101"/>
      <c r="AF319" s="101"/>
      <c r="AG319" s="101" t="s">
        <v>550</v>
      </c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</row>
    <row r="320" spans="1:60" outlineLevel="1">
      <c r="A320" s="104"/>
      <c r="B320" s="105"/>
      <c r="C320" s="138" t="s">
        <v>2608</v>
      </c>
      <c r="D320" s="107"/>
      <c r="E320" s="108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1"/>
      <c r="Z320" s="101"/>
      <c r="AA320" s="101"/>
      <c r="AB320" s="101"/>
      <c r="AC320" s="101"/>
      <c r="AD320" s="101"/>
      <c r="AE320" s="101"/>
      <c r="AF320" s="101"/>
      <c r="AG320" s="101" t="s">
        <v>365</v>
      </c>
      <c r="AH320" s="101">
        <v>0</v>
      </c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</row>
    <row r="321" spans="1:60" outlineLevel="1">
      <c r="A321" s="104"/>
      <c r="B321" s="105"/>
      <c r="C321" s="138" t="s">
        <v>2521</v>
      </c>
      <c r="D321" s="107"/>
      <c r="E321" s="108">
        <v>35</v>
      </c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1"/>
      <c r="Z321" s="101"/>
      <c r="AA321" s="101"/>
      <c r="AB321" s="101"/>
      <c r="AC321" s="101"/>
      <c r="AD321" s="101"/>
      <c r="AE321" s="101"/>
      <c r="AF321" s="101"/>
      <c r="AG321" s="101" t="s">
        <v>365</v>
      </c>
      <c r="AH321" s="101">
        <v>0</v>
      </c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</row>
    <row r="322" spans="1:60" outlineLevel="1">
      <c r="A322" s="122">
        <v>97</v>
      </c>
      <c r="B322" s="123" t="s">
        <v>2721</v>
      </c>
      <c r="C322" s="137" t="s">
        <v>2722</v>
      </c>
      <c r="D322" s="124" t="s">
        <v>525</v>
      </c>
      <c r="E322" s="125">
        <v>50</v>
      </c>
      <c r="F322" s="126"/>
      <c r="G322" s="127">
        <f>ROUND(E322*F322,2)</f>
        <v>0</v>
      </c>
      <c r="H322" s="126"/>
      <c r="I322" s="127">
        <f>ROUND(E322*H322,2)</f>
        <v>0</v>
      </c>
      <c r="J322" s="126"/>
      <c r="K322" s="127">
        <f>ROUND(E322*J322,2)</f>
        <v>0</v>
      </c>
      <c r="L322" s="127">
        <v>21</v>
      </c>
      <c r="M322" s="127">
        <f>G322*(1+L322/100)</f>
        <v>0</v>
      </c>
      <c r="N322" s="127">
        <v>0</v>
      </c>
      <c r="O322" s="127">
        <f>ROUND(E322*N322,2)</f>
        <v>0</v>
      </c>
      <c r="P322" s="127">
        <v>0</v>
      </c>
      <c r="Q322" s="127">
        <f>ROUND(E322*P322,2)</f>
        <v>0</v>
      </c>
      <c r="R322" s="127"/>
      <c r="S322" s="127" t="s">
        <v>392</v>
      </c>
      <c r="T322" s="128" t="s">
        <v>393</v>
      </c>
      <c r="U322" s="106">
        <v>0</v>
      </c>
      <c r="V322" s="106">
        <f>ROUND(E322*U322,2)</f>
        <v>0</v>
      </c>
      <c r="W322" s="106"/>
      <c r="X322" s="106" t="s">
        <v>362</v>
      </c>
      <c r="Y322" s="101"/>
      <c r="Z322" s="101"/>
      <c r="AA322" s="101"/>
      <c r="AB322" s="101"/>
      <c r="AC322" s="101"/>
      <c r="AD322" s="101"/>
      <c r="AE322" s="101"/>
      <c r="AF322" s="101"/>
      <c r="AG322" s="101" t="s">
        <v>550</v>
      </c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</row>
    <row r="323" spans="1:60" outlineLevel="1">
      <c r="A323" s="104"/>
      <c r="B323" s="105"/>
      <c r="C323" s="138" t="s">
        <v>2608</v>
      </c>
      <c r="D323" s="107"/>
      <c r="E323" s="108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1"/>
      <c r="Z323" s="101"/>
      <c r="AA323" s="101"/>
      <c r="AB323" s="101"/>
      <c r="AC323" s="101"/>
      <c r="AD323" s="101"/>
      <c r="AE323" s="101"/>
      <c r="AF323" s="101"/>
      <c r="AG323" s="101" t="s">
        <v>365</v>
      </c>
      <c r="AH323" s="101">
        <v>0</v>
      </c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</row>
    <row r="324" spans="1:60" outlineLevel="1">
      <c r="A324" s="104"/>
      <c r="B324" s="105"/>
      <c r="C324" s="138" t="s">
        <v>2200</v>
      </c>
      <c r="D324" s="107"/>
      <c r="E324" s="108">
        <v>50</v>
      </c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1"/>
      <c r="Z324" s="101"/>
      <c r="AA324" s="101"/>
      <c r="AB324" s="101"/>
      <c r="AC324" s="101"/>
      <c r="AD324" s="101"/>
      <c r="AE324" s="101"/>
      <c r="AF324" s="101"/>
      <c r="AG324" s="101" t="s">
        <v>365</v>
      </c>
      <c r="AH324" s="101">
        <v>0</v>
      </c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</row>
    <row r="325" spans="1:60">
      <c r="A325" s="116" t="s">
        <v>355</v>
      </c>
      <c r="B325" s="117" t="s">
        <v>236</v>
      </c>
      <c r="C325" s="136" t="s">
        <v>237</v>
      </c>
      <c r="D325" s="118"/>
      <c r="E325" s="119"/>
      <c r="F325" s="120"/>
      <c r="G325" s="120">
        <f>SUMIF(AG326:AG331,"&lt;&gt;NOR",G326:G331)</f>
        <v>0</v>
      </c>
      <c r="H325" s="120"/>
      <c r="I325" s="120">
        <f>SUM(I326:I331)</f>
        <v>0</v>
      </c>
      <c r="J325" s="120"/>
      <c r="K325" s="120">
        <f>SUM(K326:K331)</f>
        <v>0</v>
      </c>
      <c r="L325" s="120"/>
      <c r="M325" s="120">
        <f>SUM(M326:M331)</f>
        <v>0</v>
      </c>
      <c r="N325" s="120"/>
      <c r="O325" s="120">
        <f>SUM(O326:O331)</f>
        <v>0</v>
      </c>
      <c r="P325" s="120"/>
      <c r="Q325" s="120">
        <f>SUM(Q326:Q331)</f>
        <v>0</v>
      </c>
      <c r="R325" s="120"/>
      <c r="S325" s="120"/>
      <c r="T325" s="121"/>
      <c r="U325" s="115"/>
      <c r="V325" s="115">
        <f>SUM(V326:V331)</f>
        <v>0</v>
      </c>
      <c r="W325" s="115"/>
      <c r="X325" s="115"/>
      <c r="AG325" t="s">
        <v>356</v>
      </c>
    </row>
    <row r="326" spans="1:60" outlineLevel="1">
      <c r="A326" s="122">
        <v>98</v>
      </c>
      <c r="B326" s="123" t="s">
        <v>2723</v>
      </c>
      <c r="C326" s="137" t="s">
        <v>2573</v>
      </c>
      <c r="D326" s="124" t="s">
        <v>1128</v>
      </c>
      <c r="E326" s="125">
        <v>60</v>
      </c>
      <c r="F326" s="126"/>
      <c r="G326" s="127">
        <f>ROUND(E326*F326,2)</f>
        <v>0</v>
      </c>
      <c r="H326" s="126"/>
      <c r="I326" s="127">
        <f>ROUND(E326*H326,2)</f>
        <v>0</v>
      </c>
      <c r="J326" s="126"/>
      <c r="K326" s="127">
        <f>ROUND(E326*J326,2)</f>
        <v>0</v>
      </c>
      <c r="L326" s="127">
        <v>21</v>
      </c>
      <c r="M326" s="127">
        <f>G326*(1+L326/100)</f>
        <v>0</v>
      </c>
      <c r="N326" s="127">
        <v>0</v>
      </c>
      <c r="O326" s="127">
        <f>ROUND(E326*N326,2)</f>
        <v>0</v>
      </c>
      <c r="P326" s="127">
        <v>0</v>
      </c>
      <c r="Q326" s="127">
        <f>ROUND(E326*P326,2)</f>
        <v>0</v>
      </c>
      <c r="R326" s="127"/>
      <c r="S326" s="127" t="s">
        <v>392</v>
      </c>
      <c r="T326" s="128" t="s">
        <v>393</v>
      </c>
      <c r="U326" s="106">
        <v>0</v>
      </c>
      <c r="V326" s="106">
        <f>ROUND(E326*U326,2)</f>
        <v>0</v>
      </c>
      <c r="W326" s="106"/>
      <c r="X326" s="106" t="s">
        <v>1066</v>
      </c>
      <c r="Y326" s="101"/>
      <c r="Z326" s="101"/>
      <c r="AA326" s="101"/>
      <c r="AB326" s="101"/>
      <c r="AC326" s="101"/>
      <c r="AD326" s="101"/>
      <c r="AE326" s="101"/>
      <c r="AF326" s="101"/>
      <c r="AG326" s="101" t="s">
        <v>1795</v>
      </c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</row>
    <row r="327" spans="1:60" outlineLevel="1">
      <c r="A327" s="104"/>
      <c r="B327" s="105"/>
      <c r="C327" s="138" t="s">
        <v>2608</v>
      </c>
      <c r="D327" s="107"/>
      <c r="E327" s="108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1"/>
      <c r="Z327" s="101"/>
      <c r="AA327" s="101"/>
      <c r="AB327" s="101"/>
      <c r="AC327" s="101"/>
      <c r="AD327" s="101"/>
      <c r="AE327" s="101"/>
      <c r="AF327" s="101"/>
      <c r="AG327" s="101" t="s">
        <v>365</v>
      </c>
      <c r="AH327" s="101">
        <v>0</v>
      </c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</row>
    <row r="328" spans="1:60" outlineLevel="1">
      <c r="A328" s="104"/>
      <c r="B328" s="105"/>
      <c r="C328" s="138" t="s">
        <v>2715</v>
      </c>
      <c r="D328" s="107"/>
      <c r="E328" s="108">
        <v>60</v>
      </c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1"/>
      <c r="Z328" s="101"/>
      <c r="AA328" s="101"/>
      <c r="AB328" s="101"/>
      <c r="AC328" s="101"/>
      <c r="AD328" s="101"/>
      <c r="AE328" s="101"/>
      <c r="AF328" s="101"/>
      <c r="AG328" s="101" t="s">
        <v>365</v>
      </c>
      <c r="AH328" s="101">
        <v>0</v>
      </c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</row>
    <row r="329" spans="1:60" outlineLevel="1">
      <c r="A329" s="122">
        <v>99</v>
      </c>
      <c r="B329" s="123" t="s">
        <v>2724</v>
      </c>
      <c r="C329" s="137" t="s">
        <v>2576</v>
      </c>
      <c r="D329" s="124" t="s">
        <v>1128</v>
      </c>
      <c r="E329" s="125">
        <v>60</v>
      </c>
      <c r="F329" s="126"/>
      <c r="G329" s="127">
        <f>ROUND(E329*F329,2)</f>
        <v>0</v>
      </c>
      <c r="H329" s="126"/>
      <c r="I329" s="127">
        <f>ROUND(E329*H329,2)</f>
        <v>0</v>
      </c>
      <c r="J329" s="126"/>
      <c r="K329" s="127">
        <f>ROUND(E329*J329,2)</f>
        <v>0</v>
      </c>
      <c r="L329" s="127">
        <v>21</v>
      </c>
      <c r="M329" s="127">
        <f>G329*(1+L329/100)</f>
        <v>0</v>
      </c>
      <c r="N329" s="127">
        <v>0</v>
      </c>
      <c r="O329" s="127">
        <f>ROUND(E329*N329,2)</f>
        <v>0</v>
      </c>
      <c r="P329" s="127">
        <v>0</v>
      </c>
      <c r="Q329" s="127">
        <f>ROUND(E329*P329,2)</f>
        <v>0</v>
      </c>
      <c r="R329" s="127"/>
      <c r="S329" s="127" t="s">
        <v>392</v>
      </c>
      <c r="T329" s="128" t="s">
        <v>393</v>
      </c>
      <c r="U329" s="106">
        <v>0</v>
      </c>
      <c r="V329" s="106">
        <f>ROUND(E329*U329,2)</f>
        <v>0</v>
      </c>
      <c r="W329" s="106"/>
      <c r="X329" s="106" t="s">
        <v>362</v>
      </c>
      <c r="Y329" s="101"/>
      <c r="Z329" s="101"/>
      <c r="AA329" s="101"/>
      <c r="AB329" s="101"/>
      <c r="AC329" s="101"/>
      <c r="AD329" s="101"/>
      <c r="AE329" s="101"/>
      <c r="AF329" s="101"/>
      <c r="AG329" s="101" t="s">
        <v>550</v>
      </c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</row>
    <row r="330" spans="1:60" outlineLevel="1">
      <c r="A330" s="104"/>
      <c r="B330" s="105"/>
      <c r="C330" s="138" t="s">
        <v>2608</v>
      </c>
      <c r="D330" s="107"/>
      <c r="E330" s="108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1"/>
      <c r="Z330" s="101"/>
      <c r="AA330" s="101"/>
      <c r="AB330" s="101"/>
      <c r="AC330" s="101"/>
      <c r="AD330" s="101"/>
      <c r="AE330" s="101"/>
      <c r="AF330" s="101"/>
      <c r="AG330" s="101" t="s">
        <v>365</v>
      </c>
      <c r="AH330" s="101">
        <v>0</v>
      </c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</row>
    <row r="331" spans="1:60" outlineLevel="1">
      <c r="A331" s="104"/>
      <c r="B331" s="105"/>
      <c r="C331" s="138" t="s">
        <v>2715</v>
      </c>
      <c r="D331" s="107"/>
      <c r="E331" s="108">
        <v>60</v>
      </c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1"/>
      <c r="Z331" s="101"/>
      <c r="AA331" s="101"/>
      <c r="AB331" s="101"/>
      <c r="AC331" s="101"/>
      <c r="AD331" s="101"/>
      <c r="AE331" s="101"/>
      <c r="AF331" s="101"/>
      <c r="AG331" s="101" t="s">
        <v>365</v>
      </c>
      <c r="AH331" s="101">
        <v>0</v>
      </c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</row>
    <row r="332" spans="1:60">
      <c r="A332" s="116" t="s">
        <v>355</v>
      </c>
      <c r="B332" s="117" t="s">
        <v>238</v>
      </c>
      <c r="C332" s="136" t="s">
        <v>239</v>
      </c>
      <c r="D332" s="118"/>
      <c r="E332" s="119"/>
      <c r="F332" s="120"/>
      <c r="G332" s="120">
        <f>SUMIF(AG333:AG341,"&lt;&gt;NOR",G333:G341)</f>
        <v>0</v>
      </c>
      <c r="H332" s="120"/>
      <c r="I332" s="120">
        <f>SUM(I333:I341)</f>
        <v>0</v>
      </c>
      <c r="J332" s="120"/>
      <c r="K332" s="120">
        <f>SUM(K333:K341)</f>
        <v>0</v>
      </c>
      <c r="L332" s="120"/>
      <c r="M332" s="120">
        <f>SUM(M333:M341)</f>
        <v>0</v>
      </c>
      <c r="N332" s="120"/>
      <c r="O332" s="120">
        <f>SUM(O333:O341)</f>
        <v>0</v>
      </c>
      <c r="P332" s="120"/>
      <c r="Q332" s="120">
        <f>SUM(Q333:Q341)</f>
        <v>0</v>
      </c>
      <c r="R332" s="120"/>
      <c r="S332" s="120"/>
      <c r="T332" s="121"/>
      <c r="U332" s="115"/>
      <c r="V332" s="115">
        <f>SUM(V333:V341)</f>
        <v>0</v>
      </c>
      <c r="W332" s="115"/>
      <c r="X332" s="115"/>
      <c r="AG332" t="s">
        <v>356</v>
      </c>
    </row>
    <row r="333" spans="1:60" outlineLevel="1">
      <c r="A333" s="122">
        <v>100</v>
      </c>
      <c r="B333" s="123" t="s">
        <v>2725</v>
      </c>
      <c r="C333" s="137" t="s">
        <v>2726</v>
      </c>
      <c r="D333" s="124" t="s">
        <v>525</v>
      </c>
      <c r="E333" s="125">
        <v>35</v>
      </c>
      <c r="F333" s="126"/>
      <c r="G333" s="127">
        <f>ROUND(E333*F333,2)</f>
        <v>0</v>
      </c>
      <c r="H333" s="126"/>
      <c r="I333" s="127">
        <f>ROUND(E333*H333,2)</f>
        <v>0</v>
      </c>
      <c r="J333" s="126"/>
      <c r="K333" s="127">
        <f>ROUND(E333*J333,2)</f>
        <v>0</v>
      </c>
      <c r="L333" s="127">
        <v>21</v>
      </c>
      <c r="M333" s="127">
        <f>G333*(1+L333/100)</f>
        <v>0</v>
      </c>
      <c r="N333" s="127">
        <v>0</v>
      </c>
      <c r="O333" s="127">
        <f>ROUND(E333*N333,2)</f>
        <v>0</v>
      </c>
      <c r="P333" s="127">
        <v>0</v>
      </c>
      <c r="Q333" s="127">
        <f>ROUND(E333*P333,2)</f>
        <v>0</v>
      </c>
      <c r="R333" s="127"/>
      <c r="S333" s="127" t="s">
        <v>392</v>
      </c>
      <c r="T333" s="128" t="s">
        <v>393</v>
      </c>
      <c r="U333" s="106">
        <v>0</v>
      </c>
      <c r="V333" s="106">
        <f>ROUND(E333*U333,2)</f>
        <v>0</v>
      </c>
      <c r="W333" s="106"/>
      <c r="X333" s="106" t="s">
        <v>362</v>
      </c>
      <c r="Y333" s="101"/>
      <c r="Z333" s="101"/>
      <c r="AA333" s="101"/>
      <c r="AB333" s="101"/>
      <c r="AC333" s="101"/>
      <c r="AD333" s="101"/>
      <c r="AE333" s="101"/>
      <c r="AF333" s="101"/>
      <c r="AG333" s="101" t="s">
        <v>550</v>
      </c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</row>
    <row r="334" spans="1:60" outlineLevel="1">
      <c r="A334" s="104"/>
      <c r="B334" s="105"/>
      <c r="C334" s="138" t="s">
        <v>2608</v>
      </c>
      <c r="D334" s="107"/>
      <c r="E334" s="108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1"/>
      <c r="Z334" s="101"/>
      <c r="AA334" s="101"/>
      <c r="AB334" s="101"/>
      <c r="AC334" s="101"/>
      <c r="AD334" s="101"/>
      <c r="AE334" s="101"/>
      <c r="AF334" s="101"/>
      <c r="AG334" s="101" t="s">
        <v>365</v>
      </c>
      <c r="AH334" s="101">
        <v>0</v>
      </c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</row>
    <row r="335" spans="1:60" outlineLevel="1">
      <c r="A335" s="104"/>
      <c r="B335" s="105"/>
      <c r="C335" s="138" t="s">
        <v>2521</v>
      </c>
      <c r="D335" s="107"/>
      <c r="E335" s="108">
        <v>35</v>
      </c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1"/>
      <c r="Z335" s="101"/>
      <c r="AA335" s="101"/>
      <c r="AB335" s="101"/>
      <c r="AC335" s="101"/>
      <c r="AD335" s="101"/>
      <c r="AE335" s="101"/>
      <c r="AF335" s="101"/>
      <c r="AG335" s="101" t="s">
        <v>365</v>
      </c>
      <c r="AH335" s="101">
        <v>0</v>
      </c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</row>
    <row r="336" spans="1:60" outlineLevel="1">
      <c r="A336" s="122">
        <v>101</v>
      </c>
      <c r="B336" s="123" t="s">
        <v>2727</v>
      </c>
      <c r="C336" s="137" t="s">
        <v>2728</v>
      </c>
      <c r="D336" s="124" t="s">
        <v>525</v>
      </c>
      <c r="E336" s="125">
        <v>35</v>
      </c>
      <c r="F336" s="126"/>
      <c r="G336" s="127">
        <f>ROUND(E336*F336,2)</f>
        <v>0</v>
      </c>
      <c r="H336" s="126"/>
      <c r="I336" s="127">
        <f>ROUND(E336*H336,2)</f>
        <v>0</v>
      </c>
      <c r="J336" s="126"/>
      <c r="K336" s="127">
        <f>ROUND(E336*J336,2)</f>
        <v>0</v>
      </c>
      <c r="L336" s="127">
        <v>21</v>
      </c>
      <c r="M336" s="127">
        <f>G336*(1+L336/100)</f>
        <v>0</v>
      </c>
      <c r="N336" s="127">
        <v>0</v>
      </c>
      <c r="O336" s="127">
        <f>ROUND(E336*N336,2)</f>
        <v>0</v>
      </c>
      <c r="P336" s="127">
        <v>0</v>
      </c>
      <c r="Q336" s="127">
        <f>ROUND(E336*P336,2)</f>
        <v>0</v>
      </c>
      <c r="R336" s="127"/>
      <c r="S336" s="127" t="s">
        <v>392</v>
      </c>
      <c r="T336" s="128" t="s">
        <v>393</v>
      </c>
      <c r="U336" s="106">
        <v>0</v>
      </c>
      <c r="V336" s="106">
        <f>ROUND(E336*U336,2)</f>
        <v>0</v>
      </c>
      <c r="W336" s="106"/>
      <c r="X336" s="106" t="s">
        <v>362</v>
      </c>
      <c r="Y336" s="101"/>
      <c r="Z336" s="101"/>
      <c r="AA336" s="101"/>
      <c r="AB336" s="101"/>
      <c r="AC336" s="101"/>
      <c r="AD336" s="101"/>
      <c r="AE336" s="101"/>
      <c r="AF336" s="101"/>
      <c r="AG336" s="101" t="s">
        <v>550</v>
      </c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</row>
    <row r="337" spans="1:60" outlineLevel="1">
      <c r="A337" s="104"/>
      <c r="B337" s="105"/>
      <c r="C337" s="138" t="s">
        <v>2608</v>
      </c>
      <c r="D337" s="107"/>
      <c r="E337" s="108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1"/>
      <c r="Z337" s="101"/>
      <c r="AA337" s="101"/>
      <c r="AB337" s="101"/>
      <c r="AC337" s="101"/>
      <c r="AD337" s="101"/>
      <c r="AE337" s="101"/>
      <c r="AF337" s="101"/>
      <c r="AG337" s="101" t="s">
        <v>365</v>
      </c>
      <c r="AH337" s="101">
        <v>0</v>
      </c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</row>
    <row r="338" spans="1:60" outlineLevel="1">
      <c r="A338" s="104"/>
      <c r="B338" s="105"/>
      <c r="C338" s="138" t="s">
        <v>2521</v>
      </c>
      <c r="D338" s="107"/>
      <c r="E338" s="108">
        <v>35</v>
      </c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1"/>
      <c r="Z338" s="101"/>
      <c r="AA338" s="101"/>
      <c r="AB338" s="101"/>
      <c r="AC338" s="101"/>
      <c r="AD338" s="101"/>
      <c r="AE338" s="101"/>
      <c r="AF338" s="101"/>
      <c r="AG338" s="101" t="s">
        <v>365</v>
      </c>
      <c r="AH338" s="101">
        <v>0</v>
      </c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</row>
    <row r="339" spans="1:60" outlineLevel="1">
      <c r="A339" s="122">
        <v>102</v>
      </c>
      <c r="B339" s="123" t="s">
        <v>2660</v>
      </c>
      <c r="C339" s="137" t="s">
        <v>2729</v>
      </c>
      <c r="D339" s="124" t="s">
        <v>359</v>
      </c>
      <c r="E339" s="125">
        <v>0.3</v>
      </c>
      <c r="F339" s="126"/>
      <c r="G339" s="127">
        <f>ROUND(E339*F339,2)</f>
        <v>0</v>
      </c>
      <c r="H339" s="126"/>
      <c r="I339" s="127">
        <f>ROUND(E339*H339,2)</f>
        <v>0</v>
      </c>
      <c r="J339" s="126"/>
      <c r="K339" s="127">
        <f>ROUND(E339*J339,2)</f>
        <v>0</v>
      </c>
      <c r="L339" s="127">
        <v>21</v>
      </c>
      <c r="M339" s="127">
        <f>G339*(1+L339/100)</f>
        <v>0</v>
      </c>
      <c r="N339" s="127">
        <v>0</v>
      </c>
      <c r="O339" s="127">
        <f>ROUND(E339*N339,2)</f>
        <v>0</v>
      </c>
      <c r="P339" s="127">
        <v>0</v>
      </c>
      <c r="Q339" s="127">
        <f>ROUND(E339*P339,2)</f>
        <v>0</v>
      </c>
      <c r="R339" s="127"/>
      <c r="S339" s="127" t="s">
        <v>392</v>
      </c>
      <c r="T339" s="128" t="s">
        <v>393</v>
      </c>
      <c r="U339" s="106">
        <v>0</v>
      </c>
      <c r="V339" s="106">
        <f>ROUND(E339*U339,2)</f>
        <v>0</v>
      </c>
      <c r="W339" s="106"/>
      <c r="X339" s="106" t="s">
        <v>1008</v>
      </c>
      <c r="Y339" s="101"/>
      <c r="Z339" s="101"/>
      <c r="AA339" s="101"/>
      <c r="AB339" s="101"/>
      <c r="AC339" s="101"/>
      <c r="AD339" s="101"/>
      <c r="AE339" s="101"/>
      <c r="AF339" s="101"/>
      <c r="AG339" s="101" t="s">
        <v>1009</v>
      </c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</row>
    <row r="340" spans="1:60" outlineLevel="1">
      <c r="A340" s="104"/>
      <c r="B340" s="105"/>
      <c r="C340" s="138" t="s">
        <v>2608</v>
      </c>
      <c r="D340" s="107"/>
      <c r="E340" s="108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1"/>
      <c r="Z340" s="101"/>
      <c r="AA340" s="101"/>
      <c r="AB340" s="101"/>
      <c r="AC340" s="101"/>
      <c r="AD340" s="101"/>
      <c r="AE340" s="101"/>
      <c r="AF340" s="101"/>
      <c r="AG340" s="101" t="s">
        <v>365</v>
      </c>
      <c r="AH340" s="101">
        <v>0</v>
      </c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</row>
    <row r="341" spans="1:60" outlineLevel="1">
      <c r="A341" s="104"/>
      <c r="B341" s="105"/>
      <c r="C341" s="138" t="s">
        <v>2730</v>
      </c>
      <c r="D341" s="107"/>
      <c r="E341" s="108">
        <v>0.3</v>
      </c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1"/>
      <c r="Z341" s="101"/>
      <c r="AA341" s="101"/>
      <c r="AB341" s="101"/>
      <c r="AC341" s="101"/>
      <c r="AD341" s="101"/>
      <c r="AE341" s="101"/>
      <c r="AF341" s="101"/>
      <c r="AG341" s="101" t="s">
        <v>365</v>
      </c>
      <c r="AH341" s="101">
        <v>0</v>
      </c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</row>
    <row r="342" spans="1:60">
      <c r="A342" s="116" t="s">
        <v>355</v>
      </c>
      <c r="B342" s="117" t="s">
        <v>240</v>
      </c>
      <c r="C342" s="136" t="s">
        <v>241</v>
      </c>
      <c r="D342" s="118"/>
      <c r="E342" s="119"/>
      <c r="F342" s="120"/>
      <c r="G342" s="120">
        <f>SUMIF(AG343:AG349,"&lt;&gt;NOR",G343:G349)</f>
        <v>0</v>
      </c>
      <c r="H342" s="120"/>
      <c r="I342" s="120">
        <f>SUM(I343:I349)</f>
        <v>0</v>
      </c>
      <c r="J342" s="120"/>
      <c r="K342" s="120">
        <f>SUM(K343:K349)</f>
        <v>0</v>
      </c>
      <c r="L342" s="120"/>
      <c r="M342" s="120">
        <f>SUM(M343:M349)</f>
        <v>0</v>
      </c>
      <c r="N342" s="120"/>
      <c r="O342" s="120">
        <f>SUM(O343:O349)</f>
        <v>0</v>
      </c>
      <c r="P342" s="120"/>
      <c r="Q342" s="120">
        <f>SUM(Q343:Q349)</f>
        <v>0</v>
      </c>
      <c r="R342" s="120"/>
      <c r="S342" s="120"/>
      <c r="T342" s="121"/>
      <c r="U342" s="115"/>
      <c r="V342" s="115">
        <f>SUM(V343:V349)</f>
        <v>7.3</v>
      </c>
      <c r="W342" s="115"/>
      <c r="X342" s="115"/>
      <c r="AG342" t="s">
        <v>356</v>
      </c>
    </row>
    <row r="343" spans="1:60" outlineLevel="1">
      <c r="A343" s="122">
        <v>103</v>
      </c>
      <c r="B343" s="123" t="s">
        <v>2731</v>
      </c>
      <c r="C343" s="137" t="s">
        <v>2732</v>
      </c>
      <c r="D343" s="124" t="s">
        <v>1128</v>
      </c>
      <c r="E343" s="125">
        <v>1</v>
      </c>
      <c r="F343" s="126"/>
      <c r="G343" s="127">
        <f>ROUND(E343*F343,2)</f>
        <v>0</v>
      </c>
      <c r="H343" s="126"/>
      <c r="I343" s="127">
        <f>ROUND(E343*H343,2)</f>
        <v>0</v>
      </c>
      <c r="J343" s="126"/>
      <c r="K343" s="127">
        <f>ROUND(E343*J343,2)</f>
        <v>0</v>
      </c>
      <c r="L343" s="127">
        <v>21</v>
      </c>
      <c r="M343" s="127">
        <f>G343*(1+L343/100)</f>
        <v>0</v>
      </c>
      <c r="N343" s="127">
        <v>0</v>
      </c>
      <c r="O343" s="127">
        <f>ROUND(E343*N343,2)</f>
        <v>0</v>
      </c>
      <c r="P343" s="127">
        <v>0</v>
      </c>
      <c r="Q343" s="127">
        <f>ROUND(E343*P343,2)</f>
        <v>0</v>
      </c>
      <c r="R343" s="127"/>
      <c r="S343" s="127" t="s">
        <v>360</v>
      </c>
      <c r="T343" s="128" t="s">
        <v>393</v>
      </c>
      <c r="U343" s="106">
        <v>2</v>
      </c>
      <c r="V343" s="106">
        <f>ROUND(E343*U343,2)</f>
        <v>2</v>
      </c>
      <c r="W343" s="106"/>
      <c r="X343" s="106" t="s">
        <v>362</v>
      </c>
      <c r="Y343" s="101"/>
      <c r="Z343" s="101"/>
      <c r="AA343" s="101"/>
      <c r="AB343" s="101"/>
      <c r="AC343" s="101"/>
      <c r="AD343" s="101"/>
      <c r="AE343" s="101"/>
      <c r="AF343" s="101"/>
      <c r="AG343" s="101" t="s">
        <v>550</v>
      </c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</row>
    <row r="344" spans="1:60" outlineLevel="1">
      <c r="A344" s="104"/>
      <c r="B344" s="105"/>
      <c r="C344" s="138" t="s">
        <v>2608</v>
      </c>
      <c r="D344" s="107"/>
      <c r="E344" s="108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1"/>
      <c r="Z344" s="101"/>
      <c r="AA344" s="101"/>
      <c r="AB344" s="101"/>
      <c r="AC344" s="101"/>
      <c r="AD344" s="101"/>
      <c r="AE344" s="101"/>
      <c r="AF344" s="101"/>
      <c r="AG344" s="101" t="s">
        <v>365</v>
      </c>
      <c r="AH344" s="101">
        <v>0</v>
      </c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</row>
    <row r="345" spans="1:60" outlineLevel="1">
      <c r="A345" s="104"/>
      <c r="B345" s="105"/>
      <c r="C345" s="138" t="s">
        <v>43</v>
      </c>
      <c r="D345" s="107"/>
      <c r="E345" s="108">
        <v>1</v>
      </c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1"/>
      <c r="Z345" s="101"/>
      <c r="AA345" s="101"/>
      <c r="AB345" s="101"/>
      <c r="AC345" s="101"/>
      <c r="AD345" s="101"/>
      <c r="AE345" s="101"/>
      <c r="AF345" s="101"/>
      <c r="AG345" s="101" t="s">
        <v>365</v>
      </c>
      <c r="AH345" s="101">
        <v>0</v>
      </c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</row>
    <row r="346" spans="1:60" outlineLevel="1">
      <c r="A346" s="122">
        <v>104</v>
      </c>
      <c r="B346" s="123" t="s">
        <v>2733</v>
      </c>
      <c r="C346" s="137" t="s">
        <v>2734</v>
      </c>
      <c r="D346" s="124" t="s">
        <v>1128</v>
      </c>
      <c r="E346" s="125">
        <v>2</v>
      </c>
      <c r="F346" s="126"/>
      <c r="G346" s="127">
        <f>ROUND(E346*F346,2)</f>
        <v>0</v>
      </c>
      <c r="H346" s="126"/>
      <c r="I346" s="127">
        <f>ROUND(E346*H346,2)</f>
        <v>0</v>
      </c>
      <c r="J346" s="126"/>
      <c r="K346" s="127">
        <f>ROUND(E346*J346,2)</f>
        <v>0</v>
      </c>
      <c r="L346" s="127">
        <v>21</v>
      </c>
      <c r="M346" s="127">
        <f>G346*(1+L346/100)</f>
        <v>0</v>
      </c>
      <c r="N346" s="127">
        <v>0</v>
      </c>
      <c r="O346" s="127">
        <f>ROUND(E346*N346,2)</f>
        <v>0</v>
      </c>
      <c r="P346" s="127">
        <v>0</v>
      </c>
      <c r="Q346" s="127">
        <f>ROUND(E346*P346,2)</f>
        <v>0</v>
      </c>
      <c r="R346" s="127"/>
      <c r="S346" s="127" t="s">
        <v>360</v>
      </c>
      <c r="T346" s="128" t="s">
        <v>393</v>
      </c>
      <c r="U346" s="106">
        <v>2.65</v>
      </c>
      <c r="V346" s="106">
        <f>ROUND(E346*U346,2)</f>
        <v>5.3</v>
      </c>
      <c r="W346" s="106"/>
      <c r="X346" s="106" t="s">
        <v>362</v>
      </c>
      <c r="Y346" s="101"/>
      <c r="Z346" s="101"/>
      <c r="AA346" s="101"/>
      <c r="AB346" s="101"/>
      <c r="AC346" s="101"/>
      <c r="AD346" s="101"/>
      <c r="AE346" s="101"/>
      <c r="AF346" s="101"/>
      <c r="AG346" s="101" t="s">
        <v>550</v>
      </c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  <c r="BH346" s="101"/>
    </row>
    <row r="347" spans="1:60" outlineLevel="1">
      <c r="A347" s="104"/>
      <c r="B347" s="105"/>
      <c r="C347" s="138" t="s">
        <v>2735</v>
      </c>
      <c r="D347" s="107"/>
      <c r="E347" s="108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1"/>
      <c r="Z347" s="101"/>
      <c r="AA347" s="101"/>
      <c r="AB347" s="101"/>
      <c r="AC347" s="101"/>
      <c r="AD347" s="101"/>
      <c r="AE347" s="101"/>
      <c r="AF347" s="101"/>
      <c r="AG347" s="101" t="s">
        <v>365</v>
      </c>
      <c r="AH347" s="101">
        <v>0</v>
      </c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</row>
    <row r="348" spans="1:60" outlineLevel="1">
      <c r="A348" s="104"/>
      <c r="B348" s="105"/>
      <c r="C348" s="138" t="s">
        <v>2608</v>
      </c>
      <c r="D348" s="107"/>
      <c r="E348" s="108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1"/>
      <c r="Z348" s="101"/>
      <c r="AA348" s="101"/>
      <c r="AB348" s="101"/>
      <c r="AC348" s="101"/>
      <c r="AD348" s="101"/>
      <c r="AE348" s="101"/>
      <c r="AF348" s="101"/>
      <c r="AG348" s="101" t="s">
        <v>365</v>
      </c>
      <c r="AH348" s="101">
        <v>0</v>
      </c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</row>
    <row r="349" spans="1:60" outlineLevel="1">
      <c r="A349" s="104"/>
      <c r="B349" s="105"/>
      <c r="C349" s="138" t="s">
        <v>299</v>
      </c>
      <c r="D349" s="107"/>
      <c r="E349" s="108">
        <v>2</v>
      </c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1"/>
      <c r="Z349" s="101"/>
      <c r="AA349" s="101"/>
      <c r="AB349" s="101"/>
      <c r="AC349" s="101"/>
      <c r="AD349" s="101"/>
      <c r="AE349" s="101"/>
      <c r="AF349" s="101"/>
      <c r="AG349" s="101" t="s">
        <v>365</v>
      </c>
      <c r="AH349" s="101">
        <v>0</v>
      </c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</row>
    <row r="350" spans="1:60" ht="25.5">
      <c r="A350" s="116" t="s">
        <v>355</v>
      </c>
      <c r="B350" s="117" t="s">
        <v>242</v>
      </c>
      <c r="C350" s="136" t="s">
        <v>205</v>
      </c>
      <c r="D350" s="118"/>
      <c r="E350" s="119"/>
      <c r="F350" s="120"/>
      <c r="G350" s="120">
        <f>SUMIF(AG351:AG366,"&lt;&gt;NOR",G351:G366)</f>
        <v>0</v>
      </c>
      <c r="H350" s="120"/>
      <c r="I350" s="120">
        <f>SUM(I351:I366)</f>
        <v>0</v>
      </c>
      <c r="J350" s="120"/>
      <c r="K350" s="120">
        <f>SUM(K351:K366)</f>
        <v>0</v>
      </c>
      <c r="L350" s="120"/>
      <c r="M350" s="120">
        <f>SUM(M351:M366)</f>
        <v>0</v>
      </c>
      <c r="N350" s="120"/>
      <c r="O350" s="120">
        <f>SUM(O351:O366)</f>
        <v>0</v>
      </c>
      <c r="P350" s="120"/>
      <c r="Q350" s="120">
        <f>SUM(Q351:Q366)</f>
        <v>0</v>
      </c>
      <c r="R350" s="120"/>
      <c r="S350" s="120"/>
      <c r="T350" s="121"/>
      <c r="U350" s="115"/>
      <c r="V350" s="115">
        <f>SUM(V351:V366)</f>
        <v>30.56</v>
      </c>
      <c r="W350" s="115"/>
      <c r="X350" s="115"/>
      <c r="AG350" t="s">
        <v>356</v>
      </c>
    </row>
    <row r="351" spans="1:60" outlineLevel="1">
      <c r="A351" s="122">
        <v>105</v>
      </c>
      <c r="B351" s="123" t="s">
        <v>2606</v>
      </c>
      <c r="C351" s="137" t="s">
        <v>2607</v>
      </c>
      <c r="D351" s="124" t="s">
        <v>1128</v>
      </c>
      <c r="E351" s="125">
        <v>93</v>
      </c>
      <c r="F351" s="126"/>
      <c r="G351" s="127">
        <f>ROUND(E351*F351,2)</f>
        <v>0</v>
      </c>
      <c r="H351" s="126"/>
      <c r="I351" s="127">
        <f>ROUND(E351*H351,2)</f>
        <v>0</v>
      </c>
      <c r="J351" s="126"/>
      <c r="K351" s="127">
        <f>ROUND(E351*J351,2)</f>
        <v>0</v>
      </c>
      <c r="L351" s="127">
        <v>21</v>
      </c>
      <c r="M351" s="127">
        <f>G351*(1+L351/100)</f>
        <v>0</v>
      </c>
      <c r="N351" s="127">
        <v>0</v>
      </c>
      <c r="O351" s="127">
        <f>ROUND(E351*N351,2)</f>
        <v>0</v>
      </c>
      <c r="P351" s="127">
        <v>0</v>
      </c>
      <c r="Q351" s="127">
        <f>ROUND(E351*P351,2)</f>
        <v>0</v>
      </c>
      <c r="R351" s="127"/>
      <c r="S351" s="127" t="s">
        <v>360</v>
      </c>
      <c r="T351" s="128" t="s">
        <v>393</v>
      </c>
      <c r="U351" s="106">
        <v>0.24232999999999999</v>
      </c>
      <c r="V351" s="106">
        <f>ROUND(E351*U351,2)</f>
        <v>22.54</v>
      </c>
      <c r="W351" s="106"/>
      <c r="X351" s="106" t="s">
        <v>362</v>
      </c>
      <c r="Y351" s="101"/>
      <c r="Z351" s="101"/>
      <c r="AA351" s="101"/>
      <c r="AB351" s="101"/>
      <c r="AC351" s="101"/>
      <c r="AD351" s="101"/>
      <c r="AE351" s="101"/>
      <c r="AF351" s="101"/>
      <c r="AG351" s="101" t="s">
        <v>550</v>
      </c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</row>
    <row r="352" spans="1:60" outlineLevel="1">
      <c r="A352" s="104"/>
      <c r="B352" s="105"/>
      <c r="C352" s="138" t="s">
        <v>2608</v>
      </c>
      <c r="D352" s="107"/>
      <c r="E352" s="108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1"/>
      <c r="Z352" s="101"/>
      <c r="AA352" s="101"/>
      <c r="AB352" s="101"/>
      <c r="AC352" s="101"/>
      <c r="AD352" s="101"/>
      <c r="AE352" s="101"/>
      <c r="AF352" s="101"/>
      <c r="AG352" s="101" t="s">
        <v>365</v>
      </c>
      <c r="AH352" s="101">
        <v>0</v>
      </c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</row>
    <row r="353" spans="1:60" outlineLevel="1">
      <c r="A353" s="104"/>
      <c r="B353" s="105"/>
      <c r="C353" s="138" t="s">
        <v>2389</v>
      </c>
      <c r="D353" s="107"/>
      <c r="E353" s="108">
        <v>89</v>
      </c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1"/>
      <c r="Z353" s="101"/>
      <c r="AA353" s="101"/>
      <c r="AB353" s="101"/>
      <c r="AC353" s="101"/>
      <c r="AD353" s="101"/>
      <c r="AE353" s="101"/>
      <c r="AF353" s="101"/>
      <c r="AG353" s="101" t="s">
        <v>365</v>
      </c>
      <c r="AH353" s="101">
        <v>0</v>
      </c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</row>
    <row r="354" spans="1:60" outlineLevel="1">
      <c r="A354" s="104"/>
      <c r="B354" s="105"/>
      <c r="C354" s="138" t="s">
        <v>2665</v>
      </c>
      <c r="D354" s="107"/>
      <c r="E354" s="108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1"/>
      <c r="Z354" s="101"/>
      <c r="AA354" s="101"/>
      <c r="AB354" s="101"/>
      <c r="AC354" s="101"/>
      <c r="AD354" s="101"/>
      <c r="AE354" s="101"/>
      <c r="AF354" s="101"/>
      <c r="AG354" s="101" t="s">
        <v>365</v>
      </c>
      <c r="AH354" s="101">
        <v>0</v>
      </c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</row>
    <row r="355" spans="1:60" outlineLevel="1">
      <c r="A355" s="104"/>
      <c r="B355" s="105"/>
      <c r="C355" s="138" t="s">
        <v>129</v>
      </c>
      <c r="D355" s="107"/>
      <c r="E355" s="108">
        <v>4</v>
      </c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1"/>
      <c r="Z355" s="101"/>
      <c r="AA355" s="101"/>
      <c r="AB355" s="101"/>
      <c r="AC355" s="101"/>
      <c r="AD355" s="101"/>
      <c r="AE355" s="101"/>
      <c r="AF355" s="101"/>
      <c r="AG355" s="101" t="s">
        <v>365</v>
      </c>
      <c r="AH355" s="101">
        <v>0</v>
      </c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</row>
    <row r="356" spans="1:60" outlineLevel="1">
      <c r="A356" s="122">
        <v>106</v>
      </c>
      <c r="B356" s="123" t="s">
        <v>2736</v>
      </c>
      <c r="C356" s="137" t="s">
        <v>2737</v>
      </c>
      <c r="D356" s="124" t="s">
        <v>1128</v>
      </c>
      <c r="E356" s="125">
        <v>12</v>
      </c>
      <c r="F356" s="126"/>
      <c r="G356" s="127">
        <f>ROUND(E356*F356,2)</f>
        <v>0</v>
      </c>
      <c r="H356" s="126"/>
      <c r="I356" s="127">
        <f>ROUND(E356*H356,2)</f>
        <v>0</v>
      </c>
      <c r="J356" s="126"/>
      <c r="K356" s="127">
        <f>ROUND(E356*J356,2)</f>
        <v>0</v>
      </c>
      <c r="L356" s="127">
        <v>21</v>
      </c>
      <c r="M356" s="127">
        <f>G356*(1+L356/100)</f>
        <v>0</v>
      </c>
      <c r="N356" s="127">
        <v>0</v>
      </c>
      <c r="O356" s="127">
        <f>ROUND(E356*N356,2)</f>
        <v>0</v>
      </c>
      <c r="P356" s="127">
        <v>0</v>
      </c>
      <c r="Q356" s="127">
        <f>ROUND(E356*P356,2)</f>
        <v>0</v>
      </c>
      <c r="R356" s="127"/>
      <c r="S356" s="127" t="s">
        <v>360</v>
      </c>
      <c r="T356" s="128" t="s">
        <v>393</v>
      </c>
      <c r="U356" s="106">
        <v>0.4955</v>
      </c>
      <c r="V356" s="106">
        <f>ROUND(E356*U356,2)</f>
        <v>5.95</v>
      </c>
      <c r="W356" s="106"/>
      <c r="X356" s="106" t="s">
        <v>362</v>
      </c>
      <c r="Y356" s="101"/>
      <c r="Z356" s="101"/>
      <c r="AA356" s="101"/>
      <c r="AB356" s="101"/>
      <c r="AC356" s="101"/>
      <c r="AD356" s="101"/>
      <c r="AE356" s="101"/>
      <c r="AF356" s="101"/>
      <c r="AG356" s="101" t="s">
        <v>550</v>
      </c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</row>
    <row r="357" spans="1:60" outlineLevel="1">
      <c r="A357" s="104"/>
      <c r="B357" s="105"/>
      <c r="C357" s="138" t="s">
        <v>2608</v>
      </c>
      <c r="D357" s="107"/>
      <c r="E357" s="108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1"/>
      <c r="Z357" s="101"/>
      <c r="AA357" s="101"/>
      <c r="AB357" s="101"/>
      <c r="AC357" s="101"/>
      <c r="AD357" s="101"/>
      <c r="AE357" s="101"/>
      <c r="AF357" s="101"/>
      <c r="AG357" s="101" t="s">
        <v>365</v>
      </c>
      <c r="AH357" s="101">
        <v>0</v>
      </c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</row>
    <row r="358" spans="1:60" outlineLevel="1">
      <c r="A358" s="104"/>
      <c r="B358" s="105"/>
      <c r="C358" s="138" t="s">
        <v>129</v>
      </c>
      <c r="D358" s="107"/>
      <c r="E358" s="108">
        <v>4</v>
      </c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1"/>
      <c r="Z358" s="101"/>
      <c r="AA358" s="101"/>
      <c r="AB358" s="101"/>
      <c r="AC358" s="101"/>
      <c r="AD358" s="101"/>
      <c r="AE358" s="101"/>
      <c r="AF358" s="101"/>
      <c r="AG358" s="101" t="s">
        <v>365</v>
      </c>
      <c r="AH358" s="101">
        <v>0</v>
      </c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</row>
    <row r="359" spans="1:60" outlineLevel="1">
      <c r="A359" s="104"/>
      <c r="B359" s="105"/>
      <c r="C359" s="138" t="s">
        <v>2665</v>
      </c>
      <c r="D359" s="107"/>
      <c r="E359" s="108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1"/>
      <c r="Z359" s="101"/>
      <c r="AA359" s="101"/>
      <c r="AB359" s="101"/>
      <c r="AC359" s="101"/>
      <c r="AD359" s="101"/>
      <c r="AE359" s="101"/>
      <c r="AF359" s="101"/>
      <c r="AG359" s="101" t="s">
        <v>365</v>
      </c>
      <c r="AH359" s="101">
        <v>0</v>
      </c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</row>
    <row r="360" spans="1:60" outlineLevel="1">
      <c r="A360" s="104"/>
      <c r="B360" s="105"/>
      <c r="C360" s="138" t="s">
        <v>311</v>
      </c>
      <c r="D360" s="107"/>
      <c r="E360" s="108">
        <v>8</v>
      </c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1"/>
      <c r="Z360" s="101"/>
      <c r="AA360" s="101"/>
      <c r="AB360" s="101"/>
      <c r="AC360" s="101"/>
      <c r="AD360" s="101"/>
      <c r="AE360" s="101"/>
      <c r="AF360" s="101"/>
      <c r="AG360" s="101" t="s">
        <v>365</v>
      </c>
      <c r="AH360" s="101">
        <v>0</v>
      </c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  <c r="BH360" s="101"/>
    </row>
    <row r="361" spans="1:60" outlineLevel="1">
      <c r="A361" s="122">
        <v>107</v>
      </c>
      <c r="B361" s="123" t="s">
        <v>2738</v>
      </c>
      <c r="C361" s="137" t="s">
        <v>2739</v>
      </c>
      <c r="D361" s="124" t="s">
        <v>1128</v>
      </c>
      <c r="E361" s="125">
        <v>2</v>
      </c>
      <c r="F361" s="126"/>
      <c r="G361" s="127">
        <f>ROUND(E361*F361,2)</f>
        <v>0</v>
      </c>
      <c r="H361" s="126"/>
      <c r="I361" s="127">
        <f>ROUND(E361*H361,2)</f>
        <v>0</v>
      </c>
      <c r="J361" s="126"/>
      <c r="K361" s="127">
        <f>ROUND(E361*J361,2)</f>
        <v>0</v>
      </c>
      <c r="L361" s="127">
        <v>21</v>
      </c>
      <c r="M361" s="127">
        <f>G361*(1+L361/100)</f>
        <v>0</v>
      </c>
      <c r="N361" s="127">
        <v>0</v>
      </c>
      <c r="O361" s="127">
        <f>ROUND(E361*N361,2)</f>
        <v>0</v>
      </c>
      <c r="P361" s="127">
        <v>0</v>
      </c>
      <c r="Q361" s="127">
        <f>ROUND(E361*P361,2)</f>
        <v>0</v>
      </c>
      <c r="R361" s="127"/>
      <c r="S361" s="127" t="s">
        <v>360</v>
      </c>
      <c r="T361" s="128" t="s">
        <v>393</v>
      </c>
      <c r="U361" s="106">
        <v>1.0331699999999999</v>
      </c>
      <c r="V361" s="106">
        <f>ROUND(E361*U361,2)</f>
        <v>2.0699999999999998</v>
      </c>
      <c r="W361" s="106"/>
      <c r="X361" s="106" t="s">
        <v>362</v>
      </c>
      <c r="Y361" s="101"/>
      <c r="Z361" s="101"/>
      <c r="AA361" s="101"/>
      <c r="AB361" s="101"/>
      <c r="AC361" s="101"/>
      <c r="AD361" s="101"/>
      <c r="AE361" s="101"/>
      <c r="AF361" s="101"/>
      <c r="AG361" s="101" t="s">
        <v>550</v>
      </c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</row>
    <row r="362" spans="1:60" outlineLevel="1">
      <c r="A362" s="104"/>
      <c r="B362" s="105"/>
      <c r="C362" s="138" t="s">
        <v>2608</v>
      </c>
      <c r="D362" s="107"/>
      <c r="E362" s="108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1"/>
      <c r="Z362" s="101"/>
      <c r="AA362" s="101"/>
      <c r="AB362" s="101"/>
      <c r="AC362" s="101"/>
      <c r="AD362" s="101"/>
      <c r="AE362" s="101"/>
      <c r="AF362" s="101"/>
      <c r="AG362" s="101" t="s">
        <v>365</v>
      </c>
      <c r="AH362" s="101">
        <v>0</v>
      </c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</row>
    <row r="363" spans="1:60" outlineLevel="1">
      <c r="A363" s="104"/>
      <c r="B363" s="105"/>
      <c r="C363" s="138" t="s">
        <v>299</v>
      </c>
      <c r="D363" s="107"/>
      <c r="E363" s="108">
        <v>2</v>
      </c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1"/>
      <c r="Z363" s="101"/>
      <c r="AA363" s="101"/>
      <c r="AB363" s="101"/>
      <c r="AC363" s="101"/>
      <c r="AD363" s="101"/>
      <c r="AE363" s="101"/>
      <c r="AF363" s="101"/>
      <c r="AG363" s="101" t="s">
        <v>365</v>
      </c>
      <c r="AH363" s="101">
        <v>0</v>
      </c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</row>
    <row r="364" spans="1:60" ht="22.5" outlineLevel="1">
      <c r="A364" s="122">
        <v>108</v>
      </c>
      <c r="B364" s="123" t="s">
        <v>2740</v>
      </c>
      <c r="C364" s="137" t="s">
        <v>2741</v>
      </c>
      <c r="D364" s="124" t="s">
        <v>1128</v>
      </c>
      <c r="E364" s="125">
        <v>38</v>
      </c>
      <c r="F364" s="126"/>
      <c r="G364" s="127">
        <f>ROUND(E364*F364,2)</f>
        <v>0</v>
      </c>
      <c r="H364" s="126"/>
      <c r="I364" s="127">
        <f>ROUND(E364*H364,2)</f>
        <v>0</v>
      </c>
      <c r="J364" s="126"/>
      <c r="K364" s="127">
        <f>ROUND(E364*J364,2)</f>
        <v>0</v>
      </c>
      <c r="L364" s="127">
        <v>21</v>
      </c>
      <c r="M364" s="127">
        <f>G364*(1+L364/100)</f>
        <v>0</v>
      </c>
      <c r="N364" s="127">
        <v>0</v>
      </c>
      <c r="O364" s="127">
        <f>ROUND(E364*N364,2)</f>
        <v>0</v>
      </c>
      <c r="P364" s="127">
        <v>0</v>
      </c>
      <c r="Q364" s="127">
        <f>ROUND(E364*P364,2)</f>
        <v>0</v>
      </c>
      <c r="R364" s="127"/>
      <c r="S364" s="127" t="s">
        <v>392</v>
      </c>
      <c r="T364" s="128" t="s">
        <v>393</v>
      </c>
      <c r="U364" s="106">
        <v>0</v>
      </c>
      <c r="V364" s="106">
        <f>ROUND(E364*U364,2)</f>
        <v>0</v>
      </c>
      <c r="W364" s="106"/>
      <c r="X364" s="106" t="s">
        <v>362</v>
      </c>
      <c r="Y364" s="101"/>
      <c r="Z364" s="101"/>
      <c r="AA364" s="101"/>
      <c r="AB364" s="101"/>
      <c r="AC364" s="101"/>
      <c r="AD364" s="101"/>
      <c r="AE364" s="101"/>
      <c r="AF364" s="101"/>
      <c r="AG364" s="101" t="s">
        <v>550</v>
      </c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</row>
    <row r="365" spans="1:60" outlineLevel="1">
      <c r="A365" s="104"/>
      <c r="B365" s="105"/>
      <c r="C365" s="138" t="s">
        <v>2608</v>
      </c>
      <c r="D365" s="107"/>
      <c r="E365" s="108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1"/>
      <c r="Z365" s="101"/>
      <c r="AA365" s="101"/>
      <c r="AB365" s="101"/>
      <c r="AC365" s="101"/>
      <c r="AD365" s="101"/>
      <c r="AE365" s="101"/>
      <c r="AF365" s="101"/>
      <c r="AG365" s="101" t="s">
        <v>365</v>
      </c>
      <c r="AH365" s="101">
        <v>0</v>
      </c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</row>
    <row r="366" spans="1:60" outlineLevel="1">
      <c r="A366" s="104"/>
      <c r="B366" s="105"/>
      <c r="C366" s="138" t="s">
        <v>1969</v>
      </c>
      <c r="D366" s="107"/>
      <c r="E366" s="108">
        <v>38</v>
      </c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1"/>
      <c r="Z366" s="101"/>
      <c r="AA366" s="101"/>
      <c r="AB366" s="101"/>
      <c r="AC366" s="101"/>
      <c r="AD366" s="101"/>
      <c r="AE366" s="101"/>
      <c r="AF366" s="101"/>
      <c r="AG366" s="101" t="s">
        <v>365</v>
      </c>
      <c r="AH366" s="101">
        <v>0</v>
      </c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</row>
    <row r="367" spans="1:60">
      <c r="A367" s="116" t="s">
        <v>355</v>
      </c>
      <c r="B367" s="117" t="s">
        <v>243</v>
      </c>
      <c r="C367" s="136" t="s">
        <v>244</v>
      </c>
      <c r="D367" s="118"/>
      <c r="E367" s="119"/>
      <c r="F367" s="120"/>
      <c r="G367" s="120">
        <f>SUMIF(AG368:AG448,"&lt;&gt;NOR",G368:G448)</f>
        <v>0</v>
      </c>
      <c r="H367" s="120"/>
      <c r="I367" s="120">
        <f>SUM(I368:I448)</f>
        <v>0</v>
      </c>
      <c r="J367" s="120"/>
      <c r="K367" s="120">
        <f>SUM(K368:K448)</f>
        <v>0</v>
      </c>
      <c r="L367" s="120"/>
      <c r="M367" s="120">
        <f>SUM(M368:M448)</f>
        <v>0</v>
      </c>
      <c r="N367" s="120"/>
      <c r="O367" s="120">
        <f>SUM(O368:O448)</f>
        <v>0</v>
      </c>
      <c r="P367" s="120"/>
      <c r="Q367" s="120">
        <f>SUM(Q368:Q448)</f>
        <v>0</v>
      </c>
      <c r="R367" s="120"/>
      <c r="S367" s="120"/>
      <c r="T367" s="121"/>
      <c r="U367" s="115"/>
      <c r="V367" s="115">
        <f>SUM(V368:V448)</f>
        <v>268.72000000000003</v>
      </c>
      <c r="W367" s="115"/>
      <c r="X367" s="115"/>
      <c r="AG367" t="s">
        <v>356</v>
      </c>
    </row>
    <row r="368" spans="1:60" outlineLevel="1">
      <c r="A368" s="122">
        <v>109</v>
      </c>
      <c r="B368" s="123" t="s">
        <v>2742</v>
      </c>
      <c r="C368" s="137" t="s">
        <v>2743</v>
      </c>
      <c r="D368" s="124" t="s">
        <v>1128</v>
      </c>
      <c r="E368" s="125">
        <v>3</v>
      </c>
      <c r="F368" s="126"/>
      <c r="G368" s="127">
        <f>ROUND(E368*F368,2)</f>
        <v>0</v>
      </c>
      <c r="H368" s="126"/>
      <c r="I368" s="127">
        <f>ROUND(E368*H368,2)</f>
        <v>0</v>
      </c>
      <c r="J368" s="126"/>
      <c r="K368" s="127">
        <f>ROUND(E368*J368,2)</f>
        <v>0</v>
      </c>
      <c r="L368" s="127">
        <v>21</v>
      </c>
      <c r="M368" s="127">
        <f>G368*(1+L368/100)</f>
        <v>0</v>
      </c>
      <c r="N368" s="127">
        <v>0</v>
      </c>
      <c r="O368" s="127">
        <f>ROUND(E368*N368,2)</f>
        <v>0</v>
      </c>
      <c r="P368" s="127">
        <v>0</v>
      </c>
      <c r="Q368" s="127">
        <f>ROUND(E368*P368,2)</f>
        <v>0</v>
      </c>
      <c r="R368" s="127"/>
      <c r="S368" s="127" t="s">
        <v>360</v>
      </c>
      <c r="T368" s="128" t="s">
        <v>393</v>
      </c>
      <c r="U368" s="106">
        <v>1.6830000000000001E-2</v>
      </c>
      <c r="V368" s="106">
        <f>ROUND(E368*U368,2)</f>
        <v>0.05</v>
      </c>
      <c r="W368" s="106"/>
      <c r="X368" s="106" t="s">
        <v>362</v>
      </c>
      <c r="Y368" s="101"/>
      <c r="Z368" s="101"/>
      <c r="AA368" s="101"/>
      <c r="AB368" s="101"/>
      <c r="AC368" s="101"/>
      <c r="AD368" s="101"/>
      <c r="AE368" s="101"/>
      <c r="AF368" s="101"/>
      <c r="AG368" s="101" t="s">
        <v>550</v>
      </c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</row>
    <row r="369" spans="1:60" outlineLevel="1">
      <c r="A369" s="104"/>
      <c r="B369" s="105"/>
      <c r="C369" s="138" t="s">
        <v>2608</v>
      </c>
      <c r="D369" s="107"/>
      <c r="E369" s="108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1"/>
      <c r="Z369" s="101"/>
      <c r="AA369" s="101"/>
      <c r="AB369" s="101"/>
      <c r="AC369" s="101"/>
      <c r="AD369" s="101"/>
      <c r="AE369" s="101"/>
      <c r="AF369" s="101"/>
      <c r="AG369" s="101" t="s">
        <v>365</v>
      </c>
      <c r="AH369" s="101">
        <v>0</v>
      </c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</row>
    <row r="370" spans="1:60" outlineLevel="1">
      <c r="A370" s="104"/>
      <c r="B370" s="105"/>
      <c r="C370" s="138" t="s">
        <v>127</v>
      </c>
      <c r="D370" s="107"/>
      <c r="E370" s="108">
        <v>3</v>
      </c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1"/>
      <c r="Z370" s="101"/>
      <c r="AA370" s="101"/>
      <c r="AB370" s="101"/>
      <c r="AC370" s="101"/>
      <c r="AD370" s="101"/>
      <c r="AE370" s="101"/>
      <c r="AF370" s="101"/>
      <c r="AG370" s="101" t="s">
        <v>365</v>
      </c>
      <c r="AH370" s="101">
        <v>0</v>
      </c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  <c r="BE370" s="101"/>
      <c r="BF370" s="101"/>
      <c r="BG370" s="101"/>
      <c r="BH370" s="101"/>
    </row>
    <row r="371" spans="1:60" outlineLevel="1">
      <c r="A371" s="122">
        <v>110</v>
      </c>
      <c r="B371" s="123" t="s">
        <v>2744</v>
      </c>
      <c r="C371" s="137" t="s">
        <v>2745</v>
      </c>
      <c r="D371" s="124" t="s">
        <v>1128</v>
      </c>
      <c r="E371" s="125">
        <v>2</v>
      </c>
      <c r="F371" s="126"/>
      <c r="G371" s="127">
        <f>ROUND(E371*F371,2)</f>
        <v>0</v>
      </c>
      <c r="H371" s="126"/>
      <c r="I371" s="127">
        <f>ROUND(E371*H371,2)</f>
        <v>0</v>
      </c>
      <c r="J371" s="126"/>
      <c r="K371" s="127">
        <f>ROUND(E371*J371,2)</f>
        <v>0</v>
      </c>
      <c r="L371" s="127">
        <v>21</v>
      </c>
      <c r="M371" s="127">
        <f>G371*(1+L371/100)</f>
        <v>0</v>
      </c>
      <c r="N371" s="127">
        <v>0</v>
      </c>
      <c r="O371" s="127">
        <f>ROUND(E371*N371,2)</f>
        <v>0</v>
      </c>
      <c r="P371" s="127">
        <v>0</v>
      </c>
      <c r="Q371" s="127">
        <f>ROUND(E371*P371,2)</f>
        <v>0</v>
      </c>
      <c r="R371" s="127"/>
      <c r="S371" s="127" t="s">
        <v>392</v>
      </c>
      <c r="T371" s="128" t="s">
        <v>393</v>
      </c>
      <c r="U371" s="106">
        <v>0</v>
      </c>
      <c r="V371" s="106">
        <f>ROUND(E371*U371,2)</f>
        <v>0</v>
      </c>
      <c r="W371" s="106"/>
      <c r="X371" s="106" t="s">
        <v>362</v>
      </c>
      <c r="Y371" s="101"/>
      <c r="Z371" s="101"/>
      <c r="AA371" s="101"/>
      <c r="AB371" s="101"/>
      <c r="AC371" s="101"/>
      <c r="AD371" s="101"/>
      <c r="AE371" s="101"/>
      <c r="AF371" s="101"/>
      <c r="AG371" s="101" t="s">
        <v>550</v>
      </c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</row>
    <row r="372" spans="1:60" outlineLevel="1">
      <c r="A372" s="104"/>
      <c r="B372" s="105"/>
      <c r="C372" s="138" t="s">
        <v>2608</v>
      </c>
      <c r="D372" s="107"/>
      <c r="E372" s="108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1"/>
      <c r="Z372" s="101"/>
      <c r="AA372" s="101"/>
      <c r="AB372" s="101"/>
      <c r="AC372" s="101"/>
      <c r="AD372" s="101"/>
      <c r="AE372" s="101"/>
      <c r="AF372" s="101"/>
      <c r="AG372" s="101" t="s">
        <v>365</v>
      </c>
      <c r="AH372" s="101">
        <v>0</v>
      </c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</row>
    <row r="373" spans="1:60" outlineLevel="1">
      <c r="A373" s="104"/>
      <c r="B373" s="105"/>
      <c r="C373" s="138" t="s">
        <v>43</v>
      </c>
      <c r="D373" s="107"/>
      <c r="E373" s="108">
        <v>1</v>
      </c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1"/>
      <c r="Z373" s="101"/>
      <c r="AA373" s="101"/>
      <c r="AB373" s="101"/>
      <c r="AC373" s="101"/>
      <c r="AD373" s="101"/>
      <c r="AE373" s="101"/>
      <c r="AF373" s="101"/>
      <c r="AG373" s="101" t="s">
        <v>365</v>
      </c>
      <c r="AH373" s="101">
        <v>0</v>
      </c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</row>
    <row r="374" spans="1:60" outlineLevel="1">
      <c r="A374" s="104"/>
      <c r="B374" s="105"/>
      <c r="C374" s="138" t="s">
        <v>2665</v>
      </c>
      <c r="D374" s="107"/>
      <c r="E374" s="108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1"/>
      <c r="Z374" s="101"/>
      <c r="AA374" s="101"/>
      <c r="AB374" s="101"/>
      <c r="AC374" s="101"/>
      <c r="AD374" s="101"/>
      <c r="AE374" s="101"/>
      <c r="AF374" s="101"/>
      <c r="AG374" s="101" t="s">
        <v>365</v>
      </c>
      <c r="AH374" s="101">
        <v>0</v>
      </c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</row>
    <row r="375" spans="1:60" outlineLevel="1">
      <c r="A375" s="104"/>
      <c r="B375" s="105"/>
      <c r="C375" s="138" t="s">
        <v>43</v>
      </c>
      <c r="D375" s="107"/>
      <c r="E375" s="108">
        <v>1</v>
      </c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1"/>
      <c r="Z375" s="101"/>
      <c r="AA375" s="101"/>
      <c r="AB375" s="101"/>
      <c r="AC375" s="101"/>
      <c r="AD375" s="101"/>
      <c r="AE375" s="101"/>
      <c r="AF375" s="101"/>
      <c r="AG375" s="101" t="s">
        <v>365</v>
      </c>
      <c r="AH375" s="101">
        <v>0</v>
      </c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</row>
    <row r="376" spans="1:60" outlineLevel="1">
      <c r="A376" s="122">
        <v>111</v>
      </c>
      <c r="B376" s="123" t="s">
        <v>2746</v>
      </c>
      <c r="C376" s="137" t="s">
        <v>2747</v>
      </c>
      <c r="D376" s="124" t="s">
        <v>1128</v>
      </c>
      <c r="E376" s="125">
        <v>3</v>
      </c>
      <c r="F376" s="126"/>
      <c r="G376" s="127">
        <f>ROUND(E376*F376,2)</f>
        <v>0</v>
      </c>
      <c r="H376" s="126"/>
      <c r="I376" s="127">
        <f>ROUND(E376*H376,2)</f>
        <v>0</v>
      </c>
      <c r="J376" s="126"/>
      <c r="K376" s="127">
        <f>ROUND(E376*J376,2)</f>
        <v>0</v>
      </c>
      <c r="L376" s="127">
        <v>21</v>
      </c>
      <c r="M376" s="127">
        <f>G376*(1+L376/100)</f>
        <v>0</v>
      </c>
      <c r="N376" s="127">
        <v>0</v>
      </c>
      <c r="O376" s="127">
        <f>ROUND(E376*N376,2)</f>
        <v>0</v>
      </c>
      <c r="P376" s="127">
        <v>0</v>
      </c>
      <c r="Q376" s="127">
        <f>ROUND(E376*P376,2)</f>
        <v>0</v>
      </c>
      <c r="R376" s="127"/>
      <c r="S376" s="127" t="s">
        <v>392</v>
      </c>
      <c r="T376" s="128" t="s">
        <v>393</v>
      </c>
      <c r="U376" s="106">
        <v>0</v>
      </c>
      <c r="V376" s="106">
        <f>ROUND(E376*U376,2)</f>
        <v>0</v>
      </c>
      <c r="W376" s="106"/>
      <c r="X376" s="106" t="s">
        <v>362</v>
      </c>
      <c r="Y376" s="101"/>
      <c r="Z376" s="101"/>
      <c r="AA376" s="101"/>
      <c r="AB376" s="101"/>
      <c r="AC376" s="101"/>
      <c r="AD376" s="101"/>
      <c r="AE376" s="101"/>
      <c r="AF376" s="101"/>
      <c r="AG376" s="101" t="s">
        <v>550</v>
      </c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</row>
    <row r="377" spans="1:60" outlineLevel="1">
      <c r="A377" s="104"/>
      <c r="B377" s="105"/>
      <c r="C377" s="138" t="s">
        <v>2608</v>
      </c>
      <c r="D377" s="107"/>
      <c r="E377" s="108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1"/>
      <c r="Z377" s="101"/>
      <c r="AA377" s="101"/>
      <c r="AB377" s="101"/>
      <c r="AC377" s="101"/>
      <c r="AD377" s="101"/>
      <c r="AE377" s="101"/>
      <c r="AF377" s="101"/>
      <c r="AG377" s="101" t="s">
        <v>365</v>
      </c>
      <c r="AH377" s="101">
        <v>0</v>
      </c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101"/>
      <c r="BG377" s="101"/>
      <c r="BH377" s="101"/>
    </row>
    <row r="378" spans="1:60" outlineLevel="1">
      <c r="A378" s="104"/>
      <c r="B378" s="105"/>
      <c r="C378" s="138" t="s">
        <v>127</v>
      </c>
      <c r="D378" s="107"/>
      <c r="E378" s="108">
        <v>3</v>
      </c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1"/>
      <c r="Z378" s="101"/>
      <c r="AA378" s="101"/>
      <c r="AB378" s="101"/>
      <c r="AC378" s="101"/>
      <c r="AD378" s="101"/>
      <c r="AE378" s="101"/>
      <c r="AF378" s="101"/>
      <c r="AG378" s="101" t="s">
        <v>365</v>
      </c>
      <c r="AH378" s="101">
        <v>0</v>
      </c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1"/>
      <c r="BG378" s="101"/>
      <c r="BH378" s="101"/>
    </row>
    <row r="379" spans="1:60" outlineLevel="1">
      <c r="A379" s="122">
        <v>112</v>
      </c>
      <c r="B379" s="123" t="s">
        <v>2748</v>
      </c>
      <c r="C379" s="137" t="s">
        <v>2749</v>
      </c>
      <c r="D379" s="124" t="s">
        <v>1128</v>
      </c>
      <c r="E379" s="125">
        <v>2</v>
      </c>
      <c r="F379" s="126"/>
      <c r="G379" s="127">
        <f>ROUND(E379*F379,2)</f>
        <v>0</v>
      </c>
      <c r="H379" s="126"/>
      <c r="I379" s="127">
        <f>ROUND(E379*H379,2)</f>
        <v>0</v>
      </c>
      <c r="J379" s="126"/>
      <c r="K379" s="127">
        <f>ROUND(E379*J379,2)</f>
        <v>0</v>
      </c>
      <c r="L379" s="127">
        <v>21</v>
      </c>
      <c r="M379" s="127">
        <f>G379*(1+L379/100)</f>
        <v>0</v>
      </c>
      <c r="N379" s="127">
        <v>0</v>
      </c>
      <c r="O379" s="127">
        <f>ROUND(E379*N379,2)</f>
        <v>0</v>
      </c>
      <c r="P379" s="127">
        <v>0</v>
      </c>
      <c r="Q379" s="127">
        <f>ROUND(E379*P379,2)</f>
        <v>0</v>
      </c>
      <c r="R379" s="127"/>
      <c r="S379" s="127" t="s">
        <v>392</v>
      </c>
      <c r="T379" s="128" t="s">
        <v>393</v>
      </c>
      <c r="U379" s="106">
        <v>0</v>
      </c>
      <c r="V379" s="106">
        <f>ROUND(E379*U379,2)</f>
        <v>0</v>
      </c>
      <c r="W379" s="106"/>
      <c r="X379" s="106" t="s">
        <v>362</v>
      </c>
      <c r="Y379" s="101"/>
      <c r="Z379" s="101"/>
      <c r="AA379" s="101"/>
      <c r="AB379" s="101"/>
      <c r="AC379" s="101"/>
      <c r="AD379" s="101"/>
      <c r="AE379" s="101"/>
      <c r="AF379" s="101"/>
      <c r="AG379" s="101" t="s">
        <v>550</v>
      </c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101"/>
      <c r="BG379" s="101"/>
      <c r="BH379" s="101"/>
    </row>
    <row r="380" spans="1:60" outlineLevel="1">
      <c r="A380" s="104"/>
      <c r="B380" s="105"/>
      <c r="C380" s="138" t="s">
        <v>2608</v>
      </c>
      <c r="D380" s="107"/>
      <c r="E380" s="108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1"/>
      <c r="Z380" s="101"/>
      <c r="AA380" s="101"/>
      <c r="AB380" s="101"/>
      <c r="AC380" s="101"/>
      <c r="AD380" s="101"/>
      <c r="AE380" s="101"/>
      <c r="AF380" s="101"/>
      <c r="AG380" s="101" t="s">
        <v>365</v>
      </c>
      <c r="AH380" s="101">
        <v>0</v>
      </c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</row>
    <row r="381" spans="1:60" outlineLevel="1">
      <c r="A381" s="104"/>
      <c r="B381" s="105"/>
      <c r="C381" s="138" t="s">
        <v>299</v>
      </c>
      <c r="D381" s="107"/>
      <c r="E381" s="108">
        <v>2</v>
      </c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1"/>
      <c r="Z381" s="101"/>
      <c r="AA381" s="101"/>
      <c r="AB381" s="101"/>
      <c r="AC381" s="101"/>
      <c r="AD381" s="101"/>
      <c r="AE381" s="101"/>
      <c r="AF381" s="101"/>
      <c r="AG381" s="101" t="s">
        <v>365</v>
      </c>
      <c r="AH381" s="101">
        <v>0</v>
      </c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  <c r="BE381" s="101"/>
      <c r="BF381" s="101"/>
      <c r="BG381" s="101"/>
      <c r="BH381" s="101"/>
    </row>
    <row r="382" spans="1:60" outlineLevel="1">
      <c r="A382" s="122">
        <v>113</v>
      </c>
      <c r="B382" s="123" t="s">
        <v>2750</v>
      </c>
      <c r="C382" s="137" t="s">
        <v>2751</v>
      </c>
      <c r="D382" s="124" t="s">
        <v>1128</v>
      </c>
      <c r="E382" s="125">
        <v>4</v>
      </c>
      <c r="F382" s="126"/>
      <c r="G382" s="127">
        <f>ROUND(E382*F382,2)</f>
        <v>0</v>
      </c>
      <c r="H382" s="126"/>
      <c r="I382" s="127">
        <f>ROUND(E382*H382,2)</f>
        <v>0</v>
      </c>
      <c r="J382" s="126"/>
      <c r="K382" s="127">
        <f>ROUND(E382*J382,2)</f>
        <v>0</v>
      </c>
      <c r="L382" s="127">
        <v>21</v>
      </c>
      <c r="M382" s="127">
        <f>G382*(1+L382/100)</f>
        <v>0</v>
      </c>
      <c r="N382" s="127">
        <v>0</v>
      </c>
      <c r="O382" s="127">
        <f>ROUND(E382*N382,2)</f>
        <v>0</v>
      </c>
      <c r="P382" s="127">
        <v>0</v>
      </c>
      <c r="Q382" s="127">
        <f>ROUND(E382*P382,2)</f>
        <v>0</v>
      </c>
      <c r="R382" s="127"/>
      <c r="S382" s="127" t="s">
        <v>392</v>
      </c>
      <c r="T382" s="128" t="s">
        <v>393</v>
      </c>
      <c r="U382" s="106">
        <v>0</v>
      </c>
      <c r="V382" s="106">
        <f>ROUND(E382*U382,2)</f>
        <v>0</v>
      </c>
      <c r="W382" s="106"/>
      <c r="X382" s="106" t="s">
        <v>362</v>
      </c>
      <c r="Y382" s="101"/>
      <c r="Z382" s="101"/>
      <c r="AA382" s="101"/>
      <c r="AB382" s="101"/>
      <c r="AC382" s="101"/>
      <c r="AD382" s="101"/>
      <c r="AE382" s="101"/>
      <c r="AF382" s="101"/>
      <c r="AG382" s="101" t="s">
        <v>550</v>
      </c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  <c r="BE382" s="101"/>
      <c r="BF382" s="101"/>
      <c r="BG382" s="101"/>
      <c r="BH382" s="101"/>
    </row>
    <row r="383" spans="1:60" outlineLevel="1">
      <c r="A383" s="104"/>
      <c r="B383" s="105"/>
      <c r="C383" s="138" t="s">
        <v>2665</v>
      </c>
      <c r="D383" s="107"/>
      <c r="E383" s="108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1"/>
      <c r="Z383" s="101"/>
      <c r="AA383" s="101"/>
      <c r="AB383" s="101"/>
      <c r="AC383" s="101"/>
      <c r="AD383" s="101"/>
      <c r="AE383" s="101"/>
      <c r="AF383" s="101"/>
      <c r="AG383" s="101" t="s">
        <v>365</v>
      </c>
      <c r="AH383" s="101">
        <v>0</v>
      </c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  <c r="BE383" s="101"/>
      <c r="BF383" s="101"/>
      <c r="BG383" s="101"/>
      <c r="BH383" s="101"/>
    </row>
    <row r="384" spans="1:60" outlineLevel="1">
      <c r="A384" s="104"/>
      <c r="B384" s="105"/>
      <c r="C384" s="138" t="s">
        <v>129</v>
      </c>
      <c r="D384" s="107"/>
      <c r="E384" s="108">
        <v>4</v>
      </c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1"/>
      <c r="Z384" s="101"/>
      <c r="AA384" s="101"/>
      <c r="AB384" s="101"/>
      <c r="AC384" s="101"/>
      <c r="AD384" s="101"/>
      <c r="AE384" s="101"/>
      <c r="AF384" s="101"/>
      <c r="AG384" s="101" t="s">
        <v>365</v>
      </c>
      <c r="AH384" s="101">
        <v>0</v>
      </c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  <c r="BE384" s="101"/>
      <c r="BF384" s="101"/>
      <c r="BG384" s="101"/>
      <c r="BH384" s="101"/>
    </row>
    <row r="385" spans="1:60" outlineLevel="1">
      <c r="A385" s="122">
        <v>114</v>
      </c>
      <c r="B385" s="123" t="s">
        <v>2752</v>
      </c>
      <c r="C385" s="137" t="s">
        <v>2753</v>
      </c>
      <c r="D385" s="124" t="s">
        <v>1128</v>
      </c>
      <c r="E385" s="125">
        <v>16</v>
      </c>
      <c r="F385" s="126"/>
      <c r="G385" s="127">
        <f>ROUND(E385*F385,2)</f>
        <v>0</v>
      </c>
      <c r="H385" s="126"/>
      <c r="I385" s="127">
        <f>ROUND(E385*H385,2)</f>
        <v>0</v>
      </c>
      <c r="J385" s="126"/>
      <c r="K385" s="127">
        <f>ROUND(E385*J385,2)</f>
        <v>0</v>
      </c>
      <c r="L385" s="127">
        <v>21</v>
      </c>
      <c r="M385" s="127">
        <f>G385*(1+L385/100)</f>
        <v>0</v>
      </c>
      <c r="N385" s="127">
        <v>0</v>
      </c>
      <c r="O385" s="127">
        <f>ROUND(E385*N385,2)</f>
        <v>0</v>
      </c>
      <c r="P385" s="127">
        <v>0</v>
      </c>
      <c r="Q385" s="127">
        <f>ROUND(E385*P385,2)</f>
        <v>0</v>
      </c>
      <c r="R385" s="127"/>
      <c r="S385" s="127" t="s">
        <v>392</v>
      </c>
      <c r="T385" s="128" t="s">
        <v>393</v>
      </c>
      <c r="U385" s="106">
        <v>0</v>
      </c>
      <c r="V385" s="106">
        <f>ROUND(E385*U385,2)</f>
        <v>0</v>
      </c>
      <c r="W385" s="106"/>
      <c r="X385" s="106" t="s">
        <v>362</v>
      </c>
      <c r="Y385" s="101"/>
      <c r="Z385" s="101"/>
      <c r="AA385" s="101"/>
      <c r="AB385" s="101"/>
      <c r="AC385" s="101"/>
      <c r="AD385" s="101"/>
      <c r="AE385" s="101"/>
      <c r="AF385" s="101"/>
      <c r="AG385" s="101" t="s">
        <v>550</v>
      </c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  <c r="BE385" s="101"/>
      <c r="BF385" s="101"/>
      <c r="BG385" s="101"/>
      <c r="BH385" s="101"/>
    </row>
    <row r="386" spans="1:60" outlineLevel="1">
      <c r="A386" s="104"/>
      <c r="B386" s="105"/>
      <c r="C386" s="138" t="s">
        <v>2665</v>
      </c>
      <c r="D386" s="107"/>
      <c r="E386" s="108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1"/>
      <c r="Z386" s="101"/>
      <c r="AA386" s="101"/>
      <c r="AB386" s="101"/>
      <c r="AC386" s="101"/>
      <c r="AD386" s="101"/>
      <c r="AE386" s="101"/>
      <c r="AF386" s="101"/>
      <c r="AG386" s="101" t="s">
        <v>365</v>
      </c>
      <c r="AH386" s="101">
        <v>0</v>
      </c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  <c r="BE386" s="101"/>
      <c r="BF386" s="101"/>
      <c r="BG386" s="101"/>
      <c r="BH386" s="101"/>
    </row>
    <row r="387" spans="1:60" outlineLevel="1">
      <c r="A387" s="104"/>
      <c r="B387" s="105"/>
      <c r="C387" s="138" t="s">
        <v>2470</v>
      </c>
      <c r="D387" s="107"/>
      <c r="E387" s="108">
        <v>16</v>
      </c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1"/>
      <c r="Z387" s="101"/>
      <c r="AA387" s="101"/>
      <c r="AB387" s="101"/>
      <c r="AC387" s="101"/>
      <c r="AD387" s="101"/>
      <c r="AE387" s="101"/>
      <c r="AF387" s="101"/>
      <c r="AG387" s="101" t="s">
        <v>365</v>
      </c>
      <c r="AH387" s="101">
        <v>0</v>
      </c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  <c r="BE387" s="101"/>
      <c r="BF387" s="101"/>
      <c r="BG387" s="101"/>
      <c r="BH387" s="101"/>
    </row>
    <row r="388" spans="1:60" outlineLevel="1">
      <c r="A388" s="122">
        <v>115</v>
      </c>
      <c r="B388" s="123" t="s">
        <v>2754</v>
      </c>
      <c r="C388" s="137" t="s">
        <v>2755</v>
      </c>
      <c r="D388" s="124" t="s">
        <v>1128</v>
      </c>
      <c r="E388" s="125">
        <v>3</v>
      </c>
      <c r="F388" s="126"/>
      <c r="G388" s="127">
        <f>ROUND(E388*F388,2)</f>
        <v>0</v>
      </c>
      <c r="H388" s="126"/>
      <c r="I388" s="127">
        <f>ROUND(E388*H388,2)</f>
        <v>0</v>
      </c>
      <c r="J388" s="126"/>
      <c r="K388" s="127">
        <f>ROUND(E388*J388,2)</f>
        <v>0</v>
      </c>
      <c r="L388" s="127">
        <v>21</v>
      </c>
      <c r="M388" s="127">
        <f>G388*(1+L388/100)</f>
        <v>0</v>
      </c>
      <c r="N388" s="127">
        <v>0</v>
      </c>
      <c r="O388" s="127">
        <f>ROUND(E388*N388,2)</f>
        <v>0</v>
      </c>
      <c r="P388" s="127">
        <v>0</v>
      </c>
      <c r="Q388" s="127">
        <f>ROUND(E388*P388,2)</f>
        <v>0</v>
      </c>
      <c r="R388" s="127"/>
      <c r="S388" s="127" t="s">
        <v>392</v>
      </c>
      <c r="T388" s="128" t="s">
        <v>393</v>
      </c>
      <c r="U388" s="106">
        <v>0</v>
      </c>
      <c r="V388" s="106">
        <f>ROUND(E388*U388,2)</f>
        <v>0</v>
      </c>
      <c r="W388" s="106"/>
      <c r="X388" s="106" t="s">
        <v>362</v>
      </c>
      <c r="Y388" s="101"/>
      <c r="Z388" s="101"/>
      <c r="AA388" s="101"/>
      <c r="AB388" s="101"/>
      <c r="AC388" s="101"/>
      <c r="AD388" s="101"/>
      <c r="AE388" s="101"/>
      <c r="AF388" s="101"/>
      <c r="AG388" s="101" t="s">
        <v>550</v>
      </c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  <c r="BE388" s="101"/>
      <c r="BF388" s="101"/>
      <c r="BG388" s="101"/>
      <c r="BH388" s="101"/>
    </row>
    <row r="389" spans="1:60" outlineLevel="1">
      <c r="A389" s="104"/>
      <c r="B389" s="105"/>
      <c r="C389" s="138" t="s">
        <v>2665</v>
      </c>
      <c r="D389" s="107"/>
      <c r="E389" s="108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1"/>
      <c r="Z389" s="101"/>
      <c r="AA389" s="101"/>
      <c r="AB389" s="101"/>
      <c r="AC389" s="101"/>
      <c r="AD389" s="101"/>
      <c r="AE389" s="101"/>
      <c r="AF389" s="101"/>
      <c r="AG389" s="101" t="s">
        <v>365</v>
      </c>
      <c r="AH389" s="101">
        <v>0</v>
      </c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  <c r="BE389" s="101"/>
      <c r="BF389" s="101"/>
      <c r="BG389" s="101"/>
      <c r="BH389" s="101"/>
    </row>
    <row r="390" spans="1:60" outlineLevel="1">
      <c r="A390" s="104"/>
      <c r="B390" s="105"/>
      <c r="C390" s="138" t="s">
        <v>127</v>
      </c>
      <c r="D390" s="107"/>
      <c r="E390" s="108">
        <v>3</v>
      </c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1"/>
      <c r="Z390" s="101"/>
      <c r="AA390" s="101"/>
      <c r="AB390" s="101"/>
      <c r="AC390" s="101"/>
      <c r="AD390" s="101"/>
      <c r="AE390" s="101"/>
      <c r="AF390" s="101"/>
      <c r="AG390" s="101" t="s">
        <v>365</v>
      </c>
      <c r="AH390" s="101">
        <v>0</v>
      </c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</row>
    <row r="391" spans="1:60" outlineLevel="1">
      <c r="A391" s="122">
        <v>116</v>
      </c>
      <c r="B391" s="123" t="s">
        <v>2518</v>
      </c>
      <c r="C391" s="137" t="s">
        <v>2522</v>
      </c>
      <c r="D391" s="124" t="s">
        <v>1128</v>
      </c>
      <c r="E391" s="125">
        <v>3</v>
      </c>
      <c r="F391" s="126"/>
      <c r="G391" s="127">
        <f>ROUND(E391*F391,2)</f>
        <v>0</v>
      </c>
      <c r="H391" s="126"/>
      <c r="I391" s="127">
        <f>ROUND(E391*H391,2)</f>
        <v>0</v>
      </c>
      <c r="J391" s="126"/>
      <c r="K391" s="127">
        <f>ROUND(E391*J391,2)</f>
        <v>0</v>
      </c>
      <c r="L391" s="127">
        <v>21</v>
      </c>
      <c r="M391" s="127">
        <f>G391*(1+L391/100)</f>
        <v>0</v>
      </c>
      <c r="N391" s="127">
        <v>0</v>
      </c>
      <c r="O391" s="127">
        <f>ROUND(E391*N391,2)</f>
        <v>0</v>
      </c>
      <c r="P391" s="127">
        <v>0</v>
      </c>
      <c r="Q391" s="127">
        <f>ROUND(E391*P391,2)</f>
        <v>0</v>
      </c>
      <c r="R391" s="127"/>
      <c r="S391" s="127" t="s">
        <v>392</v>
      </c>
      <c r="T391" s="128" t="s">
        <v>393</v>
      </c>
      <c r="U391" s="106">
        <v>0</v>
      </c>
      <c r="V391" s="106">
        <f>ROUND(E391*U391,2)</f>
        <v>0</v>
      </c>
      <c r="W391" s="106"/>
      <c r="X391" s="106" t="s">
        <v>1008</v>
      </c>
      <c r="Y391" s="101"/>
      <c r="Z391" s="101"/>
      <c r="AA391" s="101"/>
      <c r="AB391" s="101"/>
      <c r="AC391" s="101"/>
      <c r="AD391" s="101"/>
      <c r="AE391" s="101"/>
      <c r="AF391" s="101"/>
      <c r="AG391" s="101" t="s">
        <v>1009</v>
      </c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  <c r="BE391" s="101"/>
      <c r="BF391" s="101"/>
      <c r="BG391" s="101"/>
      <c r="BH391" s="101"/>
    </row>
    <row r="392" spans="1:60" outlineLevel="1">
      <c r="A392" s="104"/>
      <c r="B392" s="105"/>
      <c r="C392" s="138" t="s">
        <v>2756</v>
      </c>
      <c r="D392" s="107"/>
      <c r="E392" s="108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1"/>
      <c r="Z392" s="101"/>
      <c r="AA392" s="101"/>
      <c r="AB392" s="101"/>
      <c r="AC392" s="101"/>
      <c r="AD392" s="101"/>
      <c r="AE392" s="101"/>
      <c r="AF392" s="101"/>
      <c r="AG392" s="101" t="s">
        <v>365</v>
      </c>
      <c r="AH392" s="101">
        <v>0</v>
      </c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  <c r="BE392" s="101"/>
      <c r="BF392" s="101"/>
      <c r="BG392" s="101"/>
      <c r="BH392" s="101"/>
    </row>
    <row r="393" spans="1:60" outlineLevel="1">
      <c r="A393" s="104"/>
      <c r="B393" s="105"/>
      <c r="C393" s="138" t="s">
        <v>2757</v>
      </c>
      <c r="D393" s="107"/>
      <c r="E393" s="108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1"/>
      <c r="Z393" s="101"/>
      <c r="AA393" s="101"/>
      <c r="AB393" s="101"/>
      <c r="AC393" s="101"/>
      <c r="AD393" s="101"/>
      <c r="AE393" s="101"/>
      <c r="AF393" s="101"/>
      <c r="AG393" s="101" t="s">
        <v>365</v>
      </c>
      <c r="AH393" s="101">
        <v>0</v>
      </c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  <c r="BE393" s="101"/>
      <c r="BF393" s="101"/>
      <c r="BG393" s="101"/>
      <c r="BH393" s="101"/>
    </row>
    <row r="394" spans="1:60" outlineLevel="1">
      <c r="A394" s="104"/>
      <c r="B394" s="105"/>
      <c r="C394" s="138" t="s">
        <v>127</v>
      </c>
      <c r="D394" s="107"/>
      <c r="E394" s="108">
        <v>3</v>
      </c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1"/>
      <c r="Z394" s="101"/>
      <c r="AA394" s="101"/>
      <c r="AB394" s="101"/>
      <c r="AC394" s="101"/>
      <c r="AD394" s="101"/>
      <c r="AE394" s="101"/>
      <c r="AF394" s="101"/>
      <c r="AG394" s="101" t="s">
        <v>365</v>
      </c>
      <c r="AH394" s="101">
        <v>0</v>
      </c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H394" s="101"/>
    </row>
    <row r="395" spans="1:60" outlineLevel="1">
      <c r="A395" s="122">
        <v>117</v>
      </c>
      <c r="B395" s="123" t="s">
        <v>2758</v>
      </c>
      <c r="C395" s="137" t="s">
        <v>2759</v>
      </c>
      <c r="D395" s="124" t="s">
        <v>1128</v>
      </c>
      <c r="E395" s="125">
        <v>2</v>
      </c>
      <c r="F395" s="126"/>
      <c r="G395" s="127">
        <f>ROUND(E395*F395,2)</f>
        <v>0</v>
      </c>
      <c r="H395" s="126"/>
      <c r="I395" s="127">
        <f>ROUND(E395*H395,2)</f>
        <v>0</v>
      </c>
      <c r="J395" s="126"/>
      <c r="K395" s="127">
        <f>ROUND(E395*J395,2)</f>
        <v>0</v>
      </c>
      <c r="L395" s="127">
        <v>21</v>
      </c>
      <c r="M395" s="127">
        <f>G395*(1+L395/100)</f>
        <v>0</v>
      </c>
      <c r="N395" s="127">
        <v>0</v>
      </c>
      <c r="O395" s="127">
        <f>ROUND(E395*N395,2)</f>
        <v>0</v>
      </c>
      <c r="P395" s="127">
        <v>0</v>
      </c>
      <c r="Q395" s="127">
        <f>ROUND(E395*P395,2)</f>
        <v>0</v>
      </c>
      <c r="R395" s="127"/>
      <c r="S395" s="127" t="s">
        <v>360</v>
      </c>
      <c r="T395" s="128" t="s">
        <v>393</v>
      </c>
      <c r="U395" s="106">
        <v>0.4325</v>
      </c>
      <c r="V395" s="106">
        <f>ROUND(E395*U395,2)</f>
        <v>0.87</v>
      </c>
      <c r="W395" s="106"/>
      <c r="X395" s="106" t="s">
        <v>362</v>
      </c>
      <c r="Y395" s="101"/>
      <c r="Z395" s="101"/>
      <c r="AA395" s="101"/>
      <c r="AB395" s="101"/>
      <c r="AC395" s="101"/>
      <c r="AD395" s="101"/>
      <c r="AE395" s="101"/>
      <c r="AF395" s="101"/>
      <c r="AG395" s="101" t="s">
        <v>550</v>
      </c>
      <c r="AH395" s="101"/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  <c r="BE395" s="101"/>
      <c r="BF395" s="101"/>
      <c r="BG395" s="101"/>
      <c r="BH395" s="101"/>
    </row>
    <row r="396" spans="1:60" outlineLevel="1">
      <c r="A396" s="104"/>
      <c r="B396" s="105"/>
      <c r="C396" s="138" t="s">
        <v>2757</v>
      </c>
      <c r="D396" s="107"/>
      <c r="E396" s="108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1"/>
      <c r="Z396" s="101"/>
      <c r="AA396" s="101"/>
      <c r="AB396" s="101"/>
      <c r="AC396" s="101"/>
      <c r="AD396" s="101"/>
      <c r="AE396" s="101"/>
      <c r="AF396" s="101"/>
      <c r="AG396" s="101" t="s">
        <v>365</v>
      </c>
      <c r="AH396" s="101">
        <v>0</v>
      </c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H396" s="101"/>
    </row>
    <row r="397" spans="1:60" outlineLevel="1">
      <c r="A397" s="104"/>
      <c r="B397" s="105"/>
      <c r="C397" s="138" t="s">
        <v>299</v>
      </c>
      <c r="D397" s="107"/>
      <c r="E397" s="108">
        <v>2</v>
      </c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1"/>
      <c r="Z397" s="101"/>
      <c r="AA397" s="101"/>
      <c r="AB397" s="101"/>
      <c r="AC397" s="101"/>
      <c r="AD397" s="101"/>
      <c r="AE397" s="101"/>
      <c r="AF397" s="101"/>
      <c r="AG397" s="101" t="s">
        <v>365</v>
      </c>
      <c r="AH397" s="101">
        <v>0</v>
      </c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  <c r="BE397" s="101"/>
      <c r="BF397" s="101"/>
      <c r="BG397" s="101"/>
      <c r="BH397" s="101"/>
    </row>
    <row r="398" spans="1:60" outlineLevel="1">
      <c r="A398" s="122">
        <v>118</v>
      </c>
      <c r="B398" s="123" t="s">
        <v>2760</v>
      </c>
      <c r="C398" s="137" t="s">
        <v>2761</v>
      </c>
      <c r="D398" s="124" t="s">
        <v>1128</v>
      </c>
      <c r="E398" s="125">
        <v>2</v>
      </c>
      <c r="F398" s="126"/>
      <c r="G398" s="127">
        <f>ROUND(E398*F398,2)</f>
        <v>0</v>
      </c>
      <c r="H398" s="126"/>
      <c r="I398" s="127">
        <f>ROUND(E398*H398,2)</f>
        <v>0</v>
      </c>
      <c r="J398" s="126"/>
      <c r="K398" s="127">
        <f>ROUND(E398*J398,2)</f>
        <v>0</v>
      </c>
      <c r="L398" s="127">
        <v>21</v>
      </c>
      <c r="M398" s="127">
        <f>G398*(1+L398/100)</f>
        <v>0</v>
      </c>
      <c r="N398" s="127">
        <v>0</v>
      </c>
      <c r="O398" s="127">
        <f>ROUND(E398*N398,2)</f>
        <v>0</v>
      </c>
      <c r="P398" s="127">
        <v>0</v>
      </c>
      <c r="Q398" s="127">
        <f>ROUND(E398*P398,2)</f>
        <v>0</v>
      </c>
      <c r="R398" s="127"/>
      <c r="S398" s="127" t="s">
        <v>392</v>
      </c>
      <c r="T398" s="128" t="s">
        <v>393</v>
      </c>
      <c r="U398" s="106">
        <v>0</v>
      </c>
      <c r="V398" s="106">
        <f>ROUND(E398*U398,2)</f>
        <v>0</v>
      </c>
      <c r="W398" s="106"/>
      <c r="X398" s="106" t="s">
        <v>362</v>
      </c>
      <c r="Y398" s="101"/>
      <c r="Z398" s="101"/>
      <c r="AA398" s="101"/>
      <c r="AB398" s="101"/>
      <c r="AC398" s="101"/>
      <c r="AD398" s="101"/>
      <c r="AE398" s="101"/>
      <c r="AF398" s="101"/>
      <c r="AG398" s="101" t="s">
        <v>550</v>
      </c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  <c r="BE398" s="101"/>
      <c r="BF398" s="101"/>
      <c r="BG398" s="101"/>
      <c r="BH398" s="101"/>
    </row>
    <row r="399" spans="1:60" outlineLevel="1">
      <c r="A399" s="104"/>
      <c r="B399" s="105"/>
      <c r="C399" s="138" t="s">
        <v>2757</v>
      </c>
      <c r="D399" s="107"/>
      <c r="E399" s="108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1"/>
      <c r="Z399" s="101"/>
      <c r="AA399" s="101"/>
      <c r="AB399" s="101"/>
      <c r="AC399" s="101"/>
      <c r="AD399" s="101"/>
      <c r="AE399" s="101"/>
      <c r="AF399" s="101"/>
      <c r="AG399" s="101" t="s">
        <v>365</v>
      </c>
      <c r="AH399" s="101">
        <v>0</v>
      </c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  <c r="BE399" s="101"/>
      <c r="BF399" s="101"/>
      <c r="BG399" s="101"/>
      <c r="BH399" s="101"/>
    </row>
    <row r="400" spans="1:60" outlineLevel="1">
      <c r="A400" s="104"/>
      <c r="B400" s="105"/>
      <c r="C400" s="138" t="s">
        <v>299</v>
      </c>
      <c r="D400" s="107"/>
      <c r="E400" s="108">
        <v>2</v>
      </c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1"/>
      <c r="Z400" s="101"/>
      <c r="AA400" s="101"/>
      <c r="AB400" s="101"/>
      <c r="AC400" s="101"/>
      <c r="AD400" s="101"/>
      <c r="AE400" s="101"/>
      <c r="AF400" s="101"/>
      <c r="AG400" s="101" t="s">
        <v>365</v>
      </c>
      <c r="AH400" s="101">
        <v>0</v>
      </c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  <c r="BE400" s="101"/>
      <c r="BF400" s="101"/>
      <c r="BG400" s="101"/>
      <c r="BH400" s="101"/>
    </row>
    <row r="401" spans="1:60" outlineLevel="1">
      <c r="A401" s="122">
        <v>119</v>
      </c>
      <c r="B401" s="123" t="s">
        <v>2762</v>
      </c>
      <c r="C401" s="137" t="s">
        <v>2763</v>
      </c>
      <c r="D401" s="124" t="s">
        <v>1128</v>
      </c>
      <c r="E401" s="125">
        <v>8</v>
      </c>
      <c r="F401" s="126"/>
      <c r="G401" s="127">
        <f>ROUND(E401*F401,2)</f>
        <v>0</v>
      </c>
      <c r="H401" s="126"/>
      <c r="I401" s="127">
        <f>ROUND(E401*H401,2)</f>
        <v>0</v>
      </c>
      <c r="J401" s="126"/>
      <c r="K401" s="127">
        <f>ROUND(E401*J401,2)</f>
        <v>0</v>
      </c>
      <c r="L401" s="127">
        <v>21</v>
      </c>
      <c r="M401" s="127">
        <f>G401*(1+L401/100)</f>
        <v>0</v>
      </c>
      <c r="N401" s="127">
        <v>0</v>
      </c>
      <c r="O401" s="127">
        <f>ROUND(E401*N401,2)</f>
        <v>0</v>
      </c>
      <c r="P401" s="127">
        <v>0</v>
      </c>
      <c r="Q401" s="127">
        <f>ROUND(E401*P401,2)</f>
        <v>0</v>
      </c>
      <c r="R401" s="127"/>
      <c r="S401" s="127" t="s">
        <v>392</v>
      </c>
      <c r="T401" s="128" t="s">
        <v>393</v>
      </c>
      <c r="U401" s="106">
        <v>0</v>
      </c>
      <c r="V401" s="106">
        <f>ROUND(E401*U401,2)</f>
        <v>0</v>
      </c>
      <c r="W401" s="106"/>
      <c r="X401" s="106" t="s">
        <v>362</v>
      </c>
      <c r="Y401" s="101"/>
      <c r="Z401" s="101"/>
      <c r="AA401" s="101"/>
      <c r="AB401" s="101"/>
      <c r="AC401" s="101"/>
      <c r="AD401" s="101"/>
      <c r="AE401" s="101"/>
      <c r="AF401" s="101"/>
      <c r="AG401" s="101" t="s">
        <v>550</v>
      </c>
      <c r="AH401" s="101"/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  <c r="BE401" s="101"/>
      <c r="BF401" s="101"/>
      <c r="BG401" s="101"/>
      <c r="BH401" s="101"/>
    </row>
    <row r="402" spans="1:60" outlineLevel="1">
      <c r="A402" s="104"/>
      <c r="B402" s="105"/>
      <c r="C402" s="138" t="s">
        <v>2757</v>
      </c>
      <c r="D402" s="107"/>
      <c r="E402" s="108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1"/>
      <c r="Z402" s="101"/>
      <c r="AA402" s="101"/>
      <c r="AB402" s="101"/>
      <c r="AC402" s="101"/>
      <c r="AD402" s="101"/>
      <c r="AE402" s="101"/>
      <c r="AF402" s="101"/>
      <c r="AG402" s="101" t="s">
        <v>365</v>
      </c>
      <c r="AH402" s="101">
        <v>0</v>
      </c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  <c r="BE402" s="101"/>
      <c r="BF402" s="101"/>
      <c r="BG402" s="101"/>
      <c r="BH402" s="101"/>
    </row>
    <row r="403" spans="1:60" outlineLevel="1">
      <c r="A403" s="104"/>
      <c r="B403" s="105"/>
      <c r="C403" s="138" t="s">
        <v>311</v>
      </c>
      <c r="D403" s="107"/>
      <c r="E403" s="108">
        <v>8</v>
      </c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1"/>
      <c r="Z403" s="101"/>
      <c r="AA403" s="101"/>
      <c r="AB403" s="101"/>
      <c r="AC403" s="101"/>
      <c r="AD403" s="101"/>
      <c r="AE403" s="101"/>
      <c r="AF403" s="101"/>
      <c r="AG403" s="101" t="s">
        <v>365</v>
      </c>
      <c r="AH403" s="101">
        <v>0</v>
      </c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  <c r="BE403" s="101"/>
      <c r="BF403" s="101"/>
      <c r="BG403" s="101"/>
      <c r="BH403" s="101"/>
    </row>
    <row r="404" spans="1:60" outlineLevel="1">
      <c r="A404" s="122">
        <v>120</v>
      </c>
      <c r="B404" s="123" t="s">
        <v>2764</v>
      </c>
      <c r="C404" s="137" t="s">
        <v>2761</v>
      </c>
      <c r="D404" s="124" t="s">
        <v>1128</v>
      </c>
      <c r="E404" s="125">
        <v>16</v>
      </c>
      <c r="F404" s="126"/>
      <c r="G404" s="127">
        <f>ROUND(E404*F404,2)</f>
        <v>0</v>
      </c>
      <c r="H404" s="126"/>
      <c r="I404" s="127">
        <f>ROUND(E404*H404,2)</f>
        <v>0</v>
      </c>
      <c r="J404" s="126"/>
      <c r="K404" s="127">
        <f>ROUND(E404*J404,2)</f>
        <v>0</v>
      </c>
      <c r="L404" s="127">
        <v>21</v>
      </c>
      <c r="M404" s="127">
        <f>G404*(1+L404/100)</f>
        <v>0</v>
      </c>
      <c r="N404" s="127">
        <v>0</v>
      </c>
      <c r="O404" s="127">
        <f>ROUND(E404*N404,2)</f>
        <v>0</v>
      </c>
      <c r="P404" s="127">
        <v>0</v>
      </c>
      <c r="Q404" s="127">
        <f>ROUND(E404*P404,2)</f>
        <v>0</v>
      </c>
      <c r="R404" s="127"/>
      <c r="S404" s="127" t="s">
        <v>392</v>
      </c>
      <c r="T404" s="128" t="s">
        <v>393</v>
      </c>
      <c r="U404" s="106">
        <v>0</v>
      </c>
      <c r="V404" s="106">
        <f>ROUND(E404*U404,2)</f>
        <v>0</v>
      </c>
      <c r="W404" s="106"/>
      <c r="X404" s="106" t="s">
        <v>362</v>
      </c>
      <c r="Y404" s="101"/>
      <c r="Z404" s="101"/>
      <c r="AA404" s="101"/>
      <c r="AB404" s="101"/>
      <c r="AC404" s="101"/>
      <c r="AD404" s="101"/>
      <c r="AE404" s="101"/>
      <c r="AF404" s="101"/>
      <c r="AG404" s="101" t="s">
        <v>550</v>
      </c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  <c r="BE404" s="101"/>
      <c r="BF404" s="101"/>
      <c r="BG404" s="101"/>
      <c r="BH404" s="101"/>
    </row>
    <row r="405" spans="1:60" outlineLevel="1">
      <c r="A405" s="104"/>
      <c r="B405" s="105"/>
      <c r="C405" s="138" t="s">
        <v>2757</v>
      </c>
      <c r="D405" s="107"/>
      <c r="E405" s="108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1"/>
      <c r="Z405" s="101"/>
      <c r="AA405" s="101"/>
      <c r="AB405" s="101"/>
      <c r="AC405" s="101"/>
      <c r="AD405" s="101"/>
      <c r="AE405" s="101"/>
      <c r="AF405" s="101"/>
      <c r="AG405" s="101" t="s">
        <v>365</v>
      </c>
      <c r="AH405" s="101">
        <v>0</v>
      </c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  <c r="BE405" s="101"/>
      <c r="BF405" s="101"/>
      <c r="BG405" s="101"/>
      <c r="BH405" s="101"/>
    </row>
    <row r="406" spans="1:60" outlineLevel="1">
      <c r="A406" s="104"/>
      <c r="B406" s="105"/>
      <c r="C406" s="138" t="s">
        <v>2470</v>
      </c>
      <c r="D406" s="107"/>
      <c r="E406" s="108">
        <v>16</v>
      </c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1"/>
      <c r="Z406" s="101"/>
      <c r="AA406" s="101"/>
      <c r="AB406" s="101"/>
      <c r="AC406" s="101"/>
      <c r="AD406" s="101"/>
      <c r="AE406" s="101"/>
      <c r="AF406" s="101"/>
      <c r="AG406" s="101" t="s">
        <v>365</v>
      </c>
      <c r="AH406" s="101">
        <v>0</v>
      </c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  <c r="BE406" s="101"/>
      <c r="BF406" s="101"/>
      <c r="BG406" s="101"/>
      <c r="BH406" s="101"/>
    </row>
    <row r="407" spans="1:60" outlineLevel="1">
      <c r="A407" s="122">
        <v>121</v>
      </c>
      <c r="B407" s="123" t="s">
        <v>2765</v>
      </c>
      <c r="C407" s="137" t="s">
        <v>2766</v>
      </c>
      <c r="D407" s="124" t="s">
        <v>1128</v>
      </c>
      <c r="E407" s="125">
        <v>18</v>
      </c>
      <c r="F407" s="126"/>
      <c r="G407" s="127">
        <f>ROUND(E407*F407,2)</f>
        <v>0</v>
      </c>
      <c r="H407" s="126"/>
      <c r="I407" s="127">
        <f>ROUND(E407*H407,2)</f>
        <v>0</v>
      </c>
      <c r="J407" s="126"/>
      <c r="K407" s="127">
        <f>ROUND(E407*J407,2)</f>
        <v>0</v>
      </c>
      <c r="L407" s="127">
        <v>21</v>
      </c>
      <c r="M407" s="127">
        <f>G407*(1+L407/100)</f>
        <v>0</v>
      </c>
      <c r="N407" s="127">
        <v>0</v>
      </c>
      <c r="O407" s="127">
        <f>ROUND(E407*N407,2)</f>
        <v>0</v>
      </c>
      <c r="P407" s="127">
        <v>0</v>
      </c>
      <c r="Q407" s="127">
        <f>ROUND(E407*P407,2)</f>
        <v>0</v>
      </c>
      <c r="R407" s="127"/>
      <c r="S407" s="127" t="s">
        <v>360</v>
      </c>
      <c r="T407" s="128" t="s">
        <v>393</v>
      </c>
      <c r="U407" s="106">
        <v>0.14130000000000001</v>
      </c>
      <c r="V407" s="106">
        <f>ROUND(E407*U407,2)</f>
        <v>2.54</v>
      </c>
      <c r="W407" s="106"/>
      <c r="X407" s="106" t="s">
        <v>362</v>
      </c>
      <c r="Y407" s="101"/>
      <c r="Z407" s="101"/>
      <c r="AA407" s="101"/>
      <c r="AB407" s="101"/>
      <c r="AC407" s="101"/>
      <c r="AD407" s="101"/>
      <c r="AE407" s="101"/>
      <c r="AF407" s="101"/>
      <c r="AG407" s="101" t="s">
        <v>550</v>
      </c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  <c r="BE407" s="101"/>
      <c r="BF407" s="101"/>
      <c r="BG407" s="101"/>
      <c r="BH407" s="101"/>
    </row>
    <row r="408" spans="1:60" outlineLevel="1">
      <c r="A408" s="104"/>
      <c r="B408" s="105"/>
      <c r="C408" s="138" t="s">
        <v>2767</v>
      </c>
      <c r="D408" s="107"/>
      <c r="E408" s="108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1"/>
      <c r="Z408" s="101"/>
      <c r="AA408" s="101"/>
      <c r="AB408" s="101"/>
      <c r="AC408" s="101"/>
      <c r="AD408" s="101"/>
      <c r="AE408" s="101"/>
      <c r="AF408" s="101"/>
      <c r="AG408" s="101" t="s">
        <v>365</v>
      </c>
      <c r="AH408" s="101">
        <v>0</v>
      </c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  <c r="BE408" s="101"/>
      <c r="BF408" s="101"/>
      <c r="BG408" s="101"/>
      <c r="BH408" s="101"/>
    </row>
    <row r="409" spans="1:60" outlineLevel="1">
      <c r="A409" s="104"/>
      <c r="B409" s="105"/>
      <c r="C409" s="138" t="s">
        <v>2757</v>
      </c>
      <c r="D409" s="107"/>
      <c r="E409" s="108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1"/>
      <c r="Z409" s="101"/>
      <c r="AA409" s="101"/>
      <c r="AB409" s="101"/>
      <c r="AC409" s="101"/>
      <c r="AD409" s="101"/>
      <c r="AE409" s="101"/>
      <c r="AF409" s="101"/>
      <c r="AG409" s="101" t="s">
        <v>365</v>
      </c>
      <c r="AH409" s="101">
        <v>0</v>
      </c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  <c r="BE409" s="101"/>
      <c r="BF409" s="101"/>
      <c r="BG409" s="101"/>
      <c r="BH409" s="101"/>
    </row>
    <row r="410" spans="1:60" outlineLevel="1">
      <c r="A410" s="104"/>
      <c r="B410" s="105"/>
      <c r="C410" s="138" t="s">
        <v>2592</v>
      </c>
      <c r="D410" s="107"/>
      <c r="E410" s="108">
        <v>18</v>
      </c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1"/>
      <c r="Z410" s="101"/>
      <c r="AA410" s="101"/>
      <c r="AB410" s="101"/>
      <c r="AC410" s="101"/>
      <c r="AD410" s="101"/>
      <c r="AE410" s="101"/>
      <c r="AF410" s="101"/>
      <c r="AG410" s="101" t="s">
        <v>365</v>
      </c>
      <c r="AH410" s="101">
        <v>0</v>
      </c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  <c r="BE410" s="101"/>
      <c r="BF410" s="101"/>
      <c r="BG410" s="101"/>
      <c r="BH410" s="101"/>
    </row>
    <row r="411" spans="1:60" outlineLevel="1">
      <c r="A411" s="122">
        <v>122</v>
      </c>
      <c r="B411" s="123" t="s">
        <v>2614</v>
      </c>
      <c r="C411" s="137" t="s">
        <v>2615</v>
      </c>
      <c r="D411" s="124" t="s">
        <v>525</v>
      </c>
      <c r="E411" s="125">
        <v>9</v>
      </c>
      <c r="F411" s="126"/>
      <c r="G411" s="127">
        <f>ROUND(E411*F411,2)</f>
        <v>0</v>
      </c>
      <c r="H411" s="126"/>
      <c r="I411" s="127">
        <f>ROUND(E411*H411,2)</f>
        <v>0</v>
      </c>
      <c r="J411" s="126"/>
      <c r="K411" s="127">
        <f>ROUND(E411*J411,2)</f>
        <v>0</v>
      </c>
      <c r="L411" s="127">
        <v>21</v>
      </c>
      <c r="M411" s="127">
        <f>G411*(1+L411/100)</f>
        <v>0</v>
      </c>
      <c r="N411" s="127">
        <v>0</v>
      </c>
      <c r="O411" s="127">
        <f>ROUND(E411*N411,2)</f>
        <v>0</v>
      </c>
      <c r="P411" s="127">
        <v>0</v>
      </c>
      <c r="Q411" s="127">
        <f>ROUND(E411*P411,2)</f>
        <v>0</v>
      </c>
      <c r="R411" s="127"/>
      <c r="S411" s="127" t="s">
        <v>360</v>
      </c>
      <c r="T411" s="128" t="s">
        <v>393</v>
      </c>
      <c r="U411" s="106">
        <v>8.0170000000000005E-2</v>
      </c>
      <c r="V411" s="106">
        <f>ROUND(E411*U411,2)</f>
        <v>0.72</v>
      </c>
      <c r="W411" s="106"/>
      <c r="X411" s="106" t="s">
        <v>362</v>
      </c>
      <c r="Y411" s="101"/>
      <c r="Z411" s="101"/>
      <c r="AA411" s="101"/>
      <c r="AB411" s="101"/>
      <c r="AC411" s="101"/>
      <c r="AD411" s="101"/>
      <c r="AE411" s="101"/>
      <c r="AF411" s="101"/>
      <c r="AG411" s="101" t="s">
        <v>550</v>
      </c>
      <c r="AH411" s="101"/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  <c r="BE411" s="101"/>
      <c r="BF411" s="101"/>
      <c r="BG411" s="101"/>
      <c r="BH411" s="101"/>
    </row>
    <row r="412" spans="1:60" outlineLevel="1">
      <c r="A412" s="104"/>
      <c r="B412" s="105"/>
      <c r="C412" s="138" t="s">
        <v>2767</v>
      </c>
      <c r="D412" s="107"/>
      <c r="E412" s="108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1"/>
      <c r="Z412" s="101"/>
      <c r="AA412" s="101"/>
      <c r="AB412" s="101"/>
      <c r="AC412" s="101"/>
      <c r="AD412" s="101"/>
      <c r="AE412" s="101"/>
      <c r="AF412" s="101"/>
      <c r="AG412" s="101" t="s">
        <v>365</v>
      </c>
      <c r="AH412" s="101">
        <v>0</v>
      </c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  <c r="BE412" s="101"/>
      <c r="BF412" s="101"/>
      <c r="BG412" s="101"/>
      <c r="BH412" s="101"/>
    </row>
    <row r="413" spans="1:60" outlineLevel="1">
      <c r="A413" s="104"/>
      <c r="B413" s="105"/>
      <c r="C413" s="138" t="s">
        <v>2757</v>
      </c>
      <c r="D413" s="107"/>
      <c r="E413" s="108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1"/>
      <c r="Z413" s="101"/>
      <c r="AA413" s="101"/>
      <c r="AB413" s="101"/>
      <c r="AC413" s="101"/>
      <c r="AD413" s="101"/>
      <c r="AE413" s="101"/>
      <c r="AF413" s="101"/>
      <c r="AG413" s="101" t="s">
        <v>365</v>
      </c>
      <c r="AH413" s="101">
        <v>0</v>
      </c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  <c r="BE413" s="101"/>
      <c r="BF413" s="101"/>
      <c r="BG413" s="101"/>
      <c r="BH413" s="101"/>
    </row>
    <row r="414" spans="1:60" outlineLevel="1">
      <c r="A414" s="104"/>
      <c r="B414" s="105"/>
      <c r="C414" s="138" t="s">
        <v>135</v>
      </c>
      <c r="D414" s="107"/>
      <c r="E414" s="108">
        <v>9</v>
      </c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1"/>
      <c r="Z414" s="101"/>
      <c r="AA414" s="101"/>
      <c r="AB414" s="101"/>
      <c r="AC414" s="101"/>
      <c r="AD414" s="101"/>
      <c r="AE414" s="101"/>
      <c r="AF414" s="101"/>
      <c r="AG414" s="101" t="s">
        <v>365</v>
      </c>
      <c r="AH414" s="101">
        <v>0</v>
      </c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  <c r="BE414" s="101"/>
      <c r="BF414" s="101"/>
      <c r="BG414" s="101"/>
      <c r="BH414" s="101"/>
    </row>
    <row r="415" spans="1:60" outlineLevel="1">
      <c r="A415" s="122">
        <v>123</v>
      </c>
      <c r="B415" s="123" t="s">
        <v>2768</v>
      </c>
      <c r="C415" s="137" t="s">
        <v>2769</v>
      </c>
      <c r="D415" s="124" t="s">
        <v>1128</v>
      </c>
      <c r="E415" s="125">
        <v>3</v>
      </c>
      <c r="F415" s="126"/>
      <c r="G415" s="127">
        <f>ROUND(E415*F415,2)</f>
        <v>0</v>
      </c>
      <c r="H415" s="126"/>
      <c r="I415" s="127">
        <f>ROUND(E415*H415,2)</f>
        <v>0</v>
      </c>
      <c r="J415" s="126"/>
      <c r="K415" s="127">
        <f>ROUND(E415*J415,2)</f>
        <v>0</v>
      </c>
      <c r="L415" s="127">
        <v>21</v>
      </c>
      <c r="M415" s="127">
        <f>G415*(1+L415/100)</f>
        <v>0</v>
      </c>
      <c r="N415" s="127">
        <v>0</v>
      </c>
      <c r="O415" s="127">
        <f>ROUND(E415*N415,2)</f>
        <v>0</v>
      </c>
      <c r="P415" s="127">
        <v>0</v>
      </c>
      <c r="Q415" s="127">
        <f>ROUND(E415*P415,2)</f>
        <v>0</v>
      </c>
      <c r="R415" s="127"/>
      <c r="S415" s="127" t="s">
        <v>392</v>
      </c>
      <c r="T415" s="128" t="s">
        <v>393</v>
      </c>
      <c r="U415" s="106">
        <v>0</v>
      </c>
      <c r="V415" s="106">
        <f>ROUND(E415*U415,2)</f>
        <v>0</v>
      </c>
      <c r="W415" s="106"/>
      <c r="X415" s="106" t="s">
        <v>362</v>
      </c>
      <c r="Y415" s="101"/>
      <c r="Z415" s="101"/>
      <c r="AA415" s="101"/>
      <c r="AB415" s="101"/>
      <c r="AC415" s="101"/>
      <c r="AD415" s="101"/>
      <c r="AE415" s="101"/>
      <c r="AF415" s="101"/>
      <c r="AG415" s="101" t="s">
        <v>550</v>
      </c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  <c r="BE415" s="101"/>
      <c r="BF415" s="101"/>
      <c r="BG415" s="101"/>
      <c r="BH415" s="101"/>
    </row>
    <row r="416" spans="1:60" outlineLevel="1">
      <c r="A416" s="104"/>
      <c r="B416" s="105"/>
      <c r="C416" s="138" t="s">
        <v>2757</v>
      </c>
      <c r="D416" s="107"/>
      <c r="E416" s="108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1"/>
      <c r="Z416" s="101"/>
      <c r="AA416" s="101"/>
      <c r="AB416" s="101"/>
      <c r="AC416" s="101"/>
      <c r="AD416" s="101"/>
      <c r="AE416" s="101"/>
      <c r="AF416" s="101"/>
      <c r="AG416" s="101" t="s">
        <v>365</v>
      </c>
      <c r="AH416" s="101">
        <v>0</v>
      </c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  <c r="BE416" s="101"/>
      <c r="BF416" s="101"/>
      <c r="BG416" s="101"/>
      <c r="BH416" s="101"/>
    </row>
    <row r="417" spans="1:60" outlineLevel="1">
      <c r="A417" s="104"/>
      <c r="B417" s="105"/>
      <c r="C417" s="138" t="s">
        <v>127</v>
      </c>
      <c r="D417" s="107"/>
      <c r="E417" s="108">
        <v>3</v>
      </c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1"/>
      <c r="Z417" s="101"/>
      <c r="AA417" s="101"/>
      <c r="AB417" s="101"/>
      <c r="AC417" s="101"/>
      <c r="AD417" s="101"/>
      <c r="AE417" s="101"/>
      <c r="AF417" s="101"/>
      <c r="AG417" s="101" t="s">
        <v>365</v>
      </c>
      <c r="AH417" s="101">
        <v>0</v>
      </c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  <c r="BE417" s="101"/>
      <c r="BF417" s="101"/>
      <c r="BG417" s="101"/>
      <c r="BH417" s="101"/>
    </row>
    <row r="418" spans="1:60" outlineLevel="1">
      <c r="A418" s="122">
        <v>124</v>
      </c>
      <c r="B418" s="123" t="s">
        <v>2770</v>
      </c>
      <c r="C418" s="137" t="s">
        <v>2771</v>
      </c>
      <c r="D418" s="124" t="s">
        <v>1128</v>
      </c>
      <c r="E418" s="125">
        <v>3</v>
      </c>
      <c r="F418" s="126"/>
      <c r="G418" s="127">
        <f>ROUND(E418*F418,2)</f>
        <v>0</v>
      </c>
      <c r="H418" s="126"/>
      <c r="I418" s="127">
        <f>ROUND(E418*H418,2)</f>
        <v>0</v>
      </c>
      <c r="J418" s="126"/>
      <c r="K418" s="127">
        <f>ROUND(E418*J418,2)</f>
        <v>0</v>
      </c>
      <c r="L418" s="127">
        <v>21</v>
      </c>
      <c r="M418" s="127">
        <f>G418*(1+L418/100)</f>
        <v>0</v>
      </c>
      <c r="N418" s="127">
        <v>0</v>
      </c>
      <c r="O418" s="127">
        <f>ROUND(E418*N418,2)</f>
        <v>0</v>
      </c>
      <c r="P418" s="127">
        <v>0</v>
      </c>
      <c r="Q418" s="127">
        <f>ROUND(E418*P418,2)</f>
        <v>0</v>
      </c>
      <c r="R418" s="127"/>
      <c r="S418" s="127" t="s">
        <v>392</v>
      </c>
      <c r="T418" s="128" t="s">
        <v>393</v>
      </c>
      <c r="U418" s="106">
        <v>0</v>
      </c>
      <c r="V418" s="106">
        <f>ROUND(E418*U418,2)</f>
        <v>0</v>
      </c>
      <c r="W418" s="106"/>
      <c r="X418" s="106" t="s">
        <v>1066</v>
      </c>
      <c r="Y418" s="101"/>
      <c r="Z418" s="101"/>
      <c r="AA418" s="101"/>
      <c r="AB418" s="101"/>
      <c r="AC418" s="101"/>
      <c r="AD418" s="101"/>
      <c r="AE418" s="101"/>
      <c r="AF418" s="101"/>
      <c r="AG418" s="101" t="s">
        <v>1795</v>
      </c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  <c r="BE418" s="101"/>
      <c r="BF418" s="101"/>
      <c r="BG418" s="101"/>
      <c r="BH418" s="101"/>
    </row>
    <row r="419" spans="1:60" outlineLevel="1">
      <c r="A419" s="104"/>
      <c r="B419" s="105"/>
      <c r="C419" s="138" t="s">
        <v>2757</v>
      </c>
      <c r="D419" s="107"/>
      <c r="E419" s="108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1"/>
      <c r="Z419" s="101"/>
      <c r="AA419" s="101"/>
      <c r="AB419" s="101"/>
      <c r="AC419" s="101"/>
      <c r="AD419" s="101"/>
      <c r="AE419" s="101"/>
      <c r="AF419" s="101"/>
      <c r="AG419" s="101" t="s">
        <v>365</v>
      </c>
      <c r="AH419" s="101">
        <v>0</v>
      </c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  <c r="BE419" s="101"/>
      <c r="BF419" s="101"/>
      <c r="BG419" s="101"/>
      <c r="BH419" s="101"/>
    </row>
    <row r="420" spans="1:60" outlineLevel="1">
      <c r="A420" s="104"/>
      <c r="B420" s="105"/>
      <c r="C420" s="138" t="s">
        <v>127</v>
      </c>
      <c r="D420" s="107"/>
      <c r="E420" s="108">
        <v>3</v>
      </c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1"/>
      <c r="Z420" s="101"/>
      <c r="AA420" s="101"/>
      <c r="AB420" s="101"/>
      <c r="AC420" s="101"/>
      <c r="AD420" s="101"/>
      <c r="AE420" s="101"/>
      <c r="AF420" s="101"/>
      <c r="AG420" s="101" t="s">
        <v>365</v>
      </c>
      <c r="AH420" s="101">
        <v>0</v>
      </c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H420" s="101"/>
    </row>
    <row r="421" spans="1:60" outlineLevel="1">
      <c r="A421" s="122">
        <v>125</v>
      </c>
      <c r="B421" s="123" t="s">
        <v>2772</v>
      </c>
      <c r="C421" s="137" t="s">
        <v>2773</v>
      </c>
      <c r="D421" s="124" t="s">
        <v>1128</v>
      </c>
      <c r="E421" s="125">
        <v>78</v>
      </c>
      <c r="F421" s="126"/>
      <c r="G421" s="127">
        <f>ROUND(E421*F421,2)</f>
        <v>0</v>
      </c>
      <c r="H421" s="126"/>
      <c r="I421" s="127">
        <f>ROUND(E421*H421,2)</f>
        <v>0</v>
      </c>
      <c r="J421" s="126"/>
      <c r="K421" s="127">
        <f>ROUND(E421*J421,2)</f>
        <v>0</v>
      </c>
      <c r="L421" s="127">
        <v>21</v>
      </c>
      <c r="M421" s="127">
        <f>G421*(1+L421/100)</f>
        <v>0</v>
      </c>
      <c r="N421" s="127">
        <v>0</v>
      </c>
      <c r="O421" s="127">
        <f>ROUND(E421*N421,2)</f>
        <v>0</v>
      </c>
      <c r="P421" s="127">
        <v>0</v>
      </c>
      <c r="Q421" s="127">
        <f>ROUND(E421*P421,2)</f>
        <v>0</v>
      </c>
      <c r="R421" s="127"/>
      <c r="S421" s="127" t="s">
        <v>360</v>
      </c>
      <c r="T421" s="128" t="s">
        <v>393</v>
      </c>
      <c r="U421" s="106">
        <v>0.26417000000000002</v>
      </c>
      <c r="V421" s="106">
        <f>ROUND(E421*U421,2)</f>
        <v>20.61</v>
      </c>
      <c r="W421" s="106"/>
      <c r="X421" s="106" t="s">
        <v>362</v>
      </c>
      <c r="Y421" s="101"/>
      <c r="Z421" s="101"/>
      <c r="AA421" s="101"/>
      <c r="AB421" s="101"/>
      <c r="AC421" s="101"/>
      <c r="AD421" s="101"/>
      <c r="AE421" s="101"/>
      <c r="AF421" s="101"/>
      <c r="AG421" s="101" t="s">
        <v>550</v>
      </c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  <c r="BE421" s="101"/>
      <c r="BF421" s="101"/>
      <c r="BG421" s="101"/>
      <c r="BH421" s="101"/>
    </row>
    <row r="422" spans="1:60" outlineLevel="1">
      <c r="A422" s="104"/>
      <c r="B422" s="105"/>
      <c r="C422" s="138" t="s">
        <v>2757</v>
      </c>
      <c r="D422" s="107"/>
      <c r="E422" s="108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1"/>
      <c r="Z422" s="101"/>
      <c r="AA422" s="101"/>
      <c r="AB422" s="101"/>
      <c r="AC422" s="101"/>
      <c r="AD422" s="101"/>
      <c r="AE422" s="101"/>
      <c r="AF422" s="101"/>
      <c r="AG422" s="101" t="s">
        <v>365</v>
      </c>
      <c r="AH422" s="101">
        <v>0</v>
      </c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H422" s="101"/>
    </row>
    <row r="423" spans="1:60" outlineLevel="1">
      <c r="A423" s="104"/>
      <c r="B423" s="105"/>
      <c r="C423" s="138" t="s">
        <v>2639</v>
      </c>
      <c r="D423" s="107"/>
      <c r="E423" s="108">
        <v>78</v>
      </c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1"/>
      <c r="Z423" s="101"/>
      <c r="AA423" s="101"/>
      <c r="AB423" s="101"/>
      <c r="AC423" s="101"/>
      <c r="AD423" s="101"/>
      <c r="AE423" s="101"/>
      <c r="AF423" s="101"/>
      <c r="AG423" s="101" t="s">
        <v>365</v>
      </c>
      <c r="AH423" s="101">
        <v>0</v>
      </c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  <c r="BE423" s="101"/>
      <c r="BF423" s="101"/>
      <c r="BG423" s="101"/>
      <c r="BH423" s="101"/>
    </row>
    <row r="424" spans="1:60" outlineLevel="1">
      <c r="A424" s="122">
        <v>126</v>
      </c>
      <c r="B424" s="123" t="s">
        <v>2774</v>
      </c>
      <c r="C424" s="137" t="s">
        <v>2775</v>
      </c>
      <c r="D424" s="124" t="s">
        <v>1128</v>
      </c>
      <c r="E424" s="125">
        <v>68</v>
      </c>
      <c r="F424" s="126"/>
      <c r="G424" s="127">
        <f>ROUND(E424*F424,2)</f>
        <v>0</v>
      </c>
      <c r="H424" s="126"/>
      <c r="I424" s="127">
        <f>ROUND(E424*H424,2)</f>
        <v>0</v>
      </c>
      <c r="J424" s="126"/>
      <c r="K424" s="127">
        <f>ROUND(E424*J424,2)</f>
        <v>0</v>
      </c>
      <c r="L424" s="127">
        <v>21</v>
      </c>
      <c r="M424" s="127">
        <f>G424*(1+L424/100)</f>
        <v>0</v>
      </c>
      <c r="N424" s="127">
        <v>0</v>
      </c>
      <c r="O424" s="127">
        <f>ROUND(E424*N424,2)</f>
        <v>0</v>
      </c>
      <c r="P424" s="127">
        <v>0</v>
      </c>
      <c r="Q424" s="127">
        <f>ROUND(E424*P424,2)</f>
        <v>0</v>
      </c>
      <c r="R424" s="127"/>
      <c r="S424" s="127" t="s">
        <v>392</v>
      </c>
      <c r="T424" s="128" t="s">
        <v>393</v>
      </c>
      <c r="U424" s="106">
        <v>0</v>
      </c>
      <c r="V424" s="106">
        <f>ROUND(E424*U424,2)</f>
        <v>0</v>
      </c>
      <c r="W424" s="106"/>
      <c r="X424" s="106" t="s">
        <v>362</v>
      </c>
      <c r="Y424" s="101"/>
      <c r="Z424" s="101"/>
      <c r="AA424" s="101"/>
      <c r="AB424" s="101"/>
      <c r="AC424" s="101"/>
      <c r="AD424" s="101"/>
      <c r="AE424" s="101"/>
      <c r="AF424" s="101"/>
      <c r="AG424" s="101" t="s">
        <v>550</v>
      </c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  <c r="BE424" s="101"/>
      <c r="BF424" s="101"/>
      <c r="BG424" s="101"/>
      <c r="BH424" s="101"/>
    </row>
    <row r="425" spans="1:60" outlineLevel="1">
      <c r="A425" s="104"/>
      <c r="B425" s="105"/>
      <c r="C425" s="138" t="s">
        <v>2757</v>
      </c>
      <c r="D425" s="107"/>
      <c r="E425" s="108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1"/>
      <c r="Z425" s="101"/>
      <c r="AA425" s="101"/>
      <c r="AB425" s="101"/>
      <c r="AC425" s="101"/>
      <c r="AD425" s="101"/>
      <c r="AE425" s="101"/>
      <c r="AF425" s="101"/>
      <c r="AG425" s="101" t="s">
        <v>365</v>
      </c>
      <c r="AH425" s="101">
        <v>0</v>
      </c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  <c r="BE425" s="101"/>
      <c r="BF425" s="101"/>
      <c r="BG425" s="101"/>
      <c r="BH425" s="101"/>
    </row>
    <row r="426" spans="1:60" outlineLevel="1">
      <c r="A426" s="104"/>
      <c r="B426" s="105"/>
      <c r="C426" s="138" t="s">
        <v>2776</v>
      </c>
      <c r="D426" s="107"/>
      <c r="E426" s="108">
        <v>68</v>
      </c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1"/>
      <c r="Z426" s="101"/>
      <c r="AA426" s="101"/>
      <c r="AB426" s="101"/>
      <c r="AC426" s="101"/>
      <c r="AD426" s="101"/>
      <c r="AE426" s="101"/>
      <c r="AF426" s="101"/>
      <c r="AG426" s="101" t="s">
        <v>365</v>
      </c>
      <c r="AH426" s="101">
        <v>0</v>
      </c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  <c r="BE426" s="101"/>
      <c r="BF426" s="101"/>
      <c r="BG426" s="101"/>
      <c r="BH426" s="101"/>
    </row>
    <row r="427" spans="1:60" outlineLevel="1">
      <c r="A427" s="122">
        <v>127</v>
      </c>
      <c r="B427" s="123" t="s">
        <v>2777</v>
      </c>
      <c r="C427" s="137" t="s">
        <v>2778</v>
      </c>
      <c r="D427" s="124" t="s">
        <v>1128</v>
      </c>
      <c r="E427" s="125">
        <v>18</v>
      </c>
      <c r="F427" s="126"/>
      <c r="G427" s="127">
        <f>ROUND(E427*F427,2)</f>
        <v>0</v>
      </c>
      <c r="H427" s="126"/>
      <c r="I427" s="127">
        <f>ROUND(E427*H427,2)</f>
        <v>0</v>
      </c>
      <c r="J427" s="126"/>
      <c r="K427" s="127">
        <f>ROUND(E427*J427,2)</f>
        <v>0</v>
      </c>
      <c r="L427" s="127">
        <v>21</v>
      </c>
      <c r="M427" s="127">
        <f>G427*(1+L427/100)</f>
        <v>0</v>
      </c>
      <c r="N427" s="127">
        <v>0</v>
      </c>
      <c r="O427" s="127">
        <f>ROUND(E427*N427,2)</f>
        <v>0</v>
      </c>
      <c r="P427" s="127">
        <v>0</v>
      </c>
      <c r="Q427" s="127">
        <f>ROUND(E427*P427,2)</f>
        <v>0</v>
      </c>
      <c r="R427" s="127"/>
      <c r="S427" s="127" t="s">
        <v>392</v>
      </c>
      <c r="T427" s="128" t="s">
        <v>393</v>
      </c>
      <c r="U427" s="106">
        <v>0</v>
      </c>
      <c r="V427" s="106">
        <f>ROUND(E427*U427,2)</f>
        <v>0</v>
      </c>
      <c r="W427" s="106"/>
      <c r="X427" s="106" t="s">
        <v>1066</v>
      </c>
      <c r="Y427" s="101"/>
      <c r="Z427" s="101"/>
      <c r="AA427" s="101"/>
      <c r="AB427" s="101"/>
      <c r="AC427" s="101"/>
      <c r="AD427" s="101"/>
      <c r="AE427" s="101"/>
      <c r="AF427" s="101"/>
      <c r="AG427" s="101" t="s">
        <v>1795</v>
      </c>
      <c r="AH427" s="101"/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  <c r="BE427" s="101"/>
      <c r="BF427" s="101"/>
      <c r="BG427" s="101"/>
      <c r="BH427" s="101"/>
    </row>
    <row r="428" spans="1:60" outlineLevel="1">
      <c r="A428" s="104"/>
      <c r="B428" s="105"/>
      <c r="C428" s="138" t="s">
        <v>2779</v>
      </c>
      <c r="D428" s="107"/>
      <c r="E428" s="108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1"/>
      <c r="Z428" s="101"/>
      <c r="AA428" s="101"/>
      <c r="AB428" s="101"/>
      <c r="AC428" s="101"/>
      <c r="AD428" s="101"/>
      <c r="AE428" s="101"/>
      <c r="AF428" s="101"/>
      <c r="AG428" s="101" t="s">
        <v>365</v>
      </c>
      <c r="AH428" s="101">
        <v>0</v>
      </c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  <c r="BE428" s="101"/>
      <c r="BF428" s="101"/>
      <c r="BG428" s="101"/>
      <c r="BH428" s="101"/>
    </row>
    <row r="429" spans="1:60" outlineLevel="1">
      <c r="A429" s="104"/>
      <c r="B429" s="105"/>
      <c r="C429" s="138" t="s">
        <v>2757</v>
      </c>
      <c r="D429" s="107"/>
      <c r="E429" s="108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1"/>
      <c r="Z429" s="101"/>
      <c r="AA429" s="101"/>
      <c r="AB429" s="101"/>
      <c r="AC429" s="101"/>
      <c r="AD429" s="101"/>
      <c r="AE429" s="101"/>
      <c r="AF429" s="101"/>
      <c r="AG429" s="101" t="s">
        <v>365</v>
      </c>
      <c r="AH429" s="101">
        <v>0</v>
      </c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  <c r="BE429" s="101"/>
      <c r="BF429" s="101"/>
      <c r="BG429" s="101"/>
      <c r="BH429" s="101"/>
    </row>
    <row r="430" spans="1:60" outlineLevel="1">
      <c r="A430" s="104"/>
      <c r="B430" s="105"/>
      <c r="C430" s="138" t="s">
        <v>2592</v>
      </c>
      <c r="D430" s="107"/>
      <c r="E430" s="108">
        <v>18</v>
      </c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1"/>
      <c r="Z430" s="101"/>
      <c r="AA430" s="101"/>
      <c r="AB430" s="101"/>
      <c r="AC430" s="101"/>
      <c r="AD430" s="101"/>
      <c r="AE430" s="101"/>
      <c r="AF430" s="101"/>
      <c r="AG430" s="101" t="s">
        <v>365</v>
      </c>
      <c r="AH430" s="101">
        <v>0</v>
      </c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  <c r="BE430" s="101"/>
      <c r="BF430" s="101"/>
      <c r="BG430" s="101"/>
      <c r="BH430" s="101"/>
    </row>
    <row r="431" spans="1:60" outlineLevel="1">
      <c r="A431" s="122">
        <v>128</v>
      </c>
      <c r="B431" s="123" t="s">
        <v>2780</v>
      </c>
      <c r="C431" s="137" t="s">
        <v>2781</v>
      </c>
      <c r="D431" s="124" t="s">
        <v>525</v>
      </c>
      <c r="E431" s="125">
        <v>295</v>
      </c>
      <c r="F431" s="126"/>
      <c r="G431" s="127">
        <f>ROUND(E431*F431,2)</f>
        <v>0</v>
      </c>
      <c r="H431" s="126"/>
      <c r="I431" s="127">
        <f>ROUND(E431*H431,2)</f>
        <v>0</v>
      </c>
      <c r="J431" s="126"/>
      <c r="K431" s="127">
        <f>ROUND(E431*J431,2)</f>
        <v>0</v>
      </c>
      <c r="L431" s="127">
        <v>21</v>
      </c>
      <c r="M431" s="127">
        <f>G431*(1+L431/100)</f>
        <v>0</v>
      </c>
      <c r="N431" s="127">
        <v>0</v>
      </c>
      <c r="O431" s="127">
        <f>ROUND(E431*N431,2)</f>
        <v>0</v>
      </c>
      <c r="P431" s="127">
        <v>0</v>
      </c>
      <c r="Q431" s="127">
        <f>ROUND(E431*P431,2)</f>
        <v>0</v>
      </c>
      <c r="R431" s="127"/>
      <c r="S431" s="127" t="s">
        <v>360</v>
      </c>
      <c r="T431" s="128" t="s">
        <v>393</v>
      </c>
      <c r="U431" s="106">
        <v>9.0499999999999997E-2</v>
      </c>
      <c r="V431" s="106">
        <f>ROUND(E431*U431,2)</f>
        <v>26.7</v>
      </c>
      <c r="W431" s="106"/>
      <c r="X431" s="106" t="s">
        <v>362</v>
      </c>
      <c r="Y431" s="101"/>
      <c r="Z431" s="101"/>
      <c r="AA431" s="101"/>
      <c r="AB431" s="101"/>
      <c r="AC431" s="101"/>
      <c r="AD431" s="101"/>
      <c r="AE431" s="101"/>
      <c r="AF431" s="101"/>
      <c r="AG431" s="101" t="s">
        <v>550</v>
      </c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  <c r="BE431" s="101"/>
      <c r="BF431" s="101"/>
      <c r="BG431" s="101"/>
      <c r="BH431" s="101"/>
    </row>
    <row r="432" spans="1:60" outlineLevel="1">
      <c r="A432" s="104"/>
      <c r="B432" s="105"/>
      <c r="C432" s="138" t="s">
        <v>2757</v>
      </c>
      <c r="D432" s="107"/>
      <c r="E432" s="108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1"/>
      <c r="Z432" s="101"/>
      <c r="AA432" s="101"/>
      <c r="AB432" s="101"/>
      <c r="AC432" s="101"/>
      <c r="AD432" s="101"/>
      <c r="AE432" s="101"/>
      <c r="AF432" s="101"/>
      <c r="AG432" s="101" t="s">
        <v>365</v>
      </c>
      <c r="AH432" s="101">
        <v>0</v>
      </c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  <c r="BE432" s="101"/>
      <c r="BF432" s="101"/>
      <c r="BG432" s="101"/>
      <c r="BH432" s="101"/>
    </row>
    <row r="433" spans="1:60" outlineLevel="1">
      <c r="A433" s="104"/>
      <c r="B433" s="105"/>
      <c r="C433" s="138" t="s">
        <v>2568</v>
      </c>
      <c r="D433" s="107"/>
      <c r="E433" s="108">
        <v>295</v>
      </c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1"/>
      <c r="Z433" s="101"/>
      <c r="AA433" s="101"/>
      <c r="AB433" s="101"/>
      <c r="AC433" s="101"/>
      <c r="AD433" s="101"/>
      <c r="AE433" s="101"/>
      <c r="AF433" s="101"/>
      <c r="AG433" s="101" t="s">
        <v>365</v>
      </c>
      <c r="AH433" s="101">
        <v>0</v>
      </c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  <c r="BE433" s="101"/>
      <c r="BF433" s="101"/>
      <c r="BG433" s="101"/>
      <c r="BH433" s="101"/>
    </row>
    <row r="434" spans="1:60" outlineLevel="1">
      <c r="A434" s="122">
        <v>129</v>
      </c>
      <c r="B434" s="123" t="s">
        <v>2782</v>
      </c>
      <c r="C434" s="137" t="s">
        <v>2783</v>
      </c>
      <c r="D434" s="124" t="s">
        <v>525</v>
      </c>
      <c r="E434" s="125">
        <v>1850</v>
      </c>
      <c r="F434" s="126"/>
      <c r="G434" s="127">
        <f>ROUND(E434*F434,2)</f>
        <v>0</v>
      </c>
      <c r="H434" s="126"/>
      <c r="I434" s="127">
        <f>ROUND(E434*H434,2)</f>
        <v>0</v>
      </c>
      <c r="J434" s="126"/>
      <c r="K434" s="127">
        <f>ROUND(E434*J434,2)</f>
        <v>0</v>
      </c>
      <c r="L434" s="127">
        <v>21</v>
      </c>
      <c r="M434" s="127">
        <f>G434*(1+L434/100)</f>
        <v>0</v>
      </c>
      <c r="N434" s="127">
        <v>0</v>
      </c>
      <c r="O434" s="127">
        <f>ROUND(E434*N434,2)</f>
        <v>0</v>
      </c>
      <c r="P434" s="127">
        <v>0</v>
      </c>
      <c r="Q434" s="127">
        <f>ROUND(E434*P434,2)</f>
        <v>0</v>
      </c>
      <c r="R434" s="127"/>
      <c r="S434" s="127" t="s">
        <v>360</v>
      </c>
      <c r="T434" s="128" t="s">
        <v>393</v>
      </c>
      <c r="U434" s="106">
        <v>9.0499999999999997E-2</v>
      </c>
      <c r="V434" s="106">
        <f>ROUND(E434*U434,2)</f>
        <v>167.43</v>
      </c>
      <c r="W434" s="106"/>
      <c r="X434" s="106" t="s">
        <v>362</v>
      </c>
      <c r="Y434" s="101"/>
      <c r="Z434" s="101"/>
      <c r="AA434" s="101"/>
      <c r="AB434" s="101"/>
      <c r="AC434" s="101"/>
      <c r="AD434" s="101"/>
      <c r="AE434" s="101"/>
      <c r="AF434" s="101"/>
      <c r="AG434" s="101" t="s">
        <v>550</v>
      </c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  <c r="BE434" s="101"/>
      <c r="BF434" s="101"/>
      <c r="BG434" s="101"/>
      <c r="BH434" s="101"/>
    </row>
    <row r="435" spans="1:60" outlineLevel="1">
      <c r="A435" s="104"/>
      <c r="B435" s="105"/>
      <c r="C435" s="138" t="s">
        <v>2757</v>
      </c>
      <c r="D435" s="107"/>
      <c r="E435" s="108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1"/>
      <c r="Z435" s="101"/>
      <c r="AA435" s="101"/>
      <c r="AB435" s="101"/>
      <c r="AC435" s="101"/>
      <c r="AD435" s="101"/>
      <c r="AE435" s="101"/>
      <c r="AF435" s="101"/>
      <c r="AG435" s="101" t="s">
        <v>365</v>
      </c>
      <c r="AH435" s="101">
        <v>0</v>
      </c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  <c r="BE435" s="101"/>
      <c r="BF435" s="101"/>
      <c r="BG435" s="101"/>
      <c r="BH435" s="101"/>
    </row>
    <row r="436" spans="1:60" outlineLevel="1">
      <c r="A436" s="104"/>
      <c r="B436" s="105"/>
      <c r="C436" s="138" t="s">
        <v>2784</v>
      </c>
      <c r="D436" s="107"/>
      <c r="E436" s="108">
        <v>1850</v>
      </c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1"/>
      <c r="Z436" s="101"/>
      <c r="AA436" s="101"/>
      <c r="AB436" s="101"/>
      <c r="AC436" s="101"/>
      <c r="AD436" s="101"/>
      <c r="AE436" s="101"/>
      <c r="AF436" s="101"/>
      <c r="AG436" s="101" t="s">
        <v>365</v>
      </c>
      <c r="AH436" s="101">
        <v>0</v>
      </c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  <c r="BE436" s="101"/>
      <c r="BF436" s="101"/>
      <c r="BG436" s="101"/>
      <c r="BH436" s="101"/>
    </row>
    <row r="437" spans="1:60" outlineLevel="1">
      <c r="A437" s="122">
        <v>130</v>
      </c>
      <c r="B437" s="123" t="s">
        <v>2785</v>
      </c>
      <c r="C437" s="137" t="s">
        <v>2786</v>
      </c>
      <c r="D437" s="124" t="s">
        <v>525</v>
      </c>
      <c r="E437" s="125">
        <v>465</v>
      </c>
      <c r="F437" s="126"/>
      <c r="G437" s="127">
        <f>ROUND(E437*F437,2)</f>
        <v>0</v>
      </c>
      <c r="H437" s="126"/>
      <c r="I437" s="127">
        <f>ROUND(E437*H437,2)</f>
        <v>0</v>
      </c>
      <c r="J437" s="126"/>
      <c r="K437" s="127">
        <f>ROUND(E437*J437,2)</f>
        <v>0</v>
      </c>
      <c r="L437" s="127">
        <v>21</v>
      </c>
      <c r="M437" s="127">
        <f>G437*(1+L437/100)</f>
        <v>0</v>
      </c>
      <c r="N437" s="127">
        <v>0</v>
      </c>
      <c r="O437" s="127">
        <f>ROUND(E437*N437,2)</f>
        <v>0</v>
      </c>
      <c r="P437" s="127">
        <v>0</v>
      </c>
      <c r="Q437" s="127">
        <f>ROUND(E437*P437,2)</f>
        <v>0</v>
      </c>
      <c r="R437" s="127"/>
      <c r="S437" s="127" t="s">
        <v>360</v>
      </c>
      <c r="T437" s="128" t="s">
        <v>393</v>
      </c>
      <c r="U437" s="106">
        <v>9.0499999999999997E-2</v>
      </c>
      <c r="V437" s="106">
        <f>ROUND(E437*U437,2)</f>
        <v>42.08</v>
      </c>
      <c r="W437" s="106"/>
      <c r="X437" s="106" t="s">
        <v>362</v>
      </c>
      <c r="Y437" s="101"/>
      <c r="Z437" s="101"/>
      <c r="AA437" s="101"/>
      <c r="AB437" s="101"/>
      <c r="AC437" s="101"/>
      <c r="AD437" s="101"/>
      <c r="AE437" s="101"/>
      <c r="AF437" s="101"/>
      <c r="AG437" s="101" t="s">
        <v>550</v>
      </c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  <c r="BE437" s="101"/>
      <c r="BF437" s="101"/>
      <c r="BG437" s="101"/>
      <c r="BH437" s="101"/>
    </row>
    <row r="438" spans="1:60" outlineLevel="1">
      <c r="A438" s="104"/>
      <c r="B438" s="105"/>
      <c r="C438" s="138" t="s">
        <v>2757</v>
      </c>
      <c r="D438" s="107"/>
      <c r="E438" s="108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1"/>
      <c r="Z438" s="101"/>
      <c r="AA438" s="101"/>
      <c r="AB438" s="101"/>
      <c r="AC438" s="101"/>
      <c r="AD438" s="101"/>
      <c r="AE438" s="101"/>
      <c r="AF438" s="101"/>
      <c r="AG438" s="101" t="s">
        <v>365</v>
      </c>
      <c r="AH438" s="101">
        <v>0</v>
      </c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  <c r="BE438" s="101"/>
      <c r="BF438" s="101"/>
      <c r="BG438" s="101"/>
      <c r="BH438" s="101"/>
    </row>
    <row r="439" spans="1:60" outlineLevel="1">
      <c r="A439" s="104"/>
      <c r="B439" s="105"/>
      <c r="C439" s="138" t="s">
        <v>2787</v>
      </c>
      <c r="D439" s="107"/>
      <c r="E439" s="108">
        <v>465</v>
      </c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1"/>
      <c r="Z439" s="101"/>
      <c r="AA439" s="101"/>
      <c r="AB439" s="101"/>
      <c r="AC439" s="101"/>
      <c r="AD439" s="101"/>
      <c r="AE439" s="101"/>
      <c r="AF439" s="101"/>
      <c r="AG439" s="101" t="s">
        <v>365</v>
      </c>
      <c r="AH439" s="101">
        <v>0</v>
      </c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  <c r="BE439" s="101"/>
      <c r="BF439" s="101"/>
      <c r="BG439" s="101"/>
      <c r="BH439" s="101"/>
    </row>
    <row r="440" spans="1:60" outlineLevel="1">
      <c r="A440" s="122">
        <v>131</v>
      </c>
      <c r="B440" s="123" t="s">
        <v>2788</v>
      </c>
      <c r="C440" s="137" t="s">
        <v>2789</v>
      </c>
      <c r="D440" s="124" t="s">
        <v>1128</v>
      </c>
      <c r="E440" s="125">
        <v>94</v>
      </c>
      <c r="F440" s="126"/>
      <c r="G440" s="127">
        <f>ROUND(E440*F440,2)</f>
        <v>0</v>
      </c>
      <c r="H440" s="126"/>
      <c r="I440" s="127">
        <f>ROUND(E440*H440,2)</f>
        <v>0</v>
      </c>
      <c r="J440" s="126"/>
      <c r="K440" s="127">
        <f>ROUND(E440*J440,2)</f>
        <v>0</v>
      </c>
      <c r="L440" s="127">
        <v>21</v>
      </c>
      <c r="M440" s="127">
        <f>G440*(1+L440/100)</f>
        <v>0</v>
      </c>
      <c r="N440" s="127">
        <v>0</v>
      </c>
      <c r="O440" s="127">
        <f>ROUND(E440*N440,2)</f>
        <v>0</v>
      </c>
      <c r="P440" s="127">
        <v>0</v>
      </c>
      <c r="Q440" s="127">
        <f>ROUND(E440*P440,2)</f>
        <v>0</v>
      </c>
      <c r="R440" s="127"/>
      <c r="S440" s="127" t="s">
        <v>360</v>
      </c>
      <c r="T440" s="128" t="s">
        <v>393</v>
      </c>
      <c r="U440" s="106">
        <v>8.2170000000000007E-2</v>
      </c>
      <c r="V440" s="106">
        <f>ROUND(E440*U440,2)</f>
        <v>7.72</v>
      </c>
      <c r="W440" s="106"/>
      <c r="X440" s="106" t="s">
        <v>362</v>
      </c>
      <c r="Y440" s="101"/>
      <c r="Z440" s="101"/>
      <c r="AA440" s="101"/>
      <c r="AB440" s="101"/>
      <c r="AC440" s="101"/>
      <c r="AD440" s="101"/>
      <c r="AE440" s="101"/>
      <c r="AF440" s="101"/>
      <c r="AG440" s="101" t="s">
        <v>550</v>
      </c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  <c r="BE440" s="101"/>
      <c r="BF440" s="101"/>
      <c r="BG440" s="101"/>
      <c r="BH440" s="101"/>
    </row>
    <row r="441" spans="1:60" outlineLevel="1">
      <c r="A441" s="104"/>
      <c r="B441" s="105"/>
      <c r="C441" s="138" t="s">
        <v>2757</v>
      </c>
      <c r="D441" s="107"/>
      <c r="E441" s="108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1"/>
      <c r="Z441" s="101"/>
      <c r="AA441" s="101"/>
      <c r="AB441" s="101"/>
      <c r="AC441" s="101"/>
      <c r="AD441" s="101"/>
      <c r="AE441" s="101"/>
      <c r="AF441" s="101"/>
      <c r="AG441" s="101" t="s">
        <v>365</v>
      </c>
      <c r="AH441" s="101">
        <v>0</v>
      </c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101"/>
      <c r="BE441" s="101"/>
      <c r="BF441" s="101"/>
      <c r="BG441" s="101"/>
      <c r="BH441" s="101"/>
    </row>
    <row r="442" spans="1:60" outlineLevel="1">
      <c r="A442" s="104"/>
      <c r="B442" s="105"/>
      <c r="C442" s="138" t="s">
        <v>137</v>
      </c>
      <c r="D442" s="107"/>
      <c r="E442" s="108">
        <v>94</v>
      </c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1"/>
      <c r="Z442" s="101"/>
      <c r="AA442" s="101"/>
      <c r="AB442" s="101"/>
      <c r="AC442" s="101"/>
      <c r="AD442" s="101"/>
      <c r="AE442" s="101"/>
      <c r="AF442" s="101"/>
      <c r="AG442" s="101" t="s">
        <v>365</v>
      </c>
      <c r="AH442" s="101">
        <v>0</v>
      </c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  <c r="BE442" s="101"/>
      <c r="BF442" s="101"/>
      <c r="BG442" s="101"/>
      <c r="BH442" s="101"/>
    </row>
    <row r="443" spans="1:60" outlineLevel="1">
      <c r="A443" s="122">
        <v>132</v>
      </c>
      <c r="B443" s="123" t="s">
        <v>2788</v>
      </c>
      <c r="C443" s="137" t="s">
        <v>2790</v>
      </c>
      <c r="D443" s="124" t="s">
        <v>1128</v>
      </c>
      <c r="E443" s="125">
        <v>20</v>
      </c>
      <c r="F443" s="126"/>
      <c r="G443" s="127">
        <f>ROUND(E443*F443,2)</f>
        <v>0</v>
      </c>
      <c r="H443" s="126"/>
      <c r="I443" s="127">
        <f>ROUND(E443*H443,2)</f>
        <v>0</v>
      </c>
      <c r="J443" s="126"/>
      <c r="K443" s="127">
        <f>ROUND(E443*J443,2)</f>
        <v>0</v>
      </c>
      <c r="L443" s="127">
        <v>21</v>
      </c>
      <c r="M443" s="127">
        <f>G443*(1+L443/100)</f>
        <v>0</v>
      </c>
      <c r="N443" s="127">
        <v>0</v>
      </c>
      <c r="O443" s="127">
        <f>ROUND(E443*N443,2)</f>
        <v>0</v>
      </c>
      <c r="P443" s="127">
        <v>0</v>
      </c>
      <c r="Q443" s="127">
        <f>ROUND(E443*P443,2)</f>
        <v>0</v>
      </c>
      <c r="R443" s="127"/>
      <c r="S443" s="127" t="s">
        <v>392</v>
      </c>
      <c r="T443" s="128" t="s">
        <v>393</v>
      </c>
      <c r="U443" s="106">
        <v>0</v>
      </c>
      <c r="V443" s="106">
        <f>ROUND(E443*U443,2)</f>
        <v>0</v>
      </c>
      <c r="W443" s="106"/>
      <c r="X443" s="106" t="s">
        <v>1008</v>
      </c>
      <c r="Y443" s="101"/>
      <c r="Z443" s="101"/>
      <c r="AA443" s="101"/>
      <c r="AB443" s="101"/>
      <c r="AC443" s="101"/>
      <c r="AD443" s="101"/>
      <c r="AE443" s="101"/>
      <c r="AF443" s="101"/>
      <c r="AG443" s="101" t="s">
        <v>1009</v>
      </c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  <c r="BE443" s="101"/>
      <c r="BF443" s="101"/>
      <c r="BG443" s="101"/>
      <c r="BH443" s="101"/>
    </row>
    <row r="444" spans="1:60" outlineLevel="1">
      <c r="A444" s="104"/>
      <c r="B444" s="105"/>
      <c r="C444" s="138" t="s">
        <v>2757</v>
      </c>
      <c r="D444" s="107"/>
      <c r="E444" s="108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1"/>
      <c r="Z444" s="101"/>
      <c r="AA444" s="101"/>
      <c r="AB444" s="101"/>
      <c r="AC444" s="101"/>
      <c r="AD444" s="101"/>
      <c r="AE444" s="101"/>
      <c r="AF444" s="101"/>
      <c r="AG444" s="101" t="s">
        <v>365</v>
      </c>
      <c r="AH444" s="101">
        <v>0</v>
      </c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  <c r="BE444" s="101"/>
      <c r="BF444" s="101"/>
      <c r="BG444" s="101"/>
      <c r="BH444" s="101"/>
    </row>
    <row r="445" spans="1:60" outlineLevel="1">
      <c r="A445" s="104"/>
      <c r="B445" s="105"/>
      <c r="C445" s="138" t="s">
        <v>1931</v>
      </c>
      <c r="D445" s="107"/>
      <c r="E445" s="108">
        <v>20</v>
      </c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1"/>
      <c r="Z445" s="101"/>
      <c r="AA445" s="101"/>
      <c r="AB445" s="101"/>
      <c r="AC445" s="101"/>
      <c r="AD445" s="101"/>
      <c r="AE445" s="101"/>
      <c r="AF445" s="101"/>
      <c r="AG445" s="101" t="s">
        <v>365</v>
      </c>
      <c r="AH445" s="101">
        <v>0</v>
      </c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101"/>
      <c r="BE445" s="101"/>
      <c r="BF445" s="101"/>
      <c r="BG445" s="101"/>
      <c r="BH445" s="101"/>
    </row>
    <row r="446" spans="1:60" ht="22.5" outlineLevel="1">
      <c r="A446" s="122">
        <v>133</v>
      </c>
      <c r="B446" s="123" t="s">
        <v>2791</v>
      </c>
      <c r="C446" s="137" t="s">
        <v>2792</v>
      </c>
      <c r="D446" s="124" t="s">
        <v>1128</v>
      </c>
      <c r="E446" s="125">
        <v>24</v>
      </c>
      <c r="F446" s="126"/>
      <c r="G446" s="127">
        <f>ROUND(E446*F446,2)</f>
        <v>0</v>
      </c>
      <c r="H446" s="126"/>
      <c r="I446" s="127">
        <f>ROUND(E446*H446,2)</f>
        <v>0</v>
      </c>
      <c r="J446" s="126"/>
      <c r="K446" s="127">
        <f>ROUND(E446*J446,2)</f>
        <v>0</v>
      </c>
      <c r="L446" s="127">
        <v>21</v>
      </c>
      <c r="M446" s="127">
        <f>G446*(1+L446/100)</f>
        <v>0</v>
      </c>
      <c r="N446" s="127">
        <v>0</v>
      </c>
      <c r="O446" s="127">
        <f>ROUND(E446*N446,2)</f>
        <v>0</v>
      </c>
      <c r="P446" s="127">
        <v>0</v>
      </c>
      <c r="Q446" s="127">
        <f>ROUND(E446*P446,2)</f>
        <v>0</v>
      </c>
      <c r="R446" s="127"/>
      <c r="S446" s="127" t="s">
        <v>392</v>
      </c>
      <c r="T446" s="128" t="s">
        <v>393</v>
      </c>
      <c r="U446" s="106">
        <v>0</v>
      </c>
      <c r="V446" s="106">
        <f>ROUND(E446*U446,2)</f>
        <v>0</v>
      </c>
      <c r="W446" s="106"/>
      <c r="X446" s="106" t="s">
        <v>362</v>
      </c>
      <c r="Y446" s="101"/>
      <c r="Z446" s="101"/>
      <c r="AA446" s="101"/>
      <c r="AB446" s="101"/>
      <c r="AC446" s="101"/>
      <c r="AD446" s="101"/>
      <c r="AE446" s="101"/>
      <c r="AF446" s="101"/>
      <c r="AG446" s="101" t="s">
        <v>550</v>
      </c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  <c r="BE446" s="101"/>
      <c r="BF446" s="101"/>
      <c r="BG446" s="101"/>
      <c r="BH446" s="101"/>
    </row>
    <row r="447" spans="1:60" outlineLevel="1">
      <c r="A447" s="104"/>
      <c r="B447" s="105"/>
      <c r="C447" s="138" t="s">
        <v>2757</v>
      </c>
      <c r="D447" s="107"/>
      <c r="E447" s="108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1"/>
      <c r="Z447" s="101"/>
      <c r="AA447" s="101"/>
      <c r="AB447" s="101"/>
      <c r="AC447" s="101"/>
      <c r="AD447" s="101"/>
      <c r="AE447" s="101"/>
      <c r="AF447" s="101"/>
      <c r="AG447" s="101" t="s">
        <v>365</v>
      </c>
      <c r="AH447" s="101">
        <v>0</v>
      </c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101"/>
      <c r="BE447" s="101"/>
      <c r="BF447" s="101"/>
      <c r="BG447" s="101"/>
      <c r="BH447" s="101"/>
    </row>
    <row r="448" spans="1:60" outlineLevel="1">
      <c r="A448" s="104"/>
      <c r="B448" s="105"/>
      <c r="C448" s="138" t="s">
        <v>2141</v>
      </c>
      <c r="D448" s="107"/>
      <c r="E448" s="108">
        <v>24</v>
      </c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1"/>
      <c r="Z448" s="101"/>
      <c r="AA448" s="101"/>
      <c r="AB448" s="101"/>
      <c r="AC448" s="101"/>
      <c r="AD448" s="101"/>
      <c r="AE448" s="101"/>
      <c r="AF448" s="101"/>
      <c r="AG448" s="101" t="s">
        <v>365</v>
      </c>
      <c r="AH448" s="101">
        <v>0</v>
      </c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H448" s="101"/>
    </row>
    <row r="449" spans="1:60">
      <c r="A449" s="116" t="s">
        <v>355</v>
      </c>
      <c r="B449" s="117" t="s">
        <v>245</v>
      </c>
      <c r="C449" s="136" t="s">
        <v>246</v>
      </c>
      <c r="D449" s="118"/>
      <c r="E449" s="119"/>
      <c r="F449" s="120"/>
      <c r="G449" s="120">
        <f>SUMIF(AG450:AG452,"&lt;&gt;NOR",G450:G452)</f>
        <v>0</v>
      </c>
      <c r="H449" s="120"/>
      <c r="I449" s="120">
        <f>SUM(I450:I452)</f>
        <v>0</v>
      </c>
      <c r="J449" s="120"/>
      <c r="K449" s="120">
        <f>SUM(K450:K452)</f>
        <v>0</v>
      </c>
      <c r="L449" s="120"/>
      <c r="M449" s="120">
        <f>SUM(M450:M452)</f>
        <v>0</v>
      </c>
      <c r="N449" s="120"/>
      <c r="O449" s="120">
        <f>SUM(O450:O452)</f>
        <v>0</v>
      </c>
      <c r="P449" s="120"/>
      <c r="Q449" s="120">
        <f>SUM(Q450:Q452)</f>
        <v>0</v>
      </c>
      <c r="R449" s="120"/>
      <c r="S449" s="120"/>
      <c r="T449" s="121"/>
      <c r="U449" s="115"/>
      <c r="V449" s="115">
        <f>SUM(V450:V452)</f>
        <v>0</v>
      </c>
      <c r="W449" s="115"/>
      <c r="X449" s="115"/>
      <c r="AG449" t="s">
        <v>356</v>
      </c>
    </row>
    <row r="450" spans="1:60" outlineLevel="1">
      <c r="A450" s="122">
        <v>134</v>
      </c>
      <c r="B450" s="123" t="s">
        <v>2533</v>
      </c>
      <c r="C450" s="137" t="s">
        <v>2793</v>
      </c>
      <c r="D450" s="124" t="s">
        <v>1128</v>
      </c>
      <c r="E450" s="125">
        <v>1</v>
      </c>
      <c r="F450" s="126"/>
      <c r="G450" s="127">
        <f>ROUND(E450*F450,2)</f>
        <v>0</v>
      </c>
      <c r="H450" s="126"/>
      <c r="I450" s="127">
        <f>ROUND(E450*H450,2)</f>
        <v>0</v>
      </c>
      <c r="J450" s="126"/>
      <c r="K450" s="127">
        <f>ROUND(E450*J450,2)</f>
        <v>0</v>
      </c>
      <c r="L450" s="127">
        <v>21</v>
      </c>
      <c r="M450" s="127">
        <f>G450*(1+L450/100)</f>
        <v>0</v>
      </c>
      <c r="N450" s="127">
        <v>0</v>
      </c>
      <c r="O450" s="127">
        <f>ROUND(E450*N450,2)</f>
        <v>0</v>
      </c>
      <c r="P450" s="127">
        <v>0</v>
      </c>
      <c r="Q450" s="127">
        <f>ROUND(E450*P450,2)</f>
        <v>0</v>
      </c>
      <c r="R450" s="127"/>
      <c r="S450" s="127" t="s">
        <v>392</v>
      </c>
      <c r="T450" s="128" t="s">
        <v>393</v>
      </c>
      <c r="U450" s="106">
        <v>0</v>
      </c>
      <c r="V450" s="106">
        <f>ROUND(E450*U450,2)</f>
        <v>0</v>
      </c>
      <c r="W450" s="106"/>
      <c r="X450" s="106" t="s">
        <v>1008</v>
      </c>
      <c r="Y450" s="101"/>
      <c r="Z450" s="101"/>
      <c r="AA450" s="101"/>
      <c r="AB450" s="101"/>
      <c r="AC450" s="101"/>
      <c r="AD450" s="101"/>
      <c r="AE450" s="101"/>
      <c r="AF450" s="101"/>
      <c r="AG450" s="101" t="s">
        <v>1009</v>
      </c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H450" s="101"/>
    </row>
    <row r="451" spans="1:60" outlineLevel="1">
      <c r="A451" s="104"/>
      <c r="B451" s="105"/>
      <c r="C451" s="138" t="s">
        <v>2794</v>
      </c>
      <c r="D451" s="107"/>
      <c r="E451" s="108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1"/>
      <c r="Z451" s="101"/>
      <c r="AA451" s="101"/>
      <c r="AB451" s="101"/>
      <c r="AC451" s="101"/>
      <c r="AD451" s="101"/>
      <c r="AE451" s="101"/>
      <c r="AF451" s="101"/>
      <c r="AG451" s="101" t="s">
        <v>365</v>
      </c>
      <c r="AH451" s="101">
        <v>0</v>
      </c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  <c r="BE451" s="101"/>
      <c r="BF451" s="101"/>
      <c r="BG451" s="101"/>
      <c r="BH451" s="101"/>
    </row>
    <row r="452" spans="1:60" outlineLevel="1">
      <c r="A452" s="104"/>
      <c r="B452" s="105"/>
      <c r="C452" s="138" t="s">
        <v>43</v>
      </c>
      <c r="D452" s="107"/>
      <c r="E452" s="108">
        <v>1</v>
      </c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1"/>
      <c r="Z452" s="101"/>
      <c r="AA452" s="101"/>
      <c r="AB452" s="101"/>
      <c r="AC452" s="101"/>
      <c r="AD452" s="101"/>
      <c r="AE452" s="101"/>
      <c r="AF452" s="101"/>
      <c r="AG452" s="101" t="s">
        <v>365</v>
      </c>
      <c r="AH452" s="101">
        <v>0</v>
      </c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  <c r="BE452" s="101"/>
      <c r="BF452" s="101"/>
      <c r="BG452" s="101"/>
      <c r="BH452" s="101"/>
    </row>
    <row r="453" spans="1:60">
      <c r="A453" s="116" t="s">
        <v>355</v>
      </c>
      <c r="B453" s="117" t="s">
        <v>247</v>
      </c>
      <c r="C453" s="136" t="s">
        <v>248</v>
      </c>
      <c r="D453" s="118"/>
      <c r="E453" s="119"/>
      <c r="F453" s="120"/>
      <c r="G453" s="120">
        <f>SUMIF(AG454:AG474,"&lt;&gt;NOR",G454:G474)</f>
        <v>0</v>
      </c>
      <c r="H453" s="120"/>
      <c r="I453" s="120">
        <f>SUM(I454:I474)</f>
        <v>0</v>
      </c>
      <c r="J453" s="120"/>
      <c r="K453" s="120">
        <f>SUM(K454:K474)</f>
        <v>0</v>
      </c>
      <c r="L453" s="120"/>
      <c r="M453" s="120">
        <f>SUM(M454:M474)</f>
        <v>0</v>
      </c>
      <c r="N453" s="120"/>
      <c r="O453" s="120">
        <f>SUM(O454:O474)</f>
        <v>0</v>
      </c>
      <c r="P453" s="120"/>
      <c r="Q453" s="120">
        <f>SUM(Q454:Q474)</f>
        <v>0</v>
      </c>
      <c r="R453" s="120"/>
      <c r="S453" s="120"/>
      <c r="T453" s="121"/>
      <c r="U453" s="115"/>
      <c r="V453" s="115">
        <f>SUM(V454:V474)</f>
        <v>3.32</v>
      </c>
      <c r="W453" s="115"/>
      <c r="X453" s="115"/>
      <c r="AG453" t="s">
        <v>356</v>
      </c>
    </row>
    <row r="454" spans="1:60" outlineLevel="1">
      <c r="A454" s="122">
        <v>135</v>
      </c>
      <c r="B454" s="123" t="s">
        <v>2557</v>
      </c>
      <c r="C454" s="137" t="s">
        <v>2558</v>
      </c>
      <c r="D454" s="124" t="s">
        <v>525</v>
      </c>
      <c r="E454" s="125">
        <v>8</v>
      </c>
      <c r="F454" s="126"/>
      <c r="G454" s="127">
        <f>ROUND(E454*F454,2)</f>
        <v>0</v>
      </c>
      <c r="H454" s="126"/>
      <c r="I454" s="127">
        <f>ROUND(E454*H454,2)</f>
        <v>0</v>
      </c>
      <c r="J454" s="126"/>
      <c r="K454" s="127">
        <f>ROUND(E454*J454,2)</f>
        <v>0</v>
      </c>
      <c r="L454" s="127">
        <v>21</v>
      </c>
      <c r="M454" s="127">
        <f>G454*(1+L454/100)</f>
        <v>0</v>
      </c>
      <c r="N454" s="127">
        <v>0</v>
      </c>
      <c r="O454" s="127">
        <f>ROUND(E454*N454,2)</f>
        <v>0</v>
      </c>
      <c r="P454" s="127">
        <v>0</v>
      </c>
      <c r="Q454" s="127">
        <f>ROUND(E454*P454,2)</f>
        <v>0</v>
      </c>
      <c r="R454" s="127"/>
      <c r="S454" s="127" t="s">
        <v>360</v>
      </c>
      <c r="T454" s="128" t="s">
        <v>393</v>
      </c>
      <c r="U454" s="106">
        <v>9.955E-2</v>
      </c>
      <c r="V454" s="106">
        <f>ROUND(E454*U454,2)</f>
        <v>0.8</v>
      </c>
      <c r="W454" s="106"/>
      <c r="X454" s="106" t="s">
        <v>362</v>
      </c>
      <c r="Y454" s="101"/>
      <c r="Z454" s="101"/>
      <c r="AA454" s="101"/>
      <c r="AB454" s="101"/>
      <c r="AC454" s="101"/>
      <c r="AD454" s="101"/>
      <c r="AE454" s="101"/>
      <c r="AF454" s="101"/>
      <c r="AG454" s="101" t="s">
        <v>550</v>
      </c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  <c r="BE454" s="101"/>
      <c r="BF454" s="101"/>
      <c r="BG454" s="101"/>
      <c r="BH454" s="101"/>
    </row>
    <row r="455" spans="1:60" outlineLevel="1">
      <c r="A455" s="104"/>
      <c r="B455" s="105"/>
      <c r="C455" s="138" t="s">
        <v>2794</v>
      </c>
      <c r="D455" s="107"/>
      <c r="E455" s="108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1"/>
      <c r="Z455" s="101"/>
      <c r="AA455" s="101"/>
      <c r="AB455" s="101"/>
      <c r="AC455" s="101"/>
      <c r="AD455" s="101"/>
      <c r="AE455" s="101"/>
      <c r="AF455" s="101"/>
      <c r="AG455" s="101" t="s">
        <v>365</v>
      </c>
      <c r="AH455" s="101">
        <v>0</v>
      </c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</row>
    <row r="456" spans="1:60" outlineLevel="1">
      <c r="A456" s="104"/>
      <c r="B456" s="105"/>
      <c r="C456" s="138" t="s">
        <v>311</v>
      </c>
      <c r="D456" s="107"/>
      <c r="E456" s="108">
        <v>8</v>
      </c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1"/>
      <c r="Z456" s="101"/>
      <c r="AA456" s="101"/>
      <c r="AB456" s="101"/>
      <c r="AC456" s="101"/>
      <c r="AD456" s="101"/>
      <c r="AE456" s="101"/>
      <c r="AF456" s="101"/>
      <c r="AG456" s="101" t="s">
        <v>365</v>
      </c>
      <c r="AH456" s="101">
        <v>0</v>
      </c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101"/>
      <c r="BG456" s="101"/>
      <c r="BH456" s="101"/>
    </row>
    <row r="457" spans="1:60" outlineLevel="1">
      <c r="A457" s="122">
        <v>136</v>
      </c>
      <c r="B457" s="123" t="s">
        <v>2557</v>
      </c>
      <c r="C457" s="137" t="s">
        <v>2559</v>
      </c>
      <c r="D457" s="124" t="s">
        <v>525</v>
      </c>
      <c r="E457" s="125">
        <v>75</v>
      </c>
      <c r="F457" s="126"/>
      <c r="G457" s="127">
        <f>ROUND(E457*F457,2)</f>
        <v>0</v>
      </c>
      <c r="H457" s="126"/>
      <c r="I457" s="127">
        <f>ROUND(E457*H457,2)</f>
        <v>0</v>
      </c>
      <c r="J457" s="126"/>
      <c r="K457" s="127">
        <f>ROUND(E457*J457,2)</f>
        <v>0</v>
      </c>
      <c r="L457" s="127">
        <v>21</v>
      </c>
      <c r="M457" s="127">
        <f>G457*(1+L457/100)</f>
        <v>0</v>
      </c>
      <c r="N457" s="127">
        <v>0</v>
      </c>
      <c r="O457" s="127">
        <f>ROUND(E457*N457,2)</f>
        <v>0</v>
      </c>
      <c r="P457" s="127">
        <v>0</v>
      </c>
      <c r="Q457" s="127">
        <f>ROUND(E457*P457,2)</f>
        <v>0</v>
      </c>
      <c r="R457" s="127"/>
      <c r="S457" s="127" t="s">
        <v>392</v>
      </c>
      <c r="T457" s="128" t="s">
        <v>393</v>
      </c>
      <c r="U457" s="106">
        <v>0</v>
      </c>
      <c r="V457" s="106">
        <f>ROUND(E457*U457,2)</f>
        <v>0</v>
      </c>
      <c r="W457" s="106"/>
      <c r="X457" s="106" t="s">
        <v>1008</v>
      </c>
      <c r="Y457" s="101"/>
      <c r="Z457" s="101"/>
      <c r="AA457" s="101"/>
      <c r="AB457" s="101"/>
      <c r="AC457" s="101"/>
      <c r="AD457" s="101"/>
      <c r="AE457" s="101"/>
      <c r="AF457" s="101"/>
      <c r="AG457" s="101" t="s">
        <v>1009</v>
      </c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</row>
    <row r="458" spans="1:60" outlineLevel="1">
      <c r="A458" s="104"/>
      <c r="B458" s="105"/>
      <c r="C458" s="138" t="s">
        <v>2794</v>
      </c>
      <c r="D458" s="107"/>
      <c r="E458" s="108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1"/>
      <c r="Z458" s="101"/>
      <c r="AA458" s="101"/>
      <c r="AB458" s="101"/>
      <c r="AC458" s="101"/>
      <c r="AD458" s="101"/>
      <c r="AE458" s="101"/>
      <c r="AF458" s="101"/>
      <c r="AG458" s="101" t="s">
        <v>365</v>
      </c>
      <c r="AH458" s="101">
        <v>0</v>
      </c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101"/>
      <c r="BG458" s="101"/>
      <c r="BH458" s="101"/>
    </row>
    <row r="459" spans="1:60" outlineLevel="1">
      <c r="A459" s="104"/>
      <c r="B459" s="105"/>
      <c r="C459" s="138" t="s">
        <v>1958</v>
      </c>
      <c r="D459" s="107"/>
      <c r="E459" s="108">
        <v>75</v>
      </c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1"/>
      <c r="Z459" s="101"/>
      <c r="AA459" s="101"/>
      <c r="AB459" s="101"/>
      <c r="AC459" s="101"/>
      <c r="AD459" s="101"/>
      <c r="AE459" s="101"/>
      <c r="AF459" s="101"/>
      <c r="AG459" s="101" t="s">
        <v>365</v>
      </c>
      <c r="AH459" s="101">
        <v>0</v>
      </c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101"/>
      <c r="BG459" s="101"/>
      <c r="BH459" s="101"/>
    </row>
    <row r="460" spans="1:60" outlineLevel="1">
      <c r="A460" s="122">
        <v>137</v>
      </c>
      <c r="B460" s="123" t="s">
        <v>2795</v>
      </c>
      <c r="C460" s="137" t="s">
        <v>2796</v>
      </c>
      <c r="D460" s="124" t="s">
        <v>525</v>
      </c>
      <c r="E460" s="125">
        <v>5</v>
      </c>
      <c r="F460" s="126"/>
      <c r="G460" s="127">
        <f>ROUND(E460*F460,2)</f>
        <v>0</v>
      </c>
      <c r="H460" s="126"/>
      <c r="I460" s="127">
        <f>ROUND(E460*H460,2)</f>
        <v>0</v>
      </c>
      <c r="J460" s="126"/>
      <c r="K460" s="127">
        <f>ROUND(E460*J460,2)</f>
        <v>0</v>
      </c>
      <c r="L460" s="127">
        <v>21</v>
      </c>
      <c r="M460" s="127">
        <f>G460*(1+L460/100)</f>
        <v>0</v>
      </c>
      <c r="N460" s="127">
        <v>0</v>
      </c>
      <c r="O460" s="127">
        <f>ROUND(E460*N460,2)</f>
        <v>0</v>
      </c>
      <c r="P460" s="127">
        <v>0</v>
      </c>
      <c r="Q460" s="127">
        <f>ROUND(E460*P460,2)</f>
        <v>0</v>
      </c>
      <c r="R460" s="127"/>
      <c r="S460" s="127" t="s">
        <v>392</v>
      </c>
      <c r="T460" s="128" t="s">
        <v>393</v>
      </c>
      <c r="U460" s="106">
        <v>0</v>
      </c>
      <c r="V460" s="106">
        <f>ROUND(E460*U460,2)</f>
        <v>0</v>
      </c>
      <c r="W460" s="106"/>
      <c r="X460" s="106" t="s">
        <v>362</v>
      </c>
      <c r="Y460" s="101"/>
      <c r="Z460" s="101"/>
      <c r="AA460" s="101"/>
      <c r="AB460" s="101"/>
      <c r="AC460" s="101"/>
      <c r="AD460" s="101"/>
      <c r="AE460" s="101"/>
      <c r="AF460" s="101"/>
      <c r="AG460" s="101" t="s">
        <v>550</v>
      </c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</row>
    <row r="461" spans="1:60" outlineLevel="1">
      <c r="A461" s="104"/>
      <c r="B461" s="105"/>
      <c r="C461" s="138" t="s">
        <v>2794</v>
      </c>
      <c r="D461" s="107"/>
      <c r="E461" s="108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1"/>
      <c r="Z461" s="101"/>
      <c r="AA461" s="101"/>
      <c r="AB461" s="101"/>
      <c r="AC461" s="101"/>
      <c r="AD461" s="101"/>
      <c r="AE461" s="101"/>
      <c r="AF461" s="101"/>
      <c r="AG461" s="101" t="s">
        <v>365</v>
      </c>
      <c r="AH461" s="101">
        <v>0</v>
      </c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  <c r="BE461" s="101"/>
      <c r="BF461" s="101"/>
      <c r="BG461" s="101"/>
      <c r="BH461" s="101"/>
    </row>
    <row r="462" spans="1:60" outlineLevel="1">
      <c r="A462" s="104"/>
      <c r="B462" s="105"/>
      <c r="C462" s="138" t="s">
        <v>305</v>
      </c>
      <c r="D462" s="107"/>
      <c r="E462" s="108">
        <v>5</v>
      </c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1"/>
      <c r="Z462" s="101"/>
      <c r="AA462" s="101"/>
      <c r="AB462" s="101"/>
      <c r="AC462" s="101"/>
      <c r="AD462" s="101"/>
      <c r="AE462" s="101"/>
      <c r="AF462" s="101"/>
      <c r="AG462" s="101" t="s">
        <v>365</v>
      </c>
      <c r="AH462" s="101">
        <v>0</v>
      </c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  <c r="BE462" s="101"/>
      <c r="BF462" s="101"/>
      <c r="BG462" s="101"/>
      <c r="BH462" s="101"/>
    </row>
    <row r="463" spans="1:60" outlineLevel="1">
      <c r="A463" s="122">
        <v>138</v>
      </c>
      <c r="B463" s="123" t="s">
        <v>2797</v>
      </c>
      <c r="C463" s="137" t="s">
        <v>2798</v>
      </c>
      <c r="D463" s="124" t="s">
        <v>525</v>
      </c>
      <c r="E463" s="125">
        <v>105</v>
      </c>
      <c r="F463" s="126"/>
      <c r="G463" s="127">
        <f>ROUND(E463*F463,2)</f>
        <v>0</v>
      </c>
      <c r="H463" s="126"/>
      <c r="I463" s="127">
        <f>ROUND(E463*H463,2)</f>
        <v>0</v>
      </c>
      <c r="J463" s="126"/>
      <c r="K463" s="127">
        <f>ROUND(E463*J463,2)</f>
        <v>0</v>
      </c>
      <c r="L463" s="127">
        <v>21</v>
      </c>
      <c r="M463" s="127">
        <f>G463*(1+L463/100)</f>
        <v>0</v>
      </c>
      <c r="N463" s="127">
        <v>0</v>
      </c>
      <c r="O463" s="127">
        <f>ROUND(E463*N463,2)</f>
        <v>0</v>
      </c>
      <c r="P463" s="127">
        <v>0</v>
      </c>
      <c r="Q463" s="127">
        <f>ROUND(E463*P463,2)</f>
        <v>0</v>
      </c>
      <c r="R463" s="127"/>
      <c r="S463" s="127" t="s">
        <v>392</v>
      </c>
      <c r="T463" s="128" t="s">
        <v>393</v>
      </c>
      <c r="U463" s="106">
        <v>0</v>
      </c>
      <c r="V463" s="106">
        <f>ROUND(E463*U463,2)</f>
        <v>0</v>
      </c>
      <c r="W463" s="106"/>
      <c r="X463" s="106" t="s">
        <v>362</v>
      </c>
      <c r="Y463" s="101"/>
      <c r="Z463" s="101"/>
      <c r="AA463" s="101"/>
      <c r="AB463" s="101"/>
      <c r="AC463" s="101"/>
      <c r="AD463" s="101"/>
      <c r="AE463" s="101"/>
      <c r="AF463" s="101"/>
      <c r="AG463" s="101" t="s">
        <v>550</v>
      </c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101"/>
      <c r="BG463" s="101"/>
      <c r="BH463" s="101"/>
    </row>
    <row r="464" spans="1:60" outlineLevel="1">
      <c r="A464" s="104"/>
      <c r="B464" s="105"/>
      <c r="C464" s="138" t="s">
        <v>2794</v>
      </c>
      <c r="D464" s="107"/>
      <c r="E464" s="108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1"/>
      <c r="Z464" s="101"/>
      <c r="AA464" s="101"/>
      <c r="AB464" s="101"/>
      <c r="AC464" s="101"/>
      <c r="AD464" s="101"/>
      <c r="AE464" s="101"/>
      <c r="AF464" s="101"/>
      <c r="AG464" s="101" t="s">
        <v>365</v>
      </c>
      <c r="AH464" s="101">
        <v>0</v>
      </c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  <c r="BE464" s="101"/>
      <c r="BF464" s="101"/>
      <c r="BG464" s="101"/>
      <c r="BH464" s="101"/>
    </row>
    <row r="465" spans="1:60" outlineLevel="1">
      <c r="A465" s="104"/>
      <c r="B465" s="105"/>
      <c r="C465" s="138" t="s">
        <v>2613</v>
      </c>
      <c r="D465" s="107"/>
      <c r="E465" s="108">
        <v>105</v>
      </c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1"/>
      <c r="Z465" s="101"/>
      <c r="AA465" s="101"/>
      <c r="AB465" s="101"/>
      <c r="AC465" s="101"/>
      <c r="AD465" s="101"/>
      <c r="AE465" s="101"/>
      <c r="AF465" s="101"/>
      <c r="AG465" s="101" t="s">
        <v>365</v>
      </c>
      <c r="AH465" s="101">
        <v>0</v>
      </c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  <c r="BE465" s="101"/>
      <c r="BF465" s="101"/>
      <c r="BG465" s="101"/>
      <c r="BH465" s="101"/>
    </row>
    <row r="466" spans="1:60" outlineLevel="1">
      <c r="A466" s="122">
        <v>139</v>
      </c>
      <c r="B466" s="123" t="s">
        <v>2799</v>
      </c>
      <c r="C466" s="137" t="s">
        <v>2800</v>
      </c>
      <c r="D466" s="124" t="s">
        <v>525</v>
      </c>
      <c r="E466" s="125">
        <v>6</v>
      </c>
      <c r="F466" s="126"/>
      <c r="G466" s="127">
        <f>ROUND(E466*F466,2)</f>
        <v>0</v>
      </c>
      <c r="H466" s="126"/>
      <c r="I466" s="127">
        <f>ROUND(E466*H466,2)</f>
        <v>0</v>
      </c>
      <c r="J466" s="126"/>
      <c r="K466" s="127">
        <f>ROUND(E466*J466,2)</f>
        <v>0</v>
      </c>
      <c r="L466" s="127">
        <v>21</v>
      </c>
      <c r="M466" s="127">
        <f>G466*(1+L466/100)</f>
        <v>0</v>
      </c>
      <c r="N466" s="127">
        <v>3.8000000000000002E-4</v>
      </c>
      <c r="O466" s="127">
        <f>ROUND(E466*N466,2)</f>
        <v>0</v>
      </c>
      <c r="P466" s="127">
        <v>0</v>
      </c>
      <c r="Q466" s="127">
        <f>ROUND(E466*P466,2)</f>
        <v>0</v>
      </c>
      <c r="R466" s="127"/>
      <c r="S466" s="127" t="s">
        <v>392</v>
      </c>
      <c r="T466" s="128" t="s">
        <v>393</v>
      </c>
      <c r="U466" s="106">
        <v>7.2459999999999997E-2</v>
      </c>
      <c r="V466" s="106">
        <f>ROUND(E466*U466,2)</f>
        <v>0.43</v>
      </c>
      <c r="W466" s="106"/>
      <c r="X466" s="106" t="s">
        <v>362</v>
      </c>
      <c r="Y466" s="101"/>
      <c r="Z466" s="101"/>
      <c r="AA466" s="101"/>
      <c r="AB466" s="101"/>
      <c r="AC466" s="101"/>
      <c r="AD466" s="101"/>
      <c r="AE466" s="101"/>
      <c r="AF466" s="101"/>
      <c r="AG466" s="101" t="s">
        <v>363</v>
      </c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  <c r="BE466" s="101"/>
      <c r="BF466" s="101"/>
      <c r="BG466" s="101"/>
      <c r="BH466" s="101"/>
    </row>
    <row r="467" spans="1:60" outlineLevel="1">
      <c r="A467" s="104"/>
      <c r="B467" s="105"/>
      <c r="C467" s="138" t="s">
        <v>2665</v>
      </c>
      <c r="D467" s="107"/>
      <c r="E467" s="108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1"/>
      <c r="Z467" s="101"/>
      <c r="AA467" s="101"/>
      <c r="AB467" s="101"/>
      <c r="AC467" s="101"/>
      <c r="AD467" s="101"/>
      <c r="AE467" s="101"/>
      <c r="AF467" s="101"/>
      <c r="AG467" s="101" t="s">
        <v>365</v>
      </c>
      <c r="AH467" s="101">
        <v>0</v>
      </c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  <c r="BE467" s="101"/>
      <c r="BF467" s="101"/>
      <c r="BG467" s="101"/>
      <c r="BH467" s="101"/>
    </row>
    <row r="468" spans="1:60" outlineLevel="1">
      <c r="A468" s="104"/>
      <c r="B468" s="105"/>
      <c r="C468" s="138" t="s">
        <v>307</v>
      </c>
      <c r="D468" s="107"/>
      <c r="E468" s="108">
        <v>6</v>
      </c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1"/>
      <c r="Z468" s="101"/>
      <c r="AA468" s="101"/>
      <c r="AB468" s="101"/>
      <c r="AC468" s="101"/>
      <c r="AD468" s="101"/>
      <c r="AE468" s="101"/>
      <c r="AF468" s="101"/>
      <c r="AG468" s="101" t="s">
        <v>365</v>
      </c>
      <c r="AH468" s="101">
        <v>0</v>
      </c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101"/>
      <c r="BE468" s="101"/>
      <c r="BF468" s="101"/>
      <c r="BG468" s="101"/>
      <c r="BH468" s="101"/>
    </row>
    <row r="469" spans="1:60" outlineLevel="1">
      <c r="A469" s="122">
        <v>140</v>
      </c>
      <c r="B469" s="123" t="s">
        <v>2801</v>
      </c>
      <c r="C469" s="137" t="s">
        <v>2802</v>
      </c>
      <c r="D469" s="124" t="s">
        <v>525</v>
      </c>
      <c r="E469" s="125">
        <v>15</v>
      </c>
      <c r="F469" s="126"/>
      <c r="G469" s="127">
        <f>ROUND(E469*F469,2)</f>
        <v>0</v>
      </c>
      <c r="H469" s="126"/>
      <c r="I469" s="127">
        <f>ROUND(E469*H469,2)</f>
        <v>0</v>
      </c>
      <c r="J469" s="126"/>
      <c r="K469" s="127">
        <f>ROUND(E469*J469,2)</f>
        <v>0</v>
      </c>
      <c r="L469" s="127">
        <v>21</v>
      </c>
      <c r="M469" s="127">
        <f>G469*(1+L469/100)</f>
        <v>0</v>
      </c>
      <c r="N469" s="127">
        <v>0</v>
      </c>
      <c r="O469" s="127">
        <f>ROUND(E469*N469,2)</f>
        <v>0</v>
      </c>
      <c r="P469" s="127">
        <v>0</v>
      </c>
      <c r="Q469" s="127">
        <f>ROUND(E469*P469,2)</f>
        <v>0</v>
      </c>
      <c r="R469" s="127"/>
      <c r="S469" s="127" t="s">
        <v>360</v>
      </c>
      <c r="T469" s="128" t="s">
        <v>393</v>
      </c>
      <c r="U469" s="106">
        <v>0.13915</v>
      </c>
      <c r="V469" s="106">
        <f>ROUND(E469*U469,2)</f>
        <v>2.09</v>
      </c>
      <c r="W469" s="106"/>
      <c r="X469" s="106" t="s">
        <v>362</v>
      </c>
      <c r="Y469" s="101"/>
      <c r="Z469" s="101"/>
      <c r="AA469" s="101"/>
      <c r="AB469" s="101"/>
      <c r="AC469" s="101"/>
      <c r="AD469" s="101"/>
      <c r="AE469" s="101"/>
      <c r="AF469" s="101"/>
      <c r="AG469" s="101" t="s">
        <v>363</v>
      </c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  <c r="BE469" s="101"/>
      <c r="BF469" s="101"/>
      <c r="BG469" s="101"/>
      <c r="BH469" s="101"/>
    </row>
    <row r="470" spans="1:60" outlineLevel="1">
      <c r="A470" s="104"/>
      <c r="B470" s="105"/>
      <c r="C470" s="138" t="s">
        <v>2665</v>
      </c>
      <c r="D470" s="107"/>
      <c r="E470" s="108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1"/>
      <c r="Z470" s="101"/>
      <c r="AA470" s="101"/>
      <c r="AB470" s="101"/>
      <c r="AC470" s="101"/>
      <c r="AD470" s="101"/>
      <c r="AE470" s="101"/>
      <c r="AF470" s="101"/>
      <c r="AG470" s="101" t="s">
        <v>365</v>
      </c>
      <c r="AH470" s="101">
        <v>0</v>
      </c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  <c r="BE470" s="101"/>
      <c r="BF470" s="101"/>
      <c r="BG470" s="101"/>
      <c r="BH470" s="101"/>
    </row>
    <row r="471" spans="1:60" outlineLevel="1">
      <c r="A471" s="104"/>
      <c r="B471" s="105"/>
      <c r="C471" s="138" t="s">
        <v>1841</v>
      </c>
      <c r="D471" s="107"/>
      <c r="E471" s="108">
        <v>15</v>
      </c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1"/>
      <c r="Z471" s="101"/>
      <c r="AA471" s="101"/>
      <c r="AB471" s="101"/>
      <c r="AC471" s="101"/>
      <c r="AD471" s="101"/>
      <c r="AE471" s="101"/>
      <c r="AF471" s="101"/>
      <c r="AG471" s="101" t="s">
        <v>365</v>
      </c>
      <c r="AH471" s="101">
        <v>0</v>
      </c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  <c r="BE471" s="101"/>
      <c r="BF471" s="101"/>
      <c r="BG471" s="101"/>
      <c r="BH471" s="101"/>
    </row>
    <row r="472" spans="1:60" outlineLevel="1">
      <c r="A472" s="122">
        <v>141</v>
      </c>
      <c r="B472" s="123" t="s">
        <v>2803</v>
      </c>
      <c r="C472" s="137" t="s">
        <v>2804</v>
      </c>
      <c r="D472" s="124" t="s">
        <v>1128</v>
      </c>
      <c r="E472" s="125">
        <v>2</v>
      </c>
      <c r="F472" s="126"/>
      <c r="G472" s="127">
        <f>ROUND(E472*F472,2)</f>
        <v>0</v>
      </c>
      <c r="H472" s="126"/>
      <c r="I472" s="127">
        <f>ROUND(E472*H472,2)</f>
        <v>0</v>
      </c>
      <c r="J472" s="126"/>
      <c r="K472" s="127">
        <f>ROUND(E472*J472,2)</f>
        <v>0</v>
      </c>
      <c r="L472" s="127">
        <v>21</v>
      </c>
      <c r="M472" s="127">
        <f>G472*(1+L472/100)</f>
        <v>0</v>
      </c>
      <c r="N472" s="127">
        <v>0</v>
      </c>
      <c r="O472" s="127">
        <f>ROUND(E472*N472,2)</f>
        <v>0</v>
      </c>
      <c r="P472" s="127">
        <v>0</v>
      </c>
      <c r="Q472" s="127">
        <f>ROUND(E472*P472,2)</f>
        <v>0</v>
      </c>
      <c r="R472" s="127"/>
      <c r="S472" s="127" t="s">
        <v>392</v>
      </c>
      <c r="T472" s="128" t="s">
        <v>393</v>
      </c>
      <c r="U472" s="106">
        <v>0</v>
      </c>
      <c r="V472" s="106">
        <f>ROUND(E472*U472,2)</f>
        <v>0</v>
      </c>
      <c r="W472" s="106"/>
      <c r="X472" s="106" t="s">
        <v>362</v>
      </c>
      <c r="Y472" s="101"/>
      <c r="Z472" s="101"/>
      <c r="AA472" s="101"/>
      <c r="AB472" s="101"/>
      <c r="AC472" s="101"/>
      <c r="AD472" s="101"/>
      <c r="AE472" s="101"/>
      <c r="AF472" s="101"/>
      <c r="AG472" s="101" t="s">
        <v>550</v>
      </c>
      <c r="AH472" s="101"/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  <c r="BE472" s="101"/>
      <c r="BF472" s="101"/>
      <c r="BG472" s="101"/>
      <c r="BH472" s="101"/>
    </row>
    <row r="473" spans="1:60" outlineLevel="1">
      <c r="A473" s="104"/>
      <c r="B473" s="105"/>
      <c r="C473" s="138" t="s">
        <v>2665</v>
      </c>
      <c r="D473" s="107"/>
      <c r="E473" s="108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1"/>
      <c r="Z473" s="101"/>
      <c r="AA473" s="101"/>
      <c r="AB473" s="101"/>
      <c r="AC473" s="101"/>
      <c r="AD473" s="101"/>
      <c r="AE473" s="101"/>
      <c r="AF473" s="101"/>
      <c r="AG473" s="101" t="s">
        <v>365</v>
      </c>
      <c r="AH473" s="101">
        <v>0</v>
      </c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  <c r="BE473" s="101"/>
      <c r="BF473" s="101"/>
      <c r="BG473" s="101"/>
      <c r="BH473" s="101"/>
    </row>
    <row r="474" spans="1:60" outlineLevel="1">
      <c r="A474" s="104"/>
      <c r="B474" s="105"/>
      <c r="C474" s="138" t="s">
        <v>299</v>
      </c>
      <c r="D474" s="107"/>
      <c r="E474" s="108">
        <v>2</v>
      </c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1"/>
      <c r="Z474" s="101"/>
      <c r="AA474" s="101"/>
      <c r="AB474" s="101"/>
      <c r="AC474" s="101"/>
      <c r="AD474" s="101"/>
      <c r="AE474" s="101"/>
      <c r="AF474" s="101"/>
      <c r="AG474" s="101" t="s">
        <v>365</v>
      </c>
      <c r="AH474" s="101">
        <v>0</v>
      </c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  <c r="BE474" s="101"/>
      <c r="BF474" s="101"/>
      <c r="BG474" s="101"/>
      <c r="BH474" s="101"/>
    </row>
    <row r="475" spans="1:60" ht="25.5">
      <c r="A475" s="116" t="s">
        <v>355</v>
      </c>
      <c r="B475" s="117" t="s">
        <v>254</v>
      </c>
      <c r="C475" s="136" t="s">
        <v>255</v>
      </c>
      <c r="D475" s="118"/>
      <c r="E475" s="119"/>
      <c r="F475" s="120"/>
      <c r="G475" s="120">
        <f>SUMIF(AG476:AG484,"&lt;&gt;NOR",G476:G484)</f>
        <v>0</v>
      </c>
      <c r="H475" s="120"/>
      <c r="I475" s="120">
        <f>SUM(I476:I484)</f>
        <v>0</v>
      </c>
      <c r="J475" s="120"/>
      <c r="K475" s="120">
        <f>SUM(K476:K484)</f>
        <v>0</v>
      </c>
      <c r="L475" s="120"/>
      <c r="M475" s="120">
        <f>SUM(M476:M484)</f>
        <v>0</v>
      </c>
      <c r="N475" s="120"/>
      <c r="O475" s="120">
        <f>SUM(O476:O484)</f>
        <v>0</v>
      </c>
      <c r="P475" s="120"/>
      <c r="Q475" s="120">
        <f>SUM(Q476:Q484)</f>
        <v>0</v>
      </c>
      <c r="R475" s="120"/>
      <c r="S475" s="120"/>
      <c r="T475" s="121"/>
      <c r="U475" s="115"/>
      <c r="V475" s="115">
        <f>SUM(V476:V484)</f>
        <v>0</v>
      </c>
      <c r="W475" s="115"/>
      <c r="X475" s="115"/>
      <c r="AG475" t="s">
        <v>356</v>
      </c>
    </row>
    <row r="476" spans="1:60" outlineLevel="1">
      <c r="A476" s="122">
        <v>142</v>
      </c>
      <c r="B476" s="123" t="s">
        <v>2805</v>
      </c>
      <c r="C476" s="137" t="s">
        <v>2806</v>
      </c>
      <c r="D476" s="124" t="s">
        <v>1128</v>
      </c>
      <c r="E476" s="125">
        <v>2</v>
      </c>
      <c r="F476" s="126"/>
      <c r="G476" s="127">
        <f>ROUND(E476*F476,2)</f>
        <v>0</v>
      </c>
      <c r="H476" s="126"/>
      <c r="I476" s="127">
        <f>ROUND(E476*H476,2)</f>
        <v>0</v>
      </c>
      <c r="J476" s="126"/>
      <c r="K476" s="127">
        <f>ROUND(E476*J476,2)</f>
        <v>0</v>
      </c>
      <c r="L476" s="127">
        <v>21</v>
      </c>
      <c r="M476" s="127">
        <f>G476*(1+L476/100)</f>
        <v>0</v>
      </c>
      <c r="N476" s="127">
        <v>0</v>
      </c>
      <c r="O476" s="127">
        <f>ROUND(E476*N476,2)</f>
        <v>0</v>
      </c>
      <c r="P476" s="127">
        <v>0</v>
      </c>
      <c r="Q476" s="127">
        <f>ROUND(E476*P476,2)</f>
        <v>0</v>
      </c>
      <c r="R476" s="127"/>
      <c r="S476" s="127" t="s">
        <v>392</v>
      </c>
      <c r="T476" s="128" t="s">
        <v>393</v>
      </c>
      <c r="U476" s="106">
        <v>0</v>
      </c>
      <c r="V476" s="106">
        <f>ROUND(E476*U476,2)</f>
        <v>0</v>
      </c>
      <c r="W476" s="106"/>
      <c r="X476" s="106" t="s">
        <v>362</v>
      </c>
      <c r="Y476" s="101"/>
      <c r="Z476" s="101"/>
      <c r="AA476" s="101"/>
      <c r="AB476" s="101"/>
      <c r="AC476" s="101"/>
      <c r="AD476" s="101"/>
      <c r="AE476" s="101"/>
      <c r="AF476" s="101"/>
      <c r="AG476" s="101" t="s">
        <v>550</v>
      </c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  <c r="BE476" s="101"/>
      <c r="BF476" s="101"/>
      <c r="BG476" s="101"/>
      <c r="BH476" s="101"/>
    </row>
    <row r="477" spans="1:60" outlineLevel="1">
      <c r="A477" s="104"/>
      <c r="B477" s="105"/>
      <c r="C477" s="138" t="s">
        <v>2794</v>
      </c>
      <c r="D477" s="107"/>
      <c r="E477" s="108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1"/>
      <c r="Z477" s="101"/>
      <c r="AA477" s="101"/>
      <c r="AB477" s="101"/>
      <c r="AC477" s="101"/>
      <c r="AD477" s="101"/>
      <c r="AE477" s="101"/>
      <c r="AF477" s="101"/>
      <c r="AG477" s="101" t="s">
        <v>365</v>
      </c>
      <c r="AH477" s="101">
        <v>0</v>
      </c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101"/>
      <c r="BE477" s="101"/>
      <c r="BF477" s="101"/>
      <c r="BG477" s="101"/>
      <c r="BH477" s="101"/>
    </row>
    <row r="478" spans="1:60" outlineLevel="1">
      <c r="A478" s="104"/>
      <c r="B478" s="105"/>
      <c r="C478" s="138" t="s">
        <v>299</v>
      </c>
      <c r="D478" s="107"/>
      <c r="E478" s="108">
        <v>2</v>
      </c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1"/>
      <c r="Z478" s="101"/>
      <c r="AA478" s="101"/>
      <c r="AB478" s="101"/>
      <c r="AC478" s="101"/>
      <c r="AD478" s="101"/>
      <c r="AE478" s="101"/>
      <c r="AF478" s="101"/>
      <c r="AG478" s="101" t="s">
        <v>365</v>
      </c>
      <c r="AH478" s="101">
        <v>0</v>
      </c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  <c r="BE478" s="101"/>
      <c r="BF478" s="101"/>
      <c r="BG478" s="101"/>
      <c r="BH478" s="101"/>
    </row>
    <row r="479" spans="1:60" outlineLevel="1">
      <c r="A479" s="122">
        <v>143</v>
      </c>
      <c r="B479" s="123" t="s">
        <v>2807</v>
      </c>
      <c r="C479" s="137" t="s">
        <v>2808</v>
      </c>
      <c r="D479" s="124" t="s">
        <v>1128</v>
      </c>
      <c r="E479" s="125">
        <v>4</v>
      </c>
      <c r="F479" s="126"/>
      <c r="G479" s="127">
        <f>ROUND(E479*F479,2)</f>
        <v>0</v>
      </c>
      <c r="H479" s="126"/>
      <c r="I479" s="127">
        <f>ROUND(E479*H479,2)</f>
        <v>0</v>
      </c>
      <c r="J479" s="126"/>
      <c r="K479" s="127">
        <f>ROUND(E479*J479,2)</f>
        <v>0</v>
      </c>
      <c r="L479" s="127">
        <v>21</v>
      </c>
      <c r="M479" s="127">
        <f>G479*(1+L479/100)</f>
        <v>0</v>
      </c>
      <c r="N479" s="127">
        <v>0</v>
      </c>
      <c r="O479" s="127">
        <f>ROUND(E479*N479,2)</f>
        <v>0</v>
      </c>
      <c r="P479" s="127">
        <v>0</v>
      </c>
      <c r="Q479" s="127">
        <f>ROUND(E479*P479,2)</f>
        <v>0</v>
      </c>
      <c r="R479" s="127"/>
      <c r="S479" s="127" t="s">
        <v>392</v>
      </c>
      <c r="T479" s="128" t="s">
        <v>393</v>
      </c>
      <c r="U479" s="106">
        <v>0</v>
      </c>
      <c r="V479" s="106">
        <f>ROUND(E479*U479,2)</f>
        <v>0</v>
      </c>
      <c r="W479" s="106"/>
      <c r="X479" s="106" t="s">
        <v>1066</v>
      </c>
      <c r="Y479" s="101"/>
      <c r="Z479" s="101"/>
      <c r="AA479" s="101"/>
      <c r="AB479" s="101"/>
      <c r="AC479" s="101"/>
      <c r="AD479" s="101"/>
      <c r="AE479" s="101"/>
      <c r="AF479" s="101"/>
      <c r="AG479" s="101" t="s">
        <v>1795</v>
      </c>
      <c r="AH479" s="101"/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  <c r="BE479" s="101"/>
      <c r="BF479" s="101"/>
      <c r="BG479" s="101"/>
      <c r="BH479" s="101"/>
    </row>
    <row r="480" spans="1:60" outlineLevel="1">
      <c r="A480" s="104"/>
      <c r="B480" s="105"/>
      <c r="C480" s="138" t="s">
        <v>2794</v>
      </c>
      <c r="D480" s="107"/>
      <c r="E480" s="108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1"/>
      <c r="Z480" s="101"/>
      <c r="AA480" s="101"/>
      <c r="AB480" s="101"/>
      <c r="AC480" s="101"/>
      <c r="AD480" s="101"/>
      <c r="AE480" s="101"/>
      <c r="AF480" s="101"/>
      <c r="AG480" s="101" t="s">
        <v>365</v>
      </c>
      <c r="AH480" s="101">
        <v>0</v>
      </c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  <c r="BE480" s="101"/>
      <c r="BF480" s="101"/>
      <c r="BG480" s="101"/>
      <c r="BH480" s="101"/>
    </row>
    <row r="481" spans="1:60" outlineLevel="1">
      <c r="A481" s="104"/>
      <c r="B481" s="105"/>
      <c r="C481" s="138" t="s">
        <v>129</v>
      </c>
      <c r="D481" s="107"/>
      <c r="E481" s="108">
        <v>4</v>
      </c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1"/>
      <c r="Z481" s="101"/>
      <c r="AA481" s="101"/>
      <c r="AB481" s="101"/>
      <c r="AC481" s="101"/>
      <c r="AD481" s="101"/>
      <c r="AE481" s="101"/>
      <c r="AF481" s="101"/>
      <c r="AG481" s="101" t="s">
        <v>365</v>
      </c>
      <c r="AH481" s="101">
        <v>0</v>
      </c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101"/>
      <c r="BE481" s="101"/>
      <c r="BF481" s="101"/>
      <c r="BG481" s="101"/>
      <c r="BH481" s="101"/>
    </row>
    <row r="482" spans="1:60" outlineLevel="1">
      <c r="A482" s="122">
        <v>144</v>
      </c>
      <c r="B482" s="123" t="s">
        <v>2809</v>
      </c>
      <c r="C482" s="137" t="s">
        <v>2602</v>
      </c>
      <c r="D482" s="124" t="s">
        <v>1128</v>
      </c>
      <c r="E482" s="125">
        <v>2</v>
      </c>
      <c r="F482" s="126"/>
      <c r="G482" s="127">
        <f>ROUND(E482*F482,2)</f>
        <v>0</v>
      </c>
      <c r="H482" s="126"/>
      <c r="I482" s="127">
        <f>ROUND(E482*H482,2)</f>
        <v>0</v>
      </c>
      <c r="J482" s="126"/>
      <c r="K482" s="127">
        <f>ROUND(E482*J482,2)</f>
        <v>0</v>
      </c>
      <c r="L482" s="127">
        <v>21</v>
      </c>
      <c r="M482" s="127">
        <f>G482*(1+L482/100)</f>
        <v>0</v>
      </c>
      <c r="N482" s="127">
        <v>0</v>
      </c>
      <c r="O482" s="127">
        <f>ROUND(E482*N482,2)</f>
        <v>0</v>
      </c>
      <c r="P482" s="127">
        <v>0</v>
      </c>
      <c r="Q482" s="127">
        <f>ROUND(E482*P482,2)</f>
        <v>0</v>
      </c>
      <c r="R482" s="127"/>
      <c r="S482" s="127" t="s">
        <v>392</v>
      </c>
      <c r="T482" s="128" t="s">
        <v>393</v>
      </c>
      <c r="U482" s="106">
        <v>0</v>
      </c>
      <c r="V482" s="106">
        <f>ROUND(E482*U482,2)</f>
        <v>0</v>
      </c>
      <c r="W482" s="106"/>
      <c r="X482" s="106" t="s">
        <v>1066</v>
      </c>
      <c r="Y482" s="101"/>
      <c r="Z482" s="101"/>
      <c r="AA482" s="101"/>
      <c r="AB482" s="101"/>
      <c r="AC482" s="101"/>
      <c r="AD482" s="101"/>
      <c r="AE482" s="101"/>
      <c r="AF482" s="101"/>
      <c r="AG482" s="101" t="s">
        <v>1795</v>
      </c>
      <c r="AH482" s="101"/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101"/>
      <c r="BE482" s="101"/>
      <c r="BF482" s="101"/>
      <c r="BG482" s="101"/>
      <c r="BH482" s="101"/>
    </row>
    <row r="483" spans="1:60" outlineLevel="1">
      <c r="A483" s="104"/>
      <c r="B483" s="105"/>
      <c r="C483" s="138" t="s">
        <v>2794</v>
      </c>
      <c r="D483" s="107"/>
      <c r="E483" s="108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1"/>
      <c r="Z483" s="101"/>
      <c r="AA483" s="101"/>
      <c r="AB483" s="101"/>
      <c r="AC483" s="101"/>
      <c r="AD483" s="101"/>
      <c r="AE483" s="101"/>
      <c r="AF483" s="101"/>
      <c r="AG483" s="101" t="s">
        <v>365</v>
      </c>
      <c r="AH483" s="101">
        <v>0</v>
      </c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101"/>
      <c r="BE483" s="101"/>
      <c r="BF483" s="101"/>
      <c r="BG483" s="101"/>
      <c r="BH483" s="101"/>
    </row>
    <row r="484" spans="1:60" outlineLevel="1">
      <c r="A484" s="104"/>
      <c r="B484" s="105"/>
      <c r="C484" s="138" t="s">
        <v>299</v>
      </c>
      <c r="D484" s="107"/>
      <c r="E484" s="108">
        <v>2</v>
      </c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1"/>
      <c r="Z484" s="101"/>
      <c r="AA484" s="101"/>
      <c r="AB484" s="101"/>
      <c r="AC484" s="101"/>
      <c r="AD484" s="101"/>
      <c r="AE484" s="101"/>
      <c r="AF484" s="101"/>
      <c r="AG484" s="101" t="s">
        <v>365</v>
      </c>
      <c r="AH484" s="101">
        <v>0</v>
      </c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  <c r="BE484" s="101"/>
      <c r="BF484" s="101"/>
      <c r="BG484" s="101"/>
      <c r="BH484" s="101"/>
    </row>
    <row r="485" spans="1:60">
      <c r="A485" s="116" t="s">
        <v>355</v>
      </c>
      <c r="B485" s="117" t="s">
        <v>256</v>
      </c>
      <c r="C485" s="136" t="s">
        <v>257</v>
      </c>
      <c r="D485" s="118"/>
      <c r="E485" s="119"/>
      <c r="F485" s="120"/>
      <c r="G485" s="120">
        <f>SUMIF(AG486:AG494,"&lt;&gt;NOR",G486:G494)</f>
        <v>0</v>
      </c>
      <c r="H485" s="120"/>
      <c r="I485" s="120">
        <f>SUM(I486:I494)</f>
        <v>0</v>
      </c>
      <c r="J485" s="120"/>
      <c r="K485" s="120">
        <f>SUM(K486:K494)</f>
        <v>0</v>
      </c>
      <c r="L485" s="120"/>
      <c r="M485" s="120">
        <f>SUM(M486:M494)</f>
        <v>0</v>
      </c>
      <c r="N485" s="120"/>
      <c r="O485" s="120">
        <f>SUM(O486:O494)</f>
        <v>0</v>
      </c>
      <c r="P485" s="120"/>
      <c r="Q485" s="120">
        <f>SUM(Q486:Q494)</f>
        <v>0</v>
      </c>
      <c r="R485" s="120"/>
      <c r="S485" s="120"/>
      <c r="T485" s="121"/>
      <c r="U485" s="115"/>
      <c r="V485" s="115">
        <f>SUM(V486:V494)</f>
        <v>5.15</v>
      </c>
      <c r="W485" s="115"/>
      <c r="X485" s="115"/>
      <c r="AG485" t="s">
        <v>356</v>
      </c>
    </row>
    <row r="486" spans="1:60" outlineLevel="1">
      <c r="A486" s="122">
        <v>145</v>
      </c>
      <c r="B486" s="123" t="s">
        <v>2810</v>
      </c>
      <c r="C486" s="137" t="s">
        <v>2667</v>
      </c>
      <c r="D486" s="124" t="s">
        <v>525</v>
      </c>
      <c r="E486" s="125">
        <v>8</v>
      </c>
      <c r="F486" s="126"/>
      <c r="G486" s="127">
        <f>ROUND(E486*F486,2)</f>
        <v>0</v>
      </c>
      <c r="H486" s="126"/>
      <c r="I486" s="127">
        <f>ROUND(E486*H486,2)</f>
        <v>0</v>
      </c>
      <c r="J486" s="126"/>
      <c r="K486" s="127">
        <f>ROUND(E486*J486,2)</f>
        <v>0</v>
      </c>
      <c r="L486" s="127">
        <v>21</v>
      </c>
      <c r="M486" s="127">
        <f>G486*(1+L486/100)</f>
        <v>0</v>
      </c>
      <c r="N486" s="127">
        <v>0</v>
      </c>
      <c r="O486" s="127">
        <f>ROUND(E486*N486,2)</f>
        <v>0</v>
      </c>
      <c r="P486" s="127">
        <v>0</v>
      </c>
      <c r="Q486" s="127">
        <f>ROUND(E486*P486,2)</f>
        <v>0</v>
      </c>
      <c r="R486" s="127"/>
      <c r="S486" s="127" t="s">
        <v>360</v>
      </c>
      <c r="T486" s="128" t="s">
        <v>393</v>
      </c>
      <c r="U486" s="106">
        <v>0.64383000000000001</v>
      </c>
      <c r="V486" s="106">
        <f>ROUND(E486*U486,2)</f>
        <v>5.15</v>
      </c>
      <c r="W486" s="106"/>
      <c r="X486" s="106" t="s">
        <v>362</v>
      </c>
      <c r="Y486" s="101"/>
      <c r="Z486" s="101"/>
      <c r="AA486" s="101"/>
      <c r="AB486" s="101"/>
      <c r="AC486" s="101"/>
      <c r="AD486" s="101"/>
      <c r="AE486" s="101"/>
      <c r="AF486" s="101"/>
      <c r="AG486" s="101" t="s">
        <v>550</v>
      </c>
      <c r="AH486" s="101"/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101"/>
      <c r="BE486" s="101"/>
      <c r="BF486" s="101"/>
      <c r="BG486" s="101"/>
      <c r="BH486" s="101"/>
    </row>
    <row r="487" spans="1:60" outlineLevel="1">
      <c r="A487" s="104"/>
      <c r="B487" s="105"/>
      <c r="C487" s="138" t="s">
        <v>2794</v>
      </c>
      <c r="D487" s="107"/>
      <c r="E487" s="108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1"/>
      <c r="Z487" s="101"/>
      <c r="AA487" s="101"/>
      <c r="AB487" s="101"/>
      <c r="AC487" s="101"/>
      <c r="AD487" s="101"/>
      <c r="AE487" s="101"/>
      <c r="AF487" s="101"/>
      <c r="AG487" s="101" t="s">
        <v>365</v>
      </c>
      <c r="AH487" s="101">
        <v>0</v>
      </c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101"/>
      <c r="BE487" s="101"/>
      <c r="BF487" s="101"/>
      <c r="BG487" s="101"/>
      <c r="BH487" s="101"/>
    </row>
    <row r="488" spans="1:60" outlineLevel="1">
      <c r="A488" s="104"/>
      <c r="B488" s="105"/>
      <c r="C488" s="138" t="s">
        <v>311</v>
      </c>
      <c r="D488" s="107"/>
      <c r="E488" s="108">
        <v>8</v>
      </c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1"/>
      <c r="Z488" s="101"/>
      <c r="AA488" s="101"/>
      <c r="AB488" s="101"/>
      <c r="AC488" s="101"/>
      <c r="AD488" s="101"/>
      <c r="AE488" s="101"/>
      <c r="AF488" s="101"/>
      <c r="AG488" s="101" t="s">
        <v>365</v>
      </c>
      <c r="AH488" s="101">
        <v>0</v>
      </c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  <c r="BE488" s="101"/>
      <c r="BF488" s="101"/>
      <c r="BG488" s="101"/>
      <c r="BH488" s="101"/>
    </row>
    <row r="489" spans="1:60" outlineLevel="1">
      <c r="A489" s="122">
        <v>146</v>
      </c>
      <c r="B489" s="123" t="s">
        <v>2811</v>
      </c>
      <c r="C489" s="137" t="s">
        <v>2681</v>
      </c>
      <c r="D489" s="124" t="s">
        <v>1128</v>
      </c>
      <c r="E489" s="125">
        <v>6</v>
      </c>
      <c r="F489" s="126"/>
      <c r="G489" s="127">
        <f>ROUND(E489*F489,2)</f>
        <v>0</v>
      </c>
      <c r="H489" s="126"/>
      <c r="I489" s="127">
        <f>ROUND(E489*H489,2)</f>
        <v>0</v>
      </c>
      <c r="J489" s="126"/>
      <c r="K489" s="127">
        <f>ROUND(E489*J489,2)</f>
        <v>0</v>
      </c>
      <c r="L489" s="127">
        <v>21</v>
      </c>
      <c r="M489" s="127">
        <f>G489*(1+L489/100)</f>
        <v>0</v>
      </c>
      <c r="N489" s="127">
        <v>0</v>
      </c>
      <c r="O489" s="127">
        <f>ROUND(E489*N489,2)</f>
        <v>0</v>
      </c>
      <c r="P489" s="127">
        <v>0</v>
      </c>
      <c r="Q489" s="127">
        <f>ROUND(E489*P489,2)</f>
        <v>0</v>
      </c>
      <c r="R489" s="127"/>
      <c r="S489" s="127" t="s">
        <v>392</v>
      </c>
      <c r="T489" s="128" t="s">
        <v>393</v>
      </c>
      <c r="U489" s="106">
        <v>0</v>
      </c>
      <c r="V489" s="106">
        <f>ROUND(E489*U489,2)</f>
        <v>0</v>
      </c>
      <c r="W489" s="106"/>
      <c r="X489" s="106" t="s">
        <v>1066</v>
      </c>
      <c r="Y489" s="101"/>
      <c r="Z489" s="101"/>
      <c r="AA489" s="101"/>
      <c r="AB489" s="101"/>
      <c r="AC489" s="101"/>
      <c r="AD489" s="101"/>
      <c r="AE489" s="101"/>
      <c r="AF489" s="101"/>
      <c r="AG489" s="101" t="s">
        <v>1795</v>
      </c>
      <c r="AH489" s="101"/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101"/>
      <c r="BE489" s="101"/>
      <c r="BF489" s="101"/>
      <c r="BG489" s="101"/>
      <c r="BH489" s="101"/>
    </row>
    <row r="490" spans="1:60" outlineLevel="1">
      <c r="A490" s="104"/>
      <c r="B490" s="105"/>
      <c r="C490" s="138" t="s">
        <v>2794</v>
      </c>
      <c r="D490" s="107"/>
      <c r="E490" s="108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1"/>
      <c r="Z490" s="101"/>
      <c r="AA490" s="101"/>
      <c r="AB490" s="101"/>
      <c r="AC490" s="101"/>
      <c r="AD490" s="101"/>
      <c r="AE490" s="101"/>
      <c r="AF490" s="101"/>
      <c r="AG490" s="101" t="s">
        <v>365</v>
      </c>
      <c r="AH490" s="101">
        <v>0</v>
      </c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  <c r="BE490" s="101"/>
      <c r="BF490" s="101"/>
      <c r="BG490" s="101"/>
      <c r="BH490" s="101"/>
    </row>
    <row r="491" spans="1:60" outlineLevel="1">
      <c r="A491" s="104"/>
      <c r="B491" s="105"/>
      <c r="C491" s="138" t="s">
        <v>307</v>
      </c>
      <c r="D491" s="107"/>
      <c r="E491" s="108">
        <v>6</v>
      </c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1"/>
      <c r="Z491" s="101"/>
      <c r="AA491" s="101"/>
      <c r="AB491" s="101"/>
      <c r="AC491" s="101"/>
      <c r="AD491" s="101"/>
      <c r="AE491" s="101"/>
      <c r="AF491" s="101"/>
      <c r="AG491" s="101" t="s">
        <v>365</v>
      </c>
      <c r="AH491" s="101">
        <v>0</v>
      </c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  <c r="BE491" s="101"/>
      <c r="BF491" s="101"/>
      <c r="BG491" s="101"/>
      <c r="BH491" s="101"/>
    </row>
    <row r="492" spans="1:60" outlineLevel="1">
      <c r="A492" s="122">
        <v>147</v>
      </c>
      <c r="B492" s="123" t="s">
        <v>2812</v>
      </c>
      <c r="C492" s="137" t="s">
        <v>2690</v>
      </c>
      <c r="D492" s="124" t="s">
        <v>1128</v>
      </c>
      <c r="E492" s="125">
        <v>8</v>
      </c>
      <c r="F492" s="126"/>
      <c r="G492" s="127">
        <f>ROUND(E492*F492,2)</f>
        <v>0</v>
      </c>
      <c r="H492" s="126"/>
      <c r="I492" s="127">
        <f>ROUND(E492*H492,2)</f>
        <v>0</v>
      </c>
      <c r="J492" s="126"/>
      <c r="K492" s="127">
        <f>ROUND(E492*J492,2)</f>
        <v>0</v>
      </c>
      <c r="L492" s="127">
        <v>21</v>
      </c>
      <c r="M492" s="127">
        <f>G492*(1+L492/100)</f>
        <v>0</v>
      </c>
      <c r="N492" s="127">
        <v>0</v>
      </c>
      <c r="O492" s="127">
        <f>ROUND(E492*N492,2)</f>
        <v>0</v>
      </c>
      <c r="P492" s="127">
        <v>0</v>
      </c>
      <c r="Q492" s="127">
        <f>ROUND(E492*P492,2)</f>
        <v>0</v>
      </c>
      <c r="R492" s="127"/>
      <c r="S492" s="127" t="s">
        <v>392</v>
      </c>
      <c r="T492" s="128" t="s">
        <v>393</v>
      </c>
      <c r="U492" s="106">
        <v>0</v>
      </c>
      <c r="V492" s="106">
        <f>ROUND(E492*U492,2)</f>
        <v>0</v>
      </c>
      <c r="W492" s="106"/>
      <c r="X492" s="106" t="s">
        <v>1066</v>
      </c>
      <c r="Y492" s="101"/>
      <c r="Z492" s="101"/>
      <c r="AA492" s="101"/>
      <c r="AB492" s="101"/>
      <c r="AC492" s="101"/>
      <c r="AD492" s="101"/>
      <c r="AE492" s="101"/>
      <c r="AF492" s="101"/>
      <c r="AG492" s="101" t="s">
        <v>1795</v>
      </c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  <c r="BE492" s="101"/>
      <c r="BF492" s="101"/>
      <c r="BG492" s="101"/>
      <c r="BH492" s="101"/>
    </row>
    <row r="493" spans="1:60" outlineLevel="1">
      <c r="A493" s="104"/>
      <c r="B493" s="105"/>
      <c r="C493" s="138" t="s">
        <v>2794</v>
      </c>
      <c r="D493" s="107"/>
      <c r="E493" s="108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1"/>
      <c r="Z493" s="101"/>
      <c r="AA493" s="101"/>
      <c r="AB493" s="101"/>
      <c r="AC493" s="101"/>
      <c r="AD493" s="101"/>
      <c r="AE493" s="101"/>
      <c r="AF493" s="101"/>
      <c r="AG493" s="101" t="s">
        <v>365</v>
      </c>
      <c r="AH493" s="101">
        <v>0</v>
      </c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101"/>
      <c r="BE493" s="101"/>
      <c r="BF493" s="101"/>
      <c r="BG493" s="101"/>
      <c r="BH493" s="101"/>
    </row>
    <row r="494" spans="1:60" outlineLevel="1">
      <c r="A494" s="104"/>
      <c r="B494" s="105"/>
      <c r="C494" s="138" t="s">
        <v>311</v>
      </c>
      <c r="D494" s="107"/>
      <c r="E494" s="108">
        <v>8</v>
      </c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1"/>
      <c r="Z494" s="101"/>
      <c r="AA494" s="101"/>
      <c r="AB494" s="101"/>
      <c r="AC494" s="101"/>
      <c r="AD494" s="101"/>
      <c r="AE494" s="101"/>
      <c r="AF494" s="101"/>
      <c r="AG494" s="101" t="s">
        <v>365</v>
      </c>
      <c r="AH494" s="101">
        <v>0</v>
      </c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  <c r="BE494" s="101"/>
      <c r="BF494" s="101"/>
      <c r="BG494" s="101"/>
      <c r="BH494" s="101"/>
    </row>
    <row r="495" spans="1:60" ht="25.5">
      <c r="A495" s="116" t="s">
        <v>355</v>
      </c>
      <c r="B495" s="117" t="s">
        <v>258</v>
      </c>
      <c r="C495" s="136" t="s">
        <v>259</v>
      </c>
      <c r="D495" s="118"/>
      <c r="E495" s="119"/>
      <c r="F495" s="120"/>
      <c r="G495" s="120">
        <f>SUMIF(AG496:AG507,"&lt;&gt;NOR",G496:G507)</f>
        <v>0</v>
      </c>
      <c r="H495" s="120"/>
      <c r="I495" s="120">
        <f>SUM(I496:I507)</f>
        <v>0</v>
      </c>
      <c r="J495" s="120"/>
      <c r="K495" s="120">
        <f>SUM(K496:K507)</f>
        <v>0</v>
      </c>
      <c r="L495" s="120"/>
      <c r="M495" s="120">
        <f>SUM(M496:M507)</f>
        <v>0</v>
      </c>
      <c r="N495" s="120"/>
      <c r="O495" s="120">
        <f>SUM(O496:O507)</f>
        <v>0</v>
      </c>
      <c r="P495" s="120"/>
      <c r="Q495" s="120">
        <f>SUM(Q496:Q507)</f>
        <v>0</v>
      </c>
      <c r="R495" s="120"/>
      <c r="S495" s="120"/>
      <c r="T495" s="121"/>
      <c r="U495" s="115"/>
      <c r="V495" s="115">
        <f>SUM(V496:V507)</f>
        <v>0</v>
      </c>
      <c r="W495" s="115"/>
      <c r="X495" s="115"/>
      <c r="AG495" t="s">
        <v>356</v>
      </c>
    </row>
    <row r="496" spans="1:60" outlineLevel="1">
      <c r="A496" s="122">
        <v>148</v>
      </c>
      <c r="B496" s="123" t="s">
        <v>2813</v>
      </c>
      <c r="C496" s="137" t="s">
        <v>2814</v>
      </c>
      <c r="D496" s="124" t="s">
        <v>1128</v>
      </c>
      <c r="E496" s="125">
        <v>1</v>
      </c>
      <c r="F496" s="126"/>
      <c r="G496" s="127">
        <f>ROUND(E496*F496,2)</f>
        <v>0</v>
      </c>
      <c r="H496" s="126"/>
      <c r="I496" s="127">
        <f>ROUND(E496*H496,2)</f>
        <v>0</v>
      </c>
      <c r="J496" s="126"/>
      <c r="K496" s="127">
        <f>ROUND(E496*J496,2)</f>
        <v>0</v>
      </c>
      <c r="L496" s="127">
        <v>21</v>
      </c>
      <c r="M496" s="127">
        <f>G496*(1+L496/100)</f>
        <v>0</v>
      </c>
      <c r="N496" s="127">
        <v>0</v>
      </c>
      <c r="O496" s="127">
        <f>ROUND(E496*N496,2)</f>
        <v>0</v>
      </c>
      <c r="P496" s="127">
        <v>0</v>
      </c>
      <c r="Q496" s="127">
        <f>ROUND(E496*P496,2)</f>
        <v>0</v>
      </c>
      <c r="R496" s="127"/>
      <c r="S496" s="127" t="s">
        <v>392</v>
      </c>
      <c r="T496" s="128" t="s">
        <v>393</v>
      </c>
      <c r="U496" s="106">
        <v>0</v>
      </c>
      <c r="V496" s="106">
        <f>ROUND(E496*U496,2)</f>
        <v>0</v>
      </c>
      <c r="W496" s="106"/>
      <c r="X496" s="106" t="s">
        <v>362</v>
      </c>
      <c r="Y496" s="101"/>
      <c r="Z496" s="101"/>
      <c r="AA496" s="101"/>
      <c r="AB496" s="101"/>
      <c r="AC496" s="101"/>
      <c r="AD496" s="101"/>
      <c r="AE496" s="101"/>
      <c r="AF496" s="101"/>
      <c r="AG496" s="101" t="s">
        <v>550</v>
      </c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  <c r="BE496" s="101"/>
      <c r="BF496" s="101"/>
      <c r="BG496" s="101"/>
      <c r="BH496" s="101"/>
    </row>
    <row r="497" spans="1:60" outlineLevel="1">
      <c r="A497" s="104"/>
      <c r="B497" s="105"/>
      <c r="C497" s="138" t="s">
        <v>2794</v>
      </c>
      <c r="D497" s="107"/>
      <c r="E497" s="108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1"/>
      <c r="Z497" s="101"/>
      <c r="AA497" s="101"/>
      <c r="AB497" s="101"/>
      <c r="AC497" s="101"/>
      <c r="AD497" s="101"/>
      <c r="AE497" s="101"/>
      <c r="AF497" s="101"/>
      <c r="AG497" s="101" t="s">
        <v>365</v>
      </c>
      <c r="AH497" s="101">
        <v>0</v>
      </c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  <c r="BE497" s="101"/>
      <c r="BF497" s="101"/>
      <c r="BG497" s="101"/>
      <c r="BH497" s="101"/>
    </row>
    <row r="498" spans="1:60" outlineLevel="1">
      <c r="A498" s="104"/>
      <c r="B498" s="105"/>
      <c r="C498" s="138" t="s">
        <v>43</v>
      </c>
      <c r="D498" s="107"/>
      <c r="E498" s="108">
        <v>1</v>
      </c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1"/>
      <c r="Z498" s="101"/>
      <c r="AA498" s="101"/>
      <c r="AB498" s="101"/>
      <c r="AC498" s="101"/>
      <c r="AD498" s="101"/>
      <c r="AE498" s="101"/>
      <c r="AF498" s="101"/>
      <c r="AG498" s="101" t="s">
        <v>365</v>
      </c>
      <c r="AH498" s="101">
        <v>0</v>
      </c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  <c r="BE498" s="101"/>
      <c r="BF498" s="101"/>
      <c r="BG498" s="101"/>
      <c r="BH498" s="101"/>
    </row>
    <row r="499" spans="1:60" outlineLevel="1">
      <c r="A499" s="122">
        <v>149</v>
      </c>
      <c r="B499" s="123" t="s">
        <v>2815</v>
      </c>
      <c r="C499" s="137" t="s">
        <v>2816</v>
      </c>
      <c r="D499" s="124" t="s">
        <v>1128</v>
      </c>
      <c r="E499" s="125">
        <v>1</v>
      </c>
      <c r="F499" s="126"/>
      <c r="G499" s="127">
        <f>ROUND(E499*F499,2)</f>
        <v>0</v>
      </c>
      <c r="H499" s="126"/>
      <c r="I499" s="127">
        <f>ROUND(E499*H499,2)</f>
        <v>0</v>
      </c>
      <c r="J499" s="126"/>
      <c r="K499" s="127">
        <f>ROUND(E499*J499,2)</f>
        <v>0</v>
      </c>
      <c r="L499" s="127">
        <v>21</v>
      </c>
      <c r="M499" s="127">
        <f>G499*(1+L499/100)</f>
        <v>0</v>
      </c>
      <c r="N499" s="127">
        <v>0</v>
      </c>
      <c r="O499" s="127">
        <f>ROUND(E499*N499,2)</f>
        <v>0</v>
      </c>
      <c r="P499" s="127">
        <v>0</v>
      </c>
      <c r="Q499" s="127">
        <f>ROUND(E499*P499,2)</f>
        <v>0</v>
      </c>
      <c r="R499" s="127"/>
      <c r="S499" s="127" t="s">
        <v>392</v>
      </c>
      <c r="T499" s="128" t="s">
        <v>393</v>
      </c>
      <c r="U499" s="106">
        <v>0</v>
      </c>
      <c r="V499" s="106">
        <f>ROUND(E499*U499,2)</f>
        <v>0</v>
      </c>
      <c r="W499" s="106"/>
      <c r="X499" s="106" t="s">
        <v>362</v>
      </c>
      <c r="Y499" s="101"/>
      <c r="Z499" s="101"/>
      <c r="AA499" s="101"/>
      <c r="AB499" s="101"/>
      <c r="AC499" s="101"/>
      <c r="AD499" s="101"/>
      <c r="AE499" s="101"/>
      <c r="AF499" s="101"/>
      <c r="AG499" s="101" t="s">
        <v>550</v>
      </c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  <c r="BE499" s="101"/>
      <c r="BF499" s="101"/>
      <c r="BG499" s="101"/>
      <c r="BH499" s="101"/>
    </row>
    <row r="500" spans="1:60" outlineLevel="1">
      <c r="A500" s="104"/>
      <c r="B500" s="105"/>
      <c r="C500" s="138" t="s">
        <v>2794</v>
      </c>
      <c r="D500" s="107"/>
      <c r="E500" s="108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1"/>
      <c r="Z500" s="101"/>
      <c r="AA500" s="101"/>
      <c r="AB500" s="101"/>
      <c r="AC500" s="101"/>
      <c r="AD500" s="101"/>
      <c r="AE500" s="101"/>
      <c r="AF500" s="101"/>
      <c r="AG500" s="101" t="s">
        <v>365</v>
      </c>
      <c r="AH500" s="101">
        <v>0</v>
      </c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  <c r="BE500" s="101"/>
      <c r="BF500" s="101"/>
      <c r="BG500" s="101"/>
      <c r="BH500" s="101"/>
    </row>
    <row r="501" spans="1:60" outlineLevel="1">
      <c r="A501" s="104"/>
      <c r="B501" s="105"/>
      <c r="C501" s="138" t="s">
        <v>43</v>
      </c>
      <c r="D501" s="107"/>
      <c r="E501" s="108">
        <v>1</v>
      </c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1"/>
      <c r="Z501" s="101"/>
      <c r="AA501" s="101"/>
      <c r="AB501" s="101"/>
      <c r="AC501" s="101"/>
      <c r="AD501" s="101"/>
      <c r="AE501" s="101"/>
      <c r="AF501" s="101"/>
      <c r="AG501" s="101" t="s">
        <v>365</v>
      </c>
      <c r="AH501" s="101">
        <v>0</v>
      </c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  <c r="BE501" s="101"/>
      <c r="BF501" s="101"/>
      <c r="BG501" s="101"/>
      <c r="BH501" s="101"/>
    </row>
    <row r="502" spans="1:60" outlineLevel="1">
      <c r="A502" s="122">
        <v>150</v>
      </c>
      <c r="B502" s="123" t="s">
        <v>2817</v>
      </c>
      <c r="C502" s="137" t="s">
        <v>2745</v>
      </c>
      <c r="D502" s="124" t="s">
        <v>1128</v>
      </c>
      <c r="E502" s="125">
        <v>2</v>
      </c>
      <c r="F502" s="126"/>
      <c r="G502" s="127">
        <f>ROUND(E502*F502,2)</f>
        <v>0</v>
      </c>
      <c r="H502" s="126"/>
      <c r="I502" s="127">
        <f>ROUND(E502*H502,2)</f>
        <v>0</v>
      </c>
      <c r="J502" s="126"/>
      <c r="K502" s="127">
        <f>ROUND(E502*J502,2)</f>
        <v>0</v>
      </c>
      <c r="L502" s="127">
        <v>21</v>
      </c>
      <c r="M502" s="127">
        <f>G502*(1+L502/100)</f>
        <v>0</v>
      </c>
      <c r="N502" s="127">
        <v>0</v>
      </c>
      <c r="O502" s="127">
        <f>ROUND(E502*N502,2)</f>
        <v>0</v>
      </c>
      <c r="P502" s="127">
        <v>0</v>
      </c>
      <c r="Q502" s="127">
        <f>ROUND(E502*P502,2)</f>
        <v>0</v>
      </c>
      <c r="R502" s="127"/>
      <c r="S502" s="127" t="s">
        <v>392</v>
      </c>
      <c r="T502" s="128" t="s">
        <v>393</v>
      </c>
      <c r="U502" s="106">
        <v>0</v>
      </c>
      <c r="V502" s="106">
        <f>ROUND(E502*U502,2)</f>
        <v>0</v>
      </c>
      <c r="W502" s="106"/>
      <c r="X502" s="106" t="s">
        <v>362</v>
      </c>
      <c r="Y502" s="101"/>
      <c r="Z502" s="101"/>
      <c r="AA502" s="101"/>
      <c r="AB502" s="101"/>
      <c r="AC502" s="101"/>
      <c r="AD502" s="101"/>
      <c r="AE502" s="101"/>
      <c r="AF502" s="101"/>
      <c r="AG502" s="101" t="s">
        <v>550</v>
      </c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  <c r="BE502" s="101"/>
      <c r="BF502" s="101"/>
      <c r="BG502" s="101"/>
      <c r="BH502" s="101"/>
    </row>
    <row r="503" spans="1:60" outlineLevel="1">
      <c r="A503" s="104"/>
      <c r="B503" s="105"/>
      <c r="C503" s="138" t="s">
        <v>2794</v>
      </c>
      <c r="D503" s="107"/>
      <c r="E503" s="108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1"/>
      <c r="Z503" s="101"/>
      <c r="AA503" s="101"/>
      <c r="AB503" s="101"/>
      <c r="AC503" s="101"/>
      <c r="AD503" s="101"/>
      <c r="AE503" s="101"/>
      <c r="AF503" s="101"/>
      <c r="AG503" s="101" t="s">
        <v>365</v>
      </c>
      <c r="AH503" s="101">
        <v>0</v>
      </c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  <c r="BE503" s="101"/>
      <c r="BF503" s="101"/>
      <c r="BG503" s="101"/>
      <c r="BH503" s="101"/>
    </row>
    <row r="504" spans="1:60" outlineLevel="1">
      <c r="A504" s="104"/>
      <c r="B504" s="105"/>
      <c r="C504" s="138" t="s">
        <v>299</v>
      </c>
      <c r="D504" s="107"/>
      <c r="E504" s="108">
        <v>2</v>
      </c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1"/>
      <c r="Z504" s="101"/>
      <c r="AA504" s="101"/>
      <c r="AB504" s="101"/>
      <c r="AC504" s="101"/>
      <c r="AD504" s="101"/>
      <c r="AE504" s="101"/>
      <c r="AF504" s="101"/>
      <c r="AG504" s="101" t="s">
        <v>365</v>
      </c>
      <c r="AH504" s="101">
        <v>0</v>
      </c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  <c r="BE504" s="101"/>
      <c r="BF504" s="101"/>
      <c r="BG504" s="101"/>
      <c r="BH504" s="101"/>
    </row>
    <row r="505" spans="1:60" outlineLevel="1">
      <c r="A505" s="122">
        <v>151</v>
      </c>
      <c r="B505" s="123" t="s">
        <v>2818</v>
      </c>
      <c r="C505" s="137" t="s">
        <v>2753</v>
      </c>
      <c r="D505" s="124" t="s">
        <v>1128</v>
      </c>
      <c r="E505" s="125">
        <v>6</v>
      </c>
      <c r="F505" s="126"/>
      <c r="G505" s="127">
        <f>ROUND(E505*F505,2)</f>
        <v>0</v>
      </c>
      <c r="H505" s="126"/>
      <c r="I505" s="127">
        <f>ROUND(E505*H505,2)</f>
        <v>0</v>
      </c>
      <c r="J505" s="126"/>
      <c r="K505" s="127">
        <f>ROUND(E505*J505,2)</f>
        <v>0</v>
      </c>
      <c r="L505" s="127">
        <v>21</v>
      </c>
      <c r="M505" s="127">
        <f>G505*(1+L505/100)</f>
        <v>0</v>
      </c>
      <c r="N505" s="127">
        <v>0</v>
      </c>
      <c r="O505" s="127">
        <f>ROUND(E505*N505,2)</f>
        <v>0</v>
      </c>
      <c r="P505" s="127">
        <v>0</v>
      </c>
      <c r="Q505" s="127">
        <f>ROUND(E505*P505,2)</f>
        <v>0</v>
      </c>
      <c r="R505" s="127"/>
      <c r="S505" s="127" t="s">
        <v>392</v>
      </c>
      <c r="T505" s="128" t="s">
        <v>393</v>
      </c>
      <c r="U505" s="106">
        <v>0</v>
      </c>
      <c r="V505" s="106">
        <f>ROUND(E505*U505,2)</f>
        <v>0</v>
      </c>
      <c r="W505" s="106"/>
      <c r="X505" s="106" t="s">
        <v>362</v>
      </c>
      <c r="Y505" s="101"/>
      <c r="Z505" s="101"/>
      <c r="AA505" s="101"/>
      <c r="AB505" s="101"/>
      <c r="AC505" s="101"/>
      <c r="AD505" s="101"/>
      <c r="AE505" s="101"/>
      <c r="AF505" s="101"/>
      <c r="AG505" s="101" t="s">
        <v>550</v>
      </c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  <c r="BE505" s="101"/>
      <c r="BF505" s="101"/>
      <c r="BG505" s="101"/>
      <c r="BH505" s="101"/>
    </row>
    <row r="506" spans="1:60" outlineLevel="1">
      <c r="A506" s="104"/>
      <c r="B506" s="105"/>
      <c r="C506" s="138" t="s">
        <v>2794</v>
      </c>
      <c r="D506" s="107"/>
      <c r="E506" s="108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1"/>
      <c r="Z506" s="101"/>
      <c r="AA506" s="101"/>
      <c r="AB506" s="101"/>
      <c r="AC506" s="101"/>
      <c r="AD506" s="101"/>
      <c r="AE506" s="101"/>
      <c r="AF506" s="101"/>
      <c r="AG506" s="101" t="s">
        <v>365</v>
      </c>
      <c r="AH506" s="101">
        <v>0</v>
      </c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  <c r="BE506" s="101"/>
      <c r="BF506" s="101"/>
      <c r="BG506" s="101"/>
      <c r="BH506" s="101"/>
    </row>
    <row r="507" spans="1:60" outlineLevel="1">
      <c r="A507" s="104"/>
      <c r="B507" s="105"/>
      <c r="C507" s="138" t="s">
        <v>307</v>
      </c>
      <c r="D507" s="107"/>
      <c r="E507" s="108">
        <v>6</v>
      </c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1"/>
      <c r="Z507" s="101"/>
      <c r="AA507" s="101"/>
      <c r="AB507" s="101"/>
      <c r="AC507" s="101"/>
      <c r="AD507" s="101"/>
      <c r="AE507" s="101"/>
      <c r="AF507" s="101"/>
      <c r="AG507" s="101" t="s">
        <v>365</v>
      </c>
      <c r="AH507" s="101">
        <v>0</v>
      </c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101"/>
      <c r="BE507" s="101"/>
      <c r="BF507" s="101"/>
      <c r="BG507" s="101"/>
      <c r="BH507" s="101"/>
    </row>
    <row r="508" spans="1:60" ht="25.5">
      <c r="A508" s="116" t="s">
        <v>355</v>
      </c>
      <c r="B508" s="117" t="s">
        <v>260</v>
      </c>
      <c r="C508" s="136" t="s">
        <v>205</v>
      </c>
      <c r="D508" s="118"/>
      <c r="E508" s="119"/>
      <c r="F508" s="120"/>
      <c r="G508" s="120">
        <f>SUMIF(AG509:AG514,"&lt;&gt;NOR",G509:G514)</f>
        <v>0</v>
      </c>
      <c r="H508" s="120"/>
      <c r="I508" s="120">
        <f>SUM(I509:I514)</f>
        <v>0</v>
      </c>
      <c r="J508" s="120"/>
      <c r="K508" s="120">
        <f>SUM(K509:K514)</f>
        <v>0</v>
      </c>
      <c r="L508" s="120"/>
      <c r="M508" s="120">
        <f>SUM(M509:M514)</f>
        <v>0</v>
      </c>
      <c r="N508" s="120"/>
      <c r="O508" s="120">
        <f>SUM(O509:O514)</f>
        <v>0</v>
      </c>
      <c r="P508" s="120"/>
      <c r="Q508" s="120">
        <f>SUM(Q509:Q514)</f>
        <v>0</v>
      </c>
      <c r="R508" s="120"/>
      <c r="S508" s="120"/>
      <c r="T508" s="121"/>
      <c r="U508" s="115"/>
      <c r="V508" s="115">
        <f>SUM(V509:V514)</f>
        <v>2.46</v>
      </c>
      <c r="W508" s="115"/>
      <c r="X508" s="115"/>
      <c r="AG508" t="s">
        <v>356</v>
      </c>
    </row>
    <row r="509" spans="1:60" outlineLevel="1">
      <c r="A509" s="122">
        <v>152</v>
      </c>
      <c r="B509" s="123" t="s">
        <v>2606</v>
      </c>
      <c r="C509" s="137" t="s">
        <v>2607</v>
      </c>
      <c r="D509" s="124" t="s">
        <v>1128</v>
      </c>
      <c r="E509" s="125">
        <v>2</v>
      </c>
      <c r="F509" s="126"/>
      <c r="G509" s="127">
        <f>ROUND(E509*F509,2)</f>
        <v>0</v>
      </c>
      <c r="H509" s="126"/>
      <c r="I509" s="127">
        <f>ROUND(E509*H509,2)</f>
        <v>0</v>
      </c>
      <c r="J509" s="126"/>
      <c r="K509" s="127">
        <f>ROUND(E509*J509,2)</f>
        <v>0</v>
      </c>
      <c r="L509" s="127">
        <v>21</v>
      </c>
      <c r="M509" s="127">
        <f>G509*(1+L509/100)</f>
        <v>0</v>
      </c>
      <c r="N509" s="127">
        <v>0</v>
      </c>
      <c r="O509" s="127">
        <f>ROUND(E509*N509,2)</f>
        <v>0</v>
      </c>
      <c r="P509" s="127">
        <v>0</v>
      </c>
      <c r="Q509" s="127">
        <f>ROUND(E509*P509,2)</f>
        <v>0</v>
      </c>
      <c r="R509" s="127"/>
      <c r="S509" s="127" t="s">
        <v>360</v>
      </c>
      <c r="T509" s="128" t="s">
        <v>393</v>
      </c>
      <c r="U509" s="106">
        <v>0.24232999999999999</v>
      </c>
      <c r="V509" s="106">
        <f>ROUND(E509*U509,2)</f>
        <v>0.48</v>
      </c>
      <c r="W509" s="106"/>
      <c r="X509" s="106" t="s">
        <v>362</v>
      </c>
      <c r="Y509" s="101"/>
      <c r="Z509" s="101"/>
      <c r="AA509" s="101"/>
      <c r="AB509" s="101"/>
      <c r="AC509" s="101"/>
      <c r="AD509" s="101"/>
      <c r="AE509" s="101"/>
      <c r="AF509" s="101"/>
      <c r="AG509" s="101" t="s">
        <v>550</v>
      </c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  <c r="BE509" s="101"/>
      <c r="BF509" s="101"/>
      <c r="BG509" s="101"/>
      <c r="BH509" s="101"/>
    </row>
    <row r="510" spans="1:60" outlineLevel="1">
      <c r="A510" s="104"/>
      <c r="B510" s="105"/>
      <c r="C510" s="138" t="s">
        <v>2794</v>
      </c>
      <c r="D510" s="107"/>
      <c r="E510" s="108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1"/>
      <c r="Z510" s="101"/>
      <c r="AA510" s="101"/>
      <c r="AB510" s="101"/>
      <c r="AC510" s="101"/>
      <c r="AD510" s="101"/>
      <c r="AE510" s="101"/>
      <c r="AF510" s="101"/>
      <c r="AG510" s="101" t="s">
        <v>365</v>
      </c>
      <c r="AH510" s="101">
        <v>0</v>
      </c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101"/>
      <c r="BE510" s="101"/>
      <c r="BF510" s="101"/>
      <c r="BG510" s="101"/>
      <c r="BH510" s="101"/>
    </row>
    <row r="511" spans="1:60" outlineLevel="1">
      <c r="A511" s="104"/>
      <c r="B511" s="105"/>
      <c r="C511" s="138" t="s">
        <v>299</v>
      </c>
      <c r="D511" s="107"/>
      <c r="E511" s="108">
        <v>2</v>
      </c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1"/>
      <c r="Z511" s="101"/>
      <c r="AA511" s="101"/>
      <c r="AB511" s="101"/>
      <c r="AC511" s="101"/>
      <c r="AD511" s="101"/>
      <c r="AE511" s="101"/>
      <c r="AF511" s="101"/>
      <c r="AG511" s="101" t="s">
        <v>365</v>
      </c>
      <c r="AH511" s="101">
        <v>0</v>
      </c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  <c r="BE511" s="101"/>
      <c r="BF511" s="101"/>
      <c r="BG511" s="101"/>
      <c r="BH511" s="101"/>
    </row>
    <row r="512" spans="1:60" outlineLevel="1">
      <c r="A512" s="122">
        <v>153</v>
      </c>
      <c r="B512" s="123" t="s">
        <v>2736</v>
      </c>
      <c r="C512" s="137" t="s">
        <v>2737</v>
      </c>
      <c r="D512" s="124" t="s">
        <v>1128</v>
      </c>
      <c r="E512" s="125">
        <v>4</v>
      </c>
      <c r="F512" s="126"/>
      <c r="G512" s="127">
        <f>ROUND(E512*F512,2)</f>
        <v>0</v>
      </c>
      <c r="H512" s="126"/>
      <c r="I512" s="127">
        <f>ROUND(E512*H512,2)</f>
        <v>0</v>
      </c>
      <c r="J512" s="126"/>
      <c r="K512" s="127">
        <f>ROUND(E512*J512,2)</f>
        <v>0</v>
      </c>
      <c r="L512" s="127">
        <v>21</v>
      </c>
      <c r="M512" s="127">
        <f>G512*(1+L512/100)</f>
        <v>0</v>
      </c>
      <c r="N512" s="127">
        <v>0</v>
      </c>
      <c r="O512" s="127">
        <f>ROUND(E512*N512,2)</f>
        <v>0</v>
      </c>
      <c r="P512" s="127">
        <v>0</v>
      </c>
      <c r="Q512" s="127">
        <f>ROUND(E512*P512,2)</f>
        <v>0</v>
      </c>
      <c r="R512" s="127"/>
      <c r="S512" s="127" t="s">
        <v>360</v>
      </c>
      <c r="T512" s="128" t="s">
        <v>393</v>
      </c>
      <c r="U512" s="106">
        <v>0.4955</v>
      </c>
      <c r="V512" s="106">
        <f>ROUND(E512*U512,2)</f>
        <v>1.98</v>
      </c>
      <c r="W512" s="106"/>
      <c r="X512" s="106" t="s">
        <v>362</v>
      </c>
      <c r="Y512" s="101"/>
      <c r="Z512" s="101"/>
      <c r="AA512" s="101"/>
      <c r="AB512" s="101"/>
      <c r="AC512" s="101"/>
      <c r="AD512" s="101"/>
      <c r="AE512" s="101"/>
      <c r="AF512" s="101"/>
      <c r="AG512" s="101" t="s">
        <v>550</v>
      </c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  <c r="BE512" s="101"/>
      <c r="BF512" s="101"/>
      <c r="BG512" s="101"/>
      <c r="BH512" s="101"/>
    </row>
    <row r="513" spans="1:60" outlineLevel="1">
      <c r="A513" s="104"/>
      <c r="B513" s="105"/>
      <c r="C513" s="138" t="s">
        <v>2794</v>
      </c>
      <c r="D513" s="107"/>
      <c r="E513" s="108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1"/>
      <c r="Z513" s="101"/>
      <c r="AA513" s="101"/>
      <c r="AB513" s="101"/>
      <c r="AC513" s="101"/>
      <c r="AD513" s="101"/>
      <c r="AE513" s="101"/>
      <c r="AF513" s="101"/>
      <c r="AG513" s="101" t="s">
        <v>365</v>
      </c>
      <c r="AH513" s="101">
        <v>0</v>
      </c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  <c r="BE513" s="101"/>
      <c r="BF513" s="101"/>
      <c r="BG513" s="101"/>
      <c r="BH513" s="101"/>
    </row>
    <row r="514" spans="1:60" outlineLevel="1">
      <c r="A514" s="104"/>
      <c r="B514" s="105"/>
      <c r="C514" s="138" t="s">
        <v>129</v>
      </c>
      <c r="D514" s="107"/>
      <c r="E514" s="108">
        <v>4</v>
      </c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1"/>
      <c r="Z514" s="101"/>
      <c r="AA514" s="101"/>
      <c r="AB514" s="101"/>
      <c r="AC514" s="101"/>
      <c r="AD514" s="101"/>
      <c r="AE514" s="101"/>
      <c r="AF514" s="101"/>
      <c r="AG514" s="101" t="s">
        <v>365</v>
      </c>
      <c r="AH514" s="101">
        <v>0</v>
      </c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  <c r="BE514" s="101"/>
      <c r="BF514" s="101"/>
      <c r="BG514" s="101"/>
      <c r="BH514" s="101"/>
    </row>
    <row r="515" spans="1:60">
      <c r="A515" s="116" t="s">
        <v>355</v>
      </c>
      <c r="B515" s="117" t="s">
        <v>265</v>
      </c>
      <c r="C515" s="136" t="s">
        <v>266</v>
      </c>
      <c r="D515" s="118"/>
      <c r="E515" s="119"/>
      <c r="F515" s="120"/>
      <c r="G515" s="120">
        <f>SUMIF(AG516:AG518,"&lt;&gt;NOR",G516:G518)</f>
        <v>0</v>
      </c>
      <c r="H515" s="120"/>
      <c r="I515" s="120">
        <f>SUM(I516:I518)</f>
        <v>0</v>
      </c>
      <c r="J515" s="120"/>
      <c r="K515" s="120">
        <f>SUM(K516:K518)</f>
        <v>0</v>
      </c>
      <c r="L515" s="120"/>
      <c r="M515" s="120">
        <f>SUM(M516:M518)</f>
        <v>0</v>
      </c>
      <c r="N515" s="120"/>
      <c r="O515" s="120">
        <f>SUM(O516:O518)</f>
        <v>0</v>
      </c>
      <c r="P515" s="120"/>
      <c r="Q515" s="120">
        <f>SUM(Q516:Q518)</f>
        <v>0</v>
      </c>
      <c r="R515" s="120"/>
      <c r="S515" s="120"/>
      <c r="T515" s="121"/>
      <c r="U515" s="115"/>
      <c r="V515" s="115">
        <f>SUM(V516:V518)</f>
        <v>38.4</v>
      </c>
      <c r="W515" s="115"/>
      <c r="X515" s="115"/>
      <c r="AG515" t="s">
        <v>356</v>
      </c>
    </row>
    <row r="516" spans="1:60" outlineLevel="1">
      <c r="A516" s="122">
        <v>154</v>
      </c>
      <c r="B516" s="123" t="s">
        <v>2819</v>
      </c>
      <c r="C516" s="137" t="s">
        <v>2820</v>
      </c>
      <c r="D516" s="124" t="s">
        <v>534</v>
      </c>
      <c r="E516" s="125">
        <v>40</v>
      </c>
      <c r="F516" s="126"/>
      <c r="G516" s="127">
        <f>ROUND(E516*F516,2)</f>
        <v>0</v>
      </c>
      <c r="H516" s="126"/>
      <c r="I516" s="127">
        <f>ROUND(E516*H516,2)</f>
        <v>0</v>
      </c>
      <c r="J516" s="126"/>
      <c r="K516" s="127">
        <f>ROUND(E516*J516,2)</f>
        <v>0</v>
      </c>
      <c r="L516" s="127">
        <v>21</v>
      </c>
      <c r="M516" s="127">
        <f>G516*(1+L516/100)</f>
        <v>0</v>
      </c>
      <c r="N516" s="127">
        <v>0</v>
      </c>
      <c r="O516" s="127">
        <f>ROUND(E516*N516,2)</f>
        <v>0</v>
      </c>
      <c r="P516" s="127">
        <v>0</v>
      </c>
      <c r="Q516" s="127">
        <f>ROUND(E516*P516,2)</f>
        <v>0</v>
      </c>
      <c r="R516" s="127"/>
      <c r="S516" s="127" t="s">
        <v>2821</v>
      </c>
      <c r="T516" s="128" t="s">
        <v>393</v>
      </c>
      <c r="U516" s="106">
        <v>0.96</v>
      </c>
      <c r="V516" s="106">
        <f>ROUND(E516*U516,2)</f>
        <v>38.4</v>
      </c>
      <c r="W516" s="106"/>
      <c r="X516" s="106" t="s">
        <v>362</v>
      </c>
      <c r="Y516" s="101"/>
      <c r="Z516" s="101"/>
      <c r="AA516" s="101"/>
      <c r="AB516" s="101"/>
      <c r="AC516" s="101"/>
      <c r="AD516" s="101"/>
      <c r="AE516" s="101"/>
      <c r="AF516" s="101"/>
      <c r="AG516" s="101" t="s">
        <v>363</v>
      </c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  <c r="BE516" s="101"/>
      <c r="BF516" s="101"/>
      <c r="BG516" s="101"/>
      <c r="BH516" s="101"/>
    </row>
    <row r="517" spans="1:60" outlineLevel="1">
      <c r="A517" s="104"/>
      <c r="B517" s="105"/>
      <c r="C517" s="138" t="s">
        <v>2665</v>
      </c>
      <c r="D517" s="107"/>
      <c r="E517" s="108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1"/>
      <c r="Z517" s="101"/>
      <c r="AA517" s="101"/>
      <c r="AB517" s="101"/>
      <c r="AC517" s="101"/>
      <c r="AD517" s="101"/>
      <c r="AE517" s="101"/>
      <c r="AF517" s="101"/>
      <c r="AG517" s="101" t="s">
        <v>365</v>
      </c>
      <c r="AH517" s="101">
        <v>0</v>
      </c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  <c r="BE517" s="101"/>
      <c r="BF517" s="101"/>
      <c r="BG517" s="101"/>
      <c r="BH517" s="101"/>
    </row>
    <row r="518" spans="1:60" outlineLevel="1">
      <c r="A518" s="104"/>
      <c r="B518" s="105"/>
      <c r="C518" s="138" t="s">
        <v>1859</v>
      </c>
      <c r="D518" s="107"/>
      <c r="E518" s="108">
        <v>40</v>
      </c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1"/>
      <c r="Z518" s="101"/>
      <c r="AA518" s="101"/>
      <c r="AB518" s="101"/>
      <c r="AC518" s="101"/>
      <c r="AD518" s="101"/>
      <c r="AE518" s="101"/>
      <c r="AF518" s="101"/>
      <c r="AG518" s="101" t="s">
        <v>365</v>
      </c>
      <c r="AH518" s="101">
        <v>0</v>
      </c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  <c r="BE518" s="101"/>
      <c r="BF518" s="101"/>
      <c r="BG518" s="101"/>
      <c r="BH518" s="101"/>
    </row>
    <row r="519" spans="1:60">
      <c r="A519" s="116" t="s">
        <v>355</v>
      </c>
      <c r="B519" s="117" t="s">
        <v>261</v>
      </c>
      <c r="C519" s="136" t="s">
        <v>262</v>
      </c>
      <c r="D519" s="118"/>
      <c r="E519" s="119"/>
      <c r="F519" s="120"/>
      <c r="G519" s="120">
        <f>SUMIF(AG520:AG544,"&lt;&gt;NOR",G520:G544)</f>
        <v>0</v>
      </c>
      <c r="H519" s="120"/>
      <c r="I519" s="120">
        <f>SUM(I520:I544)</f>
        <v>0</v>
      </c>
      <c r="J519" s="120"/>
      <c r="K519" s="120">
        <f>SUM(K520:K544)</f>
        <v>0</v>
      </c>
      <c r="L519" s="120"/>
      <c r="M519" s="120">
        <f>SUM(M520:M544)</f>
        <v>0</v>
      </c>
      <c r="N519" s="120"/>
      <c r="O519" s="120">
        <f>SUM(O520:O544)</f>
        <v>0</v>
      </c>
      <c r="P519" s="120"/>
      <c r="Q519" s="120">
        <f>SUM(Q520:Q544)</f>
        <v>0</v>
      </c>
      <c r="R519" s="120"/>
      <c r="S519" s="120"/>
      <c r="T519" s="121"/>
      <c r="U519" s="115"/>
      <c r="V519" s="115">
        <f>SUM(V520:V544)</f>
        <v>0</v>
      </c>
      <c r="W519" s="115"/>
      <c r="X519" s="115"/>
      <c r="AG519" t="s">
        <v>356</v>
      </c>
    </row>
    <row r="520" spans="1:60" outlineLevel="1">
      <c r="A520" s="129">
        <v>155</v>
      </c>
      <c r="B520" s="130" t="s">
        <v>2822</v>
      </c>
      <c r="C520" s="140" t="s">
        <v>2823</v>
      </c>
      <c r="D520" s="131" t="s">
        <v>1788</v>
      </c>
      <c r="E520" s="132">
        <v>20</v>
      </c>
      <c r="F520" s="133"/>
      <c r="G520" s="134">
        <f t="shared" ref="G520:G532" si="0">ROUND(E520*F520,2)</f>
        <v>0</v>
      </c>
      <c r="H520" s="133"/>
      <c r="I520" s="134">
        <f t="shared" ref="I520:I532" si="1">ROUND(E520*H520,2)</f>
        <v>0</v>
      </c>
      <c r="J520" s="133"/>
      <c r="K520" s="134">
        <f t="shared" ref="K520:K532" si="2">ROUND(E520*J520,2)</f>
        <v>0</v>
      </c>
      <c r="L520" s="134">
        <v>21</v>
      </c>
      <c r="M520" s="134">
        <f t="shared" ref="M520:M532" si="3">G520*(1+L520/100)</f>
        <v>0</v>
      </c>
      <c r="N520" s="134">
        <v>0</v>
      </c>
      <c r="O520" s="134">
        <f t="shared" ref="O520:O532" si="4">ROUND(E520*N520,2)</f>
        <v>0</v>
      </c>
      <c r="P520" s="134">
        <v>0</v>
      </c>
      <c r="Q520" s="134">
        <f t="shared" ref="Q520:Q532" si="5">ROUND(E520*P520,2)</f>
        <v>0</v>
      </c>
      <c r="R520" s="134"/>
      <c r="S520" s="134" t="s">
        <v>392</v>
      </c>
      <c r="T520" s="135" t="s">
        <v>393</v>
      </c>
      <c r="U520" s="106">
        <v>0</v>
      </c>
      <c r="V520" s="106">
        <f t="shared" ref="V520:V532" si="6">ROUND(E520*U520,2)</f>
        <v>0</v>
      </c>
      <c r="W520" s="106"/>
      <c r="X520" s="106" t="s">
        <v>362</v>
      </c>
      <c r="Y520" s="101"/>
      <c r="Z520" s="101"/>
      <c r="AA520" s="101"/>
      <c r="AB520" s="101"/>
      <c r="AC520" s="101"/>
      <c r="AD520" s="101"/>
      <c r="AE520" s="101"/>
      <c r="AF520" s="101"/>
      <c r="AG520" s="101" t="s">
        <v>550</v>
      </c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  <c r="BE520" s="101"/>
      <c r="BF520" s="101"/>
      <c r="BG520" s="101"/>
      <c r="BH520" s="101"/>
    </row>
    <row r="521" spans="1:60" outlineLevel="1">
      <c r="A521" s="129">
        <v>156</v>
      </c>
      <c r="B521" s="130" t="s">
        <v>2824</v>
      </c>
      <c r="C521" s="140" t="s">
        <v>2825</v>
      </c>
      <c r="D521" s="131" t="s">
        <v>1788</v>
      </c>
      <c r="E521" s="132">
        <v>10</v>
      </c>
      <c r="F521" s="133"/>
      <c r="G521" s="134">
        <f t="shared" si="0"/>
        <v>0</v>
      </c>
      <c r="H521" s="133"/>
      <c r="I521" s="134">
        <f t="shared" si="1"/>
        <v>0</v>
      </c>
      <c r="J521" s="133"/>
      <c r="K521" s="134">
        <f t="shared" si="2"/>
        <v>0</v>
      </c>
      <c r="L521" s="134">
        <v>21</v>
      </c>
      <c r="M521" s="134">
        <f t="shared" si="3"/>
        <v>0</v>
      </c>
      <c r="N521" s="134">
        <v>0</v>
      </c>
      <c r="O521" s="134">
        <f t="shared" si="4"/>
        <v>0</v>
      </c>
      <c r="P521" s="134">
        <v>0</v>
      </c>
      <c r="Q521" s="134">
        <f t="shared" si="5"/>
        <v>0</v>
      </c>
      <c r="R521" s="134"/>
      <c r="S521" s="134" t="s">
        <v>392</v>
      </c>
      <c r="T521" s="135" t="s">
        <v>393</v>
      </c>
      <c r="U521" s="106">
        <v>0</v>
      </c>
      <c r="V521" s="106">
        <f t="shared" si="6"/>
        <v>0</v>
      </c>
      <c r="W521" s="106"/>
      <c r="X521" s="106" t="s">
        <v>362</v>
      </c>
      <c r="Y521" s="101"/>
      <c r="Z521" s="101"/>
      <c r="AA521" s="101"/>
      <c r="AB521" s="101"/>
      <c r="AC521" s="101"/>
      <c r="AD521" s="101"/>
      <c r="AE521" s="101"/>
      <c r="AF521" s="101"/>
      <c r="AG521" s="101" t="s">
        <v>550</v>
      </c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  <c r="BE521" s="101"/>
      <c r="BF521" s="101"/>
      <c r="BG521" s="101"/>
      <c r="BH521" s="101"/>
    </row>
    <row r="522" spans="1:60" outlineLevel="1">
      <c r="A522" s="129">
        <v>157</v>
      </c>
      <c r="B522" s="130" t="s">
        <v>2826</v>
      </c>
      <c r="C522" s="140" t="s">
        <v>2827</v>
      </c>
      <c r="D522" s="131" t="s">
        <v>1788</v>
      </c>
      <c r="E522" s="132">
        <v>4</v>
      </c>
      <c r="F522" s="133"/>
      <c r="G522" s="134">
        <f t="shared" si="0"/>
        <v>0</v>
      </c>
      <c r="H522" s="133"/>
      <c r="I522" s="134">
        <f t="shared" si="1"/>
        <v>0</v>
      </c>
      <c r="J522" s="133"/>
      <c r="K522" s="134">
        <f t="shared" si="2"/>
        <v>0</v>
      </c>
      <c r="L522" s="134">
        <v>21</v>
      </c>
      <c r="M522" s="134">
        <f t="shared" si="3"/>
        <v>0</v>
      </c>
      <c r="N522" s="134">
        <v>0</v>
      </c>
      <c r="O522" s="134">
        <f t="shared" si="4"/>
        <v>0</v>
      </c>
      <c r="P522" s="134">
        <v>0</v>
      </c>
      <c r="Q522" s="134">
        <f t="shared" si="5"/>
        <v>0</v>
      </c>
      <c r="R522" s="134"/>
      <c r="S522" s="134" t="s">
        <v>392</v>
      </c>
      <c r="T522" s="135" t="s">
        <v>393</v>
      </c>
      <c r="U522" s="106">
        <v>0</v>
      </c>
      <c r="V522" s="106">
        <f t="shared" si="6"/>
        <v>0</v>
      </c>
      <c r="W522" s="106"/>
      <c r="X522" s="106" t="s">
        <v>362</v>
      </c>
      <c r="Y522" s="101"/>
      <c r="Z522" s="101"/>
      <c r="AA522" s="101"/>
      <c r="AB522" s="101"/>
      <c r="AC522" s="101"/>
      <c r="AD522" s="101"/>
      <c r="AE522" s="101"/>
      <c r="AF522" s="101"/>
      <c r="AG522" s="101" t="s">
        <v>550</v>
      </c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  <c r="BE522" s="101"/>
      <c r="BF522" s="101"/>
      <c r="BG522" s="101"/>
      <c r="BH522" s="101"/>
    </row>
    <row r="523" spans="1:60" outlineLevel="1">
      <c r="A523" s="129">
        <v>158</v>
      </c>
      <c r="B523" s="130" t="s">
        <v>2828</v>
      </c>
      <c r="C523" s="140" t="s">
        <v>2829</v>
      </c>
      <c r="D523" s="131" t="s">
        <v>1788</v>
      </c>
      <c r="E523" s="132">
        <v>60</v>
      </c>
      <c r="F523" s="133"/>
      <c r="G523" s="134">
        <f t="shared" si="0"/>
        <v>0</v>
      </c>
      <c r="H523" s="133"/>
      <c r="I523" s="134">
        <f t="shared" si="1"/>
        <v>0</v>
      </c>
      <c r="J523" s="133"/>
      <c r="K523" s="134">
        <f t="shared" si="2"/>
        <v>0</v>
      </c>
      <c r="L523" s="134">
        <v>21</v>
      </c>
      <c r="M523" s="134">
        <f t="shared" si="3"/>
        <v>0</v>
      </c>
      <c r="N523" s="134">
        <v>0</v>
      </c>
      <c r="O523" s="134">
        <f t="shared" si="4"/>
        <v>0</v>
      </c>
      <c r="P523" s="134">
        <v>0</v>
      </c>
      <c r="Q523" s="134">
        <f t="shared" si="5"/>
        <v>0</v>
      </c>
      <c r="R523" s="134"/>
      <c r="S523" s="134" t="s">
        <v>392</v>
      </c>
      <c r="T523" s="135" t="s">
        <v>393</v>
      </c>
      <c r="U523" s="106">
        <v>0</v>
      </c>
      <c r="V523" s="106">
        <f t="shared" si="6"/>
        <v>0</v>
      </c>
      <c r="W523" s="106"/>
      <c r="X523" s="106" t="s">
        <v>362</v>
      </c>
      <c r="Y523" s="101"/>
      <c r="Z523" s="101"/>
      <c r="AA523" s="101"/>
      <c r="AB523" s="101"/>
      <c r="AC523" s="101"/>
      <c r="AD523" s="101"/>
      <c r="AE523" s="101"/>
      <c r="AF523" s="101"/>
      <c r="AG523" s="101" t="s">
        <v>550</v>
      </c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  <c r="BE523" s="101"/>
      <c r="BF523" s="101"/>
      <c r="BG523" s="101"/>
      <c r="BH523" s="101"/>
    </row>
    <row r="524" spans="1:60" outlineLevel="1">
      <c r="A524" s="129">
        <v>159</v>
      </c>
      <c r="B524" s="130" t="s">
        <v>2830</v>
      </c>
      <c r="C524" s="140" t="s">
        <v>2831</v>
      </c>
      <c r="D524" s="131" t="s">
        <v>1788</v>
      </c>
      <c r="E524" s="132">
        <v>8</v>
      </c>
      <c r="F524" s="133"/>
      <c r="G524" s="134">
        <f t="shared" si="0"/>
        <v>0</v>
      </c>
      <c r="H524" s="133"/>
      <c r="I524" s="134">
        <f t="shared" si="1"/>
        <v>0</v>
      </c>
      <c r="J524" s="133"/>
      <c r="K524" s="134">
        <f t="shared" si="2"/>
        <v>0</v>
      </c>
      <c r="L524" s="134">
        <v>21</v>
      </c>
      <c r="M524" s="134">
        <f t="shared" si="3"/>
        <v>0</v>
      </c>
      <c r="N524" s="134">
        <v>0</v>
      </c>
      <c r="O524" s="134">
        <f t="shared" si="4"/>
        <v>0</v>
      </c>
      <c r="P524" s="134">
        <v>0</v>
      </c>
      <c r="Q524" s="134">
        <f t="shared" si="5"/>
        <v>0</v>
      </c>
      <c r="R524" s="134"/>
      <c r="S524" s="134" t="s">
        <v>392</v>
      </c>
      <c r="T524" s="135" t="s">
        <v>393</v>
      </c>
      <c r="U524" s="106">
        <v>0</v>
      </c>
      <c r="V524" s="106">
        <f t="shared" si="6"/>
        <v>0</v>
      </c>
      <c r="W524" s="106"/>
      <c r="X524" s="106" t="s">
        <v>362</v>
      </c>
      <c r="Y524" s="101"/>
      <c r="Z524" s="101"/>
      <c r="AA524" s="101"/>
      <c r="AB524" s="101"/>
      <c r="AC524" s="101"/>
      <c r="AD524" s="101"/>
      <c r="AE524" s="101"/>
      <c r="AF524" s="101"/>
      <c r="AG524" s="101" t="s">
        <v>550</v>
      </c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  <c r="BE524" s="101"/>
      <c r="BF524" s="101"/>
      <c r="BG524" s="101"/>
      <c r="BH524" s="101"/>
    </row>
    <row r="525" spans="1:60" outlineLevel="1">
      <c r="A525" s="129">
        <v>160</v>
      </c>
      <c r="B525" s="130" t="s">
        <v>2832</v>
      </c>
      <c r="C525" s="140" t="s">
        <v>2833</v>
      </c>
      <c r="D525" s="131" t="s">
        <v>1788</v>
      </c>
      <c r="E525" s="132">
        <v>25</v>
      </c>
      <c r="F525" s="133"/>
      <c r="G525" s="134">
        <f t="shared" si="0"/>
        <v>0</v>
      </c>
      <c r="H525" s="133"/>
      <c r="I525" s="134">
        <f t="shared" si="1"/>
        <v>0</v>
      </c>
      <c r="J525" s="133"/>
      <c r="K525" s="134">
        <f t="shared" si="2"/>
        <v>0</v>
      </c>
      <c r="L525" s="134">
        <v>21</v>
      </c>
      <c r="M525" s="134">
        <f t="shared" si="3"/>
        <v>0</v>
      </c>
      <c r="N525" s="134">
        <v>0</v>
      </c>
      <c r="O525" s="134">
        <f t="shared" si="4"/>
        <v>0</v>
      </c>
      <c r="P525" s="134">
        <v>0</v>
      </c>
      <c r="Q525" s="134">
        <f t="shared" si="5"/>
        <v>0</v>
      </c>
      <c r="R525" s="134"/>
      <c r="S525" s="134" t="s">
        <v>392</v>
      </c>
      <c r="T525" s="135" t="s">
        <v>393</v>
      </c>
      <c r="U525" s="106">
        <v>0</v>
      </c>
      <c r="V525" s="106">
        <f t="shared" si="6"/>
        <v>0</v>
      </c>
      <c r="W525" s="106"/>
      <c r="X525" s="106" t="s">
        <v>362</v>
      </c>
      <c r="Y525" s="101"/>
      <c r="Z525" s="101"/>
      <c r="AA525" s="101"/>
      <c r="AB525" s="101"/>
      <c r="AC525" s="101"/>
      <c r="AD525" s="101"/>
      <c r="AE525" s="101"/>
      <c r="AF525" s="101"/>
      <c r="AG525" s="101" t="s">
        <v>550</v>
      </c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  <c r="BE525" s="101"/>
      <c r="BF525" s="101"/>
      <c r="BG525" s="101"/>
      <c r="BH525" s="101"/>
    </row>
    <row r="526" spans="1:60" outlineLevel="1">
      <c r="A526" s="129">
        <v>161</v>
      </c>
      <c r="B526" s="130" t="s">
        <v>2834</v>
      </c>
      <c r="C526" s="140" t="s">
        <v>2835</v>
      </c>
      <c r="D526" s="131" t="s">
        <v>1788</v>
      </c>
      <c r="E526" s="132">
        <v>30</v>
      </c>
      <c r="F526" s="133"/>
      <c r="G526" s="134">
        <f t="shared" si="0"/>
        <v>0</v>
      </c>
      <c r="H526" s="133"/>
      <c r="I526" s="134">
        <f t="shared" si="1"/>
        <v>0</v>
      </c>
      <c r="J526" s="133"/>
      <c r="K526" s="134">
        <f t="shared" si="2"/>
        <v>0</v>
      </c>
      <c r="L526" s="134">
        <v>21</v>
      </c>
      <c r="M526" s="134">
        <f t="shared" si="3"/>
        <v>0</v>
      </c>
      <c r="N526" s="134">
        <v>0</v>
      </c>
      <c r="O526" s="134">
        <f t="shared" si="4"/>
        <v>0</v>
      </c>
      <c r="P526" s="134">
        <v>0</v>
      </c>
      <c r="Q526" s="134">
        <f t="shared" si="5"/>
        <v>0</v>
      </c>
      <c r="R526" s="134"/>
      <c r="S526" s="134" t="s">
        <v>392</v>
      </c>
      <c r="T526" s="135" t="s">
        <v>393</v>
      </c>
      <c r="U526" s="106">
        <v>0</v>
      </c>
      <c r="V526" s="106">
        <f t="shared" si="6"/>
        <v>0</v>
      </c>
      <c r="W526" s="106"/>
      <c r="X526" s="106" t="s">
        <v>362</v>
      </c>
      <c r="Y526" s="101"/>
      <c r="Z526" s="101"/>
      <c r="AA526" s="101"/>
      <c r="AB526" s="101"/>
      <c r="AC526" s="101"/>
      <c r="AD526" s="101"/>
      <c r="AE526" s="101"/>
      <c r="AF526" s="101"/>
      <c r="AG526" s="101" t="s">
        <v>550</v>
      </c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  <c r="BE526" s="101"/>
      <c r="BF526" s="101"/>
      <c r="BG526" s="101"/>
      <c r="BH526" s="101"/>
    </row>
    <row r="527" spans="1:60" outlineLevel="1">
      <c r="A527" s="129">
        <v>162</v>
      </c>
      <c r="B527" s="130" t="s">
        <v>2836</v>
      </c>
      <c r="C527" s="140" t="s">
        <v>2837</v>
      </c>
      <c r="D527" s="131" t="s">
        <v>1788</v>
      </c>
      <c r="E527" s="132">
        <v>40</v>
      </c>
      <c r="F527" s="133"/>
      <c r="G527" s="134">
        <f t="shared" si="0"/>
        <v>0</v>
      </c>
      <c r="H527" s="133"/>
      <c r="I527" s="134">
        <f t="shared" si="1"/>
        <v>0</v>
      </c>
      <c r="J527" s="133"/>
      <c r="K527" s="134">
        <f t="shared" si="2"/>
        <v>0</v>
      </c>
      <c r="L527" s="134">
        <v>21</v>
      </c>
      <c r="M527" s="134">
        <f t="shared" si="3"/>
        <v>0</v>
      </c>
      <c r="N527" s="134">
        <v>0</v>
      </c>
      <c r="O527" s="134">
        <f t="shared" si="4"/>
        <v>0</v>
      </c>
      <c r="P527" s="134">
        <v>0</v>
      </c>
      <c r="Q527" s="134">
        <f t="shared" si="5"/>
        <v>0</v>
      </c>
      <c r="R527" s="134"/>
      <c r="S527" s="134" t="s">
        <v>392</v>
      </c>
      <c r="T527" s="135" t="s">
        <v>393</v>
      </c>
      <c r="U527" s="106">
        <v>0</v>
      </c>
      <c r="V527" s="106">
        <f t="shared" si="6"/>
        <v>0</v>
      </c>
      <c r="W527" s="106"/>
      <c r="X527" s="106" t="s">
        <v>362</v>
      </c>
      <c r="Y527" s="101"/>
      <c r="Z527" s="101"/>
      <c r="AA527" s="101"/>
      <c r="AB527" s="101"/>
      <c r="AC527" s="101"/>
      <c r="AD527" s="101"/>
      <c r="AE527" s="101"/>
      <c r="AF527" s="101"/>
      <c r="AG527" s="101" t="s">
        <v>550</v>
      </c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  <c r="BE527" s="101"/>
      <c r="BF527" s="101"/>
      <c r="BG527" s="101"/>
      <c r="BH527" s="101"/>
    </row>
    <row r="528" spans="1:60" outlineLevel="1">
      <c r="A528" s="129">
        <v>163</v>
      </c>
      <c r="B528" s="130" t="s">
        <v>2838</v>
      </c>
      <c r="C528" s="140" t="s">
        <v>2839</v>
      </c>
      <c r="D528" s="131" t="s">
        <v>1788</v>
      </c>
      <c r="E528" s="132">
        <v>10</v>
      </c>
      <c r="F528" s="133"/>
      <c r="G528" s="134">
        <f t="shared" si="0"/>
        <v>0</v>
      </c>
      <c r="H528" s="133"/>
      <c r="I528" s="134">
        <f t="shared" si="1"/>
        <v>0</v>
      </c>
      <c r="J528" s="133"/>
      <c r="K528" s="134">
        <f t="shared" si="2"/>
        <v>0</v>
      </c>
      <c r="L528" s="134">
        <v>21</v>
      </c>
      <c r="M528" s="134">
        <f t="shared" si="3"/>
        <v>0</v>
      </c>
      <c r="N528" s="134">
        <v>0</v>
      </c>
      <c r="O528" s="134">
        <f t="shared" si="4"/>
        <v>0</v>
      </c>
      <c r="P528" s="134">
        <v>0</v>
      </c>
      <c r="Q528" s="134">
        <f t="shared" si="5"/>
        <v>0</v>
      </c>
      <c r="R528" s="134"/>
      <c r="S528" s="134" t="s">
        <v>392</v>
      </c>
      <c r="T528" s="135" t="s">
        <v>393</v>
      </c>
      <c r="U528" s="106">
        <v>0</v>
      </c>
      <c r="V528" s="106">
        <f t="shared" si="6"/>
        <v>0</v>
      </c>
      <c r="W528" s="106"/>
      <c r="X528" s="106" t="s">
        <v>362</v>
      </c>
      <c r="Y528" s="101"/>
      <c r="Z528" s="101"/>
      <c r="AA528" s="101"/>
      <c r="AB528" s="101"/>
      <c r="AC528" s="101"/>
      <c r="AD528" s="101"/>
      <c r="AE528" s="101"/>
      <c r="AF528" s="101"/>
      <c r="AG528" s="101" t="s">
        <v>550</v>
      </c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  <c r="BE528" s="101"/>
      <c r="BF528" s="101"/>
      <c r="BG528" s="101"/>
      <c r="BH528" s="101"/>
    </row>
    <row r="529" spans="1:60" outlineLevel="1">
      <c r="A529" s="129">
        <v>164</v>
      </c>
      <c r="B529" s="130" t="s">
        <v>2840</v>
      </c>
      <c r="C529" s="140" t="s">
        <v>2841</v>
      </c>
      <c r="D529" s="131" t="s">
        <v>1788</v>
      </c>
      <c r="E529" s="132">
        <v>15</v>
      </c>
      <c r="F529" s="133"/>
      <c r="G529" s="134">
        <f t="shared" si="0"/>
        <v>0</v>
      </c>
      <c r="H529" s="133"/>
      <c r="I529" s="134">
        <f t="shared" si="1"/>
        <v>0</v>
      </c>
      <c r="J529" s="133"/>
      <c r="K529" s="134">
        <f t="shared" si="2"/>
        <v>0</v>
      </c>
      <c r="L529" s="134">
        <v>21</v>
      </c>
      <c r="M529" s="134">
        <f t="shared" si="3"/>
        <v>0</v>
      </c>
      <c r="N529" s="134">
        <v>0</v>
      </c>
      <c r="O529" s="134">
        <f t="shared" si="4"/>
        <v>0</v>
      </c>
      <c r="P529" s="134">
        <v>0</v>
      </c>
      <c r="Q529" s="134">
        <f t="shared" si="5"/>
        <v>0</v>
      </c>
      <c r="R529" s="134"/>
      <c r="S529" s="134" t="s">
        <v>392</v>
      </c>
      <c r="T529" s="135" t="s">
        <v>393</v>
      </c>
      <c r="U529" s="106">
        <v>0</v>
      </c>
      <c r="V529" s="106">
        <f t="shared" si="6"/>
        <v>0</v>
      </c>
      <c r="W529" s="106"/>
      <c r="X529" s="106" t="s">
        <v>362</v>
      </c>
      <c r="Y529" s="101"/>
      <c r="Z529" s="101"/>
      <c r="AA529" s="101"/>
      <c r="AB529" s="101"/>
      <c r="AC529" s="101"/>
      <c r="AD529" s="101"/>
      <c r="AE529" s="101"/>
      <c r="AF529" s="101"/>
      <c r="AG529" s="101" t="s">
        <v>550</v>
      </c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  <c r="BE529" s="101"/>
      <c r="BF529" s="101"/>
      <c r="BG529" s="101"/>
      <c r="BH529" s="101"/>
    </row>
    <row r="530" spans="1:60" ht="22.5" outlineLevel="1">
      <c r="A530" s="129">
        <v>165</v>
      </c>
      <c r="B530" s="130" t="s">
        <v>2842</v>
      </c>
      <c r="C530" s="140" t="s">
        <v>2843</v>
      </c>
      <c r="D530" s="131" t="s">
        <v>1788</v>
      </c>
      <c r="E530" s="132">
        <v>10</v>
      </c>
      <c r="F530" s="133"/>
      <c r="G530" s="134">
        <f t="shared" si="0"/>
        <v>0</v>
      </c>
      <c r="H530" s="133"/>
      <c r="I530" s="134">
        <f t="shared" si="1"/>
        <v>0</v>
      </c>
      <c r="J530" s="133"/>
      <c r="K530" s="134">
        <f t="shared" si="2"/>
        <v>0</v>
      </c>
      <c r="L530" s="134">
        <v>21</v>
      </c>
      <c r="M530" s="134">
        <f t="shared" si="3"/>
        <v>0</v>
      </c>
      <c r="N530" s="134">
        <v>0</v>
      </c>
      <c r="O530" s="134">
        <f t="shared" si="4"/>
        <v>0</v>
      </c>
      <c r="P530" s="134">
        <v>0</v>
      </c>
      <c r="Q530" s="134">
        <f t="shared" si="5"/>
        <v>0</v>
      </c>
      <c r="R530" s="134"/>
      <c r="S530" s="134" t="s">
        <v>392</v>
      </c>
      <c r="T530" s="135" t="s">
        <v>393</v>
      </c>
      <c r="U530" s="106">
        <v>0</v>
      </c>
      <c r="V530" s="106">
        <f t="shared" si="6"/>
        <v>0</v>
      </c>
      <c r="W530" s="106"/>
      <c r="X530" s="106" t="s">
        <v>362</v>
      </c>
      <c r="Y530" s="101"/>
      <c r="Z530" s="101"/>
      <c r="AA530" s="101"/>
      <c r="AB530" s="101"/>
      <c r="AC530" s="101"/>
      <c r="AD530" s="101"/>
      <c r="AE530" s="101"/>
      <c r="AF530" s="101"/>
      <c r="AG530" s="101" t="s">
        <v>550</v>
      </c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  <c r="BE530" s="101"/>
      <c r="BF530" s="101"/>
      <c r="BG530" s="101"/>
      <c r="BH530" s="101"/>
    </row>
    <row r="531" spans="1:60" outlineLevel="1">
      <c r="A531" s="129">
        <v>166</v>
      </c>
      <c r="B531" s="130" t="s">
        <v>2844</v>
      </c>
      <c r="C531" s="140" t="s">
        <v>2845</v>
      </c>
      <c r="D531" s="131" t="s">
        <v>1788</v>
      </c>
      <c r="E531" s="132">
        <v>20</v>
      </c>
      <c r="F531" s="133"/>
      <c r="G531" s="134">
        <f t="shared" si="0"/>
        <v>0</v>
      </c>
      <c r="H531" s="133"/>
      <c r="I531" s="134">
        <f t="shared" si="1"/>
        <v>0</v>
      </c>
      <c r="J531" s="133"/>
      <c r="K531" s="134">
        <f t="shared" si="2"/>
        <v>0</v>
      </c>
      <c r="L531" s="134">
        <v>21</v>
      </c>
      <c r="M531" s="134">
        <f t="shared" si="3"/>
        <v>0</v>
      </c>
      <c r="N531" s="134">
        <v>0</v>
      </c>
      <c r="O531" s="134">
        <f t="shared" si="4"/>
        <v>0</v>
      </c>
      <c r="P531" s="134">
        <v>0</v>
      </c>
      <c r="Q531" s="134">
        <f t="shared" si="5"/>
        <v>0</v>
      </c>
      <c r="R531" s="134"/>
      <c r="S531" s="134" t="s">
        <v>392</v>
      </c>
      <c r="T531" s="135" t="s">
        <v>393</v>
      </c>
      <c r="U531" s="106">
        <v>0</v>
      </c>
      <c r="V531" s="106">
        <f t="shared" si="6"/>
        <v>0</v>
      </c>
      <c r="W531" s="106"/>
      <c r="X531" s="106" t="s">
        <v>362</v>
      </c>
      <c r="Y531" s="101"/>
      <c r="Z531" s="101"/>
      <c r="AA531" s="101"/>
      <c r="AB531" s="101"/>
      <c r="AC531" s="101"/>
      <c r="AD531" s="101"/>
      <c r="AE531" s="101"/>
      <c r="AF531" s="101"/>
      <c r="AG531" s="101" t="s">
        <v>550</v>
      </c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  <c r="BE531" s="101"/>
      <c r="BF531" s="101"/>
      <c r="BG531" s="101"/>
      <c r="BH531" s="101"/>
    </row>
    <row r="532" spans="1:60" outlineLevel="1">
      <c r="A532" s="122">
        <v>167</v>
      </c>
      <c r="B532" s="123" t="s">
        <v>2846</v>
      </c>
      <c r="C532" s="137" t="s">
        <v>2847</v>
      </c>
      <c r="D532" s="124" t="s">
        <v>24</v>
      </c>
      <c r="E532" s="125">
        <v>0.03</v>
      </c>
      <c r="F532" s="126"/>
      <c r="G532" s="127">
        <f t="shared" si="0"/>
        <v>0</v>
      </c>
      <c r="H532" s="126"/>
      <c r="I532" s="127">
        <f t="shared" si="1"/>
        <v>0</v>
      </c>
      <c r="J532" s="126"/>
      <c r="K532" s="127">
        <f t="shared" si="2"/>
        <v>0</v>
      </c>
      <c r="L532" s="127">
        <v>21</v>
      </c>
      <c r="M532" s="127">
        <f t="shared" si="3"/>
        <v>0</v>
      </c>
      <c r="N532" s="127">
        <v>0</v>
      </c>
      <c r="O532" s="127">
        <f t="shared" si="4"/>
        <v>0</v>
      </c>
      <c r="P532" s="127">
        <v>0</v>
      </c>
      <c r="Q532" s="127">
        <f t="shared" si="5"/>
        <v>0</v>
      </c>
      <c r="R532" s="127"/>
      <c r="S532" s="127" t="s">
        <v>392</v>
      </c>
      <c r="T532" s="128" t="s">
        <v>393</v>
      </c>
      <c r="U532" s="106">
        <v>0</v>
      </c>
      <c r="V532" s="106">
        <f t="shared" si="6"/>
        <v>0</v>
      </c>
      <c r="W532" s="106"/>
      <c r="X532" s="106" t="s">
        <v>1066</v>
      </c>
      <c r="Y532" s="101"/>
      <c r="Z532" s="101"/>
      <c r="AA532" s="101"/>
      <c r="AB532" s="101"/>
      <c r="AC532" s="101"/>
      <c r="AD532" s="101"/>
      <c r="AE532" s="101"/>
      <c r="AF532" s="101"/>
      <c r="AG532" s="101" t="s">
        <v>1795</v>
      </c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101"/>
      <c r="BE532" s="101"/>
      <c r="BF532" s="101"/>
      <c r="BG532" s="101"/>
      <c r="BH532" s="101"/>
    </row>
    <row r="533" spans="1:60" outlineLevel="1">
      <c r="A533" s="104"/>
      <c r="B533" s="105"/>
      <c r="C533" s="138" t="s">
        <v>2848</v>
      </c>
      <c r="D533" s="107"/>
      <c r="E533" s="108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1"/>
      <c r="Z533" s="101"/>
      <c r="AA533" s="101"/>
      <c r="AB533" s="101"/>
      <c r="AC533" s="101"/>
      <c r="AD533" s="101"/>
      <c r="AE533" s="101"/>
      <c r="AF533" s="101"/>
      <c r="AG533" s="101" t="s">
        <v>365</v>
      </c>
      <c r="AH533" s="101">
        <v>0</v>
      </c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101"/>
      <c r="BE533" s="101"/>
      <c r="BF533" s="101"/>
      <c r="BG533" s="101"/>
      <c r="BH533" s="101"/>
    </row>
    <row r="534" spans="1:60" ht="22.5" outlineLevel="1">
      <c r="A534" s="104"/>
      <c r="B534" s="105"/>
      <c r="C534" s="138" t="s">
        <v>2849</v>
      </c>
      <c r="D534" s="107"/>
      <c r="E534" s="108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1"/>
      <c r="Z534" s="101"/>
      <c r="AA534" s="101"/>
      <c r="AB534" s="101"/>
      <c r="AC534" s="101"/>
      <c r="AD534" s="101"/>
      <c r="AE534" s="101"/>
      <c r="AF534" s="101"/>
      <c r="AG534" s="101" t="s">
        <v>365</v>
      </c>
      <c r="AH534" s="101">
        <v>0</v>
      </c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  <c r="BE534" s="101"/>
      <c r="BF534" s="101"/>
      <c r="BG534" s="101"/>
      <c r="BH534" s="101"/>
    </row>
    <row r="535" spans="1:60" outlineLevel="1">
      <c r="A535" s="104"/>
      <c r="B535" s="105"/>
      <c r="C535" s="138" t="s">
        <v>2850</v>
      </c>
      <c r="D535" s="107"/>
      <c r="E535" s="108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1"/>
      <c r="Z535" s="101"/>
      <c r="AA535" s="101"/>
      <c r="AB535" s="101"/>
      <c r="AC535" s="101"/>
      <c r="AD535" s="101"/>
      <c r="AE535" s="101"/>
      <c r="AF535" s="101"/>
      <c r="AG535" s="101" t="s">
        <v>365</v>
      </c>
      <c r="AH535" s="101">
        <v>0</v>
      </c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101"/>
      <c r="BE535" s="101"/>
      <c r="BF535" s="101"/>
      <c r="BG535" s="101"/>
      <c r="BH535" s="101"/>
    </row>
    <row r="536" spans="1:60" outlineLevel="1">
      <c r="A536" s="104"/>
      <c r="B536" s="105"/>
      <c r="C536" s="138" t="s">
        <v>2851</v>
      </c>
      <c r="D536" s="107"/>
      <c r="E536" s="108">
        <v>0.03</v>
      </c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1"/>
      <c r="Z536" s="101"/>
      <c r="AA536" s="101"/>
      <c r="AB536" s="101"/>
      <c r="AC536" s="101"/>
      <c r="AD536" s="101"/>
      <c r="AE536" s="101"/>
      <c r="AF536" s="101"/>
      <c r="AG536" s="101" t="s">
        <v>365</v>
      </c>
      <c r="AH536" s="101">
        <v>0</v>
      </c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101"/>
      <c r="BE536" s="101"/>
      <c r="BF536" s="101"/>
      <c r="BG536" s="101"/>
      <c r="BH536" s="101"/>
    </row>
    <row r="537" spans="1:60" outlineLevel="1">
      <c r="A537" s="129">
        <v>168</v>
      </c>
      <c r="B537" s="130" t="s">
        <v>2852</v>
      </c>
      <c r="C537" s="140" t="s">
        <v>2853</v>
      </c>
      <c r="D537" s="131" t="s">
        <v>1788</v>
      </c>
      <c r="E537" s="132">
        <v>5</v>
      </c>
      <c r="F537" s="133"/>
      <c r="G537" s="134">
        <f t="shared" ref="G537:G544" si="7">ROUND(E537*F537,2)</f>
        <v>0</v>
      </c>
      <c r="H537" s="133"/>
      <c r="I537" s="134">
        <f t="shared" ref="I537:I544" si="8">ROUND(E537*H537,2)</f>
        <v>0</v>
      </c>
      <c r="J537" s="133"/>
      <c r="K537" s="134">
        <f t="shared" ref="K537:K544" si="9">ROUND(E537*J537,2)</f>
        <v>0</v>
      </c>
      <c r="L537" s="134">
        <v>21</v>
      </c>
      <c r="M537" s="134">
        <f t="shared" ref="M537:M544" si="10">G537*(1+L537/100)</f>
        <v>0</v>
      </c>
      <c r="N537" s="134">
        <v>0</v>
      </c>
      <c r="O537" s="134">
        <f t="shared" ref="O537:O544" si="11">ROUND(E537*N537,2)</f>
        <v>0</v>
      </c>
      <c r="P537" s="134">
        <v>0</v>
      </c>
      <c r="Q537" s="134">
        <f t="shared" ref="Q537:Q544" si="12">ROUND(E537*P537,2)</f>
        <v>0</v>
      </c>
      <c r="R537" s="134"/>
      <c r="S537" s="134" t="s">
        <v>392</v>
      </c>
      <c r="T537" s="135" t="s">
        <v>393</v>
      </c>
      <c r="U537" s="106">
        <v>0</v>
      </c>
      <c r="V537" s="106">
        <f t="shared" ref="V537:V544" si="13">ROUND(E537*U537,2)</f>
        <v>0</v>
      </c>
      <c r="W537" s="106"/>
      <c r="X537" s="106" t="s">
        <v>362</v>
      </c>
      <c r="Y537" s="101"/>
      <c r="Z537" s="101"/>
      <c r="AA537" s="101"/>
      <c r="AB537" s="101"/>
      <c r="AC537" s="101"/>
      <c r="AD537" s="101"/>
      <c r="AE537" s="101"/>
      <c r="AF537" s="101"/>
      <c r="AG537" s="101" t="s">
        <v>550</v>
      </c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  <c r="BE537" s="101"/>
      <c r="BF537" s="101"/>
      <c r="BG537" s="101"/>
      <c r="BH537" s="101"/>
    </row>
    <row r="538" spans="1:60" outlineLevel="1">
      <c r="A538" s="129">
        <v>169</v>
      </c>
      <c r="B538" s="130" t="s">
        <v>2854</v>
      </c>
      <c r="C538" s="140" t="s">
        <v>2855</v>
      </c>
      <c r="D538" s="131" t="s">
        <v>1788</v>
      </c>
      <c r="E538" s="132">
        <v>8</v>
      </c>
      <c r="F538" s="133"/>
      <c r="G538" s="134">
        <f t="shared" si="7"/>
        <v>0</v>
      </c>
      <c r="H538" s="133"/>
      <c r="I538" s="134">
        <f t="shared" si="8"/>
        <v>0</v>
      </c>
      <c r="J538" s="133"/>
      <c r="K538" s="134">
        <f t="shared" si="9"/>
        <v>0</v>
      </c>
      <c r="L538" s="134">
        <v>21</v>
      </c>
      <c r="M538" s="134">
        <f t="shared" si="10"/>
        <v>0</v>
      </c>
      <c r="N538" s="134">
        <v>0</v>
      </c>
      <c r="O538" s="134">
        <f t="shared" si="11"/>
        <v>0</v>
      </c>
      <c r="P538" s="134">
        <v>0</v>
      </c>
      <c r="Q538" s="134">
        <f t="shared" si="12"/>
        <v>0</v>
      </c>
      <c r="R538" s="134"/>
      <c r="S538" s="134" t="s">
        <v>392</v>
      </c>
      <c r="T538" s="135" t="s">
        <v>393</v>
      </c>
      <c r="U538" s="106">
        <v>0</v>
      </c>
      <c r="V538" s="106">
        <f t="shared" si="13"/>
        <v>0</v>
      </c>
      <c r="W538" s="106"/>
      <c r="X538" s="106" t="s">
        <v>362</v>
      </c>
      <c r="Y538" s="101"/>
      <c r="Z538" s="101"/>
      <c r="AA538" s="101"/>
      <c r="AB538" s="101"/>
      <c r="AC538" s="101"/>
      <c r="AD538" s="101"/>
      <c r="AE538" s="101"/>
      <c r="AF538" s="101"/>
      <c r="AG538" s="101" t="s">
        <v>550</v>
      </c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  <c r="BE538" s="101"/>
      <c r="BF538" s="101"/>
      <c r="BG538" s="101"/>
      <c r="BH538" s="101"/>
    </row>
    <row r="539" spans="1:60" outlineLevel="1">
      <c r="A539" s="129">
        <v>170</v>
      </c>
      <c r="B539" s="130" t="s">
        <v>2856</v>
      </c>
      <c r="C539" s="140" t="s">
        <v>2857</v>
      </c>
      <c r="D539" s="131" t="s">
        <v>1788</v>
      </c>
      <c r="E539" s="132">
        <v>6</v>
      </c>
      <c r="F539" s="133"/>
      <c r="G539" s="134">
        <f t="shared" si="7"/>
        <v>0</v>
      </c>
      <c r="H539" s="133"/>
      <c r="I539" s="134">
        <f t="shared" si="8"/>
        <v>0</v>
      </c>
      <c r="J539" s="133"/>
      <c r="K539" s="134">
        <f t="shared" si="9"/>
        <v>0</v>
      </c>
      <c r="L539" s="134">
        <v>21</v>
      </c>
      <c r="M539" s="134">
        <f t="shared" si="10"/>
        <v>0</v>
      </c>
      <c r="N539" s="134">
        <v>0</v>
      </c>
      <c r="O539" s="134">
        <f t="shared" si="11"/>
        <v>0</v>
      </c>
      <c r="P539" s="134">
        <v>0</v>
      </c>
      <c r="Q539" s="134">
        <f t="shared" si="12"/>
        <v>0</v>
      </c>
      <c r="R539" s="134"/>
      <c r="S539" s="134" t="s">
        <v>392</v>
      </c>
      <c r="T539" s="135" t="s">
        <v>393</v>
      </c>
      <c r="U539" s="106">
        <v>0</v>
      </c>
      <c r="V539" s="106">
        <f t="shared" si="13"/>
        <v>0</v>
      </c>
      <c r="W539" s="106"/>
      <c r="X539" s="106" t="s">
        <v>362</v>
      </c>
      <c r="Y539" s="101"/>
      <c r="Z539" s="101"/>
      <c r="AA539" s="101"/>
      <c r="AB539" s="101"/>
      <c r="AC539" s="101"/>
      <c r="AD539" s="101"/>
      <c r="AE539" s="101"/>
      <c r="AF539" s="101"/>
      <c r="AG539" s="101" t="s">
        <v>550</v>
      </c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101"/>
      <c r="BE539" s="101"/>
      <c r="BF539" s="101"/>
      <c r="BG539" s="101"/>
      <c r="BH539" s="101"/>
    </row>
    <row r="540" spans="1:60" outlineLevel="1">
      <c r="A540" s="129">
        <v>171</v>
      </c>
      <c r="B540" s="130" t="s">
        <v>2858</v>
      </c>
      <c r="C540" s="140" t="s">
        <v>2859</v>
      </c>
      <c r="D540" s="131" t="s">
        <v>1788</v>
      </c>
      <c r="E540" s="132">
        <v>4</v>
      </c>
      <c r="F540" s="133"/>
      <c r="G540" s="134">
        <f t="shared" si="7"/>
        <v>0</v>
      </c>
      <c r="H540" s="133"/>
      <c r="I540" s="134">
        <f t="shared" si="8"/>
        <v>0</v>
      </c>
      <c r="J540" s="133"/>
      <c r="K540" s="134">
        <f t="shared" si="9"/>
        <v>0</v>
      </c>
      <c r="L540" s="134">
        <v>21</v>
      </c>
      <c r="M540" s="134">
        <f t="shared" si="10"/>
        <v>0</v>
      </c>
      <c r="N540" s="134">
        <v>0</v>
      </c>
      <c r="O540" s="134">
        <f t="shared" si="11"/>
        <v>0</v>
      </c>
      <c r="P540" s="134">
        <v>0</v>
      </c>
      <c r="Q540" s="134">
        <f t="shared" si="12"/>
        <v>0</v>
      </c>
      <c r="R540" s="134"/>
      <c r="S540" s="134" t="s">
        <v>392</v>
      </c>
      <c r="T540" s="135" t="s">
        <v>393</v>
      </c>
      <c r="U540" s="106">
        <v>0</v>
      </c>
      <c r="V540" s="106">
        <f t="shared" si="13"/>
        <v>0</v>
      </c>
      <c r="W540" s="106"/>
      <c r="X540" s="106" t="s">
        <v>362</v>
      </c>
      <c r="Y540" s="101"/>
      <c r="Z540" s="101"/>
      <c r="AA540" s="101"/>
      <c r="AB540" s="101"/>
      <c r="AC540" s="101"/>
      <c r="AD540" s="101"/>
      <c r="AE540" s="101"/>
      <c r="AF540" s="101"/>
      <c r="AG540" s="101" t="s">
        <v>550</v>
      </c>
      <c r="AH540" s="101"/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101"/>
      <c r="BE540" s="101"/>
      <c r="BF540" s="101"/>
      <c r="BG540" s="101"/>
      <c r="BH540" s="101"/>
    </row>
    <row r="541" spans="1:60" outlineLevel="1">
      <c r="A541" s="129">
        <v>172</v>
      </c>
      <c r="B541" s="130" t="s">
        <v>2860</v>
      </c>
      <c r="C541" s="140" t="s">
        <v>2861</v>
      </c>
      <c r="D541" s="131" t="s">
        <v>1788</v>
      </c>
      <c r="E541" s="132">
        <v>10</v>
      </c>
      <c r="F541" s="133"/>
      <c r="G541" s="134">
        <f t="shared" si="7"/>
        <v>0</v>
      </c>
      <c r="H541" s="133"/>
      <c r="I541" s="134">
        <f t="shared" si="8"/>
        <v>0</v>
      </c>
      <c r="J541" s="133"/>
      <c r="K541" s="134">
        <f t="shared" si="9"/>
        <v>0</v>
      </c>
      <c r="L541" s="134">
        <v>21</v>
      </c>
      <c r="M541" s="134">
        <f t="shared" si="10"/>
        <v>0</v>
      </c>
      <c r="N541" s="134">
        <v>0</v>
      </c>
      <c r="O541" s="134">
        <f t="shared" si="11"/>
        <v>0</v>
      </c>
      <c r="P541" s="134">
        <v>0</v>
      </c>
      <c r="Q541" s="134">
        <f t="shared" si="12"/>
        <v>0</v>
      </c>
      <c r="R541" s="134"/>
      <c r="S541" s="134" t="s">
        <v>392</v>
      </c>
      <c r="T541" s="135" t="s">
        <v>393</v>
      </c>
      <c r="U541" s="106">
        <v>0</v>
      </c>
      <c r="V541" s="106">
        <f t="shared" si="13"/>
        <v>0</v>
      </c>
      <c r="W541" s="106"/>
      <c r="X541" s="106" t="s">
        <v>362</v>
      </c>
      <c r="Y541" s="101"/>
      <c r="Z541" s="101"/>
      <c r="AA541" s="101"/>
      <c r="AB541" s="101"/>
      <c r="AC541" s="101"/>
      <c r="AD541" s="101"/>
      <c r="AE541" s="101"/>
      <c r="AF541" s="101"/>
      <c r="AG541" s="101" t="s">
        <v>550</v>
      </c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  <c r="BE541" s="101"/>
      <c r="BF541" s="101"/>
      <c r="BG541" s="101"/>
      <c r="BH541" s="101"/>
    </row>
    <row r="542" spans="1:60" outlineLevel="1">
      <c r="A542" s="129">
        <v>173</v>
      </c>
      <c r="B542" s="130" t="s">
        <v>2862</v>
      </c>
      <c r="C542" s="140" t="s">
        <v>2863</v>
      </c>
      <c r="D542" s="131" t="s">
        <v>1788</v>
      </c>
      <c r="E542" s="132">
        <v>3</v>
      </c>
      <c r="F542" s="133"/>
      <c r="G542" s="134">
        <f t="shared" si="7"/>
        <v>0</v>
      </c>
      <c r="H542" s="133"/>
      <c r="I542" s="134">
        <f t="shared" si="8"/>
        <v>0</v>
      </c>
      <c r="J542" s="133"/>
      <c r="K542" s="134">
        <f t="shared" si="9"/>
        <v>0</v>
      </c>
      <c r="L542" s="134">
        <v>21</v>
      </c>
      <c r="M542" s="134">
        <f t="shared" si="10"/>
        <v>0</v>
      </c>
      <c r="N542" s="134">
        <v>0</v>
      </c>
      <c r="O542" s="134">
        <f t="shared" si="11"/>
        <v>0</v>
      </c>
      <c r="P542" s="134">
        <v>0</v>
      </c>
      <c r="Q542" s="134">
        <f t="shared" si="12"/>
        <v>0</v>
      </c>
      <c r="R542" s="134"/>
      <c r="S542" s="134" t="s">
        <v>392</v>
      </c>
      <c r="T542" s="135" t="s">
        <v>393</v>
      </c>
      <c r="U542" s="106">
        <v>0</v>
      </c>
      <c r="V542" s="106">
        <f t="shared" si="13"/>
        <v>0</v>
      </c>
      <c r="W542" s="106"/>
      <c r="X542" s="106" t="s">
        <v>362</v>
      </c>
      <c r="Y542" s="101"/>
      <c r="Z542" s="101"/>
      <c r="AA542" s="101"/>
      <c r="AB542" s="101"/>
      <c r="AC542" s="101"/>
      <c r="AD542" s="101"/>
      <c r="AE542" s="101"/>
      <c r="AF542" s="101"/>
      <c r="AG542" s="101" t="s">
        <v>550</v>
      </c>
      <c r="AH542" s="101"/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101"/>
      <c r="BE542" s="101"/>
      <c r="BF542" s="101"/>
      <c r="BG542" s="101"/>
      <c r="BH542" s="101"/>
    </row>
    <row r="543" spans="1:60" outlineLevel="1">
      <c r="A543" s="129">
        <v>174</v>
      </c>
      <c r="B543" s="130" t="s">
        <v>2864</v>
      </c>
      <c r="C543" s="140" t="s">
        <v>2865</v>
      </c>
      <c r="D543" s="131" t="s">
        <v>1788</v>
      </c>
      <c r="E543" s="132">
        <v>10</v>
      </c>
      <c r="F543" s="133"/>
      <c r="G543" s="134">
        <f t="shared" si="7"/>
        <v>0</v>
      </c>
      <c r="H543" s="133"/>
      <c r="I543" s="134">
        <f t="shared" si="8"/>
        <v>0</v>
      </c>
      <c r="J543" s="133"/>
      <c r="K543" s="134">
        <f t="shared" si="9"/>
        <v>0</v>
      </c>
      <c r="L543" s="134">
        <v>21</v>
      </c>
      <c r="M543" s="134">
        <f t="shared" si="10"/>
        <v>0</v>
      </c>
      <c r="N543" s="134">
        <v>0</v>
      </c>
      <c r="O543" s="134">
        <f t="shared" si="11"/>
        <v>0</v>
      </c>
      <c r="P543" s="134">
        <v>0</v>
      </c>
      <c r="Q543" s="134">
        <f t="shared" si="12"/>
        <v>0</v>
      </c>
      <c r="R543" s="134"/>
      <c r="S543" s="134" t="s">
        <v>392</v>
      </c>
      <c r="T543" s="135" t="s">
        <v>393</v>
      </c>
      <c r="U543" s="106">
        <v>0</v>
      </c>
      <c r="V543" s="106">
        <f t="shared" si="13"/>
        <v>0</v>
      </c>
      <c r="W543" s="106"/>
      <c r="X543" s="106" t="s">
        <v>362</v>
      </c>
      <c r="Y543" s="101"/>
      <c r="Z543" s="101"/>
      <c r="AA543" s="101"/>
      <c r="AB543" s="101"/>
      <c r="AC543" s="101"/>
      <c r="AD543" s="101"/>
      <c r="AE543" s="101"/>
      <c r="AF543" s="101"/>
      <c r="AG543" s="101" t="s">
        <v>550</v>
      </c>
      <c r="AH543" s="101"/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  <c r="BE543" s="101"/>
      <c r="BF543" s="101"/>
      <c r="BG543" s="101"/>
      <c r="BH543" s="101"/>
    </row>
    <row r="544" spans="1:60" outlineLevel="1">
      <c r="A544" s="129">
        <v>175</v>
      </c>
      <c r="B544" s="130" t="s">
        <v>2866</v>
      </c>
      <c r="C544" s="140" t="s">
        <v>2867</v>
      </c>
      <c r="D544" s="131" t="s">
        <v>1788</v>
      </c>
      <c r="E544" s="132">
        <v>8</v>
      </c>
      <c r="F544" s="133"/>
      <c r="G544" s="134">
        <f t="shared" si="7"/>
        <v>0</v>
      </c>
      <c r="H544" s="133"/>
      <c r="I544" s="134">
        <f t="shared" si="8"/>
        <v>0</v>
      </c>
      <c r="J544" s="133"/>
      <c r="K544" s="134">
        <f t="shared" si="9"/>
        <v>0</v>
      </c>
      <c r="L544" s="134">
        <v>21</v>
      </c>
      <c r="M544" s="134">
        <f t="shared" si="10"/>
        <v>0</v>
      </c>
      <c r="N544" s="134">
        <v>0</v>
      </c>
      <c r="O544" s="134">
        <f t="shared" si="11"/>
        <v>0</v>
      </c>
      <c r="P544" s="134">
        <v>0</v>
      </c>
      <c r="Q544" s="134">
        <f t="shared" si="12"/>
        <v>0</v>
      </c>
      <c r="R544" s="134"/>
      <c r="S544" s="134" t="s">
        <v>392</v>
      </c>
      <c r="T544" s="135" t="s">
        <v>393</v>
      </c>
      <c r="U544" s="106">
        <v>0</v>
      </c>
      <c r="V544" s="106">
        <f t="shared" si="13"/>
        <v>0</v>
      </c>
      <c r="W544" s="106"/>
      <c r="X544" s="106" t="s">
        <v>362</v>
      </c>
      <c r="Y544" s="101"/>
      <c r="Z544" s="101"/>
      <c r="AA544" s="101"/>
      <c r="AB544" s="101"/>
      <c r="AC544" s="101"/>
      <c r="AD544" s="101"/>
      <c r="AE544" s="101"/>
      <c r="AF544" s="101"/>
      <c r="AG544" s="101" t="s">
        <v>550</v>
      </c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101"/>
      <c r="BE544" s="101"/>
      <c r="BF544" s="101"/>
      <c r="BG544" s="101"/>
      <c r="BH544" s="101"/>
    </row>
    <row r="545" spans="1:60">
      <c r="A545" s="116" t="s">
        <v>355</v>
      </c>
      <c r="B545" s="117" t="s">
        <v>263</v>
      </c>
      <c r="C545" s="136" t="s">
        <v>264</v>
      </c>
      <c r="D545" s="118"/>
      <c r="E545" s="119"/>
      <c r="F545" s="120"/>
      <c r="G545" s="120">
        <f>SUMIF(AG546:AG549,"&lt;&gt;NOR",G546:G549)</f>
        <v>0</v>
      </c>
      <c r="H545" s="120"/>
      <c r="I545" s="120">
        <f>SUM(I546:I549)</f>
        <v>0</v>
      </c>
      <c r="J545" s="120"/>
      <c r="K545" s="120">
        <f>SUM(K546:K549)</f>
        <v>0</v>
      </c>
      <c r="L545" s="120"/>
      <c r="M545" s="120">
        <f>SUM(M546:M549)</f>
        <v>0</v>
      </c>
      <c r="N545" s="120"/>
      <c r="O545" s="120">
        <f>SUM(O546:O549)</f>
        <v>0</v>
      </c>
      <c r="P545" s="120"/>
      <c r="Q545" s="120">
        <f>SUM(Q546:Q549)</f>
        <v>0</v>
      </c>
      <c r="R545" s="120"/>
      <c r="S545" s="120"/>
      <c r="T545" s="121"/>
      <c r="U545" s="115"/>
      <c r="V545" s="115">
        <f>SUM(V546:V549)</f>
        <v>0</v>
      </c>
      <c r="W545" s="115"/>
      <c r="X545" s="115"/>
      <c r="AG545" t="s">
        <v>356</v>
      </c>
    </row>
    <row r="546" spans="1:60" outlineLevel="1">
      <c r="A546" s="129">
        <v>176</v>
      </c>
      <c r="B546" s="130" t="s">
        <v>2868</v>
      </c>
      <c r="C546" s="140" t="s">
        <v>2869</v>
      </c>
      <c r="D546" s="131" t="s">
        <v>1788</v>
      </c>
      <c r="E546" s="132">
        <v>55</v>
      </c>
      <c r="F546" s="133"/>
      <c r="G546" s="134">
        <f>ROUND(E546*F546,2)</f>
        <v>0</v>
      </c>
      <c r="H546" s="133"/>
      <c r="I546" s="134">
        <f>ROUND(E546*H546,2)</f>
        <v>0</v>
      </c>
      <c r="J546" s="133"/>
      <c r="K546" s="134">
        <f>ROUND(E546*J546,2)</f>
        <v>0</v>
      </c>
      <c r="L546" s="134">
        <v>21</v>
      </c>
      <c r="M546" s="134">
        <f>G546*(1+L546/100)</f>
        <v>0</v>
      </c>
      <c r="N546" s="134">
        <v>0</v>
      </c>
      <c r="O546" s="134">
        <f>ROUND(E546*N546,2)</f>
        <v>0</v>
      </c>
      <c r="P546" s="134">
        <v>0</v>
      </c>
      <c r="Q546" s="134">
        <f>ROUND(E546*P546,2)</f>
        <v>0</v>
      </c>
      <c r="R546" s="134"/>
      <c r="S546" s="134" t="s">
        <v>392</v>
      </c>
      <c r="T546" s="135" t="s">
        <v>393</v>
      </c>
      <c r="U546" s="106">
        <v>0</v>
      </c>
      <c r="V546" s="106">
        <f>ROUND(E546*U546,2)</f>
        <v>0</v>
      </c>
      <c r="W546" s="106"/>
      <c r="X546" s="106" t="s">
        <v>362</v>
      </c>
      <c r="Y546" s="101"/>
      <c r="Z546" s="101"/>
      <c r="AA546" s="101"/>
      <c r="AB546" s="101"/>
      <c r="AC546" s="101"/>
      <c r="AD546" s="101"/>
      <c r="AE546" s="101"/>
      <c r="AF546" s="101"/>
      <c r="AG546" s="101" t="s">
        <v>550</v>
      </c>
      <c r="AH546" s="101"/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101"/>
      <c r="BE546" s="101"/>
      <c r="BF546" s="101"/>
      <c r="BG546" s="101"/>
      <c r="BH546" s="101"/>
    </row>
    <row r="547" spans="1:60" outlineLevel="1">
      <c r="A547" s="122">
        <v>177</v>
      </c>
      <c r="B547" s="123" t="s">
        <v>2870</v>
      </c>
      <c r="C547" s="137" t="s">
        <v>2871</v>
      </c>
      <c r="D547" s="124" t="s">
        <v>1788</v>
      </c>
      <c r="E547" s="125">
        <v>6</v>
      </c>
      <c r="F547" s="126"/>
      <c r="G547" s="127">
        <f>ROUND(E547*F547,2)</f>
        <v>0</v>
      </c>
      <c r="H547" s="126"/>
      <c r="I547" s="127">
        <f>ROUND(E547*H547,2)</f>
        <v>0</v>
      </c>
      <c r="J547" s="126"/>
      <c r="K547" s="127">
        <f>ROUND(E547*J547,2)</f>
        <v>0</v>
      </c>
      <c r="L547" s="127">
        <v>21</v>
      </c>
      <c r="M547" s="127">
        <f>G547*(1+L547/100)</f>
        <v>0</v>
      </c>
      <c r="N547" s="127">
        <v>0</v>
      </c>
      <c r="O547" s="127">
        <f>ROUND(E547*N547,2)</f>
        <v>0</v>
      </c>
      <c r="P547" s="127">
        <v>0</v>
      </c>
      <c r="Q547" s="127">
        <f>ROUND(E547*P547,2)</f>
        <v>0</v>
      </c>
      <c r="R547" s="127"/>
      <c r="S547" s="127" t="s">
        <v>392</v>
      </c>
      <c r="T547" s="128" t="s">
        <v>393</v>
      </c>
      <c r="U547" s="106">
        <v>0</v>
      </c>
      <c r="V547" s="106">
        <f>ROUND(E547*U547,2)</f>
        <v>0</v>
      </c>
      <c r="W547" s="106"/>
      <c r="X547" s="106" t="s">
        <v>362</v>
      </c>
      <c r="Y547" s="101"/>
      <c r="Z547" s="101"/>
      <c r="AA547" s="101"/>
      <c r="AB547" s="101"/>
      <c r="AC547" s="101"/>
      <c r="AD547" s="101"/>
      <c r="AE547" s="101"/>
      <c r="AF547" s="101"/>
      <c r="AG547" s="101" t="s">
        <v>550</v>
      </c>
      <c r="AH547" s="101"/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101"/>
      <c r="BE547" s="101"/>
      <c r="BF547" s="101"/>
      <c r="BG547" s="101"/>
      <c r="BH547" s="101"/>
    </row>
    <row r="548" spans="1:60" outlineLevel="1">
      <c r="A548" s="104"/>
      <c r="B548" s="105"/>
      <c r="C548" s="138" t="s">
        <v>475</v>
      </c>
      <c r="D548" s="107"/>
      <c r="E548" s="108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1"/>
      <c r="Z548" s="101"/>
      <c r="AA548" s="101"/>
      <c r="AB548" s="101"/>
      <c r="AC548" s="101"/>
      <c r="AD548" s="101"/>
      <c r="AE548" s="101"/>
      <c r="AF548" s="101"/>
      <c r="AG548" s="101" t="s">
        <v>365</v>
      </c>
      <c r="AH548" s="101">
        <v>0</v>
      </c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  <c r="BE548" s="101"/>
      <c r="BF548" s="101"/>
      <c r="BG548" s="101"/>
      <c r="BH548" s="101"/>
    </row>
    <row r="549" spans="1:60" outlineLevel="1">
      <c r="A549" s="104"/>
      <c r="B549" s="105"/>
      <c r="C549" s="138" t="s">
        <v>307</v>
      </c>
      <c r="D549" s="107"/>
      <c r="E549" s="108">
        <v>6</v>
      </c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1"/>
      <c r="Z549" s="101"/>
      <c r="AA549" s="101"/>
      <c r="AB549" s="101"/>
      <c r="AC549" s="101"/>
      <c r="AD549" s="101"/>
      <c r="AE549" s="101"/>
      <c r="AF549" s="101"/>
      <c r="AG549" s="101" t="s">
        <v>365</v>
      </c>
      <c r="AH549" s="101">
        <v>0</v>
      </c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101"/>
      <c r="BE549" s="101"/>
      <c r="BF549" s="101"/>
      <c r="BG549" s="101"/>
      <c r="BH549" s="101"/>
    </row>
    <row r="550" spans="1:60">
      <c r="A550" s="116" t="s">
        <v>355</v>
      </c>
      <c r="B550" s="117" t="s">
        <v>20</v>
      </c>
      <c r="C550" s="136" t="s">
        <v>21</v>
      </c>
      <c r="D550" s="118"/>
      <c r="E550" s="119"/>
      <c r="F550" s="120"/>
      <c r="G550" s="120">
        <f>SUMIF(AG551:AG552,"&lt;&gt;NOR",G551:G552)</f>
        <v>0</v>
      </c>
      <c r="H550" s="120"/>
      <c r="I550" s="120">
        <f>SUM(I551:I552)</f>
        <v>0</v>
      </c>
      <c r="J550" s="120"/>
      <c r="K550" s="120">
        <f>SUM(K551:K552)</f>
        <v>0</v>
      </c>
      <c r="L550" s="120"/>
      <c r="M550" s="120">
        <f>SUM(M551:M552)</f>
        <v>0</v>
      </c>
      <c r="N550" s="120"/>
      <c r="O550" s="120">
        <f>SUM(O551:O552)</f>
        <v>0</v>
      </c>
      <c r="P550" s="120"/>
      <c r="Q550" s="120">
        <f>SUM(Q551:Q552)</f>
        <v>0</v>
      </c>
      <c r="R550" s="120"/>
      <c r="S550" s="120"/>
      <c r="T550" s="121"/>
      <c r="U550" s="115"/>
      <c r="V550" s="115">
        <f>SUM(V551:V552)</f>
        <v>0</v>
      </c>
      <c r="W550" s="115"/>
      <c r="X550" s="115"/>
      <c r="AG550" t="s">
        <v>356</v>
      </c>
    </row>
    <row r="551" spans="1:60" outlineLevel="1">
      <c r="A551" s="129">
        <v>178</v>
      </c>
      <c r="B551" s="130" t="s">
        <v>2872</v>
      </c>
      <c r="C551" s="140" t="s">
        <v>2873</v>
      </c>
      <c r="D551" s="131" t="s">
        <v>942</v>
      </c>
      <c r="E551" s="132">
        <v>1</v>
      </c>
      <c r="F551" s="133"/>
      <c r="G551" s="134">
        <f>ROUND(E551*F551,2)</f>
        <v>0</v>
      </c>
      <c r="H551" s="133"/>
      <c r="I551" s="134">
        <f>ROUND(E551*H551,2)</f>
        <v>0</v>
      </c>
      <c r="J551" s="133"/>
      <c r="K551" s="134">
        <f>ROUND(E551*J551,2)</f>
        <v>0</v>
      </c>
      <c r="L551" s="134">
        <v>21</v>
      </c>
      <c r="M551" s="134">
        <f>G551*(1+L551/100)</f>
        <v>0</v>
      </c>
      <c r="N551" s="134">
        <v>0</v>
      </c>
      <c r="O551" s="134">
        <f>ROUND(E551*N551,2)</f>
        <v>0</v>
      </c>
      <c r="P551" s="134">
        <v>0</v>
      </c>
      <c r="Q551" s="134">
        <f>ROUND(E551*P551,2)</f>
        <v>0</v>
      </c>
      <c r="R551" s="134"/>
      <c r="S551" s="134" t="s">
        <v>392</v>
      </c>
      <c r="T551" s="135" t="s">
        <v>393</v>
      </c>
      <c r="U551" s="106">
        <v>0</v>
      </c>
      <c r="V551" s="106">
        <f>ROUND(E551*U551,2)</f>
        <v>0</v>
      </c>
      <c r="W551" s="106"/>
      <c r="X551" s="106" t="s">
        <v>2874</v>
      </c>
      <c r="Y551" s="101"/>
      <c r="Z551" s="101"/>
      <c r="AA551" s="101"/>
      <c r="AB551" s="101"/>
      <c r="AC551" s="101"/>
      <c r="AD551" s="101"/>
      <c r="AE551" s="101"/>
      <c r="AF551" s="101"/>
      <c r="AG551" s="101" t="s">
        <v>2875</v>
      </c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101"/>
      <c r="BE551" s="101"/>
      <c r="BF551" s="101"/>
      <c r="BG551" s="101"/>
      <c r="BH551" s="101"/>
    </row>
    <row r="552" spans="1:60" outlineLevel="1">
      <c r="A552" s="122">
        <v>179</v>
      </c>
      <c r="B552" s="123" t="s">
        <v>2876</v>
      </c>
      <c r="C552" s="137" t="s">
        <v>2877</v>
      </c>
      <c r="D552" s="124" t="s">
        <v>942</v>
      </c>
      <c r="E552" s="125">
        <v>1</v>
      </c>
      <c r="F552" s="126"/>
      <c r="G552" s="127">
        <f>ROUND(E552*F552,2)</f>
        <v>0</v>
      </c>
      <c r="H552" s="126"/>
      <c r="I552" s="127">
        <f>ROUND(E552*H552,2)</f>
        <v>0</v>
      </c>
      <c r="J552" s="126"/>
      <c r="K552" s="127">
        <f>ROUND(E552*J552,2)</f>
        <v>0</v>
      </c>
      <c r="L552" s="127">
        <v>21</v>
      </c>
      <c r="M552" s="127">
        <f>G552*(1+L552/100)</f>
        <v>0</v>
      </c>
      <c r="N552" s="127">
        <v>0</v>
      </c>
      <c r="O552" s="127">
        <f>ROUND(E552*N552,2)</f>
        <v>0</v>
      </c>
      <c r="P552" s="127">
        <v>0</v>
      </c>
      <c r="Q552" s="127">
        <f>ROUND(E552*P552,2)</f>
        <v>0</v>
      </c>
      <c r="R552" s="127"/>
      <c r="S552" s="127" t="s">
        <v>392</v>
      </c>
      <c r="T552" s="128" t="s">
        <v>393</v>
      </c>
      <c r="U552" s="106">
        <v>0</v>
      </c>
      <c r="V552" s="106">
        <f>ROUND(E552*U552,2)</f>
        <v>0</v>
      </c>
      <c r="W552" s="106"/>
      <c r="X552" s="106" t="s">
        <v>2874</v>
      </c>
      <c r="Y552" s="101"/>
      <c r="Z552" s="101"/>
      <c r="AA552" s="101"/>
      <c r="AB552" s="101"/>
      <c r="AC552" s="101"/>
      <c r="AD552" s="101"/>
      <c r="AE552" s="101"/>
      <c r="AF552" s="101"/>
      <c r="AG552" s="101" t="s">
        <v>2875</v>
      </c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101"/>
      <c r="BE552" s="101"/>
      <c r="BF552" s="101"/>
      <c r="BG552" s="101"/>
      <c r="BH552" s="101"/>
    </row>
    <row r="553" spans="1:60">
      <c r="A553" s="152"/>
      <c r="B553" s="4"/>
      <c r="C553" s="144"/>
      <c r="D553" s="6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AE553">
        <v>15</v>
      </c>
      <c r="AF553">
        <v>21</v>
      </c>
      <c r="AG553" t="s">
        <v>342</v>
      </c>
    </row>
    <row r="554" spans="1:60">
      <c r="A554" s="194"/>
      <c r="B554" s="195" t="s">
        <v>14</v>
      </c>
      <c r="C554" s="196"/>
      <c r="D554" s="197"/>
      <c r="E554" s="198"/>
      <c r="F554" s="198"/>
      <c r="G554" s="199">
        <f>G8+G11+G30+G44+G54+G64+G71+G81+G85+G95+G132+G164+G177+G181+G185+G189+G202+G206+G213+G229+G280+G296+G318+G325+G332+G342+G350+G367+G449+G453+G475+G485+G495+G508+G515+G519+G545+G550</f>
        <v>0</v>
      </c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AE554">
        <f>SUMIF(L7:L552,AE553,G7:G552)</f>
        <v>0</v>
      </c>
      <c r="AF554">
        <f>SUMIF(L7:L552,AF553,G7:G552)</f>
        <v>0</v>
      </c>
      <c r="AG554" t="s">
        <v>1782</v>
      </c>
    </row>
    <row r="555" spans="1:60">
      <c r="A555" s="152"/>
      <c r="B555" s="4"/>
      <c r="C555" s="144"/>
      <c r="D555" s="6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</row>
    <row r="556" spans="1:60">
      <c r="A556" s="152"/>
      <c r="B556" s="4"/>
      <c r="C556" s="144"/>
      <c r="D556" s="6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</row>
    <row r="557" spans="1:60">
      <c r="A557" s="276" t="s">
        <v>1783</v>
      </c>
      <c r="B557" s="276"/>
      <c r="C557" s="277"/>
      <c r="D557" s="6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</row>
    <row r="558" spans="1:60">
      <c r="A558" s="257"/>
      <c r="B558" s="258"/>
      <c r="C558" s="259"/>
      <c r="D558" s="258"/>
      <c r="E558" s="258"/>
      <c r="F558" s="258"/>
      <c r="G558" s="260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AG558" t="s">
        <v>1784</v>
      </c>
    </row>
    <row r="559" spans="1:60">
      <c r="A559" s="261"/>
      <c r="B559" s="262"/>
      <c r="C559" s="263"/>
      <c r="D559" s="262"/>
      <c r="E559" s="262"/>
      <c r="F559" s="262"/>
      <c r="G559" s="264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</row>
    <row r="560" spans="1:60">
      <c r="A560" s="261"/>
      <c r="B560" s="262"/>
      <c r="C560" s="263"/>
      <c r="D560" s="262"/>
      <c r="E560" s="262"/>
      <c r="F560" s="262"/>
      <c r="G560" s="264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</row>
    <row r="561" spans="1:33">
      <c r="A561" s="261"/>
      <c r="B561" s="262"/>
      <c r="C561" s="263"/>
      <c r="D561" s="262"/>
      <c r="E561" s="262"/>
      <c r="F561" s="262"/>
      <c r="G561" s="264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</row>
    <row r="562" spans="1:33">
      <c r="A562" s="265"/>
      <c r="B562" s="266"/>
      <c r="C562" s="267"/>
      <c r="D562" s="266"/>
      <c r="E562" s="266"/>
      <c r="F562" s="266"/>
      <c r="G562" s="268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</row>
    <row r="563" spans="1:33">
      <c r="A563" s="152"/>
      <c r="B563" s="4"/>
      <c r="C563" s="144"/>
      <c r="D563" s="6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</row>
    <row r="564" spans="1:33">
      <c r="C564" s="145"/>
      <c r="D564" s="10"/>
      <c r="AG564" t="s">
        <v>1785</v>
      </c>
    </row>
    <row r="565" spans="1:33">
      <c r="D565" s="10"/>
    </row>
    <row r="566" spans="1:33">
      <c r="D566" s="10"/>
    </row>
    <row r="567" spans="1:33">
      <c r="D567" s="10"/>
    </row>
    <row r="568" spans="1:33">
      <c r="D568" s="10"/>
    </row>
    <row r="569" spans="1:33">
      <c r="D569" s="10"/>
    </row>
    <row r="570" spans="1:33">
      <c r="D570" s="10"/>
    </row>
    <row r="571" spans="1:33">
      <c r="D571" s="10"/>
    </row>
    <row r="572" spans="1:33">
      <c r="D572" s="10"/>
    </row>
    <row r="573" spans="1:33">
      <c r="D573" s="10"/>
    </row>
    <row r="574" spans="1:33">
      <c r="D574" s="10"/>
    </row>
    <row r="575" spans="1:33">
      <c r="D575" s="10"/>
    </row>
    <row r="576" spans="1:33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558:G562"/>
    <mergeCell ref="A1:G1"/>
    <mergeCell ref="C2:G2"/>
    <mergeCell ref="C3:G3"/>
    <mergeCell ref="C4:G4"/>
    <mergeCell ref="A557:C55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90" customWidth="1"/>
    <col min="3" max="3" width="38.28515625" style="90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69" t="s">
        <v>324</v>
      </c>
      <c r="B1" s="269"/>
      <c r="C1" s="269"/>
      <c r="D1" s="269"/>
      <c r="E1" s="269"/>
      <c r="F1" s="269"/>
      <c r="G1" s="269"/>
      <c r="AG1" t="s">
        <v>328</v>
      </c>
    </row>
    <row r="2" spans="1:60" ht="24.95" customHeight="1">
      <c r="A2" s="185" t="s">
        <v>325</v>
      </c>
      <c r="B2" s="186" t="s">
        <v>5</v>
      </c>
      <c r="C2" s="270" t="s">
        <v>6</v>
      </c>
      <c r="D2" s="271"/>
      <c r="E2" s="271"/>
      <c r="F2" s="271"/>
      <c r="G2" s="272"/>
      <c r="AG2" t="s">
        <v>329</v>
      </c>
    </row>
    <row r="3" spans="1:60" ht="24.95" customHeight="1">
      <c r="A3" s="185" t="s">
        <v>326</v>
      </c>
      <c r="B3" s="186" t="s">
        <v>43</v>
      </c>
      <c r="C3" s="270" t="s">
        <v>44</v>
      </c>
      <c r="D3" s="271"/>
      <c r="E3" s="271"/>
      <c r="F3" s="271"/>
      <c r="G3" s="272"/>
      <c r="AC3" s="90" t="s">
        <v>329</v>
      </c>
      <c r="AG3" t="s">
        <v>330</v>
      </c>
    </row>
    <row r="4" spans="1:60" ht="24.95" customHeight="1">
      <c r="A4" s="187" t="s">
        <v>327</v>
      </c>
      <c r="B4" s="188" t="s">
        <v>54</v>
      </c>
      <c r="C4" s="273" t="s">
        <v>55</v>
      </c>
      <c r="D4" s="274"/>
      <c r="E4" s="274"/>
      <c r="F4" s="274"/>
      <c r="G4" s="275"/>
      <c r="AG4" t="s">
        <v>331</v>
      </c>
    </row>
    <row r="5" spans="1:60">
      <c r="D5" s="10"/>
    </row>
    <row r="6" spans="1:60" ht="38.25">
      <c r="A6" s="189" t="s">
        <v>332</v>
      </c>
      <c r="B6" s="190" t="s">
        <v>333</v>
      </c>
      <c r="C6" s="190" t="s">
        <v>334</v>
      </c>
      <c r="D6" s="191" t="s">
        <v>335</v>
      </c>
      <c r="E6" s="189" t="s">
        <v>336</v>
      </c>
      <c r="F6" s="192" t="s">
        <v>337</v>
      </c>
      <c r="G6" s="189" t="s">
        <v>14</v>
      </c>
      <c r="H6" s="193" t="s">
        <v>338</v>
      </c>
      <c r="I6" s="193" t="s">
        <v>339</v>
      </c>
      <c r="J6" s="193" t="s">
        <v>340</v>
      </c>
      <c r="K6" s="193" t="s">
        <v>341</v>
      </c>
      <c r="L6" s="193" t="s">
        <v>342</v>
      </c>
      <c r="M6" s="193" t="s">
        <v>343</v>
      </c>
      <c r="N6" s="193" t="s">
        <v>344</v>
      </c>
      <c r="O6" s="193" t="s">
        <v>345</v>
      </c>
      <c r="P6" s="193" t="s">
        <v>346</v>
      </c>
      <c r="Q6" s="193" t="s">
        <v>347</v>
      </c>
      <c r="R6" s="193" t="s">
        <v>348</v>
      </c>
      <c r="S6" s="193" t="s">
        <v>349</v>
      </c>
      <c r="T6" s="193" t="s">
        <v>350</v>
      </c>
      <c r="U6" s="193" t="s">
        <v>351</v>
      </c>
      <c r="V6" s="193" t="s">
        <v>352</v>
      </c>
      <c r="W6" s="193" t="s">
        <v>353</v>
      </c>
      <c r="X6" s="193" t="s">
        <v>354</v>
      </c>
    </row>
    <row r="7" spans="1:60" hidden="1">
      <c r="A7" s="152"/>
      <c r="B7" s="4"/>
      <c r="C7" s="4"/>
      <c r="D7" s="6"/>
      <c r="E7" s="102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60">
      <c r="A8" s="116" t="s">
        <v>355</v>
      </c>
      <c r="B8" s="117" t="s">
        <v>285</v>
      </c>
      <c r="C8" s="136" t="s">
        <v>286</v>
      </c>
      <c r="D8" s="118"/>
      <c r="E8" s="119"/>
      <c r="F8" s="120"/>
      <c r="G8" s="120">
        <f>SUMIF(AG9:AG23,"&lt;&gt;NOR",G9:G23)</f>
        <v>0</v>
      </c>
      <c r="H8" s="120"/>
      <c r="I8" s="120">
        <f>SUM(I9:I23)</f>
        <v>0</v>
      </c>
      <c r="J8" s="120"/>
      <c r="K8" s="120">
        <f>SUM(K9:K23)</f>
        <v>0</v>
      </c>
      <c r="L8" s="120"/>
      <c r="M8" s="120">
        <f>SUM(M9:M23)</f>
        <v>0</v>
      </c>
      <c r="N8" s="120"/>
      <c r="O8" s="120">
        <f>SUM(O9:O23)</f>
        <v>0</v>
      </c>
      <c r="P8" s="120"/>
      <c r="Q8" s="120">
        <f>SUM(Q9:Q23)</f>
        <v>0</v>
      </c>
      <c r="R8" s="120"/>
      <c r="S8" s="120"/>
      <c r="T8" s="121"/>
      <c r="U8" s="115"/>
      <c r="V8" s="115">
        <f>SUM(V9:V23)</f>
        <v>0</v>
      </c>
      <c r="W8" s="115"/>
      <c r="X8" s="115"/>
      <c r="AG8" t="s">
        <v>356</v>
      </c>
    </row>
    <row r="9" spans="1:60" ht="45" outlineLevel="1">
      <c r="A9" s="129">
        <v>1</v>
      </c>
      <c r="B9" s="130" t="s">
        <v>2878</v>
      </c>
      <c r="C9" s="140" t="s">
        <v>2879</v>
      </c>
      <c r="D9" s="131" t="s">
        <v>1128</v>
      </c>
      <c r="E9" s="132">
        <v>1</v>
      </c>
      <c r="F9" s="133"/>
      <c r="G9" s="134">
        <f t="shared" ref="G9:G23" si="0">ROUND(E9*F9,2)</f>
        <v>0</v>
      </c>
      <c r="H9" s="133"/>
      <c r="I9" s="134">
        <f t="shared" ref="I9:I23" si="1">ROUND(E9*H9,2)</f>
        <v>0</v>
      </c>
      <c r="J9" s="133"/>
      <c r="K9" s="134">
        <f t="shared" ref="K9:K23" si="2">ROUND(E9*J9,2)</f>
        <v>0</v>
      </c>
      <c r="L9" s="134">
        <v>21</v>
      </c>
      <c r="M9" s="134">
        <f t="shared" ref="M9:M23" si="3">G9*(1+L9/100)</f>
        <v>0</v>
      </c>
      <c r="N9" s="134">
        <v>0</v>
      </c>
      <c r="O9" s="134">
        <f t="shared" ref="O9:O23" si="4">ROUND(E9*N9,2)</f>
        <v>0</v>
      </c>
      <c r="P9" s="134">
        <v>0</v>
      </c>
      <c r="Q9" s="134">
        <f t="shared" ref="Q9:Q23" si="5">ROUND(E9*P9,2)</f>
        <v>0</v>
      </c>
      <c r="R9" s="134"/>
      <c r="S9" s="134" t="s">
        <v>392</v>
      </c>
      <c r="T9" s="135" t="s">
        <v>393</v>
      </c>
      <c r="U9" s="106">
        <v>0</v>
      </c>
      <c r="V9" s="106">
        <f t="shared" ref="V9:V23" si="6">ROUND(E9*U9,2)</f>
        <v>0</v>
      </c>
      <c r="W9" s="106"/>
      <c r="X9" s="106" t="s">
        <v>1066</v>
      </c>
      <c r="Y9" s="101"/>
      <c r="Z9" s="101"/>
      <c r="AA9" s="101"/>
      <c r="AB9" s="101"/>
      <c r="AC9" s="101"/>
      <c r="AD9" s="101"/>
      <c r="AE9" s="101"/>
      <c r="AF9" s="101"/>
      <c r="AG9" s="101" t="s">
        <v>1795</v>
      </c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</row>
    <row r="10" spans="1:60" ht="33.75" outlineLevel="1">
      <c r="A10" s="129">
        <v>2</v>
      </c>
      <c r="B10" s="130" t="s">
        <v>2880</v>
      </c>
      <c r="C10" s="140" t="s">
        <v>2881</v>
      </c>
      <c r="D10" s="131" t="s">
        <v>1128</v>
      </c>
      <c r="E10" s="132">
        <v>1</v>
      </c>
      <c r="F10" s="133"/>
      <c r="G10" s="134">
        <f t="shared" si="0"/>
        <v>0</v>
      </c>
      <c r="H10" s="133"/>
      <c r="I10" s="134">
        <f t="shared" si="1"/>
        <v>0</v>
      </c>
      <c r="J10" s="133"/>
      <c r="K10" s="134">
        <f t="shared" si="2"/>
        <v>0</v>
      </c>
      <c r="L10" s="134">
        <v>21</v>
      </c>
      <c r="M10" s="134">
        <f t="shared" si="3"/>
        <v>0</v>
      </c>
      <c r="N10" s="134">
        <v>0</v>
      </c>
      <c r="O10" s="134">
        <f t="shared" si="4"/>
        <v>0</v>
      </c>
      <c r="P10" s="134">
        <v>0</v>
      </c>
      <c r="Q10" s="134">
        <f t="shared" si="5"/>
        <v>0</v>
      </c>
      <c r="R10" s="134"/>
      <c r="S10" s="134" t="s">
        <v>392</v>
      </c>
      <c r="T10" s="135" t="s">
        <v>393</v>
      </c>
      <c r="U10" s="106">
        <v>0</v>
      </c>
      <c r="V10" s="106">
        <f t="shared" si="6"/>
        <v>0</v>
      </c>
      <c r="W10" s="106"/>
      <c r="X10" s="106" t="s">
        <v>1066</v>
      </c>
      <c r="Y10" s="101"/>
      <c r="Z10" s="101"/>
      <c r="AA10" s="101"/>
      <c r="AB10" s="101"/>
      <c r="AC10" s="101"/>
      <c r="AD10" s="101"/>
      <c r="AE10" s="101"/>
      <c r="AF10" s="101"/>
      <c r="AG10" s="101" t="s">
        <v>1795</v>
      </c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</row>
    <row r="11" spans="1:60" ht="33.75" outlineLevel="1">
      <c r="A11" s="129">
        <v>3</v>
      </c>
      <c r="B11" s="130" t="s">
        <v>2882</v>
      </c>
      <c r="C11" s="140" t="s">
        <v>2883</v>
      </c>
      <c r="D11" s="131" t="s">
        <v>1128</v>
      </c>
      <c r="E11" s="132">
        <v>14</v>
      </c>
      <c r="F11" s="133"/>
      <c r="G11" s="134">
        <f t="shared" si="0"/>
        <v>0</v>
      </c>
      <c r="H11" s="133"/>
      <c r="I11" s="134">
        <f t="shared" si="1"/>
        <v>0</v>
      </c>
      <c r="J11" s="133"/>
      <c r="K11" s="134">
        <f t="shared" si="2"/>
        <v>0</v>
      </c>
      <c r="L11" s="134">
        <v>21</v>
      </c>
      <c r="M11" s="134">
        <f t="shared" si="3"/>
        <v>0</v>
      </c>
      <c r="N11" s="134">
        <v>0</v>
      </c>
      <c r="O11" s="134">
        <f t="shared" si="4"/>
        <v>0</v>
      </c>
      <c r="P11" s="134">
        <v>0</v>
      </c>
      <c r="Q11" s="134">
        <f t="shared" si="5"/>
        <v>0</v>
      </c>
      <c r="R11" s="134"/>
      <c r="S11" s="134" t="s">
        <v>392</v>
      </c>
      <c r="T11" s="135" t="s">
        <v>393</v>
      </c>
      <c r="U11" s="106">
        <v>0</v>
      </c>
      <c r="V11" s="106">
        <f t="shared" si="6"/>
        <v>0</v>
      </c>
      <c r="W11" s="106"/>
      <c r="X11" s="106" t="s">
        <v>1066</v>
      </c>
      <c r="Y11" s="101"/>
      <c r="Z11" s="101"/>
      <c r="AA11" s="101"/>
      <c r="AB11" s="101"/>
      <c r="AC11" s="101"/>
      <c r="AD11" s="101"/>
      <c r="AE11" s="101"/>
      <c r="AF11" s="101"/>
      <c r="AG11" s="101" t="s">
        <v>1795</v>
      </c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</row>
    <row r="12" spans="1:60" ht="22.5" outlineLevel="1">
      <c r="A12" s="129">
        <v>4</v>
      </c>
      <c r="B12" s="130" t="s">
        <v>2613</v>
      </c>
      <c r="C12" s="140" t="s">
        <v>2884</v>
      </c>
      <c r="D12" s="131" t="s">
        <v>1128</v>
      </c>
      <c r="E12" s="132">
        <v>290</v>
      </c>
      <c r="F12" s="133"/>
      <c r="G12" s="134">
        <f t="shared" si="0"/>
        <v>0</v>
      </c>
      <c r="H12" s="133"/>
      <c r="I12" s="134">
        <f t="shared" si="1"/>
        <v>0</v>
      </c>
      <c r="J12" s="133"/>
      <c r="K12" s="134">
        <f t="shared" si="2"/>
        <v>0</v>
      </c>
      <c r="L12" s="134">
        <v>21</v>
      </c>
      <c r="M12" s="134">
        <f t="shared" si="3"/>
        <v>0</v>
      </c>
      <c r="N12" s="134">
        <v>0</v>
      </c>
      <c r="O12" s="134">
        <f t="shared" si="4"/>
        <v>0</v>
      </c>
      <c r="P12" s="134">
        <v>0</v>
      </c>
      <c r="Q12" s="134">
        <f t="shared" si="5"/>
        <v>0</v>
      </c>
      <c r="R12" s="134"/>
      <c r="S12" s="134" t="s">
        <v>392</v>
      </c>
      <c r="T12" s="135" t="s">
        <v>393</v>
      </c>
      <c r="U12" s="106">
        <v>0</v>
      </c>
      <c r="V12" s="106">
        <f t="shared" si="6"/>
        <v>0</v>
      </c>
      <c r="W12" s="106"/>
      <c r="X12" s="106" t="s">
        <v>1066</v>
      </c>
      <c r="Y12" s="101"/>
      <c r="Z12" s="101"/>
      <c r="AA12" s="101"/>
      <c r="AB12" s="101"/>
      <c r="AC12" s="101"/>
      <c r="AD12" s="101"/>
      <c r="AE12" s="101"/>
      <c r="AF12" s="101"/>
      <c r="AG12" s="101" t="s">
        <v>1795</v>
      </c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</row>
    <row r="13" spans="1:60" outlineLevel="1">
      <c r="A13" s="129">
        <v>5</v>
      </c>
      <c r="B13" s="130" t="s">
        <v>2885</v>
      </c>
      <c r="C13" s="140" t="s">
        <v>2886</v>
      </c>
      <c r="D13" s="131"/>
      <c r="E13" s="132">
        <v>580</v>
      </c>
      <c r="F13" s="133"/>
      <c r="G13" s="134">
        <f t="shared" si="0"/>
        <v>0</v>
      </c>
      <c r="H13" s="133"/>
      <c r="I13" s="134">
        <f t="shared" si="1"/>
        <v>0</v>
      </c>
      <c r="J13" s="133"/>
      <c r="K13" s="134">
        <f t="shared" si="2"/>
        <v>0</v>
      </c>
      <c r="L13" s="134">
        <v>21</v>
      </c>
      <c r="M13" s="134">
        <f t="shared" si="3"/>
        <v>0</v>
      </c>
      <c r="N13" s="134">
        <v>0</v>
      </c>
      <c r="O13" s="134">
        <f t="shared" si="4"/>
        <v>0</v>
      </c>
      <c r="P13" s="134">
        <v>0</v>
      </c>
      <c r="Q13" s="134">
        <f t="shared" si="5"/>
        <v>0</v>
      </c>
      <c r="R13" s="134"/>
      <c r="S13" s="134" t="s">
        <v>392</v>
      </c>
      <c r="T13" s="135" t="s">
        <v>393</v>
      </c>
      <c r="U13" s="106">
        <v>0</v>
      </c>
      <c r="V13" s="106">
        <f t="shared" si="6"/>
        <v>0</v>
      </c>
      <c r="W13" s="106"/>
      <c r="X13" s="106" t="s">
        <v>362</v>
      </c>
      <c r="Y13" s="101"/>
      <c r="Z13" s="101"/>
      <c r="AA13" s="101"/>
      <c r="AB13" s="101"/>
      <c r="AC13" s="101"/>
      <c r="AD13" s="101"/>
      <c r="AE13" s="101"/>
      <c r="AF13" s="101"/>
      <c r="AG13" s="101" t="s">
        <v>550</v>
      </c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</row>
    <row r="14" spans="1:60" outlineLevel="1">
      <c r="A14" s="129">
        <v>6</v>
      </c>
      <c r="B14" s="130" t="s">
        <v>2887</v>
      </c>
      <c r="C14" s="140" t="s">
        <v>2888</v>
      </c>
      <c r="D14" s="131" t="s">
        <v>1128</v>
      </c>
      <c r="E14" s="132">
        <v>5</v>
      </c>
      <c r="F14" s="133"/>
      <c r="G14" s="134">
        <f t="shared" si="0"/>
        <v>0</v>
      </c>
      <c r="H14" s="133"/>
      <c r="I14" s="134">
        <f t="shared" si="1"/>
        <v>0</v>
      </c>
      <c r="J14" s="133"/>
      <c r="K14" s="134">
        <f t="shared" si="2"/>
        <v>0</v>
      </c>
      <c r="L14" s="134">
        <v>21</v>
      </c>
      <c r="M14" s="134">
        <f t="shared" si="3"/>
        <v>0</v>
      </c>
      <c r="N14" s="134">
        <v>0</v>
      </c>
      <c r="O14" s="134">
        <f t="shared" si="4"/>
        <v>0</v>
      </c>
      <c r="P14" s="134">
        <v>0</v>
      </c>
      <c r="Q14" s="134">
        <f t="shared" si="5"/>
        <v>0</v>
      </c>
      <c r="R14" s="134"/>
      <c r="S14" s="134" t="s">
        <v>392</v>
      </c>
      <c r="T14" s="135" t="s">
        <v>393</v>
      </c>
      <c r="U14" s="106">
        <v>0</v>
      </c>
      <c r="V14" s="106">
        <f t="shared" si="6"/>
        <v>0</v>
      </c>
      <c r="W14" s="106"/>
      <c r="X14" s="106" t="s">
        <v>1066</v>
      </c>
      <c r="Y14" s="101"/>
      <c r="Z14" s="101"/>
      <c r="AA14" s="101"/>
      <c r="AB14" s="101"/>
      <c r="AC14" s="101"/>
      <c r="AD14" s="101"/>
      <c r="AE14" s="101"/>
      <c r="AF14" s="101"/>
      <c r="AG14" s="101" t="s">
        <v>1795</v>
      </c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</row>
    <row r="15" spans="1:60" outlineLevel="1">
      <c r="A15" s="129">
        <v>7</v>
      </c>
      <c r="B15" s="130" t="s">
        <v>2434</v>
      </c>
      <c r="C15" s="140" t="s">
        <v>2889</v>
      </c>
      <c r="D15" s="131" t="s">
        <v>1128</v>
      </c>
      <c r="E15" s="132">
        <v>5</v>
      </c>
      <c r="F15" s="133"/>
      <c r="G15" s="134">
        <f t="shared" si="0"/>
        <v>0</v>
      </c>
      <c r="H15" s="133"/>
      <c r="I15" s="134">
        <f t="shared" si="1"/>
        <v>0</v>
      </c>
      <c r="J15" s="133"/>
      <c r="K15" s="134">
        <f t="shared" si="2"/>
        <v>0</v>
      </c>
      <c r="L15" s="134">
        <v>21</v>
      </c>
      <c r="M15" s="134">
        <f t="shared" si="3"/>
        <v>0</v>
      </c>
      <c r="N15" s="134">
        <v>0</v>
      </c>
      <c r="O15" s="134">
        <f t="shared" si="4"/>
        <v>0</v>
      </c>
      <c r="P15" s="134">
        <v>0</v>
      </c>
      <c r="Q15" s="134">
        <f t="shared" si="5"/>
        <v>0</v>
      </c>
      <c r="R15" s="134"/>
      <c r="S15" s="134" t="s">
        <v>392</v>
      </c>
      <c r="T15" s="135" t="s">
        <v>393</v>
      </c>
      <c r="U15" s="106">
        <v>0</v>
      </c>
      <c r="V15" s="106">
        <f t="shared" si="6"/>
        <v>0</v>
      </c>
      <c r="W15" s="106"/>
      <c r="X15" s="106" t="s">
        <v>1066</v>
      </c>
      <c r="Y15" s="101"/>
      <c r="Z15" s="101"/>
      <c r="AA15" s="101"/>
      <c r="AB15" s="101"/>
      <c r="AC15" s="101"/>
      <c r="AD15" s="101"/>
      <c r="AE15" s="101"/>
      <c r="AF15" s="101"/>
      <c r="AG15" s="101" t="s">
        <v>1795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</row>
    <row r="16" spans="1:60" ht="22.5" outlineLevel="1">
      <c r="A16" s="129">
        <v>8</v>
      </c>
      <c r="B16" s="130" t="s">
        <v>2890</v>
      </c>
      <c r="C16" s="140" t="s">
        <v>2891</v>
      </c>
      <c r="D16" s="131" t="s">
        <v>1128</v>
      </c>
      <c r="E16" s="132">
        <v>2</v>
      </c>
      <c r="F16" s="133"/>
      <c r="G16" s="134">
        <f t="shared" si="0"/>
        <v>0</v>
      </c>
      <c r="H16" s="133"/>
      <c r="I16" s="134">
        <f t="shared" si="1"/>
        <v>0</v>
      </c>
      <c r="J16" s="133"/>
      <c r="K16" s="134">
        <f t="shared" si="2"/>
        <v>0</v>
      </c>
      <c r="L16" s="134">
        <v>21</v>
      </c>
      <c r="M16" s="134">
        <f t="shared" si="3"/>
        <v>0</v>
      </c>
      <c r="N16" s="134">
        <v>0</v>
      </c>
      <c r="O16" s="134">
        <f t="shared" si="4"/>
        <v>0</v>
      </c>
      <c r="P16" s="134">
        <v>0</v>
      </c>
      <c r="Q16" s="134">
        <f t="shared" si="5"/>
        <v>0</v>
      </c>
      <c r="R16" s="134"/>
      <c r="S16" s="134" t="s">
        <v>392</v>
      </c>
      <c r="T16" s="135" t="s">
        <v>393</v>
      </c>
      <c r="U16" s="106">
        <v>0</v>
      </c>
      <c r="V16" s="106">
        <f t="shared" si="6"/>
        <v>0</v>
      </c>
      <c r="W16" s="106"/>
      <c r="X16" s="106" t="s">
        <v>1066</v>
      </c>
      <c r="Y16" s="101"/>
      <c r="Z16" s="101"/>
      <c r="AA16" s="101"/>
      <c r="AB16" s="101"/>
      <c r="AC16" s="101"/>
      <c r="AD16" s="101"/>
      <c r="AE16" s="101"/>
      <c r="AF16" s="101"/>
      <c r="AG16" s="101" t="s">
        <v>1795</v>
      </c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</row>
    <row r="17" spans="1:60" ht="22.5" outlineLevel="1">
      <c r="A17" s="129">
        <v>9</v>
      </c>
      <c r="B17" s="130" t="s">
        <v>1985</v>
      </c>
      <c r="C17" s="140" t="s">
        <v>2892</v>
      </c>
      <c r="D17" s="131" t="s">
        <v>1128</v>
      </c>
      <c r="E17" s="132">
        <v>4</v>
      </c>
      <c r="F17" s="133"/>
      <c r="G17" s="134">
        <f t="shared" si="0"/>
        <v>0</v>
      </c>
      <c r="H17" s="133"/>
      <c r="I17" s="134">
        <f t="shared" si="1"/>
        <v>0</v>
      </c>
      <c r="J17" s="133"/>
      <c r="K17" s="134">
        <f t="shared" si="2"/>
        <v>0</v>
      </c>
      <c r="L17" s="134">
        <v>21</v>
      </c>
      <c r="M17" s="134">
        <f t="shared" si="3"/>
        <v>0</v>
      </c>
      <c r="N17" s="134">
        <v>0</v>
      </c>
      <c r="O17" s="134">
        <f t="shared" si="4"/>
        <v>0</v>
      </c>
      <c r="P17" s="134">
        <v>0</v>
      </c>
      <c r="Q17" s="134">
        <f t="shared" si="5"/>
        <v>0</v>
      </c>
      <c r="R17" s="134"/>
      <c r="S17" s="134" t="s">
        <v>392</v>
      </c>
      <c r="T17" s="135" t="s">
        <v>393</v>
      </c>
      <c r="U17" s="106">
        <v>0</v>
      </c>
      <c r="V17" s="106">
        <f t="shared" si="6"/>
        <v>0</v>
      </c>
      <c r="W17" s="106"/>
      <c r="X17" s="106" t="s">
        <v>1066</v>
      </c>
      <c r="Y17" s="101"/>
      <c r="Z17" s="101"/>
      <c r="AA17" s="101"/>
      <c r="AB17" s="101"/>
      <c r="AC17" s="101"/>
      <c r="AD17" s="101"/>
      <c r="AE17" s="101"/>
      <c r="AF17" s="101"/>
      <c r="AG17" s="101" t="s">
        <v>1795</v>
      </c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</row>
    <row r="18" spans="1:60" outlineLevel="1">
      <c r="A18" s="129">
        <v>10</v>
      </c>
      <c r="B18" s="130" t="s">
        <v>2893</v>
      </c>
      <c r="C18" s="140" t="s">
        <v>2894</v>
      </c>
      <c r="D18" s="131" t="s">
        <v>1128</v>
      </c>
      <c r="E18" s="132">
        <v>2</v>
      </c>
      <c r="F18" s="133"/>
      <c r="G18" s="134">
        <f t="shared" si="0"/>
        <v>0</v>
      </c>
      <c r="H18" s="133"/>
      <c r="I18" s="134">
        <f t="shared" si="1"/>
        <v>0</v>
      </c>
      <c r="J18" s="133"/>
      <c r="K18" s="134">
        <f t="shared" si="2"/>
        <v>0</v>
      </c>
      <c r="L18" s="134">
        <v>21</v>
      </c>
      <c r="M18" s="134">
        <f t="shared" si="3"/>
        <v>0</v>
      </c>
      <c r="N18" s="134">
        <v>0</v>
      </c>
      <c r="O18" s="134">
        <f t="shared" si="4"/>
        <v>0</v>
      </c>
      <c r="P18" s="134">
        <v>0</v>
      </c>
      <c r="Q18" s="134">
        <f t="shared" si="5"/>
        <v>0</v>
      </c>
      <c r="R18" s="134"/>
      <c r="S18" s="134" t="s">
        <v>392</v>
      </c>
      <c r="T18" s="135" t="s">
        <v>393</v>
      </c>
      <c r="U18" s="106">
        <v>0</v>
      </c>
      <c r="V18" s="106">
        <f t="shared" si="6"/>
        <v>0</v>
      </c>
      <c r="W18" s="106"/>
      <c r="X18" s="106" t="s">
        <v>1066</v>
      </c>
      <c r="Y18" s="101"/>
      <c r="Z18" s="101"/>
      <c r="AA18" s="101"/>
      <c r="AB18" s="101"/>
      <c r="AC18" s="101"/>
      <c r="AD18" s="101"/>
      <c r="AE18" s="101"/>
      <c r="AF18" s="101"/>
      <c r="AG18" s="101" t="s">
        <v>1795</v>
      </c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</row>
    <row r="19" spans="1:60" outlineLevel="1">
      <c r="A19" s="129">
        <v>11</v>
      </c>
      <c r="B19" s="130" t="s">
        <v>2895</v>
      </c>
      <c r="C19" s="140" t="s">
        <v>2896</v>
      </c>
      <c r="D19" s="131" t="s">
        <v>1128</v>
      </c>
      <c r="E19" s="132">
        <v>8</v>
      </c>
      <c r="F19" s="133"/>
      <c r="G19" s="134">
        <f t="shared" si="0"/>
        <v>0</v>
      </c>
      <c r="H19" s="133"/>
      <c r="I19" s="134">
        <f t="shared" si="1"/>
        <v>0</v>
      </c>
      <c r="J19" s="133"/>
      <c r="K19" s="134">
        <f t="shared" si="2"/>
        <v>0</v>
      </c>
      <c r="L19" s="134">
        <v>21</v>
      </c>
      <c r="M19" s="134">
        <f t="shared" si="3"/>
        <v>0</v>
      </c>
      <c r="N19" s="134">
        <v>0</v>
      </c>
      <c r="O19" s="134">
        <f t="shared" si="4"/>
        <v>0</v>
      </c>
      <c r="P19" s="134">
        <v>0</v>
      </c>
      <c r="Q19" s="134">
        <f t="shared" si="5"/>
        <v>0</v>
      </c>
      <c r="R19" s="134"/>
      <c r="S19" s="134" t="s">
        <v>392</v>
      </c>
      <c r="T19" s="135" t="s">
        <v>393</v>
      </c>
      <c r="U19" s="106">
        <v>0</v>
      </c>
      <c r="V19" s="106">
        <f t="shared" si="6"/>
        <v>0</v>
      </c>
      <c r="W19" s="106"/>
      <c r="X19" s="106" t="s">
        <v>1066</v>
      </c>
      <c r="Y19" s="101"/>
      <c r="Z19" s="101"/>
      <c r="AA19" s="101"/>
      <c r="AB19" s="101"/>
      <c r="AC19" s="101"/>
      <c r="AD19" s="101"/>
      <c r="AE19" s="101"/>
      <c r="AF19" s="101"/>
      <c r="AG19" s="101" t="s">
        <v>1795</v>
      </c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</row>
    <row r="20" spans="1:60" ht="22.5" outlineLevel="1">
      <c r="A20" s="129">
        <v>12</v>
      </c>
      <c r="B20" s="130" t="s">
        <v>2897</v>
      </c>
      <c r="C20" s="140" t="s">
        <v>2898</v>
      </c>
      <c r="D20" s="131" t="s">
        <v>1128</v>
      </c>
      <c r="E20" s="132">
        <v>2</v>
      </c>
      <c r="F20" s="133"/>
      <c r="G20" s="134">
        <f t="shared" si="0"/>
        <v>0</v>
      </c>
      <c r="H20" s="133"/>
      <c r="I20" s="134">
        <f t="shared" si="1"/>
        <v>0</v>
      </c>
      <c r="J20" s="133"/>
      <c r="K20" s="134">
        <f t="shared" si="2"/>
        <v>0</v>
      </c>
      <c r="L20" s="134">
        <v>21</v>
      </c>
      <c r="M20" s="134">
        <f t="shared" si="3"/>
        <v>0</v>
      </c>
      <c r="N20" s="134">
        <v>0</v>
      </c>
      <c r="O20" s="134">
        <f t="shared" si="4"/>
        <v>0</v>
      </c>
      <c r="P20" s="134">
        <v>0</v>
      </c>
      <c r="Q20" s="134">
        <f t="shared" si="5"/>
        <v>0</v>
      </c>
      <c r="R20" s="134"/>
      <c r="S20" s="134" t="s">
        <v>392</v>
      </c>
      <c r="T20" s="135" t="s">
        <v>393</v>
      </c>
      <c r="U20" s="106">
        <v>0</v>
      </c>
      <c r="V20" s="106">
        <f t="shared" si="6"/>
        <v>0</v>
      </c>
      <c r="W20" s="106"/>
      <c r="X20" s="106" t="s">
        <v>1066</v>
      </c>
      <c r="Y20" s="101"/>
      <c r="Z20" s="101"/>
      <c r="AA20" s="101"/>
      <c r="AB20" s="101"/>
      <c r="AC20" s="101"/>
      <c r="AD20" s="101"/>
      <c r="AE20" s="101"/>
      <c r="AF20" s="101"/>
      <c r="AG20" s="101" t="s">
        <v>1795</v>
      </c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</row>
    <row r="21" spans="1:60" ht="22.5" outlineLevel="1">
      <c r="A21" s="129">
        <v>13</v>
      </c>
      <c r="B21" s="130" t="s">
        <v>2503</v>
      </c>
      <c r="C21" s="140" t="s">
        <v>2899</v>
      </c>
      <c r="D21" s="131" t="s">
        <v>1128</v>
      </c>
      <c r="E21" s="132">
        <v>4</v>
      </c>
      <c r="F21" s="133"/>
      <c r="G21" s="134">
        <f t="shared" si="0"/>
        <v>0</v>
      </c>
      <c r="H21" s="133"/>
      <c r="I21" s="134">
        <f t="shared" si="1"/>
        <v>0</v>
      </c>
      <c r="J21" s="133"/>
      <c r="K21" s="134">
        <f t="shared" si="2"/>
        <v>0</v>
      </c>
      <c r="L21" s="134">
        <v>21</v>
      </c>
      <c r="M21" s="134">
        <f t="shared" si="3"/>
        <v>0</v>
      </c>
      <c r="N21" s="134">
        <v>0</v>
      </c>
      <c r="O21" s="134">
        <f t="shared" si="4"/>
        <v>0</v>
      </c>
      <c r="P21" s="134">
        <v>0</v>
      </c>
      <c r="Q21" s="134">
        <f t="shared" si="5"/>
        <v>0</v>
      </c>
      <c r="R21" s="134"/>
      <c r="S21" s="134" t="s">
        <v>392</v>
      </c>
      <c r="T21" s="135" t="s">
        <v>393</v>
      </c>
      <c r="U21" s="106">
        <v>0</v>
      </c>
      <c r="V21" s="106">
        <f t="shared" si="6"/>
        <v>0</v>
      </c>
      <c r="W21" s="106"/>
      <c r="X21" s="106" t="s">
        <v>1066</v>
      </c>
      <c r="Y21" s="101"/>
      <c r="Z21" s="101"/>
      <c r="AA21" s="101"/>
      <c r="AB21" s="101"/>
      <c r="AC21" s="101"/>
      <c r="AD21" s="101"/>
      <c r="AE21" s="101"/>
      <c r="AF21" s="101"/>
      <c r="AG21" s="101" t="s">
        <v>1795</v>
      </c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</row>
    <row r="22" spans="1:60" ht="22.5" outlineLevel="1">
      <c r="A22" s="129">
        <v>14</v>
      </c>
      <c r="B22" s="130" t="s">
        <v>2900</v>
      </c>
      <c r="C22" s="140" t="s">
        <v>2901</v>
      </c>
      <c r="D22" s="131" t="s">
        <v>1128</v>
      </c>
      <c r="E22" s="132">
        <v>1</v>
      </c>
      <c r="F22" s="133"/>
      <c r="G22" s="134">
        <f t="shared" si="0"/>
        <v>0</v>
      </c>
      <c r="H22" s="133"/>
      <c r="I22" s="134">
        <f t="shared" si="1"/>
        <v>0</v>
      </c>
      <c r="J22" s="133"/>
      <c r="K22" s="134">
        <f t="shared" si="2"/>
        <v>0</v>
      </c>
      <c r="L22" s="134">
        <v>21</v>
      </c>
      <c r="M22" s="134">
        <f t="shared" si="3"/>
        <v>0</v>
      </c>
      <c r="N22" s="134">
        <v>0</v>
      </c>
      <c r="O22" s="134">
        <f t="shared" si="4"/>
        <v>0</v>
      </c>
      <c r="P22" s="134">
        <v>0</v>
      </c>
      <c r="Q22" s="134">
        <f t="shared" si="5"/>
        <v>0</v>
      </c>
      <c r="R22" s="134"/>
      <c r="S22" s="134" t="s">
        <v>392</v>
      </c>
      <c r="T22" s="135" t="s">
        <v>393</v>
      </c>
      <c r="U22" s="106">
        <v>0</v>
      </c>
      <c r="V22" s="106">
        <f t="shared" si="6"/>
        <v>0</v>
      </c>
      <c r="W22" s="106"/>
      <c r="X22" s="106" t="s">
        <v>1066</v>
      </c>
      <c r="Y22" s="101"/>
      <c r="Z22" s="101"/>
      <c r="AA22" s="101"/>
      <c r="AB22" s="101"/>
      <c r="AC22" s="101"/>
      <c r="AD22" s="101"/>
      <c r="AE22" s="101"/>
      <c r="AF22" s="101"/>
      <c r="AG22" s="101" t="s">
        <v>1795</v>
      </c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</row>
    <row r="23" spans="1:60" outlineLevel="1">
      <c r="A23" s="129">
        <v>15</v>
      </c>
      <c r="B23" s="130" t="s">
        <v>2691</v>
      </c>
      <c r="C23" s="140" t="s">
        <v>158</v>
      </c>
      <c r="D23" s="131" t="s">
        <v>1128</v>
      </c>
      <c r="E23" s="132">
        <v>1</v>
      </c>
      <c r="F23" s="133"/>
      <c r="G23" s="134">
        <f t="shared" si="0"/>
        <v>0</v>
      </c>
      <c r="H23" s="133"/>
      <c r="I23" s="134">
        <f t="shared" si="1"/>
        <v>0</v>
      </c>
      <c r="J23" s="133"/>
      <c r="K23" s="134">
        <f t="shared" si="2"/>
        <v>0</v>
      </c>
      <c r="L23" s="134">
        <v>21</v>
      </c>
      <c r="M23" s="134">
        <f t="shared" si="3"/>
        <v>0</v>
      </c>
      <c r="N23" s="134">
        <v>0</v>
      </c>
      <c r="O23" s="134">
        <f t="shared" si="4"/>
        <v>0</v>
      </c>
      <c r="P23" s="134">
        <v>0</v>
      </c>
      <c r="Q23" s="134">
        <f t="shared" si="5"/>
        <v>0</v>
      </c>
      <c r="R23" s="134"/>
      <c r="S23" s="134" t="s">
        <v>392</v>
      </c>
      <c r="T23" s="135" t="s">
        <v>393</v>
      </c>
      <c r="U23" s="106">
        <v>0</v>
      </c>
      <c r="V23" s="106">
        <f t="shared" si="6"/>
        <v>0</v>
      </c>
      <c r="W23" s="106"/>
      <c r="X23" s="106" t="s">
        <v>362</v>
      </c>
      <c r="Y23" s="101"/>
      <c r="Z23" s="101"/>
      <c r="AA23" s="101"/>
      <c r="AB23" s="101"/>
      <c r="AC23" s="101"/>
      <c r="AD23" s="101"/>
      <c r="AE23" s="101"/>
      <c r="AF23" s="101"/>
      <c r="AG23" s="101" t="s">
        <v>550</v>
      </c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</row>
    <row r="24" spans="1:60">
      <c r="A24" s="116" t="s">
        <v>355</v>
      </c>
      <c r="B24" s="117" t="s">
        <v>287</v>
      </c>
      <c r="C24" s="136" t="s">
        <v>288</v>
      </c>
      <c r="D24" s="118"/>
      <c r="E24" s="119"/>
      <c r="F24" s="120"/>
      <c r="G24" s="120">
        <f>SUMIF(AG25:AG35,"&lt;&gt;NOR",G25:G35)</f>
        <v>0</v>
      </c>
      <c r="H24" s="120"/>
      <c r="I24" s="120">
        <f>SUM(I25:I35)</f>
        <v>0</v>
      </c>
      <c r="J24" s="120"/>
      <c r="K24" s="120">
        <f>SUM(K25:K35)</f>
        <v>0</v>
      </c>
      <c r="L24" s="120"/>
      <c r="M24" s="120">
        <f>SUM(M25:M35)</f>
        <v>0</v>
      </c>
      <c r="N24" s="120"/>
      <c r="O24" s="120">
        <f>SUM(O25:O35)</f>
        <v>0</v>
      </c>
      <c r="P24" s="120"/>
      <c r="Q24" s="120">
        <f>SUM(Q25:Q35)</f>
        <v>0</v>
      </c>
      <c r="R24" s="120"/>
      <c r="S24" s="120"/>
      <c r="T24" s="121"/>
      <c r="U24" s="115"/>
      <c r="V24" s="115">
        <f>SUM(V25:V35)</f>
        <v>0</v>
      </c>
      <c r="W24" s="115"/>
      <c r="X24" s="115"/>
      <c r="AG24" t="s">
        <v>356</v>
      </c>
    </row>
    <row r="25" spans="1:60" ht="45" outlineLevel="1">
      <c r="A25" s="129">
        <v>16</v>
      </c>
      <c r="B25" s="130" t="s">
        <v>2902</v>
      </c>
      <c r="C25" s="140" t="s">
        <v>2903</v>
      </c>
      <c r="D25" s="131" t="s">
        <v>1128</v>
      </c>
      <c r="E25" s="132">
        <v>2</v>
      </c>
      <c r="F25" s="133"/>
      <c r="G25" s="134">
        <f t="shared" ref="G25:G35" si="7">ROUND(E25*F25,2)</f>
        <v>0</v>
      </c>
      <c r="H25" s="133"/>
      <c r="I25" s="134">
        <f t="shared" ref="I25:I35" si="8">ROUND(E25*H25,2)</f>
        <v>0</v>
      </c>
      <c r="J25" s="133"/>
      <c r="K25" s="134">
        <f t="shared" ref="K25:K35" si="9">ROUND(E25*J25,2)</f>
        <v>0</v>
      </c>
      <c r="L25" s="134">
        <v>21</v>
      </c>
      <c r="M25" s="134">
        <f t="shared" ref="M25:M35" si="10">G25*(1+L25/100)</f>
        <v>0</v>
      </c>
      <c r="N25" s="134">
        <v>0</v>
      </c>
      <c r="O25" s="134">
        <f t="shared" ref="O25:O35" si="11">ROUND(E25*N25,2)</f>
        <v>0</v>
      </c>
      <c r="P25" s="134">
        <v>0</v>
      </c>
      <c r="Q25" s="134">
        <f t="shared" ref="Q25:Q35" si="12">ROUND(E25*P25,2)</f>
        <v>0</v>
      </c>
      <c r="R25" s="134"/>
      <c r="S25" s="134" t="s">
        <v>392</v>
      </c>
      <c r="T25" s="135" t="s">
        <v>393</v>
      </c>
      <c r="U25" s="106">
        <v>0</v>
      </c>
      <c r="V25" s="106">
        <f t="shared" ref="V25:V35" si="13">ROUND(E25*U25,2)</f>
        <v>0</v>
      </c>
      <c r="W25" s="106"/>
      <c r="X25" s="106" t="s">
        <v>1066</v>
      </c>
      <c r="Y25" s="101"/>
      <c r="Z25" s="101"/>
      <c r="AA25" s="101"/>
      <c r="AB25" s="101"/>
      <c r="AC25" s="101"/>
      <c r="AD25" s="101"/>
      <c r="AE25" s="101"/>
      <c r="AF25" s="101"/>
      <c r="AG25" s="101" t="s">
        <v>1795</v>
      </c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</row>
    <row r="26" spans="1:60" ht="22.5" outlineLevel="1">
      <c r="A26" s="129">
        <v>17</v>
      </c>
      <c r="B26" s="130" t="s">
        <v>2904</v>
      </c>
      <c r="C26" s="140" t="s">
        <v>2905</v>
      </c>
      <c r="D26" s="131" t="s">
        <v>1128</v>
      </c>
      <c r="E26" s="132">
        <v>12</v>
      </c>
      <c r="F26" s="133"/>
      <c r="G26" s="134">
        <f t="shared" si="7"/>
        <v>0</v>
      </c>
      <c r="H26" s="133"/>
      <c r="I26" s="134">
        <f t="shared" si="8"/>
        <v>0</v>
      </c>
      <c r="J26" s="133"/>
      <c r="K26" s="134">
        <f t="shared" si="9"/>
        <v>0</v>
      </c>
      <c r="L26" s="134">
        <v>21</v>
      </c>
      <c r="M26" s="134">
        <f t="shared" si="10"/>
        <v>0</v>
      </c>
      <c r="N26" s="134">
        <v>0</v>
      </c>
      <c r="O26" s="134">
        <f t="shared" si="11"/>
        <v>0</v>
      </c>
      <c r="P26" s="134">
        <v>0</v>
      </c>
      <c r="Q26" s="134">
        <f t="shared" si="12"/>
        <v>0</v>
      </c>
      <c r="R26" s="134"/>
      <c r="S26" s="134" t="s">
        <v>392</v>
      </c>
      <c r="T26" s="135" t="s">
        <v>393</v>
      </c>
      <c r="U26" s="106">
        <v>0</v>
      </c>
      <c r="V26" s="106">
        <f t="shared" si="13"/>
        <v>0</v>
      </c>
      <c r="W26" s="106"/>
      <c r="X26" s="106" t="s">
        <v>1066</v>
      </c>
      <c r="Y26" s="101"/>
      <c r="Z26" s="101"/>
      <c r="AA26" s="101"/>
      <c r="AB26" s="101"/>
      <c r="AC26" s="101"/>
      <c r="AD26" s="101"/>
      <c r="AE26" s="101"/>
      <c r="AF26" s="101"/>
      <c r="AG26" s="101" t="s">
        <v>1795</v>
      </c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</row>
    <row r="27" spans="1:60" outlineLevel="1">
      <c r="A27" s="129">
        <v>18</v>
      </c>
      <c r="B27" s="130" t="s">
        <v>2711</v>
      </c>
      <c r="C27" s="140" t="s">
        <v>2906</v>
      </c>
      <c r="D27" s="131" t="s">
        <v>1128</v>
      </c>
      <c r="E27" s="132">
        <v>24</v>
      </c>
      <c r="F27" s="133"/>
      <c r="G27" s="134">
        <f t="shared" si="7"/>
        <v>0</v>
      </c>
      <c r="H27" s="133"/>
      <c r="I27" s="134">
        <f t="shared" si="8"/>
        <v>0</v>
      </c>
      <c r="J27" s="133"/>
      <c r="K27" s="134">
        <f t="shared" si="9"/>
        <v>0</v>
      </c>
      <c r="L27" s="134">
        <v>21</v>
      </c>
      <c r="M27" s="134">
        <f t="shared" si="10"/>
        <v>0</v>
      </c>
      <c r="N27" s="134">
        <v>0</v>
      </c>
      <c r="O27" s="134">
        <f t="shared" si="11"/>
        <v>0</v>
      </c>
      <c r="P27" s="134">
        <v>0</v>
      </c>
      <c r="Q27" s="134">
        <f t="shared" si="12"/>
        <v>0</v>
      </c>
      <c r="R27" s="134"/>
      <c r="S27" s="134" t="s">
        <v>392</v>
      </c>
      <c r="T27" s="135" t="s">
        <v>393</v>
      </c>
      <c r="U27" s="106">
        <v>0</v>
      </c>
      <c r="V27" s="106">
        <f t="shared" si="13"/>
        <v>0</v>
      </c>
      <c r="W27" s="106"/>
      <c r="X27" s="106" t="s">
        <v>1066</v>
      </c>
      <c r="Y27" s="101"/>
      <c r="Z27" s="101"/>
      <c r="AA27" s="101"/>
      <c r="AB27" s="101"/>
      <c r="AC27" s="101"/>
      <c r="AD27" s="101"/>
      <c r="AE27" s="101"/>
      <c r="AF27" s="101"/>
      <c r="AG27" s="101" t="s">
        <v>1795</v>
      </c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0" ht="33.75" outlineLevel="1">
      <c r="A28" s="129">
        <v>19</v>
      </c>
      <c r="B28" s="130" t="s">
        <v>2907</v>
      </c>
      <c r="C28" s="140" t="s">
        <v>2908</v>
      </c>
      <c r="D28" s="131" t="s">
        <v>1128</v>
      </c>
      <c r="E28" s="132">
        <v>150</v>
      </c>
      <c r="F28" s="133"/>
      <c r="G28" s="134">
        <f t="shared" si="7"/>
        <v>0</v>
      </c>
      <c r="H28" s="133"/>
      <c r="I28" s="134">
        <f t="shared" si="8"/>
        <v>0</v>
      </c>
      <c r="J28" s="133"/>
      <c r="K28" s="134">
        <f t="shared" si="9"/>
        <v>0</v>
      </c>
      <c r="L28" s="134">
        <v>21</v>
      </c>
      <c r="M28" s="134">
        <f t="shared" si="10"/>
        <v>0</v>
      </c>
      <c r="N28" s="134">
        <v>0</v>
      </c>
      <c r="O28" s="134">
        <f t="shared" si="11"/>
        <v>0</v>
      </c>
      <c r="P28" s="134">
        <v>0</v>
      </c>
      <c r="Q28" s="134">
        <f t="shared" si="12"/>
        <v>0</v>
      </c>
      <c r="R28" s="134"/>
      <c r="S28" s="134" t="s">
        <v>392</v>
      </c>
      <c r="T28" s="135" t="s">
        <v>393</v>
      </c>
      <c r="U28" s="106">
        <v>0</v>
      </c>
      <c r="V28" s="106">
        <f t="shared" si="13"/>
        <v>0</v>
      </c>
      <c r="W28" s="106"/>
      <c r="X28" s="106" t="s">
        <v>1066</v>
      </c>
      <c r="Y28" s="101"/>
      <c r="Z28" s="101"/>
      <c r="AA28" s="101"/>
      <c r="AB28" s="101"/>
      <c r="AC28" s="101"/>
      <c r="AD28" s="101"/>
      <c r="AE28" s="101"/>
      <c r="AF28" s="101"/>
      <c r="AG28" s="101" t="s">
        <v>1795</v>
      </c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</row>
    <row r="29" spans="1:60" outlineLevel="1">
      <c r="A29" s="129">
        <v>20</v>
      </c>
      <c r="B29" s="130" t="s">
        <v>2206</v>
      </c>
      <c r="C29" s="140" t="s">
        <v>2909</v>
      </c>
      <c r="D29" s="131" t="s">
        <v>1128</v>
      </c>
      <c r="E29" s="132">
        <v>10</v>
      </c>
      <c r="F29" s="133"/>
      <c r="G29" s="134">
        <f t="shared" si="7"/>
        <v>0</v>
      </c>
      <c r="H29" s="133"/>
      <c r="I29" s="134">
        <f t="shared" si="8"/>
        <v>0</v>
      </c>
      <c r="J29" s="133"/>
      <c r="K29" s="134">
        <f t="shared" si="9"/>
        <v>0</v>
      </c>
      <c r="L29" s="134">
        <v>21</v>
      </c>
      <c r="M29" s="134">
        <f t="shared" si="10"/>
        <v>0</v>
      </c>
      <c r="N29" s="134">
        <v>0</v>
      </c>
      <c r="O29" s="134">
        <f t="shared" si="11"/>
        <v>0</v>
      </c>
      <c r="P29" s="134">
        <v>0</v>
      </c>
      <c r="Q29" s="134">
        <f t="shared" si="12"/>
        <v>0</v>
      </c>
      <c r="R29" s="134"/>
      <c r="S29" s="134" t="s">
        <v>392</v>
      </c>
      <c r="T29" s="135" t="s">
        <v>393</v>
      </c>
      <c r="U29" s="106">
        <v>0</v>
      </c>
      <c r="V29" s="106">
        <f t="shared" si="13"/>
        <v>0</v>
      </c>
      <c r="W29" s="106"/>
      <c r="X29" s="106" t="s">
        <v>1066</v>
      </c>
      <c r="Y29" s="101"/>
      <c r="Z29" s="101"/>
      <c r="AA29" s="101"/>
      <c r="AB29" s="101"/>
      <c r="AC29" s="101"/>
      <c r="AD29" s="101"/>
      <c r="AE29" s="101"/>
      <c r="AF29" s="101"/>
      <c r="AG29" s="101" t="s">
        <v>1795</v>
      </c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0" outlineLevel="1">
      <c r="A30" s="129">
        <v>21</v>
      </c>
      <c r="B30" s="130" t="s">
        <v>2910</v>
      </c>
      <c r="C30" s="140" t="s">
        <v>2911</v>
      </c>
      <c r="D30" s="131" t="s">
        <v>1128</v>
      </c>
      <c r="E30" s="132">
        <v>1</v>
      </c>
      <c r="F30" s="133"/>
      <c r="G30" s="134">
        <f t="shared" si="7"/>
        <v>0</v>
      </c>
      <c r="H30" s="133"/>
      <c r="I30" s="134">
        <f t="shared" si="8"/>
        <v>0</v>
      </c>
      <c r="J30" s="133"/>
      <c r="K30" s="134">
        <f t="shared" si="9"/>
        <v>0</v>
      </c>
      <c r="L30" s="134">
        <v>21</v>
      </c>
      <c r="M30" s="134">
        <f t="shared" si="10"/>
        <v>0</v>
      </c>
      <c r="N30" s="134">
        <v>0</v>
      </c>
      <c r="O30" s="134">
        <f t="shared" si="11"/>
        <v>0</v>
      </c>
      <c r="P30" s="134">
        <v>0</v>
      </c>
      <c r="Q30" s="134">
        <f t="shared" si="12"/>
        <v>0</v>
      </c>
      <c r="R30" s="134"/>
      <c r="S30" s="134" t="s">
        <v>392</v>
      </c>
      <c r="T30" s="135" t="s">
        <v>393</v>
      </c>
      <c r="U30" s="106">
        <v>0</v>
      </c>
      <c r="V30" s="106">
        <f t="shared" si="13"/>
        <v>0</v>
      </c>
      <c r="W30" s="106"/>
      <c r="X30" s="106" t="s">
        <v>1066</v>
      </c>
      <c r="Y30" s="101"/>
      <c r="Z30" s="101"/>
      <c r="AA30" s="101"/>
      <c r="AB30" s="101"/>
      <c r="AC30" s="101"/>
      <c r="AD30" s="101"/>
      <c r="AE30" s="101"/>
      <c r="AF30" s="101"/>
      <c r="AG30" s="101" t="s">
        <v>1795</v>
      </c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</row>
    <row r="31" spans="1:60" ht="22.5" outlineLevel="1">
      <c r="A31" s="129">
        <v>22</v>
      </c>
      <c r="B31" s="130" t="s">
        <v>2912</v>
      </c>
      <c r="C31" s="140" t="s">
        <v>2913</v>
      </c>
      <c r="D31" s="131" t="s">
        <v>1128</v>
      </c>
      <c r="E31" s="132">
        <v>4</v>
      </c>
      <c r="F31" s="133"/>
      <c r="G31" s="134">
        <f t="shared" si="7"/>
        <v>0</v>
      </c>
      <c r="H31" s="133"/>
      <c r="I31" s="134">
        <f t="shared" si="8"/>
        <v>0</v>
      </c>
      <c r="J31" s="133"/>
      <c r="K31" s="134">
        <f t="shared" si="9"/>
        <v>0</v>
      </c>
      <c r="L31" s="134">
        <v>21</v>
      </c>
      <c r="M31" s="134">
        <f t="shared" si="10"/>
        <v>0</v>
      </c>
      <c r="N31" s="134">
        <v>0</v>
      </c>
      <c r="O31" s="134">
        <f t="shared" si="11"/>
        <v>0</v>
      </c>
      <c r="P31" s="134">
        <v>0</v>
      </c>
      <c r="Q31" s="134">
        <f t="shared" si="12"/>
        <v>0</v>
      </c>
      <c r="R31" s="134"/>
      <c r="S31" s="134" t="s">
        <v>392</v>
      </c>
      <c r="T31" s="135" t="s">
        <v>393</v>
      </c>
      <c r="U31" s="106">
        <v>0</v>
      </c>
      <c r="V31" s="106">
        <f t="shared" si="13"/>
        <v>0</v>
      </c>
      <c r="W31" s="106"/>
      <c r="X31" s="106" t="s">
        <v>1066</v>
      </c>
      <c r="Y31" s="101"/>
      <c r="Z31" s="101"/>
      <c r="AA31" s="101"/>
      <c r="AB31" s="101"/>
      <c r="AC31" s="101"/>
      <c r="AD31" s="101"/>
      <c r="AE31" s="101"/>
      <c r="AF31" s="101"/>
      <c r="AG31" s="101" t="s">
        <v>1795</v>
      </c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</row>
    <row r="32" spans="1:60" outlineLevel="1">
      <c r="A32" s="129">
        <v>23</v>
      </c>
      <c r="B32" s="130" t="s">
        <v>2914</v>
      </c>
      <c r="C32" s="140" t="s">
        <v>2915</v>
      </c>
      <c r="D32" s="131" t="s">
        <v>1128</v>
      </c>
      <c r="E32" s="132">
        <v>48</v>
      </c>
      <c r="F32" s="133"/>
      <c r="G32" s="134">
        <f t="shared" si="7"/>
        <v>0</v>
      </c>
      <c r="H32" s="133"/>
      <c r="I32" s="134">
        <f t="shared" si="8"/>
        <v>0</v>
      </c>
      <c r="J32" s="133"/>
      <c r="K32" s="134">
        <f t="shared" si="9"/>
        <v>0</v>
      </c>
      <c r="L32" s="134">
        <v>21</v>
      </c>
      <c r="M32" s="134">
        <f t="shared" si="10"/>
        <v>0</v>
      </c>
      <c r="N32" s="134">
        <v>0</v>
      </c>
      <c r="O32" s="134">
        <f t="shared" si="11"/>
        <v>0</v>
      </c>
      <c r="P32" s="134">
        <v>0</v>
      </c>
      <c r="Q32" s="134">
        <f t="shared" si="12"/>
        <v>0</v>
      </c>
      <c r="R32" s="134"/>
      <c r="S32" s="134" t="s">
        <v>392</v>
      </c>
      <c r="T32" s="135" t="s">
        <v>393</v>
      </c>
      <c r="U32" s="106">
        <v>0</v>
      </c>
      <c r="V32" s="106">
        <f t="shared" si="13"/>
        <v>0</v>
      </c>
      <c r="W32" s="106"/>
      <c r="X32" s="106" t="s">
        <v>1066</v>
      </c>
      <c r="Y32" s="101"/>
      <c r="Z32" s="101"/>
      <c r="AA32" s="101"/>
      <c r="AB32" s="101"/>
      <c r="AC32" s="101"/>
      <c r="AD32" s="101"/>
      <c r="AE32" s="101"/>
      <c r="AF32" s="101"/>
      <c r="AG32" s="101" t="s">
        <v>1795</v>
      </c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</row>
    <row r="33" spans="1:60" outlineLevel="1">
      <c r="A33" s="129">
        <v>24</v>
      </c>
      <c r="B33" s="130" t="s">
        <v>2916</v>
      </c>
      <c r="C33" s="140" t="s">
        <v>2917</v>
      </c>
      <c r="D33" s="131" t="s">
        <v>1128</v>
      </c>
      <c r="E33" s="132">
        <v>12</v>
      </c>
      <c r="F33" s="133"/>
      <c r="G33" s="134">
        <f t="shared" si="7"/>
        <v>0</v>
      </c>
      <c r="H33" s="133"/>
      <c r="I33" s="134">
        <f t="shared" si="8"/>
        <v>0</v>
      </c>
      <c r="J33" s="133"/>
      <c r="K33" s="134">
        <f t="shared" si="9"/>
        <v>0</v>
      </c>
      <c r="L33" s="134">
        <v>21</v>
      </c>
      <c r="M33" s="134">
        <f t="shared" si="10"/>
        <v>0</v>
      </c>
      <c r="N33" s="134">
        <v>0</v>
      </c>
      <c r="O33" s="134">
        <f t="shared" si="11"/>
        <v>0</v>
      </c>
      <c r="P33" s="134">
        <v>0</v>
      </c>
      <c r="Q33" s="134">
        <f t="shared" si="12"/>
        <v>0</v>
      </c>
      <c r="R33" s="134"/>
      <c r="S33" s="134" t="s">
        <v>392</v>
      </c>
      <c r="T33" s="135" t="s">
        <v>393</v>
      </c>
      <c r="U33" s="106">
        <v>0</v>
      </c>
      <c r="V33" s="106">
        <f t="shared" si="13"/>
        <v>0</v>
      </c>
      <c r="W33" s="106"/>
      <c r="X33" s="106" t="s">
        <v>362</v>
      </c>
      <c r="Y33" s="101"/>
      <c r="Z33" s="101"/>
      <c r="AA33" s="101"/>
      <c r="AB33" s="101"/>
      <c r="AC33" s="101"/>
      <c r="AD33" s="101"/>
      <c r="AE33" s="101"/>
      <c r="AF33" s="101"/>
      <c r="AG33" s="101" t="s">
        <v>550</v>
      </c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</row>
    <row r="34" spans="1:60" ht="22.5" outlineLevel="1">
      <c r="A34" s="129">
        <v>25</v>
      </c>
      <c r="B34" s="130" t="s">
        <v>2918</v>
      </c>
      <c r="C34" s="140" t="s">
        <v>2919</v>
      </c>
      <c r="D34" s="131" t="s">
        <v>1128</v>
      </c>
      <c r="E34" s="132">
        <v>2</v>
      </c>
      <c r="F34" s="133"/>
      <c r="G34" s="134">
        <f t="shared" si="7"/>
        <v>0</v>
      </c>
      <c r="H34" s="133"/>
      <c r="I34" s="134">
        <f t="shared" si="8"/>
        <v>0</v>
      </c>
      <c r="J34" s="133"/>
      <c r="K34" s="134">
        <f t="shared" si="9"/>
        <v>0</v>
      </c>
      <c r="L34" s="134">
        <v>21</v>
      </c>
      <c r="M34" s="134">
        <f t="shared" si="10"/>
        <v>0</v>
      </c>
      <c r="N34" s="134">
        <v>0</v>
      </c>
      <c r="O34" s="134">
        <f t="shared" si="11"/>
        <v>0</v>
      </c>
      <c r="P34" s="134">
        <v>0</v>
      </c>
      <c r="Q34" s="134">
        <f t="shared" si="12"/>
        <v>0</v>
      </c>
      <c r="R34" s="134"/>
      <c r="S34" s="134" t="s">
        <v>392</v>
      </c>
      <c r="T34" s="135" t="s">
        <v>393</v>
      </c>
      <c r="U34" s="106">
        <v>0</v>
      </c>
      <c r="V34" s="106">
        <f t="shared" si="13"/>
        <v>0</v>
      </c>
      <c r="W34" s="106"/>
      <c r="X34" s="106" t="s">
        <v>1066</v>
      </c>
      <c r="Y34" s="101"/>
      <c r="Z34" s="101"/>
      <c r="AA34" s="101"/>
      <c r="AB34" s="101"/>
      <c r="AC34" s="101"/>
      <c r="AD34" s="101"/>
      <c r="AE34" s="101"/>
      <c r="AF34" s="101"/>
      <c r="AG34" s="101" t="s">
        <v>1795</v>
      </c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</row>
    <row r="35" spans="1:60" outlineLevel="1">
      <c r="A35" s="129">
        <v>26</v>
      </c>
      <c r="B35" s="130" t="s">
        <v>2920</v>
      </c>
      <c r="C35" s="140" t="s">
        <v>2921</v>
      </c>
      <c r="D35" s="131" t="s">
        <v>1128</v>
      </c>
      <c r="E35" s="132">
        <v>1</v>
      </c>
      <c r="F35" s="133"/>
      <c r="G35" s="134">
        <f t="shared" si="7"/>
        <v>0</v>
      </c>
      <c r="H35" s="133"/>
      <c r="I35" s="134">
        <f t="shared" si="8"/>
        <v>0</v>
      </c>
      <c r="J35" s="133"/>
      <c r="K35" s="134">
        <f t="shared" si="9"/>
        <v>0</v>
      </c>
      <c r="L35" s="134">
        <v>21</v>
      </c>
      <c r="M35" s="134">
        <f t="shared" si="10"/>
        <v>0</v>
      </c>
      <c r="N35" s="134">
        <v>0</v>
      </c>
      <c r="O35" s="134">
        <f t="shared" si="11"/>
        <v>0</v>
      </c>
      <c r="P35" s="134">
        <v>0</v>
      </c>
      <c r="Q35" s="134">
        <f t="shared" si="12"/>
        <v>0</v>
      </c>
      <c r="R35" s="134"/>
      <c r="S35" s="134" t="s">
        <v>392</v>
      </c>
      <c r="T35" s="135" t="s">
        <v>393</v>
      </c>
      <c r="U35" s="106">
        <v>0</v>
      </c>
      <c r="V35" s="106">
        <f t="shared" si="13"/>
        <v>0</v>
      </c>
      <c r="W35" s="106"/>
      <c r="X35" s="106" t="s">
        <v>1066</v>
      </c>
      <c r="Y35" s="101"/>
      <c r="Z35" s="101"/>
      <c r="AA35" s="101"/>
      <c r="AB35" s="101"/>
      <c r="AC35" s="101"/>
      <c r="AD35" s="101"/>
      <c r="AE35" s="101"/>
      <c r="AF35" s="101"/>
      <c r="AG35" s="101" t="s">
        <v>1795</v>
      </c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</row>
    <row r="36" spans="1:60">
      <c r="A36" s="116" t="s">
        <v>355</v>
      </c>
      <c r="B36" s="117" t="s">
        <v>289</v>
      </c>
      <c r="C36" s="136" t="s">
        <v>290</v>
      </c>
      <c r="D36" s="118"/>
      <c r="E36" s="119"/>
      <c r="F36" s="120"/>
      <c r="G36" s="120">
        <f>SUMIF(AG37:AG52,"&lt;&gt;NOR",G37:G52)</f>
        <v>0</v>
      </c>
      <c r="H36" s="120"/>
      <c r="I36" s="120">
        <f>SUM(I37:I52)</f>
        <v>0</v>
      </c>
      <c r="J36" s="120"/>
      <c r="K36" s="120">
        <f>SUM(K37:K52)</f>
        <v>0</v>
      </c>
      <c r="L36" s="120"/>
      <c r="M36" s="120">
        <f>SUM(M37:M52)</f>
        <v>0</v>
      </c>
      <c r="N36" s="120"/>
      <c r="O36" s="120">
        <f>SUM(O37:O52)</f>
        <v>0</v>
      </c>
      <c r="P36" s="120"/>
      <c r="Q36" s="120">
        <f>SUM(Q37:Q52)</f>
        <v>0</v>
      </c>
      <c r="R36" s="120"/>
      <c r="S36" s="120"/>
      <c r="T36" s="121"/>
      <c r="U36" s="115"/>
      <c r="V36" s="115">
        <f>SUM(V37:V52)</f>
        <v>0</v>
      </c>
      <c r="W36" s="115"/>
      <c r="X36" s="115"/>
      <c r="AG36" t="s">
        <v>356</v>
      </c>
    </row>
    <row r="37" spans="1:60" ht="22.5" outlineLevel="1">
      <c r="A37" s="129">
        <v>27</v>
      </c>
      <c r="B37" s="130" t="s">
        <v>2922</v>
      </c>
      <c r="C37" s="140" t="s">
        <v>2923</v>
      </c>
      <c r="D37" s="131" t="s">
        <v>1128</v>
      </c>
      <c r="E37" s="132">
        <v>2</v>
      </c>
      <c r="F37" s="133"/>
      <c r="G37" s="134">
        <f t="shared" ref="G37:G52" si="14">ROUND(E37*F37,2)</f>
        <v>0</v>
      </c>
      <c r="H37" s="133"/>
      <c r="I37" s="134">
        <f t="shared" ref="I37:I52" si="15">ROUND(E37*H37,2)</f>
        <v>0</v>
      </c>
      <c r="J37" s="133"/>
      <c r="K37" s="134">
        <f t="shared" ref="K37:K52" si="16">ROUND(E37*J37,2)</f>
        <v>0</v>
      </c>
      <c r="L37" s="134">
        <v>21</v>
      </c>
      <c r="M37" s="134">
        <f t="shared" ref="M37:M52" si="17">G37*(1+L37/100)</f>
        <v>0</v>
      </c>
      <c r="N37" s="134">
        <v>0</v>
      </c>
      <c r="O37" s="134">
        <f t="shared" ref="O37:O52" si="18">ROUND(E37*N37,2)</f>
        <v>0</v>
      </c>
      <c r="P37" s="134">
        <v>0</v>
      </c>
      <c r="Q37" s="134">
        <f t="shared" ref="Q37:Q52" si="19">ROUND(E37*P37,2)</f>
        <v>0</v>
      </c>
      <c r="R37" s="134"/>
      <c r="S37" s="134" t="s">
        <v>392</v>
      </c>
      <c r="T37" s="135" t="s">
        <v>393</v>
      </c>
      <c r="U37" s="106">
        <v>0</v>
      </c>
      <c r="V37" s="106">
        <f t="shared" ref="V37:V52" si="20">ROUND(E37*U37,2)</f>
        <v>0</v>
      </c>
      <c r="W37" s="106"/>
      <c r="X37" s="106" t="s">
        <v>1066</v>
      </c>
      <c r="Y37" s="101"/>
      <c r="Z37" s="101"/>
      <c r="AA37" s="101"/>
      <c r="AB37" s="101"/>
      <c r="AC37" s="101"/>
      <c r="AD37" s="101"/>
      <c r="AE37" s="101"/>
      <c r="AF37" s="101"/>
      <c r="AG37" s="101" t="s">
        <v>1795</v>
      </c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</row>
    <row r="38" spans="1:60" ht="22.5" outlineLevel="1">
      <c r="A38" s="129">
        <v>28</v>
      </c>
      <c r="B38" s="130" t="s">
        <v>2924</v>
      </c>
      <c r="C38" s="140" t="s">
        <v>2925</v>
      </c>
      <c r="D38" s="131" t="s">
        <v>1128</v>
      </c>
      <c r="E38" s="132">
        <v>2</v>
      </c>
      <c r="F38" s="133"/>
      <c r="G38" s="134">
        <f t="shared" si="14"/>
        <v>0</v>
      </c>
      <c r="H38" s="133"/>
      <c r="I38" s="134">
        <f t="shared" si="15"/>
        <v>0</v>
      </c>
      <c r="J38" s="133"/>
      <c r="K38" s="134">
        <f t="shared" si="16"/>
        <v>0</v>
      </c>
      <c r="L38" s="134">
        <v>21</v>
      </c>
      <c r="M38" s="134">
        <f t="shared" si="17"/>
        <v>0</v>
      </c>
      <c r="N38" s="134">
        <v>0</v>
      </c>
      <c r="O38" s="134">
        <f t="shared" si="18"/>
        <v>0</v>
      </c>
      <c r="P38" s="134">
        <v>0</v>
      </c>
      <c r="Q38" s="134">
        <f t="shared" si="19"/>
        <v>0</v>
      </c>
      <c r="R38" s="134"/>
      <c r="S38" s="134" t="s">
        <v>392</v>
      </c>
      <c r="T38" s="135" t="s">
        <v>393</v>
      </c>
      <c r="U38" s="106">
        <v>0</v>
      </c>
      <c r="V38" s="106">
        <f t="shared" si="20"/>
        <v>0</v>
      </c>
      <c r="W38" s="106"/>
      <c r="X38" s="106" t="s">
        <v>1066</v>
      </c>
      <c r="Y38" s="101"/>
      <c r="Z38" s="101"/>
      <c r="AA38" s="101"/>
      <c r="AB38" s="101"/>
      <c r="AC38" s="101"/>
      <c r="AD38" s="101"/>
      <c r="AE38" s="101"/>
      <c r="AF38" s="101"/>
      <c r="AG38" s="101" t="s">
        <v>1795</v>
      </c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</row>
    <row r="39" spans="1:60" ht="22.5" outlineLevel="1">
      <c r="A39" s="129">
        <v>29</v>
      </c>
      <c r="B39" s="130" t="s">
        <v>2926</v>
      </c>
      <c r="C39" s="140" t="s">
        <v>2927</v>
      </c>
      <c r="D39" s="131" t="s">
        <v>1128</v>
      </c>
      <c r="E39" s="132">
        <v>2</v>
      </c>
      <c r="F39" s="133"/>
      <c r="G39" s="134">
        <f t="shared" si="14"/>
        <v>0</v>
      </c>
      <c r="H39" s="133"/>
      <c r="I39" s="134">
        <f t="shared" si="15"/>
        <v>0</v>
      </c>
      <c r="J39" s="133"/>
      <c r="K39" s="134">
        <f t="shared" si="16"/>
        <v>0</v>
      </c>
      <c r="L39" s="134">
        <v>21</v>
      </c>
      <c r="M39" s="134">
        <f t="shared" si="17"/>
        <v>0</v>
      </c>
      <c r="N39" s="134">
        <v>0</v>
      </c>
      <c r="O39" s="134">
        <f t="shared" si="18"/>
        <v>0</v>
      </c>
      <c r="P39" s="134">
        <v>0</v>
      </c>
      <c r="Q39" s="134">
        <f t="shared" si="19"/>
        <v>0</v>
      </c>
      <c r="R39" s="134"/>
      <c r="S39" s="134" t="s">
        <v>392</v>
      </c>
      <c r="T39" s="135" t="s">
        <v>393</v>
      </c>
      <c r="U39" s="106">
        <v>0</v>
      </c>
      <c r="V39" s="106">
        <f t="shared" si="20"/>
        <v>0</v>
      </c>
      <c r="W39" s="106"/>
      <c r="X39" s="106" t="s">
        <v>1066</v>
      </c>
      <c r="Y39" s="101"/>
      <c r="Z39" s="101"/>
      <c r="AA39" s="101"/>
      <c r="AB39" s="101"/>
      <c r="AC39" s="101"/>
      <c r="AD39" s="101"/>
      <c r="AE39" s="101"/>
      <c r="AF39" s="101"/>
      <c r="AG39" s="101" t="s">
        <v>1795</v>
      </c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</row>
    <row r="40" spans="1:60" ht="22.5" outlineLevel="1">
      <c r="A40" s="129">
        <v>30</v>
      </c>
      <c r="B40" s="130" t="s">
        <v>2928</v>
      </c>
      <c r="C40" s="140" t="s">
        <v>2929</v>
      </c>
      <c r="D40" s="131" t="s">
        <v>1128</v>
      </c>
      <c r="E40" s="132">
        <v>2</v>
      </c>
      <c r="F40" s="133"/>
      <c r="G40" s="134">
        <f t="shared" si="14"/>
        <v>0</v>
      </c>
      <c r="H40" s="133"/>
      <c r="I40" s="134">
        <f t="shared" si="15"/>
        <v>0</v>
      </c>
      <c r="J40" s="133"/>
      <c r="K40" s="134">
        <f t="shared" si="16"/>
        <v>0</v>
      </c>
      <c r="L40" s="134">
        <v>21</v>
      </c>
      <c r="M40" s="134">
        <f t="shared" si="17"/>
        <v>0</v>
      </c>
      <c r="N40" s="134">
        <v>0</v>
      </c>
      <c r="O40" s="134">
        <f t="shared" si="18"/>
        <v>0</v>
      </c>
      <c r="P40" s="134">
        <v>0</v>
      </c>
      <c r="Q40" s="134">
        <f t="shared" si="19"/>
        <v>0</v>
      </c>
      <c r="R40" s="134"/>
      <c r="S40" s="134" t="s">
        <v>392</v>
      </c>
      <c r="T40" s="135" t="s">
        <v>393</v>
      </c>
      <c r="U40" s="106">
        <v>0</v>
      </c>
      <c r="V40" s="106">
        <f t="shared" si="20"/>
        <v>0</v>
      </c>
      <c r="W40" s="106"/>
      <c r="X40" s="106" t="s">
        <v>1066</v>
      </c>
      <c r="Y40" s="101"/>
      <c r="Z40" s="101"/>
      <c r="AA40" s="101"/>
      <c r="AB40" s="101"/>
      <c r="AC40" s="101"/>
      <c r="AD40" s="101"/>
      <c r="AE40" s="101"/>
      <c r="AF40" s="101"/>
      <c r="AG40" s="101" t="s">
        <v>1795</v>
      </c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</row>
    <row r="41" spans="1:60" outlineLevel="1">
      <c r="A41" s="129">
        <v>31</v>
      </c>
      <c r="B41" s="130" t="s">
        <v>2930</v>
      </c>
      <c r="C41" s="140" t="s">
        <v>2931</v>
      </c>
      <c r="D41" s="131" t="s">
        <v>1128</v>
      </c>
      <c r="E41" s="132">
        <v>4</v>
      </c>
      <c r="F41" s="133"/>
      <c r="G41" s="134">
        <f t="shared" si="14"/>
        <v>0</v>
      </c>
      <c r="H41" s="133"/>
      <c r="I41" s="134">
        <f t="shared" si="15"/>
        <v>0</v>
      </c>
      <c r="J41" s="133"/>
      <c r="K41" s="134">
        <f t="shared" si="16"/>
        <v>0</v>
      </c>
      <c r="L41" s="134">
        <v>21</v>
      </c>
      <c r="M41" s="134">
        <f t="shared" si="17"/>
        <v>0</v>
      </c>
      <c r="N41" s="134">
        <v>0</v>
      </c>
      <c r="O41" s="134">
        <f t="shared" si="18"/>
        <v>0</v>
      </c>
      <c r="P41" s="134">
        <v>0</v>
      </c>
      <c r="Q41" s="134">
        <f t="shared" si="19"/>
        <v>0</v>
      </c>
      <c r="R41" s="134"/>
      <c r="S41" s="134" t="s">
        <v>392</v>
      </c>
      <c r="T41" s="135" t="s">
        <v>393</v>
      </c>
      <c r="U41" s="106">
        <v>0</v>
      </c>
      <c r="V41" s="106">
        <f t="shared" si="20"/>
        <v>0</v>
      </c>
      <c r="W41" s="106"/>
      <c r="X41" s="106" t="s">
        <v>1066</v>
      </c>
      <c r="Y41" s="101"/>
      <c r="Z41" s="101"/>
      <c r="AA41" s="101"/>
      <c r="AB41" s="101"/>
      <c r="AC41" s="101"/>
      <c r="AD41" s="101"/>
      <c r="AE41" s="101"/>
      <c r="AF41" s="101"/>
      <c r="AG41" s="101" t="s">
        <v>1795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</row>
    <row r="42" spans="1:60" outlineLevel="1">
      <c r="A42" s="129">
        <v>32</v>
      </c>
      <c r="B42" s="130" t="s">
        <v>2932</v>
      </c>
      <c r="C42" s="140" t="s">
        <v>2933</v>
      </c>
      <c r="D42" s="131" t="s">
        <v>1128</v>
      </c>
      <c r="E42" s="132">
        <v>2</v>
      </c>
      <c r="F42" s="133"/>
      <c r="G42" s="134">
        <f t="shared" si="14"/>
        <v>0</v>
      </c>
      <c r="H42" s="133"/>
      <c r="I42" s="134">
        <f t="shared" si="15"/>
        <v>0</v>
      </c>
      <c r="J42" s="133"/>
      <c r="K42" s="134">
        <f t="shared" si="16"/>
        <v>0</v>
      </c>
      <c r="L42" s="134">
        <v>21</v>
      </c>
      <c r="M42" s="134">
        <f t="shared" si="17"/>
        <v>0</v>
      </c>
      <c r="N42" s="134">
        <v>0</v>
      </c>
      <c r="O42" s="134">
        <f t="shared" si="18"/>
        <v>0</v>
      </c>
      <c r="P42" s="134">
        <v>0</v>
      </c>
      <c r="Q42" s="134">
        <f t="shared" si="19"/>
        <v>0</v>
      </c>
      <c r="R42" s="134"/>
      <c r="S42" s="134" t="s">
        <v>392</v>
      </c>
      <c r="T42" s="135" t="s">
        <v>393</v>
      </c>
      <c r="U42" s="106">
        <v>0</v>
      </c>
      <c r="V42" s="106">
        <f t="shared" si="20"/>
        <v>0</v>
      </c>
      <c r="W42" s="106"/>
      <c r="X42" s="106" t="s">
        <v>1066</v>
      </c>
      <c r="Y42" s="101"/>
      <c r="Z42" s="101"/>
      <c r="AA42" s="101"/>
      <c r="AB42" s="101"/>
      <c r="AC42" s="101"/>
      <c r="AD42" s="101"/>
      <c r="AE42" s="101"/>
      <c r="AF42" s="101"/>
      <c r="AG42" s="101" t="s">
        <v>1795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</row>
    <row r="43" spans="1:60" ht="22.5" outlineLevel="1">
      <c r="A43" s="129">
        <v>33</v>
      </c>
      <c r="B43" s="130" t="s">
        <v>2603</v>
      </c>
      <c r="C43" s="140" t="s">
        <v>2934</v>
      </c>
      <c r="D43" s="131" t="s">
        <v>1128</v>
      </c>
      <c r="E43" s="132">
        <v>2</v>
      </c>
      <c r="F43" s="133"/>
      <c r="G43" s="134">
        <f t="shared" si="14"/>
        <v>0</v>
      </c>
      <c r="H43" s="133"/>
      <c r="I43" s="134">
        <f t="shared" si="15"/>
        <v>0</v>
      </c>
      <c r="J43" s="133"/>
      <c r="K43" s="134">
        <f t="shared" si="16"/>
        <v>0</v>
      </c>
      <c r="L43" s="134">
        <v>21</v>
      </c>
      <c r="M43" s="134">
        <f t="shared" si="17"/>
        <v>0</v>
      </c>
      <c r="N43" s="134">
        <v>0</v>
      </c>
      <c r="O43" s="134">
        <f t="shared" si="18"/>
        <v>0</v>
      </c>
      <c r="P43" s="134">
        <v>0</v>
      </c>
      <c r="Q43" s="134">
        <f t="shared" si="19"/>
        <v>0</v>
      </c>
      <c r="R43" s="134"/>
      <c r="S43" s="134" t="s">
        <v>392</v>
      </c>
      <c r="T43" s="135" t="s">
        <v>393</v>
      </c>
      <c r="U43" s="106">
        <v>0</v>
      </c>
      <c r="V43" s="106">
        <f t="shared" si="20"/>
        <v>0</v>
      </c>
      <c r="W43" s="106"/>
      <c r="X43" s="106" t="s">
        <v>1066</v>
      </c>
      <c r="Y43" s="101"/>
      <c r="Z43" s="101"/>
      <c r="AA43" s="101"/>
      <c r="AB43" s="101"/>
      <c r="AC43" s="101"/>
      <c r="AD43" s="101"/>
      <c r="AE43" s="101"/>
      <c r="AF43" s="101"/>
      <c r="AG43" s="101" t="s">
        <v>1795</v>
      </c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</row>
    <row r="44" spans="1:60" ht="22.5" outlineLevel="1">
      <c r="A44" s="129">
        <v>34</v>
      </c>
      <c r="B44" s="130" t="s">
        <v>2935</v>
      </c>
      <c r="C44" s="140" t="s">
        <v>2936</v>
      </c>
      <c r="D44" s="131" t="s">
        <v>1128</v>
      </c>
      <c r="E44" s="132">
        <v>2</v>
      </c>
      <c r="F44" s="133"/>
      <c r="G44" s="134">
        <f t="shared" si="14"/>
        <v>0</v>
      </c>
      <c r="H44" s="133"/>
      <c r="I44" s="134">
        <f t="shared" si="15"/>
        <v>0</v>
      </c>
      <c r="J44" s="133"/>
      <c r="K44" s="134">
        <f t="shared" si="16"/>
        <v>0</v>
      </c>
      <c r="L44" s="134">
        <v>21</v>
      </c>
      <c r="M44" s="134">
        <f t="shared" si="17"/>
        <v>0</v>
      </c>
      <c r="N44" s="134">
        <v>0</v>
      </c>
      <c r="O44" s="134">
        <f t="shared" si="18"/>
        <v>0</v>
      </c>
      <c r="P44" s="134">
        <v>0</v>
      </c>
      <c r="Q44" s="134">
        <f t="shared" si="19"/>
        <v>0</v>
      </c>
      <c r="R44" s="134"/>
      <c r="S44" s="134" t="s">
        <v>392</v>
      </c>
      <c r="T44" s="135" t="s">
        <v>393</v>
      </c>
      <c r="U44" s="106">
        <v>0</v>
      </c>
      <c r="V44" s="106">
        <f t="shared" si="20"/>
        <v>0</v>
      </c>
      <c r="W44" s="106"/>
      <c r="X44" s="106" t="s">
        <v>1066</v>
      </c>
      <c r="Y44" s="101"/>
      <c r="Z44" s="101"/>
      <c r="AA44" s="101"/>
      <c r="AB44" s="101"/>
      <c r="AC44" s="101"/>
      <c r="AD44" s="101"/>
      <c r="AE44" s="101"/>
      <c r="AF44" s="101"/>
      <c r="AG44" s="101" t="s">
        <v>1795</v>
      </c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</row>
    <row r="45" spans="1:60" ht="22.5" outlineLevel="1">
      <c r="A45" s="129">
        <v>35</v>
      </c>
      <c r="B45" s="130" t="s">
        <v>2937</v>
      </c>
      <c r="C45" s="140" t="s">
        <v>2938</v>
      </c>
      <c r="D45" s="131" t="s">
        <v>1128</v>
      </c>
      <c r="E45" s="132">
        <v>2</v>
      </c>
      <c r="F45" s="133"/>
      <c r="G45" s="134">
        <f t="shared" si="14"/>
        <v>0</v>
      </c>
      <c r="H45" s="133"/>
      <c r="I45" s="134">
        <f t="shared" si="15"/>
        <v>0</v>
      </c>
      <c r="J45" s="133"/>
      <c r="K45" s="134">
        <f t="shared" si="16"/>
        <v>0</v>
      </c>
      <c r="L45" s="134">
        <v>21</v>
      </c>
      <c r="M45" s="134">
        <f t="shared" si="17"/>
        <v>0</v>
      </c>
      <c r="N45" s="134">
        <v>0</v>
      </c>
      <c r="O45" s="134">
        <f t="shared" si="18"/>
        <v>0</v>
      </c>
      <c r="P45" s="134">
        <v>0</v>
      </c>
      <c r="Q45" s="134">
        <f t="shared" si="19"/>
        <v>0</v>
      </c>
      <c r="R45" s="134"/>
      <c r="S45" s="134" t="s">
        <v>392</v>
      </c>
      <c r="T45" s="135" t="s">
        <v>393</v>
      </c>
      <c r="U45" s="106">
        <v>0</v>
      </c>
      <c r="V45" s="106">
        <f t="shared" si="20"/>
        <v>0</v>
      </c>
      <c r="W45" s="106"/>
      <c r="X45" s="106" t="s">
        <v>1066</v>
      </c>
      <c r="Y45" s="101"/>
      <c r="Z45" s="101"/>
      <c r="AA45" s="101"/>
      <c r="AB45" s="101"/>
      <c r="AC45" s="101"/>
      <c r="AD45" s="101"/>
      <c r="AE45" s="101"/>
      <c r="AF45" s="101"/>
      <c r="AG45" s="101" t="s">
        <v>1795</v>
      </c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</row>
    <row r="46" spans="1:60" ht="22.5" outlineLevel="1">
      <c r="A46" s="129">
        <v>36</v>
      </c>
      <c r="B46" s="130" t="s">
        <v>1808</v>
      </c>
      <c r="C46" s="140" t="s">
        <v>2939</v>
      </c>
      <c r="D46" s="131" t="s">
        <v>1128</v>
      </c>
      <c r="E46" s="132">
        <v>2</v>
      </c>
      <c r="F46" s="133"/>
      <c r="G46" s="134">
        <f t="shared" si="14"/>
        <v>0</v>
      </c>
      <c r="H46" s="133"/>
      <c r="I46" s="134">
        <f t="shared" si="15"/>
        <v>0</v>
      </c>
      <c r="J46" s="133"/>
      <c r="K46" s="134">
        <f t="shared" si="16"/>
        <v>0</v>
      </c>
      <c r="L46" s="134">
        <v>21</v>
      </c>
      <c r="M46" s="134">
        <f t="shared" si="17"/>
        <v>0</v>
      </c>
      <c r="N46" s="134">
        <v>0</v>
      </c>
      <c r="O46" s="134">
        <f t="shared" si="18"/>
        <v>0</v>
      </c>
      <c r="P46" s="134">
        <v>0</v>
      </c>
      <c r="Q46" s="134">
        <f t="shared" si="19"/>
        <v>0</v>
      </c>
      <c r="R46" s="134"/>
      <c r="S46" s="134" t="s">
        <v>392</v>
      </c>
      <c r="T46" s="135" t="s">
        <v>393</v>
      </c>
      <c r="U46" s="106">
        <v>0</v>
      </c>
      <c r="V46" s="106">
        <f t="shared" si="20"/>
        <v>0</v>
      </c>
      <c r="W46" s="106"/>
      <c r="X46" s="106" t="s">
        <v>1066</v>
      </c>
      <c r="Y46" s="101"/>
      <c r="Z46" s="101"/>
      <c r="AA46" s="101"/>
      <c r="AB46" s="101"/>
      <c r="AC46" s="101"/>
      <c r="AD46" s="101"/>
      <c r="AE46" s="101"/>
      <c r="AF46" s="101"/>
      <c r="AG46" s="101" t="s">
        <v>1795</v>
      </c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</row>
    <row r="47" spans="1:60" ht="22.5" outlineLevel="1">
      <c r="A47" s="129">
        <v>37</v>
      </c>
      <c r="B47" s="130" t="s">
        <v>1819</v>
      </c>
      <c r="C47" s="140" t="s">
        <v>2940</v>
      </c>
      <c r="D47" s="131" t="s">
        <v>1128</v>
      </c>
      <c r="E47" s="132">
        <v>2</v>
      </c>
      <c r="F47" s="133"/>
      <c r="G47" s="134">
        <f t="shared" si="14"/>
        <v>0</v>
      </c>
      <c r="H47" s="133"/>
      <c r="I47" s="134">
        <f t="shared" si="15"/>
        <v>0</v>
      </c>
      <c r="J47" s="133"/>
      <c r="K47" s="134">
        <f t="shared" si="16"/>
        <v>0</v>
      </c>
      <c r="L47" s="134">
        <v>21</v>
      </c>
      <c r="M47" s="134">
        <f t="shared" si="17"/>
        <v>0</v>
      </c>
      <c r="N47" s="134">
        <v>0</v>
      </c>
      <c r="O47" s="134">
        <f t="shared" si="18"/>
        <v>0</v>
      </c>
      <c r="P47" s="134">
        <v>0</v>
      </c>
      <c r="Q47" s="134">
        <f t="shared" si="19"/>
        <v>0</v>
      </c>
      <c r="R47" s="134"/>
      <c r="S47" s="134" t="s">
        <v>392</v>
      </c>
      <c r="T47" s="135" t="s">
        <v>393</v>
      </c>
      <c r="U47" s="106">
        <v>0</v>
      </c>
      <c r="V47" s="106">
        <f t="shared" si="20"/>
        <v>0</v>
      </c>
      <c r="W47" s="106"/>
      <c r="X47" s="106" t="s">
        <v>1066</v>
      </c>
      <c r="Y47" s="101"/>
      <c r="Z47" s="101"/>
      <c r="AA47" s="101"/>
      <c r="AB47" s="101"/>
      <c r="AC47" s="101"/>
      <c r="AD47" s="101"/>
      <c r="AE47" s="101"/>
      <c r="AF47" s="101"/>
      <c r="AG47" s="101" t="s">
        <v>1795</v>
      </c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</row>
    <row r="48" spans="1:60" outlineLevel="1">
      <c r="A48" s="129">
        <v>38</v>
      </c>
      <c r="B48" s="130" t="s">
        <v>2941</v>
      </c>
      <c r="C48" s="140" t="s">
        <v>2942</v>
      </c>
      <c r="D48" s="131" t="s">
        <v>1128</v>
      </c>
      <c r="E48" s="132">
        <v>2</v>
      </c>
      <c r="F48" s="133"/>
      <c r="G48" s="134">
        <f t="shared" si="14"/>
        <v>0</v>
      </c>
      <c r="H48" s="133"/>
      <c r="I48" s="134">
        <f t="shared" si="15"/>
        <v>0</v>
      </c>
      <c r="J48" s="133"/>
      <c r="K48" s="134">
        <f t="shared" si="16"/>
        <v>0</v>
      </c>
      <c r="L48" s="134">
        <v>21</v>
      </c>
      <c r="M48" s="134">
        <f t="shared" si="17"/>
        <v>0</v>
      </c>
      <c r="N48" s="134">
        <v>0</v>
      </c>
      <c r="O48" s="134">
        <f t="shared" si="18"/>
        <v>0</v>
      </c>
      <c r="P48" s="134">
        <v>0</v>
      </c>
      <c r="Q48" s="134">
        <f t="shared" si="19"/>
        <v>0</v>
      </c>
      <c r="R48" s="134"/>
      <c r="S48" s="134" t="s">
        <v>392</v>
      </c>
      <c r="T48" s="135" t="s">
        <v>393</v>
      </c>
      <c r="U48" s="106">
        <v>0</v>
      </c>
      <c r="V48" s="106">
        <f t="shared" si="20"/>
        <v>0</v>
      </c>
      <c r="W48" s="106"/>
      <c r="X48" s="106" t="s">
        <v>1066</v>
      </c>
      <c r="Y48" s="101"/>
      <c r="Z48" s="101"/>
      <c r="AA48" s="101"/>
      <c r="AB48" s="101"/>
      <c r="AC48" s="101"/>
      <c r="AD48" s="101"/>
      <c r="AE48" s="101"/>
      <c r="AF48" s="101"/>
      <c r="AG48" s="101" t="s">
        <v>1795</v>
      </c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1:60" ht="33.75" outlineLevel="1">
      <c r="A49" s="129">
        <v>39</v>
      </c>
      <c r="B49" s="130" t="s">
        <v>1852</v>
      </c>
      <c r="C49" s="140" t="s">
        <v>2943</v>
      </c>
      <c r="D49" s="131" t="s">
        <v>1128</v>
      </c>
      <c r="E49" s="132">
        <v>4</v>
      </c>
      <c r="F49" s="133"/>
      <c r="G49" s="134">
        <f t="shared" si="14"/>
        <v>0</v>
      </c>
      <c r="H49" s="133"/>
      <c r="I49" s="134">
        <f t="shared" si="15"/>
        <v>0</v>
      </c>
      <c r="J49" s="133"/>
      <c r="K49" s="134">
        <f t="shared" si="16"/>
        <v>0</v>
      </c>
      <c r="L49" s="134">
        <v>21</v>
      </c>
      <c r="M49" s="134">
        <f t="shared" si="17"/>
        <v>0</v>
      </c>
      <c r="N49" s="134">
        <v>0</v>
      </c>
      <c r="O49" s="134">
        <f t="shared" si="18"/>
        <v>0</v>
      </c>
      <c r="P49" s="134">
        <v>0</v>
      </c>
      <c r="Q49" s="134">
        <f t="shared" si="19"/>
        <v>0</v>
      </c>
      <c r="R49" s="134"/>
      <c r="S49" s="134" t="s">
        <v>392</v>
      </c>
      <c r="T49" s="135" t="s">
        <v>393</v>
      </c>
      <c r="U49" s="106">
        <v>0</v>
      </c>
      <c r="V49" s="106">
        <f t="shared" si="20"/>
        <v>0</v>
      </c>
      <c r="W49" s="106"/>
      <c r="X49" s="106" t="s">
        <v>1066</v>
      </c>
      <c r="Y49" s="101"/>
      <c r="Z49" s="101"/>
      <c r="AA49" s="101"/>
      <c r="AB49" s="101"/>
      <c r="AC49" s="101"/>
      <c r="AD49" s="101"/>
      <c r="AE49" s="101"/>
      <c r="AF49" s="101"/>
      <c r="AG49" s="101" t="s">
        <v>1795</v>
      </c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</row>
    <row r="50" spans="1:60" ht="33.75" outlineLevel="1">
      <c r="A50" s="129">
        <v>40</v>
      </c>
      <c r="B50" s="130" t="s">
        <v>2944</v>
      </c>
      <c r="C50" s="140" t="s">
        <v>2945</v>
      </c>
      <c r="D50" s="131" t="s">
        <v>1128</v>
      </c>
      <c r="E50" s="132">
        <v>2</v>
      </c>
      <c r="F50" s="133"/>
      <c r="G50" s="134">
        <f t="shared" si="14"/>
        <v>0</v>
      </c>
      <c r="H50" s="133"/>
      <c r="I50" s="134">
        <f t="shared" si="15"/>
        <v>0</v>
      </c>
      <c r="J50" s="133"/>
      <c r="K50" s="134">
        <f t="shared" si="16"/>
        <v>0</v>
      </c>
      <c r="L50" s="134">
        <v>21</v>
      </c>
      <c r="M50" s="134">
        <f t="shared" si="17"/>
        <v>0</v>
      </c>
      <c r="N50" s="134">
        <v>0</v>
      </c>
      <c r="O50" s="134">
        <f t="shared" si="18"/>
        <v>0</v>
      </c>
      <c r="P50" s="134">
        <v>0</v>
      </c>
      <c r="Q50" s="134">
        <f t="shared" si="19"/>
        <v>0</v>
      </c>
      <c r="R50" s="134"/>
      <c r="S50" s="134" t="s">
        <v>392</v>
      </c>
      <c r="T50" s="135" t="s">
        <v>393</v>
      </c>
      <c r="U50" s="106">
        <v>0</v>
      </c>
      <c r="V50" s="106">
        <f t="shared" si="20"/>
        <v>0</v>
      </c>
      <c r="W50" s="106"/>
      <c r="X50" s="106" t="s">
        <v>1066</v>
      </c>
      <c r="Y50" s="101"/>
      <c r="Z50" s="101"/>
      <c r="AA50" s="101"/>
      <c r="AB50" s="101"/>
      <c r="AC50" s="101"/>
      <c r="AD50" s="101"/>
      <c r="AE50" s="101"/>
      <c r="AF50" s="101"/>
      <c r="AG50" s="101" t="s">
        <v>1795</v>
      </c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1:60" ht="22.5" outlineLevel="1">
      <c r="A51" s="129">
        <v>41</v>
      </c>
      <c r="B51" s="130" t="s">
        <v>2230</v>
      </c>
      <c r="C51" s="140" t="s">
        <v>2946</v>
      </c>
      <c r="D51" s="131" t="s">
        <v>1128</v>
      </c>
      <c r="E51" s="132">
        <v>4</v>
      </c>
      <c r="F51" s="133"/>
      <c r="G51" s="134">
        <f t="shared" si="14"/>
        <v>0</v>
      </c>
      <c r="H51" s="133"/>
      <c r="I51" s="134">
        <f t="shared" si="15"/>
        <v>0</v>
      </c>
      <c r="J51" s="133"/>
      <c r="K51" s="134">
        <f t="shared" si="16"/>
        <v>0</v>
      </c>
      <c r="L51" s="134">
        <v>21</v>
      </c>
      <c r="M51" s="134">
        <f t="shared" si="17"/>
        <v>0</v>
      </c>
      <c r="N51" s="134">
        <v>0</v>
      </c>
      <c r="O51" s="134">
        <f t="shared" si="18"/>
        <v>0</v>
      </c>
      <c r="P51" s="134">
        <v>0</v>
      </c>
      <c r="Q51" s="134">
        <f t="shared" si="19"/>
        <v>0</v>
      </c>
      <c r="R51" s="134"/>
      <c r="S51" s="134" t="s">
        <v>392</v>
      </c>
      <c r="T51" s="135" t="s">
        <v>393</v>
      </c>
      <c r="U51" s="106">
        <v>0</v>
      </c>
      <c r="V51" s="106">
        <f t="shared" si="20"/>
        <v>0</v>
      </c>
      <c r="W51" s="106"/>
      <c r="X51" s="106" t="s">
        <v>1066</v>
      </c>
      <c r="Y51" s="101"/>
      <c r="Z51" s="101"/>
      <c r="AA51" s="101"/>
      <c r="AB51" s="101"/>
      <c r="AC51" s="101"/>
      <c r="AD51" s="101"/>
      <c r="AE51" s="101"/>
      <c r="AF51" s="101"/>
      <c r="AG51" s="101" t="s">
        <v>1795</v>
      </c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</row>
    <row r="52" spans="1:60" outlineLevel="1">
      <c r="A52" s="129">
        <v>42</v>
      </c>
      <c r="B52" s="130" t="s">
        <v>2571</v>
      </c>
      <c r="C52" s="140" t="s">
        <v>2921</v>
      </c>
      <c r="D52" s="131" t="s">
        <v>1128</v>
      </c>
      <c r="E52" s="132">
        <v>1</v>
      </c>
      <c r="F52" s="133"/>
      <c r="G52" s="134">
        <f t="shared" si="14"/>
        <v>0</v>
      </c>
      <c r="H52" s="133"/>
      <c r="I52" s="134">
        <f t="shared" si="15"/>
        <v>0</v>
      </c>
      <c r="J52" s="133"/>
      <c r="K52" s="134">
        <f t="shared" si="16"/>
        <v>0</v>
      </c>
      <c r="L52" s="134">
        <v>21</v>
      </c>
      <c r="M52" s="134">
        <f t="shared" si="17"/>
        <v>0</v>
      </c>
      <c r="N52" s="134">
        <v>0</v>
      </c>
      <c r="O52" s="134">
        <f t="shared" si="18"/>
        <v>0</v>
      </c>
      <c r="P52" s="134">
        <v>0</v>
      </c>
      <c r="Q52" s="134">
        <f t="shared" si="19"/>
        <v>0</v>
      </c>
      <c r="R52" s="134"/>
      <c r="S52" s="134" t="s">
        <v>392</v>
      </c>
      <c r="T52" s="135" t="s">
        <v>393</v>
      </c>
      <c r="U52" s="106">
        <v>0</v>
      </c>
      <c r="V52" s="106">
        <f t="shared" si="20"/>
        <v>0</v>
      </c>
      <c r="W52" s="106"/>
      <c r="X52" s="106" t="s">
        <v>1066</v>
      </c>
      <c r="Y52" s="101"/>
      <c r="Z52" s="101"/>
      <c r="AA52" s="101"/>
      <c r="AB52" s="101"/>
      <c r="AC52" s="101"/>
      <c r="AD52" s="101"/>
      <c r="AE52" s="101"/>
      <c r="AF52" s="101"/>
      <c r="AG52" s="101" t="s">
        <v>1795</v>
      </c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1:60">
      <c r="A53" s="116" t="s">
        <v>355</v>
      </c>
      <c r="B53" s="117" t="s">
        <v>291</v>
      </c>
      <c r="C53" s="136" t="s">
        <v>292</v>
      </c>
      <c r="D53" s="118"/>
      <c r="E53" s="119"/>
      <c r="F53" s="120"/>
      <c r="G53" s="120">
        <f>SUMIF(AG54:AG58,"&lt;&gt;NOR",G54:G58)</f>
        <v>0</v>
      </c>
      <c r="H53" s="120"/>
      <c r="I53" s="120">
        <f>SUM(I54:I58)</f>
        <v>0</v>
      </c>
      <c r="J53" s="120"/>
      <c r="K53" s="120">
        <f>SUM(K54:K58)</f>
        <v>0</v>
      </c>
      <c r="L53" s="120"/>
      <c r="M53" s="120">
        <f>SUM(M54:M58)</f>
        <v>0</v>
      </c>
      <c r="N53" s="120"/>
      <c r="O53" s="120">
        <f>SUM(O54:O58)</f>
        <v>0</v>
      </c>
      <c r="P53" s="120"/>
      <c r="Q53" s="120">
        <f>SUM(Q54:Q58)</f>
        <v>0</v>
      </c>
      <c r="R53" s="120"/>
      <c r="S53" s="120"/>
      <c r="T53" s="121"/>
      <c r="U53" s="115"/>
      <c r="V53" s="115">
        <f>SUM(V54:V58)</f>
        <v>0</v>
      </c>
      <c r="W53" s="115"/>
      <c r="X53" s="115"/>
      <c r="AG53" t="s">
        <v>356</v>
      </c>
    </row>
    <row r="54" spans="1:60" ht="22.5" outlineLevel="1">
      <c r="A54" s="129">
        <v>43</v>
      </c>
      <c r="B54" s="130" t="s">
        <v>2947</v>
      </c>
      <c r="C54" s="140" t="s">
        <v>2948</v>
      </c>
      <c r="D54" s="131" t="s">
        <v>1128</v>
      </c>
      <c r="E54" s="132">
        <v>3</v>
      </c>
      <c r="F54" s="133"/>
      <c r="G54" s="134">
        <f>ROUND(E54*F54,2)</f>
        <v>0</v>
      </c>
      <c r="H54" s="133"/>
      <c r="I54" s="134">
        <f>ROUND(E54*H54,2)</f>
        <v>0</v>
      </c>
      <c r="J54" s="133"/>
      <c r="K54" s="134">
        <f>ROUND(E54*J54,2)</f>
        <v>0</v>
      </c>
      <c r="L54" s="134">
        <v>21</v>
      </c>
      <c r="M54" s="134">
        <f>G54*(1+L54/100)</f>
        <v>0</v>
      </c>
      <c r="N54" s="134">
        <v>0</v>
      </c>
      <c r="O54" s="134">
        <f>ROUND(E54*N54,2)</f>
        <v>0</v>
      </c>
      <c r="P54" s="134">
        <v>0</v>
      </c>
      <c r="Q54" s="134">
        <f>ROUND(E54*P54,2)</f>
        <v>0</v>
      </c>
      <c r="R54" s="134"/>
      <c r="S54" s="134" t="s">
        <v>392</v>
      </c>
      <c r="T54" s="135" t="s">
        <v>393</v>
      </c>
      <c r="U54" s="106">
        <v>0</v>
      </c>
      <c r="V54" s="106">
        <f>ROUND(E54*U54,2)</f>
        <v>0</v>
      </c>
      <c r="W54" s="106"/>
      <c r="X54" s="106" t="s">
        <v>1066</v>
      </c>
      <c r="Y54" s="101"/>
      <c r="Z54" s="101"/>
      <c r="AA54" s="101"/>
      <c r="AB54" s="101"/>
      <c r="AC54" s="101"/>
      <c r="AD54" s="101"/>
      <c r="AE54" s="101"/>
      <c r="AF54" s="101"/>
      <c r="AG54" s="101" t="s">
        <v>1795</v>
      </c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</row>
    <row r="55" spans="1:60" ht="33.75" outlineLevel="1">
      <c r="A55" s="129">
        <v>44</v>
      </c>
      <c r="B55" s="130" t="s">
        <v>2949</v>
      </c>
      <c r="C55" s="140" t="s">
        <v>2950</v>
      </c>
      <c r="D55" s="131" t="s">
        <v>1128</v>
      </c>
      <c r="E55" s="132">
        <v>1</v>
      </c>
      <c r="F55" s="133"/>
      <c r="G55" s="134">
        <f>ROUND(E55*F55,2)</f>
        <v>0</v>
      </c>
      <c r="H55" s="133"/>
      <c r="I55" s="134">
        <f>ROUND(E55*H55,2)</f>
        <v>0</v>
      </c>
      <c r="J55" s="133"/>
      <c r="K55" s="134">
        <f>ROUND(E55*J55,2)</f>
        <v>0</v>
      </c>
      <c r="L55" s="134">
        <v>21</v>
      </c>
      <c r="M55" s="134">
        <f>G55*(1+L55/100)</f>
        <v>0</v>
      </c>
      <c r="N55" s="134">
        <v>0</v>
      </c>
      <c r="O55" s="134">
        <f>ROUND(E55*N55,2)</f>
        <v>0</v>
      </c>
      <c r="P55" s="134">
        <v>0</v>
      </c>
      <c r="Q55" s="134">
        <f>ROUND(E55*P55,2)</f>
        <v>0</v>
      </c>
      <c r="R55" s="134"/>
      <c r="S55" s="134" t="s">
        <v>392</v>
      </c>
      <c r="T55" s="135" t="s">
        <v>393</v>
      </c>
      <c r="U55" s="106">
        <v>0</v>
      </c>
      <c r="V55" s="106">
        <f>ROUND(E55*U55,2)</f>
        <v>0</v>
      </c>
      <c r="W55" s="106"/>
      <c r="X55" s="106" t="s">
        <v>1066</v>
      </c>
      <c r="Y55" s="101"/>
      <c r="Z55" s="101"/>
      <c r="AA55" s="101"/>
      <c r="AB55" s="101"/>
      <c r="AC55" s="101"/>
      <c r="AD55" s="101"/>
      <c r="AE55" s="101"/>
      <c r="AF55" s="101"/>
      <c r="AG55" s="101" t="s">
        <v>1795</v>
      </c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</row>
    <row r="56" spans="1:60" ht="33.75" outlineLevel="1">
      <c r="A56" s="129">
        <v>45</v>
      </c>
      <c r="B56" s="130" t="s">
        <v>2951</v>
      </c>
      <c r="C56" s="140" t="s">
        <v>2952</v>
      </c>
      <c r="D56" s="131" t="s">
        <v>1128</v>
      </c>
      <c r="E56" s="132">
        <v>3</v>
      </c>
      <c r="F56" s="133"/>
      <c r="G56" s="134">
        <f>ROUND(E56*F56,2)</f>
        <v>0</v>
      </c>
      <c r="H56" s="133"/>
      <c r="I56" s="134">
        <f>ROUND(E56*H56,2)</f>
        <v>0</v>
      </c>
      <c r="J56" s="133"/>
      <c r="K56" s="134">
        <f>ROUND(E56*J56,2)</f>
        <v>0</v>
      </c>
      <c r="L56" s="134">
        <v>21</v>
      </c>
      <c r="M56" s="134">
        <f>G56*(1+L56/100)</f>
        <v>0</v>
      </c>
      <c r="N56" s="134">
        <v>0</v>
      </c>
      <c r="O56" s="134">
        <f>ROUND(E56*N56,2)</f>
        <v>0</v>
      </c>
      <c r="P56" s="134">
        <v>0</v>
      </c>
      <c r="Q56" s="134">
        <f>ROUND(E56*P56,2)</f>
        <v>0</v>
      </c>
      <c r="R56" s="134"/>
      <c r="S56" s="134" t="s">
        <v>392</v>
      </c>
      <c r="T56" s="135" t="s">
        <v>393</v>
      </c>
      <c r="U56" s="106">
        <v>0</v>
      </c>
      <c r="V56" s="106">
        <f>ROUND(E56*U56,2)</f>
        <v>0</v>
      </c>
      <c r="W56" s="106"/>
      <c r="X56" s="106" t="s">
        <v>1066</v>
      </c>
      <c r="Y56" s="101"/>
      <c r="Z56" s="101"/>
      <c r="AA56" s="101"/>
      <c r="AB56" s="101"/>
      <c r="AC56" s="101"/>
      <c r="AD56" s="101"/>
      <c r="AE56" s="101"/>
      <c r="AF56" s="101"/>
      <c r="AG56" s="101" t="s">
        <v>1795</v>
      </c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</row>
    <row r="57" spans="1:60" outlineLevel="1">
      <c r="A57" s="129">
        <v>46</v>
      </c>
      <c r="B57" s="130" t="s">
        <v>2574</v>
      </c>
      <c r="C57" s="140" t="s">
        <v>2953</v>
      </c>
      <c r="D57" s="131" t="s">
        <v>1128</v>
      </c>
      <c r="E57" s="132">
        <v>1</v>
      </c>
      <c r="F57" s="133"/>
      <c r="G57" s="134">
        <f>ROUND(E57*F57,2)</f>
        <v>0</v>
      </c>
      <c r="H57" s="133"/>
      <c r="I57" s="134">
        <f>ROUND(E57*H57,2)</f>
        <v>0</v>
      </c>
      <c r="J57" s="133"/>
      <c r="K57" s="134">
        <f>ROUND(E57*J57,2)</f>
        <v>0</v>
      </c>
      <c r="L57" s="134">
        <v>21</v>
      </c>
      <c r="M57" s="134">
        <f>G57*(1+L57/100)</f>
        <v>0</v>
      </c>
      <c r="N57" s="134">
        <v>0</v>
      </c>
      <c r="O57" s="134">
        <f>ROUND(E57*N57,2)</f>
        <v>0</v>
      </c>
      <c r="P57" s="134">
        <v>0</v>
      </c>
      <c r="Q57" s="134">
        <f>ROUND(E57*P57,2)</f>
        <v>0</v>
      </c>
      <c r="R57" s="134"/>
      <c r="S57" s="134" t="s">
        <v>392</v>
      </c>
      <c r="T57" s="135" t="s">
        <v>393</v>
      </c>
      <c r="U57" s="106">
        <v>0</v>
      </c>
      <c r="V57" s="106">
        <f>ROUND(E57*U57,2)</f>
        <v>0</v>
      </c>
      <c r="W57" s="106"/>
      <c r="X57" s="106" t="s">
        <v>1066</v>
      </c>
      <c r="Y57" s="101"/>
      <c r="Z57" s="101"/>
      <c r="AA57" s="101"/>
      <c r="AB57" s="101"/>
      <c r="AC57" s="101"/>
      <c r="AD57" s="101"/>
      <c r="AE57" s="101"/>
      <c r="AF57" s="101"/>
      <c r="AG57" s="101" t="s">
        <v>1795</v>
      </c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</row>
    <row r="58" spans="1:60" outlineLevel="1">
      <c r="A58" s="129">
        <v>47</v>
      </c>
      <c r="B58" s="130" t="s">
        <v>2954</v>
      </c>
      <c r="C58" s="140" t="s">
        <v>2921</v>
      </c>
      <c r="D58" s="131" t="s">
        <v>1128</v>
      </c>
      <c r="E58" s="132">
        <v>1</v>
      </c>
      <c r="F58" s="133"/>
      <c r="G58" s="134">
        <f>ROUND(E58*F58,2)</f>
        <v>0</v>
      </c>
      <c r="H58" s="133"/>
      <c r="I58" s="134">
        <f>ROUND(E58*H58,2)</f>
        <v>0</v>
      </c>
      <c r="J58" s="133"/>
      <c r="K58" s="134">
        <f>ROUND(E58*J58,2)</f>
        <v>0</v>
      </c>
      <c r="L58" s="134">
        <v>21</v>
      </c>
      <c r="M58" s="134">
        <f>G58*(1+L58/100)</f>
        <v>0</v>
      </c>
      <c r="N58" s="134">
        <v>0</v>
      </c>
      <c r="O58" s="134">
        <f>ROUND(E58*N58,2)</f>
        <v>0</v>
      </c>
      <c r="P58" s="134">
        <v>0</v>
      </c>
      <c r="Q58" s="134">
        <f>ROUND(E58*P58,2)</f>
        <v>0</v>
      </c>
      <c r="R58" s="134"/>
      <c r="S58" s="134" t="s">
        <v>392</v>
      </c>
      <c r="T58" s="135" t="s">
        <v>393</v>
      </c>
      <c r="U58" s="106">
        <v>0</v>
      </c>
      <c r="V58" s="106">
        <f>ROUND(E58*U58,2)</f>
        <v>0</v>
      </c>
      <c r="W58" s="106"/>
      <c r="X58" s="106" t="s">
        <v>1066</v>
      </c>
      <c r="Y58" s="101"/>
      <c r="Z58" s="101"/>
      <c r="AA58" s="101"/>
      <c r="AB58" s="101"/>
      <c r="AC58" s="101"/>
      <c r="AD58" s="101"/>
      <c r="AE58" s="101"/>
      <c r="AF58" s="101"/>
      <c r="AG58" s="101" t="s">
        <v>1795</v>
      </c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</row>
    <row r="59" spans="1:60">
      <c r="A59" s="116" t="s">
        <v>355</v>
      </c>
      <c r="B59" s="117" t="s">
        <v>297</v>
      </c>
      <c r="C59" s="136" t="s">
        <v>298</v>
      </c>
      <c r="D59" s="118"/>
      <c r="E59" s="119"/>
      <c r="F59" s="120"/>
      <c r="G59" s="120">
        <f>SUMIF(AG60:AG63,"&lt;&gt;NOR",G60:G63)</f>
        <v>0</v>
      </c>
      <c r="H59" s="120"/>
      <c r="I59" s="120">
        <f>SUM(I60:I63)</f>
        <v>0</v>
      </c>
      <c r="J59" s="120"/>
      <c r="K59" s="120">
        <f>SUM(K60:K63)</f>
        <v>0</v>
      </c>
      <c r="L59" s="120"/>
      <c r="M59" s="120">
        <f>SUM(M60:M63)</f>
        <v>0</v>
      </c>
      <c r="N59" s="120"/>
      <c r="O59" s="120">
        <f>SUM(O60:O63)</f>
        <v>0</v>
      </c>
      <c r="P59" s="120"/>
      <c r="Q59" s="120">
        <f>SUM(Q60:Q63)</f>
        <v>0</v>
      </c>
      <c r="R59" s="120"/>
      <c r="S59" s="120"/>
      <c r="T59" s="121"/>
      <c r="U59" s="115"/>
      <c r="V59" s="115">
        <f>SUM(V60:V63)</f>
        <v>0</v>
      </c>
      <c r="W59" s="115"/>
      <c r="X59" s="115"/>
      <c r="AG59" t="s">
        <v>356</v>
      </c>
    </row>
    <row r="60" spans="1:60" ht="22.5" outlineLevel="1">
      <c r="A60" s="129">
        <v>48</v>
      </c>
      <c r="B60" s="130" t="s">
        <v>1812</v>
      </c>
      <c r="C60" s="140" t="s">
        <v>2955</v>
      </c>
      <c r="D60" s="131" t="s">
        <v>1128</v>
      </c>
      <c r="E60" s="132">
        <v>2</v>
      </c>
      <c r="F60" s="133"/>
      <c r="G60" s="134">
        <f>ROUND(E60*F60,2)</f>
        <v>0</v>
      </c>
      <c r="H60" s="133"/>
      <c r="I60" s="134">
        <f>ROUND(E60*H60,2)</f>
        <v>0</v>
      </c>
      <c r="J60" s="133"/>
      <c r="K60" s="134">
        <f>ROUND(E60*J60,2)</f>
        <v>0</v>
      </c>
      <c r="L60" s="134">
        <v>21</v>
      </c>
      <c r="M60" s="134">
        <f>G60*(1+L60/100)</f>
        <v>0</v>
      </c>
      <c r="N60" s="134">
        <v>0</v>
      </c>
      <c r="O60" s="134">
        <f>ROUND(E60*N60,2)</f>
        <v>0</v>
      </c>
      <c r="P60" s="134">
        <v>0</v>
      </c>
      <c r="Q60" s="134">
        <f>ROUND(E60*P60,2)</f>
        <v>0</v>
      </c>
      <c r="R60" s="134"/>
      <c r="S60" s="134" t="s">
        <v>392</v>
      </c>
      <c r="T60" s="135" t="s">
        <v>393</v>
      </c>
      <c r="U60" s="106">
        <v>0</v>
      </c>
      <c r="V60" s="106">
        <f>ROUND(E60*U60,2)</f>
        <v>0</v>
      </c>
      <c r="W60" s="106"/>
      <c r="X60" s="106" t="s">
        <v>1066</v>
      </c>
      <c r="Y60" s="101"/>
      <c r="Z60" s="101"/>
      <c r="AA60" s="101"/>
      <c r="AB60" s="101"/>
      <c r="AC60" s="101"/>
      <c r="AD60" s="101"/>
      <c r="AE60" s="101"/>
      <c r="AF60" s="101"/>
      <c r="AG60" s="101" t="s">
        <v>1795</v>
      </c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</row>
    <row r="61" spans="1:60" ht="22.5" outlineLevel="1">
      <c r="A61" s="129">
        <v>49</v>
      </c>
      <c r="B61" s="130" t="s">
        <v>2956</v>
      </c>
      <c r="C61" s="140" t="s">
        <v>2957</v>
      </c>
      <c r="D61" s="131" t="s">
        <v>1128</v>
      </c>
      <c r="E61" s="132">
        <v>3</v>
      </c>
      <c r="F61" s="133"/>
      <c r="G61" s="134">
        <f>ROUND(E61*F61,2)</f>
        <v>0</v>
      </c>
      <c r="H61" s="133"/>
      <c r="I61" s="134">
        <f>ROUND(E61*H61,2)</f>
        <v>0</v>
      </c>
      <c r="J61" s="133"/>
      <c r="K61" s="134">
        <f>ROUND(E61*J61,2)</f>
        <v>0</v>
      </c>
      <c r="L61" s="134">
        <v>21</v>
      </c>
      <c r="M61" s="134">
        <f>G61*(1+L61/100)</f>
        <v>0</v>
      </c>
      <c r="N61" s="134">
        <v>0</v>
      </c>
      <c r="O61" s="134">
        <f>ROUND(E61*N61,2)</f>
        <v>0</v>
      </c>
      <c r="P61" s="134">
        <v>0</v>
      </c>
      <c r="Q61" s="134">
        <f>ROUND(E61*P61,2)</f>
        <v>0</v>
      </c>
      <c r="R61" s="134"/>
      <c r="S61" s="134" t="s">
        <v>392</v>
      </c>
      <c r="T61" s="135" t="s">
        <v>393</v>
      </c>
      <c r="U61" s="106">
        <v>0</v>
      </c>
      <c r="V61" s="106">
        <f>ROUND(E61*U61,2)</f>
        <v>0</v>
      </c>
      <c r="W61" s="106"/>
      <c r="X61" s="106" t="s">
        <v>1066</v>
      </c>
      <c r="Y61" s="101"/>
      <c r="Z61" s="101"/>
      <c r="AA61" s="101"/>
      <c r="AB61" s="101"/>
      <c r="AC61" s="101"/>
      <c r="AD61" s="101"/>
      <c r="AE61" s="101"/>
      <c r="AF61" s="101"/>
      <c r="AG61" s="101" t="s">
        <v>1795</v>
      </c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</row>
    <row r="62" spans="1:60" ht="22.5" outlineLevel="1">
      <c r="A62" s="129">
        <v>50</v>
      </c>
      <c r="B62" s="130" t="s">
        <v>2958</v>
      </c>
      <c r="C62" s="140" t="s">
        <v>2959</v>
      </c>
      <c r="D62" s="131" t="s">
        <v>1128</v>
      </c>
      <c r="E62" s="132">
        <v>3</v>
      </c>
      <c r="F62" s="133"/>
      <c r="G62" s="134">
        <f>ROUND(E62*F62,2)</f>
        <v>0</v>
      </c>
      <c r="H62" s="133"/>
      <c r="I62" s="134">
        <f>ROUND(E62*H62,2)</f>
        <v>0</v>
      </c>
      <c r="J62" s="133"/>
      <c r="K62" s="134">
        <f>ROUND(E62*J62,2)</f>
        <v>0</v>
      </c>
      <c r="L62" s="134">
        <v>21</v>
      </c>
      <c r="M62" s="134">
        <f>G62*(1+L62/100)</f>
        <v>0</v>
      </c>
      <c r="N62" s="134">
        <v>0</v>
      </c>
      <c r="O62" s="134">
        <f>ROUND(E62*N62,2)</f>
        <v>0</v>
      </c>
      <c r="P62" s="134">
        <v>0</v>
      </c>
      <c r="Q62" s="134">
        <f>ROUND(E62*P62,2)</f>
        <v>0</v>
      </c>
      <c r="R62" s="134"/>
      <c r="S62" s="134" t="s">
        <v>392</v>
      </c>
      <c r="T62" s="135" t="s">
        <v>393</v>
      </c>
      <c r="U62" s="106">
        <v>0</v>
      </c>
      <c r="V62" s="106">
        <f>ROUND(E62*U62,2)</f>
        <v>0</v>
      </c>
      <c r="W62" s="106"/>
      <c r="X62" s="106" t="s">
        <v>1066</v>
      </c>
      <c r="Y62" s="101"/>
      <c r="Z62" s="101"/>
      <c r="AA62" s="101"/>
      <c r="AB62" s="101"/>
      <c r="AC62" s="101"/>
      <c r="AD62" s="101"/>
      <c r="AE62" s="101"/>
      <c r="AF62" s="101"/>
      <c r="AG62" s="101" t="s">
        <v>1795</v>
      </c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</row>
    <row r="63" spans="1:60" outlineLevel="1">
      <c r="A63" s="129">
        <v>51</v>
      </c>
      <c r="B63" s="130" t="s">
        <v>2960</v>
      </c>
      <c r="C63" s="140" t="s">
        <v>2961</v>
      </c>
      <c r="D63" s="131" t="s">
        <v>1128</v>
      </c>
      <c r="E63" s="132">
        <v>1</v>
      </c>
      <c r="F63" s="133"/>
      <c r="G63" s="134">
        <f>ROUND(E63*F63,2)</f>
        <v>0</v>
      </c>
      <c r="H63" s="133"/>
      <c r="I63" s="134">
        <f>ROUND(E63*H63,2)</f>
        <v>0</v>
      </c>
      <c r="J63" s="133"/>
      <c r="K63" s="134">
        <f>ROUND(E63*J63,2)</f>
        <v>0</v>
      </c>
      <c r="L63" s="134">
        <v>21</v>
      </c>
      <c r="M63" s="134">
        <f>G63*(1+L63/100)</f>
        <v>0</v>
      </c>
      <c r="N63" s="134">
        <v>0</v>
      </c>
      <c r="O63" s="134">
        <f>ROUND(E63*N63,2)</f>
        <v>0</v>
      </c>
      <c r="P63" s="134">
        <v>0</v>
      </c>
      <c r="Q63" s="134">
        <f>ROUND(E63*P63,2)</f>
        <v>0</v>
      </c>
      <c r="R63" s="134"/>
      <c r="S63" s="134" t="s">
        <v>392</v>
      </c>
      <c r="T63" s="135" t="s">
        <v>393</v>
      </c>
      <c r="U63" s="106">
        <v>0</v>
      </c>
      <c r="V63" s="106">
        <f>ROUND(E63*U63,2)</f>
        <v>0</v>
      </c>
      <c r="W63" s="106"/>
      <c r="X63" s="106" t="s">
        <v>1066</v>
      </c>
      <c r="Y63" s="101"/>
      <c r="Z63" s="101"/>
      <c r="AA63" s="101"/>
      <c r="AB63" s="101"/>
      <c r="AC63" s="101"/>
      <c r="AD63" s="101"/>
      <c r="AE63" s="101"/>
      <c r="AF63" s="101"/>
      <c r="AG63" s="101" t="s">
        <v>1795</v>
      </c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</row>
    <row r="64" spans="1:60">
      <c r="A64" s="116" t="s">
        <v>355</v>
      </c>
      <c r="B64" s="117" t="s">
        <v>293</v>
      </c>
      <c r="C64" s="136" t="s">
        <v>294</v>
      </c>
      <c r="D64" s="118"/>
      <c r="E64" s="119"/>
      <c r="F64" s="120"/>
      <c r="G64" s="120">
        <f>SUMIF(AG65:AG68,"&lt;&gt;NOR",G65:G68)</f>
        <v>0</v>
      </c>
      <c r="H64" s="120"/>
      <c r="I64" s="120">
        <f>SUM(I65:I68)</f>
        <v>0</v>
      </c>
      <c r="J64" s="120"/>
      <c r="K64" s="120">
        <f>SUM(K65:K68)</f>
        <v>0</v>
      </c>
      <c r="L64" s="120"/>
      <c r="M64" s="120">
        <f>SUM(M65:M68)</f>
        <v>0</v>
      </c>
      <c r="N64" s="120"/>
      <c r="O64" s="120">
        <f>SUM(O65:O68)</f>
        <v>0</v>
      </c>
      <c r="P64" s="120"/>
      <c r="Q64" s="120">
        <f>SUM(Q65:Q68)</f>
        <v>0</v>
      </c>
      <c r="R64" s="120"/>
      <c r="S64" s="120"/>
      <c r="T64" s="121"/>
      <c r="U64" s="115"/>
      <c r="V64" s="115">
        <f>SUM(V65:V68)</f>
        <v>0</v>
      </c>
      <c r="W64" s="115"/>
      <c r="X64" s="115"/>
      <c r="AG64" t="s">
        <v>356</v>
      </c>
    </row>
    <row r="65" spans="1:60" ht="22.5" outlineLevel="1">
      <c r="A65" s="129">
        <v>52</v>
      </c>
      <c r="B65" s="130" t="s">
        <v>2962</v>
      </c>
      <c r="C65" s="140" t="s">
        <v>2963</v>
      </c>
      <c r="D65" s="131" t="s">
        <v>1128</v>
      </c>
      <c r="E65" s="132">
        <v>1</v>
      </c>
      <c r="F65" s="133"/>
      <c r="G65" s="134">
        <f>ROUND(E65*F65,2)</f>
        <v>0</v>
      </c>
      <c r="H65" s="133"/>
      <c r="I65" s="134">
        <f>ROUND(E65*H65,2)</f>
        <v>0</v>
      </c>
      <c r="J65" s="133"/>
      <c r="K65" s="134">
        <f>ROUND(E65*J65,2)</f>
        <v>0</v>
      </c>
      <c r="L65" s="134">
        <v>21</v>
      </c>
      <c r="M65" s="134">
        <f>G65*(1+L65/100)</f>
        <v>0</v>
      </c>
      <c r="N65" s="134">
        <v>0</v>
      </c>
      <c r="O65" s="134">
        <f>ROUND(E65*N65,2)</f>
        <v>0</v>
      </c>
      <c r="P65" s="134">
        <v>0</v>
      </c>
      <c r="Q65" s="134">
        <f>ROUND(E65*P65,2)</f>
        <v>0</v>
      </c>
      <c r="R65" s="134"/>
      <c r="S65" s="134" t="s">
        <v>392</v>
      </c>
      <c r="T65" s="135" t="s">
        <v>393</v>
      </c>
      <c r="U65" s="106">
        <v>0</v>
      </c>
      <c r="V65" s="106">
        <f>ROUND(E65*U65,2)</f>
        <v>0</v>
      </c>
      <c r="W65" s="106"/>
      <c r="X65" s="106" t="s">
        <v>1066</v>
      </c>
      <c r="Y65" s="101"/>
      <c r="Z65" s="101"/>
      <c r="AA65" s="101"/>
      <c r="AB65" s="101"/>
      <c r="AC65" s="101"/>
      <c r="AD65" s="101"/>
      <c r="AE65" s="101"/>
      <c r="AF65" s="101"/>
      <c r="AG65" s="101" t="s">
        <v>1795</v>
      </c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</row>
    <row r="66" spans="1:60" ht="22.5" outlineLevel="1">
      <c r="A66" s="129">
        <v>53</v>
      </c>
      <c r="B66" s="130" t="s">
        <v>2964</v>
      </c>
      <c r="C66" s="140" t="s">
        <v>2965</v>
      </c>
      <c r="D66" s="131" t="s">
        <v>1128</v>
      </c>
      <c r="E66" s="132">
        <v>1</v>
      </c>
      <c r="F66" s="133"/>
      <c r="G66" s="134">
        <f>ROUND(E66*F66,2)</f>
        <v>0</v>
      </c>
      <c r="H66" s="133"/>
      <c r="I66" s="134">
        <f>ROUND(E66*H66,2)</f>
        <v>0</v>
      </c>
      <c r="J66" s="133"/>
      <c r="K66" s="134">
        <f>ROUND(E66*J66,2)</f>
        <v>0</v>
      </c>
      <c r="L66" s="134">
        <v>21</v>
      </c>
      <c r="M66" s="134">
        <f>G66*(1+L66/100)</f>
        <v>0</v>
      </c>
      <c r="N66" s="134">
        <v>0</v>
      </c>
      <c r="O66" s="134">
        <f>ROUND(E66*N66,2)</f>
        <v>0</v>
      </c>
      <c r="P66" s="134">
        <v>0</v>
      </c>
      <c r="Q66" s="134">
        <f>ROUND(E66*P66,2)</f>
        <v>0</v>
      </c>
      <c r="R66" s="134"/>
      <c r="S66" s="134" t="s">
        <v>392</v>
      </c>
      <c r="T66" s="135" t="s">
        <v>393</v>
      </c>
      <c r="U66" s="106">
        <v>0</v>
      </c>
      <c r="V66" s="106">
        <f>ROUND(E66*U66,2)</f>
        <v>0</v>
      </c>
      <c r="W66" s="106"/>
      <c r="X66" s="106" t="s">
        <v>1066</v>
      </c>
      <c r="Y66" s="101"/>
      <c r="Z66" s="101"/>
      <c r="AA66" s="101"/>
      <c r="AB66" s="101"/>
      <c r="AC66" s="101"/>
      <c r="AD66" s="101"/>
      <c r="AE66" s="101"/>
      <c r="AF66" s="101"/>
      <c r="AG66" s="101" t="s">
        <v>1795</v>
      </c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</row>
    <row r="67" spans="1:60" outlineLevel="1">
      <c r="A67" s="129">
        <v>54</v>
      </c>
      <c r="B67" s="130" t="s">
        <v>2966</v>
      </c>
      <c r="C67" s="140" t="s">
        <v>2967</v>
      </c>
      <c r="D67" s="131" t="s">
        <v>1128</v>
      </c>
      <c r="E67" s="132">
        <v>1</v>
      </c>
      <c r="F67" s="133"/>
      <c r="G67" s="134">
        <f>ROUND(E67*F67,2)</f>
        <v>0</v>
      </c>
      <c r="H67" s="133"/>
      <c r="I67" s="134">
        <f>ROUND(E67*H67,2)</f>
        <v>0</v>
      </c>
      <c r="J67" s="133"/>
      <c r="K67" s="134">
        <f>ROUND(E67*J67,2)</f>
        <v>0</v>
      </c>
      <c r="L67" s="134">
        <v>21</v>
      </c>
      <c r="M67" s="134">
        <f>G67*(1+L67/100)</f>
        <v>0</v>
      </c>
      <c r="N67" s="134">
        <v>0</v>
      </c>
      <c r="O67" s="134">
        <f>ROUND(E67*N67,2)</f>
        <v>0</v>
      </c>
      <c r="P67" s="134">
        <v>0</v>
      </c>
      <c r="Q67" s="134">
        <f>ROUND(E67*P67,2)</f>
        <v>0</v>
      </c>
      <c r="R67" s="134"/>
      <c r="S67" s="134" t="s">
        <v>392</v>
      </c>
      <c r="T67" s="135" t="s">
        <v>393</v>
      </c>
      <c r="U67" s="106">
        <v>0</v>
      </c>
      <c r="V67" s="106">
        <f>ROUND(E67*U67,2)</f>
        <v>0</v>
      </c>
      <c r="W67" s="106"/>
      <c r="X67" s="106" t="s">
        <v>1066</v>
      </c>
      <c r="Y67" s="101"/>
      <c r="Z67" s="101"/>
      <c r="AA67" s="101"/>
      <c r="AB67" s="101"/>
      <c r="AC67" s="101"/>
      <c r="AD67" s="101"/>
      <c r="AE67" s="101"/>
      <c r="AF67" s="101"/>
      <c r="AG67" s="101" t="s">
        <v>1795</v>
      </c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</row>
    <row r="68" spans="1:60" outlineLevel="1">
      <c r="A68" s="129">
        <v>55</v>
      </c>
      <c r="B68" s="130" t="s">
        <v>2968</v>
      </c>
      <c r="C68" s="140" t="s">
        <v>2921</v>
      </c>
      <c r="D68" s="131" t="s">
        <v>1128</v>
      </c>
      <c r="E68" s="132">
        <v>1</v>
      </c>
      <c r="F68" s="133"/>
      <c r="G68" s="134">
        <f>ROUND(E68*F68,2)</f>
        <v>0</v>
      </c>
      <c r="H68" s="133"/>
      <c r="I68" s="134">
        <f>ROUND(E68*H68,2)</f>
        <v>0</v>
      </c>
      <c r="J68" s="133"/>
      <c r="K68" s="134">
        <f>ROUND(E68*J68,2)</f>
        <v>0</v>
      </c>
      <c r="L68" s="134">
        <v>21</v>
      </c>
      <c r="M68" s="134">
        <f>G68*(1+L68/100)</f>
        <v>0</v>
      </c>
      <c r="N68" s="134">
        <v>0</v>
      </c>
      <c r="O68" s="134">
        <f>ROUND(E68*N68,2)</f>
        <v>0</v>
      </c>
      <c r="P68" s="134">
        <v>0</v>
      </c>
      <c r="Q68" s="134">
        <f>ROUND(E68*P68,2)</f>
        <v>0</v>
      </c>
      <c r="R68" s="134"/>
      <c r="S68" s="134" t="s">
        <v>392</v>
      </c>
      <c r="T68" s="135" t="s">
        <v>393</v>
      </c>
      <c r="U68" s="106">
        <v>0</v>
      </c>
      <c r="V68" s="106">
        <f>ROUND(E68*U68,2)</f>
        <v>0</v>
      </c>
      <c r="W68" s="106"/>
      <c r="X68" s="106" t="s">
        <v>1066</v>
      </c>
      <c r="Y68" s="101"/>
      <c r="Z68" s="101"/>
      <c r="AA68" s="101"/>
      <c r="AB68" s="101"/>
      <c r="AC68" s="101"/>
      <c r="AD68" s="101"/>
      <c r="AE68" s="101"/>
      <c r="AF68" s="101"/>
      <c r="AG68" s="101" t="s">
        <v>1795</v>
      </c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</row>
    <row r="69" spans="1:60">
      <c r="A69" s="116" t="s">
        <v>355</v>
      </c>
      <c r="B69" s="117" t="s">
        <v>295</v>
      </c>
      <c r="C69" s="136" t="s">
        <v>296</v>
      </c>
      <c r="D69" s="118"/>
      <c r="E69" s="119"/>
      <c r="F69" s="120"/>
      <c r="G69" s="120">
        <f>SUMIF(AG70:AG103,"&lt;&gt;NOR",G70:G103)</f>
        <v>0</v>
      </c>
      <c r="H69" s="120"/>
      <c r="I69" s="120">
        <f>SUM(I70:I103)</f>
        <v>0</v>
      </c>
      <c r="J69" s="120"/>
      <c r="K69" s="120">
        <f>SUM(K70:K103)</f>
        <v>0</v>
      </c>
      <c r="L69" s="120"/>
      <c r="M69" s="120">
        <f>SUM(M70:M103)</f>
        <v>0</v>
      </c>
      <c r="N69" s="120"/>
      <c r="O69" s="120">
        <f>SUM(O70:O103)</f>
        <v>0</v>
      </c>
      <c r="P69" s="120"/>
      <c r="Q69" s="120">
        <f>SUM(Q70:Q103)</f>
        <v>0</v>
      </c>
      <c r="R69" s="120"/>
      <c r="S69" s="120"/>
      <c r="T69" s="121"/>
      <c r="U69" s="115"/>
      <c r="V69" s="115">
        <f>SUM(V70:V103)</f>
        <v>0</v>
      </c>
      <c r="W69" s="115"/>
      <c r="X69" s="115"/>
      <c r="AG69" t="s">
        <v>356</v>
      </c>
    </row>
    <row r="70" spans="1:60" ht="33.75" outlineLevel="1">
      <c r="A70" s="129">
        <v>56</v>
      </c>
      <c r="B70" s="130" t="s">
        <v>2688</v>
      </c>
      <c r="C70" s="140" t="s">
        <v>2969</v>
      </c>
      <c r="D70" s="131" t="s">
        <v>525</v>
      </c>
      <c r="E70" s="132">
        <v>14500</v>
      </c>
      <c r="F70" s="133"/>
      <c r="G70" s="134">
        <f t="shared" ref="G70:G103" si="21">ROUND(E70*F70,2)</f>
        <v>0</v>
      </c>
      <c r="H70" s="133"/>
      <c r="I70" s="134">
        <f t="shared" ref="I70:I103" si="22">ROUND(E70*H70,2)</f>
        <v>0</v>
      </c>
      <c r="J70" s="133"/>
      <c r="K70" s="134">
        <f t="shared" ref="K70:K103" si="23">ROUND(E70*J70,2)</f>
        <v>0</v>
      </c>
      <c r="L70" s="134">
        <v>21</v>
      </c>
      <c r="M70" s="134">
        <f t="shared" ref="M70:M103" si="24">G70*(1+L70/100)</f>
        <v>0</v>
      </c>
      <c r="N70" s="134">
        <v>0</v>
      </c>
      <c r="O70" s="134">
        <f t="shared" ref="O70:O103" si="25">ROUND(E70*N70,2)</f>
        <v>0</v>
      </c>
      <c r="P70" s="134">
        <v>0</v>
      </c>
      <c r="Q70" s="134">
        <f t="shared" ref="Q70:Q103" si="26">ROUND(E70*P70,2)</f>
        <v>0</v>
      </c>
      <c r="R70" s="134"/>
      <c r="S70" s="134" t="s">
        <v>392</v>
      </c>
      <c r="T70" s="135" t="s">
        <v>393</v>
      </c>
      <c r="U70" s="106">
        <v>0</v>
      </c>
      <c r="V70" s="106">
        <f t="shared" ref="V70:V103" si="27">ROUND(E70*U70,2)</f>
        <v>0</v>
      </c>
      <c r="W70" s="106"/>
      <c r="X70" s="106" t="s">
        <v>1066</v>
      </c>
      <c r="Y70" s="101"/>
      <c r="Z70" s="101"/>
      <c r="AA70" s="101"/>
      <c r="AB70" s="101"/>
      <c r="AC70" s="101"/>
      <c r="AD70" s="101"/>
      <c r="AE70" s="101"/>
      <c r="AF70" s="101"/>
      <c r="AG70" s="101" t="s">
        <v>1795</v>
      </c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</row>
    <row r="71" spans="1:60" outlineLevel="1">
      <c r="A71" s="129">
        <v>57</v>
      </c>
      <c r="B71" s="130" t="s">
        <v>2970</v>
      </c>
      <c r="C71" s="140" t="s">
        <v>2971</v>
      </c>
      <c r="D71" s="131" t="s">
        <v>525</v>
      </c>
      <c r="E71" s="132">
        <v>14500</v>
      </c>
      <c r="F71" s="133"/>
      <c r="G71" s="134">
        <f t="shared" si="21"/>
        <v>0</v>
      </c>
      <c r="H71" s="133"/>
      <c r="I71" s="134">
        <f t="shared" si="22"/>
        <v>0</v>
      </c>
      <c r="J71" s="133"/>
      <c r="K71" s="134">
        <f t="shared" si="23"/>
        <v>0</v>
      </c>
      <c r="L71" s="134">
        <v>21</v>
      </c>
      <c r="M71" s="134">
        <f t="shared" si="24"/>
        <v>0</v>
      </c>
      <c r="N71" s="134">
        <v>0</v>
      </c>
      <c r="O71" s="134">
        <f t="shared" si="25"/>
        <v>0</v>
      </c>
      <c r="P71" s="134">
        <v>0</v>
      </c>
      <c r="Q71" s="134">
        <f t="shared" si="26"/>
        <v>0</v>
      </c>
      <c r="R71" s="134"/>
      <c r="S71" s="134" t="s">
        <v>392</v>
      </c>
      <c r="T71" s="135" t="s">
        <v>393</v>
      </c>
      <c r="U71" s="106">
        <v>0</v>
      </c>
      <c r="V71" s="106">
        <f t="shared" si="27"/>
        <v>0</v>
      </c>
      <c r="W71" s="106"/>
      <c r="X71" s="106" t="s">
        <v>362</v>
      </c>
      <c r="Y71" s="101"/>
      <c r="Z71" s="101"/>
      <c r="AA71" s="101"/>
      <c r="AB71" s="101"/>
      <c r="AC71" s="101"/>
      <c r="AD71" s="101"/>
      <c r="AE71" s="101"/>
      <c r="AF71" s="101"/>
      <c r="AG71" s="101" t="s">
        <v>550</v>
      </c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</row>
    <row r="72" spans="1:60" outlineLevel="1">
      <c r="A72" s="129">
        <v>58</v>
      </c>
      <c r="B72" s="130" t="s">
        <v>297</v>
      </c>
      <c r="C72" s="140" t="s">
        <v>2972</v>
      </c>
      <c r="D72" s="131" t="s">
        <v>1128</v>
      </c>
      <c r="E72" s="132">
        <v>85</v>
      </c>
      <c r="F72" s="133"/>
      <c r="G72" s="134">
        <f t="shared" si="21"/>
        <v>0</v>
      </c>
      <c r="H72" s="133"/>
      <c r="I72" s="134">
        <f t="shared" si="22"/>
        <v>0</v>
      </c>
      <c r="J72" s="133"/>
      <c r="K72" s="134">
        <f t="shared" si="23"/>
        <v>0</v>
      </c>
      <c r="L72" s="134">
        <v>21</v>
      </c>
      <c r="M72" s="134">
        <f t="shared" si="24"/>
        <v>0</v>
      </c>
      <c r="N72" s="134">
        <v>0</v>
      </c>
      <c r="O72" s="134">
        <f t="shared" si="25"/>
        <v>0</v>
      </c>
      <c r="P72" s="134">
        <v>0</v>
      </c>
      <c r="Q72" s="134">
        <f t="shared" si="26"/>
        <v>0</v>
      </c>
      <c r="R72" s="134"/>
      <c r="S72" s="134" t="s">
        <v>392</v>
      </c>
      <c r="T72" s="135" t="s">
        <v>393</v>
      </c>
      <c r="U72" s="106">
        <v>0</v>
      </c>
      <c r="V72" s="106">
        <f t="shared" si="27"/>
        <v>0</v>
      </c>
      <c r="W72" s="106"/>
      <c r="X72" s="106" t="s">
        <v>1066</v>
      </c>
      <c r="Y72" s="101"/>
      <c r="Z72" s="101"/>
      <c r="AA72" s="101"/>
      <c r="AB72" s="101"/>
      <c r="AC72" s="101"/>
      <c r="AD72" s="101"/>
      <c r="AE72" s="101"/>
      <c r="AF72" s="101"/>
      <c r="AG72" s="101" t="s">
        <v>1795</v>
      </c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1:60" outlineLevel="1">
      <c r="A73" s="129">
        <v>59</v>
      </c>
      <c r="B73" s="130" t="s">
        <v>2973</v>
      </c>
      <c r="C73" s="140" t="s">
        <v>2974</v>
      </c>
      <c r="D73" s="131" t="s">
        <v>1128</v>
      </c>
      <c r="E73" s="132">
        <v>85</v>
      </c>
      <c r="F73" s="133"/>
      <c r="G73" s="134">
        <f t="shared" si="21"/>
        <v>0</v>
      </c>
      <c r="H73" s="133"/>
      <c r="I73" s="134">
        <f t="shared" si="22"/>
        <v>0</v>
      </c>
      <c r="J73" s="133"/>
      <c r="K73" s="134">
        <f t="shared" si="23"/>
        <v>0</v>
      </c>
      <c r="L73" s="134">
        <v>21</v>
      </c>
      <c r="M73" s="134">
        <f t="shared" si="24"/>
        <v>0</v>
      </c>
      <c r="N73" s="134">
        <v>0</v>
      </c>
      <c r="O73" s="134">
        <f t="shared" si="25"/>
        <v>0</v>
      </c>
      <c r="P73" s="134">
        <v>0</v>
      </c>
      <c r="Q73" s="134">
        <f t="shared" si="26"/>
        <v>0</v>
      </c>
      <c r="R73" s="134"/>
      <c r="S73" s="134" t="s">
        <v>392</v>
      </c>
      <c r="T73" s="135" t="s">
        <v>393</v>
      </c>
      <c r="U73" s="106">
        <v>0</v>
      </c>
      <c r="V73" s="106">
        <f t="shared" si="27"/>
        <v>0</v>
      </c>
      <c r="W73" s="106"/>
      <c r="X73" s="106" t="s">
        <v>362</v>
      </c>
      <c r="Y73" s="101"/>
      <c r="Z73" s="101"/>
      <c r="AA73" s="101"/>
      <c r="AB73" s="101"/>
      <c r="AC73" s="101"/>
      <c r="AD73" s="101"/>
      <c r="AE73" s="101"/>
      <c r="AF73" s="101"/>
      <c r="AG73" s="101" t="s">
        <v>550</v>
      </c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</row>
    <row r="74" spans="1:60" ht="22.5" outlineLevel="1">
      <c r="A74" s="129">
        <v>60</v>
      </c>
      <c r="B74" s="130" t="s">
        <v>2975</v>
      </c>
      <c r="C74" s="140" t="s">
        <v>2976</v>
      </c>
      <c r="D74" s="131" t="s">
        <v>1128</v>
      </c>
      <c r="E74" s="132">
        <v>50</v>
      </c>
      <c r="F74" s="133"/>
      <c r="G74" s="134">
        <f t="shared" si="21"/>
        <v>0</v>
      </c>
      <c r="H74" s="133"/>
      <c r="I74" s="134">
        <f t="shared" si="22"/>
        <v>0</v>
      </c>
      <c r="J74" s="133"/>
      <c r="K74" s="134">
        <f t="shared" si="23"/>
        <v>0</v>
      </c>
      <c r="L74" s="134">
        <v>21</v>
      </c>
      <c r="M74" s="134">
        <f t="shared" si="24"/>
        <v>0</v>
      </c>
      <c r="N74" s="134">
        <v>0</v>
      </c>
      <c r="O74" s="134">
        <f t="shared" si="25"/>
        <v>0</v>
      </c>
      <c r="P74" s="134">
        <v>0</v>
      </c>
      <c r="Q74" s="134">
        <f t="shared" si="26"/>
        <v>0</v>
      </c>
      <c r="R74" s="134"/>
      <c r="S74" s="134" t="s">
        <v>392</v>
      </c>
      <c r="T74" s="135" t="s">
        <v>393</v>
      </c>
      <c r="U74" s="106">
        <v>0</v>
      </c>
      <c r="V74" s="106">
        <f t="shared" si="27"/>
        <v>0</v>
      </c>
      <c r="W74" s="106"/>
      <c r="X74" s="106" t="s">
        <v>1066</v>
      </c>
      <c r="Y74" s="101"/>
      <c r="Z74" s="101"/>
      <c r="AA74" s="101"/>
      <c r="AB74" s="101"/>
      <c r="AC74" s="101"/>
      <c r="AD74" s="101"/>
      <c r="AE74" s="101"/>
      <c r="AF74" s="101"/>
      <c r="AG74" s="101" t="s">
        <v>1795</v>
      </c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1:60" ht="22.5" outlineLevel="1">
      <c r="A75" s="129">
        <v>61</v>
      </c>
      <c r="B75" s="130" t="s">
        <v>2977</v>
      </c>
      <c r="C75" s="140" t="s">
        <v>2978</v>
      </c>
      <c r="D75" s="131" t="s">
        <v>1128</v>
      </c>
      <c r="E75" s="132">
        <v>50</v>
      </c>
      <c r="F75" s="133"/>
      <c r="G75" s="134">
        <f t="shared" si="21"/>
        <v>0</v>
      </c>
      <c r="H75" s="133"/>
      <c r="I75" s="134">
        <f t="shared" si="22"/>
        <v>0</v>
      </c>
      <c r="J75" s="133"/>
      <c r="K75" s="134">
        <f t="shared" si="23"/>
        <v>0</v>
      </c>
      <c r="L75" s="134">
        <v>21</v>
      </c>
      <c r="M75" s="134">
        <f t="shared" si="24"/>
        <v>0</v>
      </c>
      <c r="N75" s="134">
        <v>0</v>
      </c>
      <c r="O75" s="134">
        <f t="shared" si="25"/>
        <v>0</v>
      </c>
      <c r="P75" s="134">
        <v>0</v>
      </c>
      <c r="Q75" s="134">
        <f t="shared" si="26"/>
        <v>0</v>
      </c>
      <c r="R75" s="134"/>
      <c r="S75" s="134" t="s">
        <v>392</v>
      </c>
      <c r="T75" s="135" t="s">
        <v>393</v>
      </c>
      <c r="U75" s="106">
        <v>0</v>
      </c>
      <c r="V75" s="106">
        <f t="shared" si="27"/>
        <v>0</v>
      </c>
      <c r="W75" s="106"/>
      <c r="X75" s="106" t="s">
        <v>1066</v>
      </c>
      <c r="Y75" s="101"/>
      <c r="Z75" s="101"/>
      <c r="AA75" s="101"/>
      <c r="AB75" s="101"/>
      <c r="AC75" s="101"/>
      <c r="AD75" s="101"/>
      <c r="AE75" s="101"/>
      <c r="AF75" s="101"/>
      <c r="AG75" s="101" t="s">
        <v>1795</v>
      </c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</row>
    <row r="76" spans="1:60" ht="22.5" outlineLevel="1">
      <c r="A76" s="129">
        <v>62</v>
      </c>
      <c r="B76" s="130" t="s">
        <v>2979</v>
      </c>
      <c r="C76" s="140" t="s">
        <v>2980</v>
      </c>
      <c r="D76" s="131" t="s">
        <v>1128</v>
      </c>
      <c r="E76" s="132">
        <v>50</v>
      </c>
      <c r="F76" s="133"/>
      <c r="G76" s="134">
        <f t="shared" si="21"/>
        <v>0</v>
      </c>
      <c r="H76" s="133"/>
      <c r="I76" s="134">
        <f t="shared" si="22"/>
        <v>0</v>
      </c>
      <c r="J76" s="133"/>
      <c r="K76" s="134">
        <f t="shared" si="23"/>
        <v>0</v>
      </c>
      <c r="L76" s="134">
        <v>21</v>
      </c>
      <c r="M76" s="134">
        <f t="shared" si="24"/>
        <v>0</v>
      </c>
      <c r="N76" s="134">
        <v>0</v>
      </c>
      <c r="O76" s="134">
        <f t="shared" si="25"/>
        <v>0</v>
      </c>
      <c r="P76" s="134">
        <v>0</v>
      </c>
      <c r="Q76" s="134">
        <f t="shared" si="26"/>
        <v>0</v>
      </c>
      <c r="R76" s="134"/>
      <c r="S76" s="134" t="s">
        <v>392</v>
      </c>
      <c r="T76" s="135" t="s">
        <v>393</v>
      </c>
      <c r="U76" s="106">
        <v>0</v>
      </c>
      <c r="V76" s="106">
        <f t="shared" si="27"/>
        <v>0</v>
      </c>
      <c r="W76" s="106"/>
      <c r="X76" s="106" t="s">
        <v>1066</v>
      </c>
      <c r="Y76" s="101"/>
      <c r="Z76" s="101"/>
      <c r="AA76" s="101"/>
      <c r="AB76" s="101"/>
      <c r="AC76" s="101"/>
      <c r="AD76" s="101"/>
      <c r="AE76" s="101"/>
      <c r="AF76" s="101"/>
      <c r="AG76" s="101" t="s">
        <v>1795</v>
      </c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</row>
    <row r="77" spans="1:60" ht="22.5" outlineLevel="1">
      <c r="A77" s="129">
        <v>63</v>
      </c>
      <c r="B77" s="130" t="s">
        <v>2981</v>
      </c>
      <c r="C77" s="140" t="s">
        <v>2982</v>
      </c>
      <c r="D77" s="131" t="s">
        <v>1128</v>
      </c>
      <c r="E77" s="132">
        <v>25</v>
      </c>
      <c r="F77" s="133"/>
      <c r="G77" s="134">
        <f t="shared" si="21"/>
        <v>0</v>
      </c>
      <c r="H77" s="133"/>
      <c r="I77" s="134">
        <f t="shared" si="22"/>
        <v>0</v>
      </c>
      <c r="J77" s="133"/>
      <c r="K77" s="134">
        <f t="shared" si="23"/>
        <v>0</v>
      </c>
      <c r="L77" s="134">
        <v>21</v>
      </c>
      <c r="M77" s="134">
        <f t="shared" si="24"/>
        <v>0</v>
      </c>
      <c r="N77" s="134">
        <v>0</v>
      </c>
      <c r="O77" s="134">
        <f t="shared" si="25"/>
        <v>0</v>
      </c>
      <c r="P77" s="134">
        <v>0</v>
      </c>
      <c r="Q77" s="134">
        <f t="shared" si="26"/>
        <v>0</v>
      </c>
      <c r="R77" s="134"/>
      <c r="S77" s="134" t="s">
        <v>392</v>
      </c>
      <c r="T77" s="135" t="s">
        <v>393</v>
      </c>
      <c r="U77" s="106">
        <v>0</v>
      </c>
      <c r="V77" s="106">
        <f t="shared" si="27"/>
        <v>0</v>
      </c>
      <c r="W77" s="106"/>
      <c r="X77" s="106" t="s">
        <v>1066</v>
      </c>
      <c r="Y77" s="101"/>
      <c r="Z77" s="101"/>
      <c r="AA77" s="101"/>
      <c r="AB77" s="101"/>
      <c r="AC77" s="101"/>
      <c r="AD77" s="101"/>
      <c r="AE77" s="101"/>
      <c r="AF77" s="101"/>
      <c r="AG77" s="101" t="s">
        <v>1795</v>
      </c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</row>
    <row r="78" spans="1:60" ht="22.5" outlineLevel="1">
      <c r="A78" s="129">
        <v>64</v>
      </c>
      <c r="B78" s="130" t="s">
        <v>2983</v>
      </c>
      <c r="C78" s="140" t="s">
        <v>2984</v>
      </c>
      <c r="D78" s="131" t="s">
        <v>1128</v>
      </c>
      <c r="E78" s="132">
        <v>25</v>
      </c>
      <c r="F78" s="133"/>
      <c r="G78" s="134">
        <f t="shared" si="21"/>
        <v>0</v>
      </c>
      <c r="H78" s="133"/>
      <c r="I78" s="134">
        <f t="shared" si="22"/>
        <v>0</v>
      </c>
      <c r="J78" s="133"/>
      <c r="K78" s="134">
        <f t="shared" si="23"/>
        <v>0</v>
      </c>
      <c r="L78" s="134">
        <v>21</v>
      </c>
      <c r="M78" s="134">
        <f t="shared" si="24"/>
        <v>0</v>
      </c>
      <c r="N78" s="134">
        <v>0</v>
      </c>
      <c r="O78" s="134">
        <f t="shared" si="25"/>
        <v>0</v>
      </c>
      <c r="P78" s="134">
        <v>0</v>
      </c>
      <c r="Q78" s="134">
        <f t="shared" si="26"/>
        <v>0</v>
      </c>
      <c r="R78" s="134"/>
      <c r="S78" s="134" t="s">
        <v>392</v>
      </c>
      <c r="T78" s="135" t="s">
        <v>393</v>
      </c>
      <c r="U78" s="106">
        <v>0</v>
      </c>
      <c r="V78" s="106">
        <f t="shared" si="27"/>
        <v>0</v>
      </c>
      <c r="W78" s="106"/>
      <c r="X78" s="106" t="s">
        <v>1066</v>
      </c>
      <c r="Y78" s="101"/>
      <c r="Z78" s="101"/>
      <c r="AA78" s="101"/>
      <c r="AB78" s="101"/>
      <c r="AC78" s="101"/>
      <c r="AD78" s="101"/>
      <c r="AE78" s="101"/>
      <c r="AF78" s="101"/>
      <c r="AG78" s="101" t="s">
        <v>1795</v>
      </c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</row>
    <row r="79" spans="1:60" ht="22.5" outlineLevel="1">
      <c r="A79" s="129">
        <v>65</v>
      </c>
      <c r="B79" s="130" t="s">
        <v>2985</v>
      </c>
      <c r="C79" s="140" t="s">
        <v>2986</v>
      </c>
      <c r="D79" s="131" t="s">
        <v>1128</v>
      </c>
      <c r="E79" s="132">
        <v>25</v>
      </c>
      <c r="F79" s="133"/>
      <c r="G79" s="134">
        <f t="shared" si="21"/>
        <v>0</v>
      </c>
      <c r="H79" s="133"/>
      <c r="I79" s="134">
        <f t="shared" si="22"/>
        <v>0</v>
      </c>
      <c r="J79" s="133"/>
      <c r="K79" s="134">
        <f t="shared" si="23"/>
        <v>0</v>
      </c>
      <c r="L79" s="134">
        <v>21</v>
      </c>
      <c r="M79" s="134">
        <f t="shared" si="24"/>
        <v>0</v>
      </c>
      <c r="N79" s="134">
        <v>0</v>
      </c>
      <c r="O79" s="134">
        <f t="shared" si="25"/>
        <v>0</v>
      </c>
      <c r="P79" s="134">
        <v>0</v>
      </c>
      <c r="Q79" s="134">
        <f t="shared" si="26"/>
        <v>0</v>
      </c>
      <c r="R79" s="134"/>
      <c r="S79" s="134" t="s">
        <v>392</v>
      </c>
      <c r="T79" s="135" t="s">
        <v>393</v>
      </c>
      <c r="U79" s="106">
        <v>0</v>
      </c>
      <c r="V79" s="106">
        <f t="shared" si="27"/>
        <v>0</v>
      </c>
      <c r="W79" s="106"/>
      <c r="X79" s="106" t="s">
        <v>1066</v>
      </c>
      <c r="Y79" s="101"/>
      <c r="Z79" s="101"/>
      <c r="AA79" s="101"/>
      <c r="AB79" s="101"/>
      <c r="AC79" s="101"/>
      <c r="AD79" s="101"/>
      <c r="AE79" s="101"/>
      <c r="AF79" s="101"/>
      <c r="AG79" s="101" t="s">
        <v>1795</v>
      </c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</row>
    <row r="80" spans="1:60" ht="22.5" outlineLevel="1">
      <c r="A80" s="129">
        <v>66</v>
      </c>
      <c r="B80" s="130" t="s">
        <v>2626</v>
      </c>
      <c r="C80" s="140" t="s">
        <v>2987</v>
      </c>
      <c r="D80" s="131" t="s">
        <v>1128</v>
      </c>
      <c r="E80" s="132">
        <v>25</v>
      </c>
      <c r="F80" s="133"/>
      <c r="G80" s="134">
        <f t="shared" si="21"/>
        <v>0</v>
      </c>
      <c r="H80" s="133"/>
      <c r="I80" s="134">
        <f t="shared" si="22"/>
        <v>0</v>
      </c>
      <c r="J80" s="133"/>
      <c r="K80" s="134">
        <f t="shared" si="23"/>
        <v>0</v>
      </c>
      <c r="L80" s="134">
        <v>21</v>
      </c>
      <c r="M80" s="134">
        <f t="shared" si="24"/>
        <v>0</v>
      </c>
      <c r="N80" s="134">
        <v>0</v>
      </c>
      <c r="O80" s="134">
        <f t="shared" si="25"/>
        <v>0</v>
      </c>
      <c r="P80" s="134">
        <v>0</v>
      </c>
      <c r="Q80" s="134">
        <f t="shared" si="26"/>
        <v>0</v>
      </c>
      <c r="R80" s="134"/>
      <c r="S80" s="134" t="s">
        <v>392</v>
      </c>
      <c r="T80" s="135" t="s">
        <v>393</v>
      </c>
      <c r="U80" s="106">
        <v>0</v>
      </c>
      <c r="V80" s="106">
        <f t="shared" si="27"/>
        <v>0</v>
      </c>
      <c r="W80" s="106"/>
      <c r="X80" s="106" t="s">
        <v>1066</v>
      </c>
      <c r="Y80" s="101"/>
      <c r="Z80" s="101"/>
      <c r="AA80" s="101"/>
      <c r="AB80" s="101"/>
      <c r="AC80" s="101"/>
      <c r="AD80" s="101"/>
      <c r="AE80" s="101"/>
      <c r="AF80" s="101"/>
      <c r="AG80" s="101" t="s">
        <v>1795</v>
      </c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</row>
    <row r="81" spans="1:60" ht="22.5" outlineLevel="1">
      <c r="A81" s="129">
        <v>67</v>
      </c>
      <c r="B81" s="130" t="s">
        <v>2988</v>
      </c>
      <c r="C81" s="140" t="s">
        <v>2989</v>
      </c>
      <c r="D81" s="131" t="s">
        <v>1128</v>
      </c>
      <c r="E81" s="132">
        <v>25</v>
      </c>
      <c r="F81" s="133"/>
      <c r="G81" s="134">
        <f t="shared" si="21"/>
        <v>0</v>
      </c>
      <c r="H81" s="133"/>
      <c r="I81" s="134">
        <f t="shared" si="22"/>
        <v>0</v>
      </c>
      <c r="J81" s="133"/>
      <c r="K81" s="134">
        <f t="shared" si="23"/>
        <v>0</v>
      </c>
      <c r="L81" s="134">
        <v>21</v>
      </c>
      <c r="M81" s="134">
        <f t="shared" si="24"/>
        <v>0</v>
      </c>
      <c r="N81" s="134">
        <v>0</v>
      </c>
      <c r="O81" s="134">
        <f t="shared" si="25"/>
        <v>0</v>
      </c>
      <c r="P81" s="134">
        <v>0</v>
      </c>
      <c r="Q81" s="134">
        <f t="shared" si="26"/>
        <v>0</v>
      </c>
      <c r="R81" s="134"/>
      <c r="S81" s="134" t="s">
        <v>392</v>
      </c>
      <c r="T81" s="135" t="s">
        <v>393</v>
      </c>
      <c r="U81" s="106">
        <v>0</v>
      </c>
      <c r="V81" s="106">
        <f t="shared" si="27"/>
        <v>0</v>
      </c>
      <c r="W81" s="106"/>
      <c r="X81" s="106" t="s">
        <v>1066</v>
      </c>
      <c r="Y81" s="101"/>
      <c r="Z81" s="101"/>
      <c r="AA81" s="101"/>
      <c r="AB81" s="101"/>
      <c r="AC81" s="101"/>
      <c r="AD81" s="101"/>
      <c r="AE81" s="101"/>
      <c r="AF81" s="101"/>
      <c r="AG81" s="101" t="s">
        <v>1795</v>
      </c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</row>
    <row r="82" spans="1:60" ht="22.5" outlineLevel="1">
      <c r="A82" s="129">
        <v>68</v>
      </c>
      <c r="B82" s="130" t="s">
        <v>2990</v>
      </c>
      <c r="C82" s="140" t="s">
        <v>2991</v>
      </c>
      <c r="D82" s="131" t="s">
        <v>1128</v>
      </c>
      <c r="E82" s="132">
        <v>25</v>
      </c>
      <c r="F82" s="133"/>
      <c r="G82" s="134">
        <f t="shared" si="21"/>
        <v>0</v>
      </c>
      <c r="H82" s="133"/>
      <c r="I82" s="134">
        <f t="shared" si="22"/>
        <v>0</v>
      </c>
      <c r="J82" s="133"/>
      <c r="K82" s="134">
        <f t="shared" si="23"/>
        <v>0</v>
      </c>
      <c r="L82" s="134">
        <v>21</v>
      </c>
      <c r="M82" s="134">
        <f t="shared" si="24"/>
        <v>0</v>
      </c>
      <c r="N82" s="134">
        <v>0</v>
      </c>
      <c r="O82" s="134">
        <f t="shared" si="25"/>
        <v>0</v>
      </c>
      <c r="P82" s="134">
        <v>0</v>
      </c>
      <c r="Q82" s="134">
        <f t="shared" si="26"/>
        <v>0</v>
      </c>
      <c r="R82" s="134"/>
      <c r="S82" s="134" t="s">
        <v>392</v>
      </c>
      <c r="T82" s="135" t="s">
        <v>393</v>
      </c>
      <c r="U82" s="106">
        <v>0</v>
      </c>
      <c r="V82" s="106">
        <f t="shared" si="27"/>
        <v>0</v>
      </c>
      <c r="W82" s="106"/>
      <c r="X82" s="106" t="s">
        <v>1066</v>
      </c>
      <c r="Y82" s="101"/>
      <c r="Z82" s="101"/>
      <c r="AA82" s="101"/>
      <c r="AB82" s="101"/>
      <c r="AC82" s="101"/>
      <c r="AD82" s="101"/>
      <c r="AE82" s="101"/>
      <c r="AF82" s="101"/>
      <c r="AG82" s="101" t="s">
        <v>1795</v>
      </c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</row>
    <row r="83" spans="1:60" ht="22.5" outlineLevel="1">
      <c r="A83" s="129">
        <v>69</v>
      </c>
      <c r="B83" s="130" t="s">
        <v>2992</v>
      </c>
      <c r="C83" s="140" t="s">
        <v>2993</v>
      </c>
      <c r="D83" s="131" t="s">
        <v>1128</v>
      </c>
      <c r="E83" s="132">
        <v>25</v>
      </c>
      <c r="F83" s="133"/>
      <c r="G83" s="134">
        <f t="shared" si="21"/>
        <v>0</v>
      </c>
      <c r="H83" s="133"/>
      <c r="I83" s="134">
        <f t="shared" si="22"/>
        <v>0</v>
      </c>
      <c r="J83" s="133"/>
      <c r="K83" s="134">
        <f t="shared" si="23"/>
        <v>0</v>
      </c>
      <c r="L83" s="134">
        <v>21</v>
      </c>
      <c r="M83" s="134">
        <f t="shared" si="24"/>
        <v>0</v>
      </c>
      <c r="N83" s="134">
        <v>0</v>
      </c>
      <c r="O83" s="134">
        <f t="shared" si="25"/>
        <v>0</v>
      </c>
      <c r="P83" s="134">
        <v>0</v>
      </c>
      <c r="Q83" s="134">
        <f t="shared" si="26"/>
        <v>0</v>
      </c>
      <c r="R83" s="134"/>
      <c r="S83" s="134" t="s">
        <v>392</v>
      </c>
      <c r="T83" s="135" t="s">
        <v>393</v>
      </c>
      <c r="U83" s="106">
        <v>0</v>
      </c>
      <c r="V83" s="106">
        <f t="shared" si="27"/>
        <v>0</v>
      </c>
      <c r="W83" s="106"/>
      <c r="X83" s="106" t="s">
        <v>1066</v>
      </c>
      <c r="Y83" s="101"/>
      <c r="Z83" s="101"/>
      <c r="AA83" s="101"/>
      <c r="AB83" s="101"/>
      <c r="AC83" s="101"/>
      <c r="AD83" s="101"/>
      <c r="AE83" s="101"/>
      <c r="AF83" s="101"/>
      <c r="AG83" s="101" t="s">
        <v>1795</v>
      </c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</row>
    <row r="84" spans="1:60" ht="22.5" outlineLevel="1">
      <c r="A84" s="129">
        <v>70</v>
      </c>
      <c r="B84" s="130" t="s">
        <v>2994</v>
      </c>
      <c r="C84" s="140" t="s">
        <v>2995</v>
      </c>
      <c r="D84" s="131" t="s">
        <v>1128</v>
      </c>
      <c r="E84" s="132">
        <v>25</v>
      </c>
      <c r="F84" s="133"/>
      <c r="G84" s="134">
        <f t="shared" si="21"/>
        <v>0</v>
      </c>
      <c r="H84" s="133"/>
      <c r="I84" s="134">
        <f t="shared" si="22"/>
        <v>0</v>
      </c>
      <c r="J84" s="133"/>
      <c r="K84" s="134">
        <f t="shared" si="23"/>
        <v>0</v>
      </c>
      <c r="L84" s="134">
        <v>21</v>
      </c>
      <c r="M84" s="134">
        <f t="shared" si="24"/>
        <v>0</v>
      </c>
      <c r="N84" s="134">
        <v>0</v>
      </c>
      <c r="O84" s="134">
        <f t="shared" si="25"/>
        <v>0</v>
      </c>
      <c r="P84" s="134">
        <v>0</v>
      </c>
      <c r="Q84" s="134">
        <f t="shared" si="26"/>
        <v>0</v>
      </c>
      <c r="R84" s="134"/>
      <c r="S84" s="134" t="s">
        <v>392</v>
      </c>
      <c r="T84" s="135" t="s">
        <v>393</v>
      </c>
      <c r="U84" s="106">
        <v>0</v>
      </c>
      <c r="V84" s="106">
        <f t="shared" si="27"/>
        <v>0</v>
      </c>
      <c r="W84" s="106"/>
      <c r="X84" s="106" t="s">
        <v>1066</v>
      </c>
      <c r="Y84" s="101"/>
      <c r="Z84" s="101"/>
      <c r="AA84" s="101"/>
      <c r="AB84" s="101"/>
      <c r="AC84" s="101"/>
      <c r="AD84" s="101"/>
      <c r="AE84" s="101"/>
      <c r="AF84" s="101"/>
      <c r="AG84" s="101" t="s">
        <v>1795</v>
      </c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</row>
    <row r="85" spans="1:60" ht="22.5" outlineLevel="1">
      <c r="A85" s="129">
        <v>71</v>
      </c>
      <c r="B85" s="130" t="s">
        <v>2996</v>
      </c>
      <c r="C85" s="140" t="s">
        <v>2997</v>
      </c>
      <c r="D85" s="131" t="s">
        <v>1128</v>
      </c>
      <c r="E85" s="132">
        <v>25</v>
      </c>
      <c r="F85" s="133"/>
      <c r="G85" s="134">
        <f t="shared" si="21"/>
        <v>0</v>
      </c>
      <c r="H85" s="133"/>
      <c r="I85" s="134">
        <f t="shared" si="22"/>
        <v>0</v>
      </c>
      <c r="J85" s="133"/>
      <c r="K85" s="134">
        <f t="shared" si="23"/>
        <v>0</v>
      </c>
      <c r="L85" s="134">
        <v>21</v>
      </c>
      <c r="M85" s="134">
        <f t="shared" si="24"/>
        <v>0</v>
      </c>
      <c r="N85" s="134">
        <v>0</v>
      </c>
      <c r="O85" s="134">
        <f t="shared" si="25"/>
        <v>0</v>
      </c>
      <c r="P85" s="134">
        <v>0</v>
      </c>
      <c r="Q85" s="134">
        <f t="shared" si="26"/>
        <v>0</v>
      </c>
      <c r="R85" s="134"/>
      <c r="S85" s="134" t="s">
        <v>392</v>
      </c>
      <c r="T85" s="135" t="s">
        <v>393</v>
      </c>
      <c r="U85" s="106">
        <v>0</v>
      </c>
      <c r="V85" s="106">
        <f t="shared" si="27"/>
        <v>0</v>
      </c>
      <c r="W85" s="106"/>
      <c r="X85" s="106" t="s">
        <v>1066</v>
      </c>
      <c r="Y85" s="101"/>
      <c r="Z85" s="101"/>
      <c r="AA85" s="101"/>
      <c r="AB85" s="101"/>
      <c r="AC85" s="101"/>
      <c r="AD85" s="101"/>
      <c r="AE85" s="101"/>
      <c r="AF85" s="101"/>
      <c r="AG85" s="101" t="s">
        <v>1795</v>
      </c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</row>
    <row r="86" spans="1:60" ht="22.5" outlineLevel="1">
      <c r="A86" s="129">
        <v>72</v>
      </c>
      <c r="B86" s="130" t="s">
        <v>2998</v>
      </c>
      <c r="C86" s="140" t="s">
        <v>2999</v>
      </c>
      <c r="D86" s="131" t="s">
        <v>1128</v>
      </c>
      <c r="E86" s="132">
        <v>25</v>
      </c>
      <c r="F86" s="133"/>
      <c r="G86" s="134">
        <f t="shared" si="21"/>
        <v>0</v>
      </c>
      <c r="H86" s="133"/>
      <c r="I86" s="134">
        <f t="shared" si="22"/>
        <v>0</v>
      </c>
      <c r="J86" s="133"/>
      <c r="K86" s="134">
        <f t="shared" si="23"/>
        <v>0</v>
      </c>
      <c r="L86" s="134">
        <v>21</v>
      </c>
      <c r="M86" s="134">
        <f t="shared" si="24"/>
        <v>0</v>
      </c>
      <c r="N86" s="134">
        <v>0</v>
      </c>
      <c r="O86" s="134">
        <f t="shared" si="25"/>
        <v>0</v>
      </c>
      <c r="P86" s="134">
        <v>0</v>
      </c>
      <c r="Q86" s="134">
        <f t="shared" si="26"/>
        <v>0</v>
      </c>
      <c r="R86" s="134"/>
      <c r="S86" s="134" t="s">
        <v>392</v>
      </c>
      <c r="T86" s="135" t="s">
        <v>393</v>
      </c>
      <c r="U86" s="106">
        <v>0</v>
      </c>
      <c r="V86" s="106">
        <f t="shared" si="27"/>
        <v>0</v>
      </c>
      <c r="W86" s="106"/>
      <c r="X86" s="106" t="s">
        <v>1066</v>
      </c>
      <c r="Y86" s="101"/>
      <c r="Z86" s="101"/>
      <c r="AA86" s="101"/>
      <c r="AB86" s="101"/>
      <c r="AC86" s="101"/>
      <c r="AD86" s="101"/>
      <c r="AE86" s="101"/>
      <c r="AF86" s="101"/>
      <c r="AG86" s="101" t="s">
        <v>1795</v>
      </c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</row>
    <row r="87" spans="1:60" ht="22.5" outlineLevel="1">
      <c r="A87" s="129">
        <v>73</v>
      </c>
      <c r="B87" s="130" t="s">
        <v>3000</v>
      </c>
      <c r="C87" s="140" t="s">
        <v>3001</v>
      </c>
      <c r="D87" s="131" t="s">
        <v>1128</v>
      </c>
      <c r="E87" s="132">
        <v>25</v>
      </c>
      <c r="F87" s="133"/>
      <c r="G87" s="134">
        <f t="shared" si="21"/>
        <v>0</v>
      </c>
      <c r="H87" s="133"/>
      <c r="I87" s="134">
        <f t="shared" si="22"/>
        <v>0</v>
      </c>
      <c r="J87" s="133"/>
      <c r="K87" s="134">
        <f t="shared" si="23"/>
        <v>0</v>
      </c>
      <c r="L87" s="134">
        <v>21</v>
      </c>
      <c r="M87" s="134">
        <f t="shared" si="24"/>
        <v>0</v>
      </c>
      <c r="N87" s="134">
        <v>0</v>
      </c>
      <c r="O87" s="134">
        <f t="shared" si="25"/>
        <v>0</v>
      </c>
      <c r="P87" s="134">
        <v>0</v>
      </c>
      <c r="Q87" s="134">
        <f t="shared" si="26"/>
        <v>0</v>
      </c>
      <c r="R87" s="134"/>
      <c r="S87" s="134" t="s">
        <v>392</v>
      </c>
      <c r="T87" s="135" t="s">
        <v>393</v>
      </c>
      <c r="U87" s="106">
        <v>0</v>
      </c>
      <c r="V87" s="106">
        <f t="shared" si="27"/>
        <v>0</v>
      </c>
      <c r="W87" s="106"/>
      <c r="X87" s="106" t="s">
        <v>1066</v>
      </c>
      <c r="Y87" s="101"/>
      <c r="Z87" s="101"/>
      <c r="AA87" s="101"/>
      <c r="AB87" s="101"/>
      <c r="AC87" s="101"/>
      <c r="AD87" s="101"/>
      <c r="AE87" s="101"/>
      <c r="AF87" s="101"/>
      <c r="AG87" s="101" t="s">
        <v>1795</v>
      </c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</row>
    <row r="88" spans="1:60" ht="22.5" outlineLevel="1">
      <c r="A88" s="129">
        <v>74</v>
      </c>
      <c r="B88" s="130" t="s">
        <v>3002</v>
      </c>
      <c r="C88" s="140" t="s">
        <v>3003</v>
      </c>
      <c r="D88" s="131" t="s">
        <v>1128</v>
      </c>
      <c r="E88" s="132">
        <v>25</v>
      </c>
      <c r="F88" s="133"/>
      <c r="G88" s="134">
        <f t="shared" si="21"/>
        <v>0</v>
      </c>
      <c r="H88" s="133"/>
      <c r="I88" s="134">
        <f t="shared" si="22"/>
        <v>0</v>
      </c>
      <c r="J88" s="133"/>
      <c r="K88" s="134">
        <f t="shared" si="23"/>
        <v>0</v>
      </c>
      <c r="L88" s="134">
        <v>21</v>
      </c>
      <c r="M88" s="134">
        <f t="shared" si="24"/>
        <v>0</v>
      </c>
      <c r="N88" s="134">
        <v>0</v>
      </c>
      <c r="O88" s="134">
        <f t="shared" si="25"/>
        <v>0</v>
      </c>
      <c r="P88" s="134">
        <v>0</v>
      </c>
      <c r="Q88" s="134">
        <f t="shared" si="26"/>
        <v>0</v>
      </c>
      <c r="R88" s="134"/>
      <c r="S88" s="134" t="s">
        <v>392</v>
      </c>
      <c r="T88" s="135" t="s">
        <v>393</v>
      </c>
      <c r="U88" s="106">
        <v>0</v>
      </c>
      <c r="V88" s="106">
        <f t="shared" si="27"/>
        <v>0</v>
      </c>
      <c r="W88" s="106"/>
      <c r="X88" s="106" t="s">
        <v>1066</v>
      </c>
      <c r="Y88" s="101"/>
      <c r="Z88" s="101"/>
      <c r="AA88" s="101"/>
      <c r="AB88" s="101"/>
      <c r="AC88" s="101"/>
      <c r="AD88" s="101"/>
      <c r="AE88" s="101"/>
      <c r="AF88" s="101"/>
      <c r="AG88" s="101" t="s">
        <v>1795</v>
      </c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60" ht="22.5" outlineLevel="1">
      <c r="A89" s="129">
        <v>75</v>
      </c>
      <c r="B89" s="130" t="s">
        <v>3004</v>
      </c>
      <c r="C89" s="140" t="s">
        <v>3005</v>
      </c>
      <c r="D89" s="131" t="s">
        <v>1128</v>
      </c>
      <c r="E89" s="132">
        <v>25</v>
      </c>
      <c r="F89" s="133"/>
      <c r="G89" s="134">
        <f t="shared" si="21"/>
        <v>0</v>
      </c>
      <c r="H89" s="133"/>
      <c r="I89" s="134">
        <f t="shared" si="22"/>
        <v>0</v>
      </c>
      <c r="J89" s="133"/>
      <c r="K89" s="134">
        <f t="shared" si="23"/>
        <v>0</v>
      </c>
      <c r="L89" s="134">
        <v>21</v>
      </c>
      <c r="M89" s="134">
        <f t="shared" si="24"/>
        <v>0</v>
      </c>
      <c r="N89" s="134">
        <v>0</v>
      </c>
      <c r="O89" s="134">
        <f t="shared" si="25"/>
        <v>0</v>
      </c>
      <c r="P89" s="134">
        <v>0</v>
      </c>
      <c r="Q89" s="134">
        <f t="shared" si="26"/>
        <v>0</v>
      </c>
      <c r="R89" s="134"/>
      <c r="S89" s="134" t="s">
        <v>392</v>
      </c>
      <c r="T89" s="135" t="s">
        <v>393</v>
      </c>
      <c r="U89" s="106">
        <v>0</v>
      </c>
      <c r="V89" s="106">
        <f t="shared" si="27"/>
        <v>0</v>
      </c>
      <c r="W89" s="106"/>
      <c r="X89" s="106" t="s">
        <v>1066</v>
      </c>
      <c r="Y89" s="101"/>
      <c r="Z89" s="101"/>
      <c r="AA89" s="101"/>
      <c r="AB89" s="101"/>
      <c r="AC89" s="101"/>
      <c r="AD89" s="101"/>
      <c r="AE89" s="101"/>
      <c r="AF89" s="101"/>
      <c r="AG89" s="101" t="s">
        <v>1795</v>
      </c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</row>
    <row r="90" spans="1:60" ht="22.5" outlineLevel="1">
      <c r="A90" s="129">
        <v>76</v>
      </c>
      <c r="B90" s="130" t="s">
        <v>3006</v>
      </c>
      <c r="C90" s="140" t="s">
        <v>3007</v>
      </c>
      <c r="D90" s="131" t="s">
        <v>1128</v>
      </c>
      <c r="E90" s="132">
        <v>25</v>
      </c>
      <c r="F90" s="133"/>
      <c r="G90" s="134">
        <f t="shared" si="21"/>
        <v>0</v>
      </c>
      <c r="H90" s="133"/>
      <c r="I90" s="134">
        <f t="shared" si="22"/>
        <v>0</v>
      </c>
      <c r="J90" s="133"/>
      <c r="K90" s="134">
        <f t="shared" si="23"/>
        <v>0</v>
      </c>
      <c r="L90" s="134">
        <v>21</v>
      </c>
      <c r="M90" s="134">
        <f t="shared" si="24"/>
        <v>0</v>
      </c>
      <c r="N90" s="134">
        <v>0</v>
      </c>
      <c r="O90" s="134">
        <f t="shared" si="25"/>
        <v>0</v>
      </c>
      <c r="P90" s="134">
        <v>0</v>
      </c>
      <c r="Q90" s="134">
        <f t="shared" si="26"/>
        <v>0</v>
      </c>
      <c r="R90" s="134"/>
      <c r="S90" s="134" t="s">
        <v>392</v>
      </c>
      <c r="T90" s="135" t="s">
        <v>393</v>
      </c>
      <c r="U90" s="106">
        <v>0</v>
      </c>
      <c r="V90" s="106">
        <f t="shared" si="27"/>
        <v>0</v>
      </c>
      <c r="W90" s="106"/>
      <c r="X90" s="106" t="s">
        <v>1066</v>
      </c>
      <c r="Y90" s="101"/>
      <c r="Z90" s="101"/>
      <c r="AA90" s="101"/>
      <c r="AB90" s="101"/>
      <c r="AC90" s="101"/>
      <c r="AD90" s="101"/>
      <c r="AE90" s="101"/>
      <c r="AF90" s="101"/>
      <c r="AG90" s="101" t="s">
        <v>1795</v>
      </c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60" ht="22.5" outlineLevel="1">
      <c r="A91" s="129">
        <v>77</v>
      </c>
      <c r="B91" s="130" t="s">
        <v>2694</v>
      </c>
      <c r="C91" s="140" t="s">
        <v>3008</v>
      </c>
      <c r="D91" s="131" t="s">
        <v>1128</v>
      </c>
      <c r="E91" s="132">
        <v>1</v>
      </c>
      <c r="F91" s="133"/>
      <c r="G91" s="134">
        <f t="shared" si="21"/>
        <v>0</v>
      </c>
      <c r="H91" s="133"/>
      <c r="I91" s="134">
        <f t="shared" si="22"/>
        <v>0</v>
      </c>
      <c r="J91" s="133"/>
      <c r="K91" s="134">
        <f t="shared" si="23"/>
        <v>0</v>
      </c>
      <c r="L91" s="134">
        <v>21</v>
      </c>
      <c r="M91" s="134">
        <f t="shared" si="24"/>
        <v>0</v>
      </c>
      <c r="N91" s="134">
        <v>0</v>
      </c>
      <c r="O91" s="134">
        <f t="shared" si="25"/>
        <v>0</v>
      </c>
      <c r="P91" s="134">
        <v>0</v>
      </c>
      <c r="Q91" s="134">
        <f t="shared" si="26"/>
        <v>0</v>
      </c>
      <c r="R91" s="134"/>
      <c r="S91" s="134" t="s">
        <v>392</v>
      </c>
      <c r="T91" s="135" t="s">
        <v>393</v>
      </c>
      <c r="U91" s="106">
        <v>0</v>
      </c>
      <c r="V91" s="106">
        <f t="shared" si="27"/>
        <v>0</v>
      </c>
      <c r="W91" s="106"/>
      <c r="X91" s="106" t="s">
        <v>1066</v>
      </c>
      <c r="Y91" s="101"/>
      <c r="Z91" s="101"/>
      <c r="AA91" s="101"/>
      <c r="AB91" s="101"/>
      <c r="AC91" s="101"/>
      <c r="AD91" s="101"/>
      <c r="AE91" s="101"/>
      <c r="AF91" s="101"/>
      <c r="AG91" s="101" t="s">
        <v>1795</v>
      </c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</row>
    <row r="92" spans="1:60" outlineLevel="1">
      <c r="A92" s="129">
        <v>78</v>
      </c>
      <c r="B92" s="130" t="s">
        <v>3009</v>
      </c>
      <c r="C92" s="140" t="s">
        <v>3010</v>
      </c>
      <c r="D92" s="131" t="s">
        <v>1128</v>
      </c>
      <c r="E92" s="132">
        <v>580</v>
      </c>
      <c r="F92" s="133"/>
      <c r="G92" s="134">
        <f t="shared" si="21"/>
        <v>0</v>
      </c>
      <c r="H92" s="133"/>
      <c r="I92" s="134">
        <f t="shared" si="22"/>
        <v>0</v>
      </c>
      <c r="J92" s="133"/>
      <c r="K92" s="134">
        <f t="shared" si="23"/>
        <v>0</v>
      </c>
      <c r="L92" s="134">
        <v>21</v>
      </c>
      <c r="M92" s="134">
        <f t="shared" si="24"/>
        <v>0</v>
      </c>
      <c r="N92" s="134">
        <v>0</v>
      </c>
      <c r="O92" s="134">
        <f t="shared" si="25"/>
        <v>0</v>
      </c>
      <c r="P92" s="134">
        <v>0</v>
      </c>
      <c r="Q92" s="134">
        <f t="shared" si="26"/>
        <v>0</v>
      </c>
      <c r="R92" s="134"/>
      <c r="S92" s="134" t="s">
        <v>392</v>
      </c>
      <c r="T92" s="135" t="s">
        <v>393</v>
      </c>
      <c r="U92" s="106">
        <v>0</v>
      </c>
      <c r="V92" s="106">
        <f t="shared" si="27"/>
        <v>0</v>
      </c>
      <c r="W92" s="106"/>
      <c r="X92" s="106" t="s">
        <v>1066</v>
      </c>
      <c r="Y92" s="101"/>
      <c r="Z92" s="101"/>
      <c r="AA92" s="101"/>
      <c r="AB92" s="101"/>
      <c r="AC92" s="101"/>
      <c r="AD92" s="101"/>
      <c r="AE92" s="101"/>
      <c r="AF92" s="101"/>
      <c r="AG92" s="101" t="s">
        <v>1795</v>
      </c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60" outlineLevel="1">
      <c r="A93" s="129">
        <v>79</v>
      </c>
      <c r="B93" s="130" t="s">
        <v>3011</v>
      </c>
      <c r="C93" s="140" t="s">
        <v>3012</v>
      </c>
      <c r="D93" s="131" t="s">
        <v>525</v>
      </c>
      <c r="E93" s="132">
        <v>90</v>
      </c>
      <c r="F93" s="133"/>
      <c r="G93" s="134">
        <f t="shared" si="21"/>
        <v>0</v>
      </c>
      <c r="H93" s="133"/>
      <c r="I93" s="134">
        <f t="shared" si="22"/>
        <v>0</v>
      </c>
      <c r="J93" s="133"/>
      <c r="K93" s="134">
        <f t="shared" si="23"/>
        <v>0</v>
      </c>
      <c r="L93" s="134">
        <v>21</v>
      </c>
      <c r="M93" s="134">
        <f t="shared" si="24"/>
        <v>0</v>
      </c>
      <c r="N93" s="134">
        <v>0</v>
      </c>
      <c r="O93" s="134">
        <f t="shared" si="25"/>
        <v>0</v>
      </c>
      <c r="P93" s="134">
        <v>0</v>
      </c>
      <c r="Q93" s="134">
        <f t="shared" si="26"/>
        <v>0</v>
      </c>
      <c r="R93" s="134"/>
      <c r="S93" s="134" t="s">
        <v>392</v>
      </c>
      <c r="T93" s="135" t="s">
        <v>393</v>
      </c>
      <c r="U93" s="106">
        <v>0</v>
      </c>
      <c r="V93" s="106">
        <f t="shared" si="27"/>
        <v>0</v>
      </c>
      <c r="W93" s="106"/>
      <c r="X93" s="106" t="s">
        <v>1066</v>
      </c>
      <c r="Y93" s="101"/>
      <c r="Z93" s="101"/>
      <c r="AA93" s="101"/>
      <c r="AB93" s="101"/>
      <c r="AC93" s="101"/>
      <c r="AD93" s="101"/>
      <c r="AE93" s="101"/>
      <c r="AF93" s="101"/>
      <c r="AG93" s="101" t="s">
        <v>1795</v>
      </c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60" outlineLevel="1">
      <c r="A94" s="129">
        <v>80</v>
      </c>
      <c r="B94" s="130" t="s">
        <v>3013</v>
      </c>
      <c r="C94" s="140" t="s">
        <v>3014</v>
      </c>
      <c r="D94" s="131" t="s">
        <v>1128</v>
      </c>
      <c r="E94" s="132">
        <v>10</v>
      </c>
      <c r="F94" s="133"/>
      <c r="G94" s="134">
        <f t="shared" si="21"/>
        <v>0</v>
      </c>
      <c r="H94" s="133"/>
      <c r="I94" s="134">
        <f t="shared" si="22"/>
        <v>0</v>
      </c>
      <c r="J94" s="133"/>
      <c r="K94" s="134">
        <f t="shared" si="23"/>
        <v>0</v>
      </c>
      <c r="L94" s="134">
        <v>21</v>
      </c>
      <c r="M94" s="134">
        <f t="shared" si="24"/>
        <v>0</v>
      </c>
      <c r="N94" s="134">
        <v>0</v>
      </c>
      <c r="O94" s="134">
        <f t="shared" si="25"/>
        <v>0</v>
      </c>
      <c r="P94" s="134">
        <v>0</v>
      </c>
      <c r="Q94" s="134">
        <f t="shared" si="26"/>
        <v>0</v>
      </c>
      <c r="R94" s="134"/>
      <c r="S94" s="134" t="s">
        <v>392</v>
      </c>
      <c r="T94" s="135" t="s">
        <v>393</v>
      </c>
      <c r="U94" s="106">
        <v>0</v>
      </c>
      <c r="V94" s="106">
        <f t="shared" si="27"/>
        <v>0</v>
      </c>
      <c r="W94" s="106"/>
      <c r="X94" s="106" t="s">
        <v>362</v>
      </c>
      <c r="Y94" s="101"/>
      <c r="Z94" s="101"/>
      <c r="AA94" s="101"/>
      <c r="AB94" s="101"/>
      <c r="AC94" s="101"/>
      <c r="AD94" s="101"/>
      <c r="AE94" s="101"/>
      <c r="AF94" s="101"/>
      <c r="AG94" s="101" t="s">
        <v>550</v>
      </c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60" outlineLevel="1">
      <c r="A95" s="129">
        <v>81</v>
      </c>
      <c r="B95" s="130" t="s">
        <v>3015</v>
      </c>
      <c r="C95" s="140" t="s">
        <v>3016</v>
      </c>
      <c r="D95" s="131" t="s">
        <v>1128</v>
      </c>
      <c r="E95" s="132">
        <v>170</v>
      </c>
      <c r="F95" s="133"/>
      <c r="G95" s="134">
        <f t="shared" si="21"/>
        <v>0</v>
      </c>
      <c r="H95" s="133"/>
      <c r="I95" s="134">
        <f t="shared" si="22"/>
        <v>0</v>
      </c>
      <c r="J95" s="133"/>
      <c r="K95" s="134">
        <f t="shared" si="23"/>
        <v>0</v>
      </c>
      <c r="L95" s="134">
        <v>21</v>
      </c>
      <c r="M95" s="134">
        <f t="shared" si="24"/>
        <v>0</v>
      </c>
      <c r="N95" s="134">
        <v>0</v>
      </c>
      <c r="O95" s="134">
        <f t="shared" si="25"/>
        <v>0</v>
      </c>
      <c r="P95" s="134">
        <v>0</v>
      </c>
      <c r="Q95" s="134">
        <f t="shared" si="26"/>
        <v>0</v>
      </c>
      <c r="R95" s="134"/>
      <c r="S95" s="134" t="s">
        <v>392</v>
      </c>
      <c r="T95" s="135" t="s">
        <v>393</v>
      </c>
      <c r="U95" s="106">
        <v>0</v>
      </c>
      <c r="V95" s="106">
        <f t="shared" si="27"/>
        <v>0</v>
      </c>
      <c r="W95" s="106"/>
      <c r="X95" s="106" t="s">
        <v>1066</v>
      </c>
      <c r="Y95" s="101"/>
      <c r="Z95" s="101"/>
      <c r="AA95" s="101"/>
      <c r="AB95" s="101"/>
      <c r="AC95" s="101"/>
      <c r="AD95" s="101"/>
      <c r="AE95" s="101"/>
      <c r="AF95" s="101"/>
      <c r="AG95" s="101" t="s">
        <v>1795</v>
      </c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</row>
    <row r="96" spans="1:60" outlineLevel="1">
      <c r="A96" s="129">
        <v>82</v>
      </c>
      <c r="B96" s="130" t="s">
        <v>3017</v>
      </c>
      <c r="C96" s="140" t="s">
        <v>3018</v>
      </c>
      <c r="D96" s="131" t="s">
        <v>1128</v>
      </c>
      <c r="E96" s="132">
        <v>170</v>
      </c>
      <c r="F96" s="133"/>
      <c r="G96" s="134">
        <f t="shared" si="21"/>
        <v>0</v>
      </c>
      <c r="H96" s="133"/>
      <c r="I96" s="134">
        <f t="shared" si="22"/>
        <v>0</v>
      </c>
      <c r="J96" s="133"/>
      <c r="K96" s="134">
        <f t="shared" si="23"/>
        <v>0</v>
      </c>
      <c r="L96" s="134">
        <v>21</v>
      </c>
      <c r="M96" s="134">
        <f t="shared" si="24"/>
        <v>0</v>
      </c>
      <c r="N96" s="134">
        <v>0</v>
      </c>
      <c r="O96" s="134">
        <f t="shared" si="25"/>
        <v>0</v>
      </c>
      <c r="P96" s="134">
        <v>0</v>
      </c>
      <c r="Q96" s="134">
        <f t="shared" si="26"/>
        <v>0</v>
      </c>
      <c r="R96" s="134"/>
      <c r="S96" s="134" t="s">
        <v>392</v>
      </c>
      <c r="T96" s="135" t="s">
        <v>393</v>
      </c>
      <c r="U96" s="106">
        <v>0</v>
      </c>
      <c r="V96" s="106">
        <f t="shared" si="27"/>
        <v>0</v>
      </c>
      <c r="W96" s="106"/>
      <c r="X96" s="106" t="s">
        <v>1066</v>
      </c>
      <c r="Y96" s="101"/>
      <c r="Z96" s="101"/>
      <c r="AA96" s="101"/>
      <c r="AB96" s="101"/>
      <c r="AC96" s="101"/>
      <c r="AD96" s="101"/>
      <c r="AE96" s="101"/>
      <c r="AF96" s="101"/>
      <c r="AG96" s="101" t="s">
        <v>1795</v>
      </c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60" outlineLevel="1">
      <c r="A97" s="129">
        <v>83</v>
      </c>
      <c r="B97" s="130" t="s">
        <v>3019</v>
      </c>
      <c r="C97" s="140" t="s">
        <v>3020</v>
      </c>
      <c r="D97" s="131" t="s">
        <v>525</v>
      </c>
      <c r="E97" s="132">
        <v>850</v>
      </c>
      <c r="F97" s="133"/>
      <c r="G97" s="134">
        <f t="shared" si="21"/>
        <v>0</v>
      </c>
      <c r="H97" s="133"/>
      <c r="I97" s="134">
        <f t="shared" si="22"/>
        <v>0</v>
      </c>
      <c r="J97" s="133"/>
      <c r="K97" s="134">
        <f t="shared" si="23"/>
        <v>0</v>
      </c>
      <c r="L97" s="134">
        <v>21</v>
      </c>
      <c r="M97" s="134">
        <f t="shared" si="24"/>
        <v>0</v>
      </c>
      <c r="N97" s="134">
        <v>0</v>
      </c>
      <c r="O97" s="134">
        <f t="shared" si="25"/>
        <v>0</v>
      </c>
      <c r="P97" s="134">
        <v>0</v>
      </c>
      <c r="Q97" s="134">
        <f t="shared" si="26"/>
        <v>0</v>
      </c>
      <c r="R97" s="134"/>
      <c r="S97" s="134" t="s">
        <v>392</v>
      </c>
      <c r="T97" s="135" t="s">
        <v>393</v>
      </c>
      <c r="U97" s="106">
        <v>0</v>
      </c>
      <c r="V97" s="106">
        <f t="shared" si="27"/>
        <v>0</v>
      </c>
      <c r="W97" s="106"/>
      <c r="X97" s="106" t="s">
        <v>1066</v>
      </c>
      <c r="Y97" s="101"/>
      <c r="Z97" s="101"/>
      <c r="AA97" s="101"/>
      <c r="AB97" s="101"/>
      <c r="AC97" s="101"/>
      <c r="AD97" s="101"/>
      <c r="AE97" s="101"/>
      <c r="AF97" s="101"/>
      <c r="AG97" s="101" t="s">
        <v>1795</v>
      </c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</row>
    <row r="98" spans="1:60" outlineLevel="1">
      <c r="A98" s="129">
        <v>84</v>
      </c>
      <c r="B98" s="130" t="s">
        <v>3021</v>
      </c>
      <c r="C98" s="140" t="s">
        <v>3022</v>
      </c>
      <c r="D98" s="131" t="s">
        <v>525</v>
      </c>
      <c r="E98" s="132">
        <v>850</v>
      </c>
      <c r="F98" s="133"/>
      <c r="G98" s="134">
        <f t="shared" si="21"/>
        <v>0</v>
      </c>
      <c r="H98" s="133"/>
      <c r="I98" s="134">
        <f t="shared" si="22"/>
        <v>0</v>
      </c>
      <c r="J98" s="133"/>
      <c r="K98" s="134">
        <f t="shared" si="23"/>
        <v>0</v>
      </c>
      <c r="L98" s="134">
        <v>21</v>
      </c>
      <c r="M98" s="134">
        <f t="shared" si="24"/>
        <v>0</v>
      </c>
      <c r="N98" s="134">
        <v>0</v>
      </c>
      <c r="O98" s="134">
        <f t="shared" si="25"/>
        <v>0</v>
      </c>
      <c r="P98" s="134">
        <v>0</v>
      </c>
      <c r="Q98" s="134">
        <f t="shared" si="26"/>
        <v>0</v>
      </c>
      <c r="R98" s="134"/>
      <c r="S98" s="134" t="s">
        <v>392</v>
      </c>
      <c r="T98" s="135" t="s">
        <v>393</v>
      </c>
      <c r="U98" s="106">
        <v>0</v>
      </c>
      <c r="V98" s="106">
        <f t="shared" si="27"/>
        <v>0</v>
      </c>
      <c r="W98" s="106"/>
      <c r="X98" s="106" t="s">
        <v>362</v>
      </c>
      <c r="Y98" s="101"/>
      <c r="Z98" s="101"/>
      <c r="AA98" s="101"/>
      <c r="AB98" s="101"/>
      <c r="AC98" s="101"/>
      <c r="AD98" s="101"/>
      <c r="AE98" s="101"/>
      <c r="AF98" s="101"/>
      <c r="AG98" s="101" t="s">
        <v>550</v>
      </c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60" outlineLevel="1">
      <c r="A99" s="129">
        <v>85</v>
      </c>
      <c r="B99" s="130" t="s">
        <v>3023</v>
      </c>
      <c r="C99" s="140" t="s">
        <v>3024</v>
      </c>
      <c r="D99" s="131" t="s">
        <v>525</v>
      </c>
      <c r="E99" s="132">
        <v>850</v>
      </c>
      <c r="F99" s="133"/>
      <c r="G99" s="134">
        <f t="shared" si="21"/>
        <v>0</v>
      </c>
      <c r="H99" s="133"/>
      <c r="I99" s="134">
        <f t="shared" si="22"/>
        <v>0</v>
      </c>
      <c r="J99" s="133"/>
      <c r="K99" s="134">
        <f t="shared" si="23"/>
        <v>0</v>
      </c>
      <c r="L99" s="134">
        <v>21</v>
      </c>
      <c r="M99" s="134">
        <f t="shared" si="24"/>
        <v>0</v>
      </c>
      <c r="N99" s="134">
        <v>0</v>
      </c>
      <c r="O99" s="134">
        <f t="shared" si="25"/>
        <v>0</v>
      </c>
      <c r="P99" s="134">
        <v>0</v>
      </c>
      <c r="Q99" s="134">
        <f t="shared" si="26"/>
        <v>0</v>
      </c>
      <c r="R99" s="134"/>
      <c r="S99" s="134" t="s">
        <v>392</v>
      </c>
      <c r="T99" s="135" t="s">
        <v>393</v>
      </c>
      <c r="U99" s="106">
        <v>0</v>
      </c>
      <c r="V99" s="106">
        <f t="shared" si="27"/>
        <v>0</v>
      </c>
      <c r="W99" s="106"/>
      <c r="X99" s="106" t="s">
        <v>1066</v>
      </c>
      <c r="Y99" s="101"/>
      <c r="Z99" s="101"/>
      <c r="AA99" s="101"/>
      <c r="AB99" s="101"/>
      <c r="AC99" s="101"/>
      <c r="AD99" s="101"/>
      <c r="AE99" s="101"/>
      <c r="AF99" s="101"/>
      <c r="AG99" s="101" t="s">
        <v>1795</v>
      </c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</row>
    <row r="100" spans="1:60" outlineLevel="1">
      <c r="A100" s="129">
        <v>86</v>
      </c>
      <c r="B100" s="130" t="s">
        <v>3025</v>
      </c>
      <c r="C100" s="140" t="s">
        <v>2921</v>
      </c>
      <c r="D100" s="131" t="s">
        <v>1128</v>
      </c>
      <c r="E100" s="132">
        <v>1</v>
      </c>
      <c r="F100" s="133"/>
      <c r="G100" s="134">
        <f t="shared" si="21"/>
        <v>0</v>
      </c>
      <c r="H100" s="133"/>
      <c r="I100" s="134">
        <f t="shared" si="22"/>
        <v>0</v>
      </c>
      <c r="J100" s="133"/>
      <c r="K100" s="134">
        <f t="shared" si="23"/>
        <v>0</v>
      </c>
      <c r="L100" s="134">
        <v>21</v>
      </c>
      <c r="M100" s="134">
        <f t="shared" si="24"/>
        <v>0</v>
      </c>
      <c r="N100" s="134">
        <v>0</v>
      </c>
      <c r="O100" s="134">
        <f t="shared" si="25"/>
        <v>0</v>
      </c>
      <c r="P100" s="134">
        <v>0</v>
      </c>
      <c r="Q100" s="134">
        <f t="shared" si="26"/>
        <v>0</v>
      </c>
      <c r="R100" s="134"/>
      <c r="S100" s="134" t="s">
        <v>392</v>
      </c>
      <c r="T100" s="135" t="s">
        <v>393</v>
      </c>
      <c r="U100" s="106">
        <v>0</v>
      </c>
      <c r="V100" s="106">
        <f t="shared" si="27"/>
        <v>0</v>
      </c>
      <c r="W100" s="106"/>
      <c r="X100" s="106" t="s">
        <v>1066</v>
      </c>
      <c r="Y100" s="101"/>
      <c r="Z100" s="101"/>
      <c r="AA100" s="101"/>
      <c r="AB100" s="101"/>
      <c r="AC100" s="101"/>
      <c r="AD100" s="101"/>
      <c r="AE100" s="101"/>
      <c r="AF100" s="101"/>
      <c r="AG100" s="101" t="s">
        <v>1795</v>
      </c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60" ht="45" outlineLevel="1">
      <c r="A101" s="129">
        <v>87</v>
      </c>
      <c r="B101" s="130" t="s">
        <v>3026</v>
      </c>
      <c r="C101" s="140" t="s">
        <v>3027</v>
      </c>
      <c r="D101" s="131" t="s">
        <v>1128</v>
      </c>
      <c r="E101" s="132">
        <v>6</v>
      </c>
      <c r="F101" s="133"/>
      <c r="G101" s="134">
        <f t="shared" si="21"/>
        <v>0</v>
      </c>
      <c r="H101" s="133"/>
      <c r="I101" s="134">
        <f t="shared" si="22"/>
        <v>0</v>
      </c>
      <c r="J101" s="133"/>
      <c r="K101" s="134">
        <f t="shared" si="23"/>
        <v>0</v>
      </c>
      <c r="L101" s="134">
        <v>21</v>
      </c>
      <c r="M101" s="134">
        <f t="shared" si="24"/>
        <v>0</v>
      </c>
      <c r="N101" s="134">
        <v>0</v>
      </c>
      <c r="O101" s="134">
        <f t="shared" si="25"/>
        <v>0</v>
      </c>
      <c r="P101" s="134">
        <v>0</v>
      </c>
      <c r="Q101" s="134">
        <f t="shared" si="26"/>
        <v>0</v>
      </c>
      <c r="R101" s="134"/>
      <c r="S101" s="134" t="s">
        <v>392</v>
      </c>
      <c r="T101" s="135" t="s">
        <v>393</v>
      </c>
      <c r="U101" s="106">
        <v>0</v>
      </c>
      <c r="V101" s="106">
        <f t="shared" si="27"/>
        <v>0</v>
      </c>
      <c r="W101" s="106"/>
      <c r="X101" s="106" t="s">
        <v>362</v>
      </c>
      <c r="Y101" s="101"/>
      <c r="Z101" s="101"/>
      <c r="AA101" s="101"/>
      <c r="AB101" s="101"/>
      <c r="AC101" s="101"/>
      <c r="AD101" s="101"/>
      <c r="AE101" s="101"/>
      <c r="AF101" s="101"/>
      <c r="AG101" s="101" t="s">
        <v>550</v>
      </c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</row>
    <row r="102" spans="1:60" ht="22.5" outlineLevel="1">
      <c r="A102" s="129">
        <v>88</v>
      </c>
      <c r="B102" s="130" t="s">
        <v>3028</v>
      </c>
      <c r="C102" s="140" t="s">
        <v>3029</v>
      </c>
      <c r="D102" s="131" t="s">
        <v>1128</v>
      </c>
      <c r="E102" s="132">
        <v>130</v>
      </c>
      <c r="F102" s="133"/>
      <c r="G102" s="134">
        <f t="shared" si="21"/>
        <v>0</v>
      </c>
      <c r="H102" s="133"/>
      <c r="I102" s="134">
        <f t="shared" si="22"/>
        <v>0</v>
      </c>
      <c r="J102" s="133"/>
      <c r="K102" s="134">
        <f t="shared" si="23"/>
        <v>0</v>
      </c>
      <c r="L102" s="134">
        <v>21</v>
      </c>
      <c r="M102" s="134">
        <f t="shared" si="24"/>
        <v>0</v>
      </c>
      <c r="N102" s="134">
        <v>0</v>
      </c>
      <c r="O102" s="134">
        <f t="shared" si="25"/>
        <v>0</v>
      </c>
      <c r="P102" s="134">
        <v>0</v>
      </c>
      <c r="Q102" s="134">
        <f t="shared" si="26"/>
        <v>0</v>
      </c>
      <c r="R102" s="134"/>
      <c r="S102" s="134" t="s">
        <v>392</v>
      </c>
      <c r="T102" s="135" t="s">
        <v>393</v>
      </c>
      <c r="U102" s="106">
        <v>0</v>
      </c>
      <c r="V102" s="106">
        <f t="shared" si="27"/>
        <v>0</v>
      </c>
      <c r="W102" s="106"/>
      <c r="X102" s="106" t="s">
        <v>1066</v>
      </c>
      <c r="Y102" s="101"/>
      <c r="Z102" s="101"/>
      <c r="AA102" s="101"/>
      <c r="AB102" s="101"/>
      <c r="AC102" s="101"/>
      <c r="AD102" s="101"/>
      <c r="AE102" s="101"/>
      <c r="AF102" s="101"/>
      <c r="AG102" s="101" t="s">
        <v>1795</v>
      </c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60" outlineLevel="1">
      <c r="A103" s="129">
        <v>89</v>
      </c>
      <c r="B103" s="130" t="s">
        <v>3030</v>
      </c>
      <c r="C103" s="140" t="s">
        <v>3031</v>
      </c>
      <c r="D103" s="131" t="s">
        <v>1128</v>
      </c>
      <c r="E103" s="132">
        <v>130</v>
      </c>
      <c r="F103" s="133"/>
      <c r="G103" s="134">
        <f t="shared" si="21"/>
        <v>0</v>
      </c>
      <c r="H103" s="133"/>
      <c r="I103" s="134">
        <f t="shared" si="22"/>
        <v>0</v>
      </c>
      <c r="J103" s="133"/>
      <c r="K103" s="134">
        <f t="shared" si="23"/>
        <v>0</v>
      </c>
      <c r="L103" s="134">
        <v>21</v>
      </c>
      <c r="M103" s="134">
        <f t="shared" si="24"/>
        <v>0</v>
      </c>
      <c r="N103" s="134">
        <v>0</v>
      </c>
      <c r="O103" s="134">
        <f t="shared" si="25"/>
        <v>0</v>
      </c>
      <c r="P103" s="134">
        <v>0</v>
      </c>
      <c r="Q103" s="134">
        <f t="shared" si="26"/>
        <v>0</v>
      </c>
      <c r="R103" s="134"/>
      <c r="S103" s="134" t="s">
        <v>392</v>
      </c>
      <c r="T103" s="135" t="s">
        <v>393</v>
      </c>
      <c r="U103" s="106">
        <v>0</v>
      </c>
      <c r="V103" s="106">
        <f t="shared" si="27"/>
        <v>0</v>
      </c>
      <c r="W103" s="106"/>
      <c r="X103" s="106" t="s">
        <v>362</v>
      </c>
      <c r="Y103" s="101"/>
      <c r="Z103" s="101"/>
      <c r="AA103" s="101"/>
      <c r="AB103" s="101"/>
      <c r="AC103" s="101"/>
      <c r="AD103" s="101"/>
      <c r="AE103" s="101"/>
      <c r="AF103" s="101"/>
      <c r="AG103" s="101" t="s">
        <v>550</v>
      </c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</row>
    <row r="104" spans="1:60">
      <c r="A104" s="116" t="s">
        <v>355</v>
      </c>
      <c r="B104" s="117" t="s">
        <v>198</v>
      </c>
      <c r="C104" s="136" t="s">
        <v>199</v>
      </c>
      <c r="D104" s="118"/>
      <c r="E104" s="119"/>
      <c r="F104" s="120"/>
      <c r="G104" s="120">
        <f>SUMIF(AG105:AG117,"&lt;&gt;NOR",G105:G117)</f>
        <v>0</v>
      </c>
      <c r="H104" s="120"/>
      <c r="I104" s="120">
        <f>SUM(I105:I117)</f>
        <v>0</v>
      </c>
      <c r="J104" s="120"/>
      <c r="K104" s="120">
        <f>SUM(K105:K117)</f>
        <v>0</v>
      </c>
      <c r="L104" s="120"/>
      <c r="M104" s="120">
        <f>SUM(M105:M117)</f>
        <v>0</v>
      </c>
      <c r="N104" s="120"/>
      <c r="O104" s="120">
        <f>SUM(O105:O117)</f>
        <v>0</v>
      </c>
      <c r="P104" s="120"/>
      <c r="Q104" s="120">
        <f>SUM(Q105:Q117)</f>
        <v>0</v>
      </c>
      <c r="R104" s="120"/>
      <c r="S104" s="120"/>
      <c r="T104" s="121"/>
      <c r="U104" s="115"/>
      <c r="V104" s="115">
        <f>SUM(V105:V117)</f>
        <v>0</v>
      </c>
      <c r="W104" s="115"/>
      <c r="X104" s="115"/>
      <c r="AG104" t="s">
        <v>356</v>
      </c>
    </row>
    <row r="105" spans="1:60" ht="33.75" outlineLevel="1">
      <c r="A105" s="129">
        <v>90</v>
      </c>
      <c r="B105" s="130" t="s">
        <v>3032</v>
      </c>
      <c r="C105" s="140" t="s">
        <v>3033</v>
      </c>
      <c r="D105" s="131" t="s">
        <v>1128</v>
      </c>
      <c r="E105" s="132">
        <v>1</v>
      </c>
      <c r="F105" s="133"/>
      <c r="G105" s="134">
        <f t="shared" ref="G105:G117" si="28">ROUND(E105*F105,2)</f>
        <v>0</v>
      </c>
      <c r="H105" s="133"/>
      <c r="I105" s="134">
        <f t="shared" ref="I105:I117" si="29">ROUND(E105*H105,2)</f>
        <v>0</v>
      </c>
      <c r="J105" s="133"/>
      <c r="K105" s="134">
        <f t="shared" ref="K105:K117" si="30">ROUND(E105*J105,2)</f>
        <v>0</v>
      </c>
      <c r="L105" s="134">
        <v>21</v>
      </c>
      <c r="M105" s="134">
        <f t="shared" ref="M105:M117" si="31">G105*(1+L105/100)</f>
        <v>0</v>
      </c>
      <c r="N105" s="134">
        <v>0</v>
      </c>
      <c r="O105" s="134">
        <f t="shared" ref="O105:O117" si="32">ROUND(E105*N105,2)</f>
        <v>0</v>
      </c>
      <c r="P105" s="134">
        <v>0</v>
      </c>
      <c r="Q105" s="134">
        <f t="shared" ref="Q105:Q117" si="33">ROUND(E105*P105,2)</f>
        <v>0</v>
      </c>
      <c r="R105" s="134"/>
      <c r="S105" s="134" t="s">
        <v>392</v>
      </c>
      <c r="T105" s="135" t="s">
        <v>393</v>
      </c>
      <c r="U105" s="106">
        <v>0</v>
      </c>
      <c r="V105" s="106">
        <f t="shared" ref="V105:V117" si="34">ROUND(E105*U105,2)</f>
        <v>0</v>
      </c>
      <c r="W105" s="106"/>
      <c r="X105" s="106" t="s">
        <v>1066</v>
      </c>
      <c r="Y105" s="101"/>
      <c r="Z105" s="101"/>
      <c r="AA105" s="101"/>
      <c r="AB105" s="101"/>
      <c r="AC105" s="101"/>
      <c r="AD105" s="101"/>
      <c r="AE105" s="101"/>
      <c r="AF105" s="101"/>
      <c r="AG105" s="101" t="s">
        <v>1795</v>
      </c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</row>
    <row r="106" spans="1:60" outlineLevel="1">
      <c r="A106" s="129">
        <v>91</v>
      </c>
      <c r="B106" s="130" t="s">
        <v>3034</v>
      </c>
      <c r="C106" s="140" t="s">
        <v>3035</v>
      </c>
      <c r="D106" s="131" t="s">
        <v>525</v>
      </c>
      <c r="E106" s="132">
        <v>100</v>
      </c>
      <c r="F106" s="133"/>
      <c r="G106" s="134">
        <f t="shared" si="28"/>
        <v>0</v>
      </c>
      <c r="H106" s="133"/>
      <c r="I106" s="134">
        <f t="shared" si="29"/>
        <v>0</v>
      </c>
      <c r="J106" s="133"/>
      <c r="K106" s="134">
        <f t="shared" si="30"/>
        <v>0</v>
      </c>
      <c r="L106" s="134">
        <v>21</v>
      </c>
      <c r="M106" s="134">
        <f t="shared" si="31"/>
        <v>0</v>
      </c>
      <c r="N106" s="134">
        <v>0</v>
      </c>
      <c r="O106" s="134">
        <f t="shared" si="32"/>
        <v>0</v>
      </c>
      <c r="P106" s="134">
        <v>0</v>
      </c>
      <c r="Q106" s="134">
        <f t="shared" si="33"/>
        <v>0</v>
      </c>
      <c r="R106" s="134"/>
      <c r="S106" s="134" t="s">
        <v>392</v>
      </c>
      <c r="T106" s="135" t="s">
        <v>393</v>
      </c>
      <c r="U106" s="106">
        <v>0</v>
      </c>
      <c r="V106" s="106">
        <f t="shared" si="34"/>
        <v>0</v>
      </c>
      <c r="W106" s="106"/>
      <c r="X106" s="106" t="s">
        <v>1066</v>
      </c>
      <c r="Y106" s="101"/>
      <c r="Z106" s="101"/>
      <c r="AA106" s="101"/>
      <c r="AB106" s="101"/>
      <c r="AC106" s="101"/>
      <c r="AD106" s="101"/>
      <c r="AE106" s="101"/>
      <c r="AF106" s="101"/>
      <c r="AG106" s="101" t="s">
        <v>1795</v>
      </c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</row>
    <row r="107" spans="1:60" outlineLevel="1">
      <c r="A107" s="129">
        <v>92</v>
      </c>
      <c r="B107" s="130" t="s">
        <v>3036</v>
      </c>
      <c r="C107" s="140" t="s">
        <v>3037</v>
      </c>
      <c r="D107" s="131" t="s">
        <v>525</v>
      </c>
      <c r="E107" s="132">
        <v>100</v>
      </c>
      <c r="F107" s="133"/>
      <c r="G107" s="134">
        <f t="shared" si="28"/>
        <v>0</v>
      </c>
      <c r="H107" s="133"/>
      <c r="I107" s="134">
        <f t="shared" si="29"/>
        <v>0</v>
      </c>
      <c r="J107" s="133"/>
      <c r="K107" s="134">
        <f t="shared" si="30"/>
        <v>0</v>
      </c>
      <c r="L107" s="134">
        <v>21</v>
      </c>
      <c r="M107" s="134">
        <f t="shared" si="31"/>
        <v>0</v>
      </c>
      <c r="N107" s="134">
        <v>0</v>
      </c>
      <c r="O107" s="134">
        <f t="shared" si="32"/>
        <v>0</v>
      </c>
      <c r="P107" s="134">
        <v>0</v>
      </c>
      <c r="Q107" s="134">
        <f t="shared" si="33"/>
        <v>0</v>
      </c>
      <c r="R107" s="134"/>
      <c r="S107" s="134" t="s">
        <v>392</v>
      </c>
      <c r="T107" s="135" t="s">
        <v>393</v>
      </c>
      <c r="U107" s="106">
        <v>0</v>
      </c>
      <c r="V107" s="106">
        <f t="shared" si="34"/>
        <v>0</v>
      </c>
      <c r="W107" s="106"/>
      <c r="X107" s="106" t="s">
        <v>362</v>
      </c>
      <c r="Y107" s="101"/>
      <c r="Z107" s="101"/>
      <c r="AA107" s="101"/>
      <c r="AB107" s="101"/>
      <c r="AC107" s="101"/>
      <c r="AD107" s="101"/>
      <c r="AE107" s="101"/>
      <c r="AF107" s="101"/>
      <c r="AG107" s="101" t="s">
        <v>550</v>
      </c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</row>
    <row r="108" spans="1:60" outlineLevel="1">
      <c r="A108" s="129">
        <v>93</v>
      </c>
      <c r="B108" s="130" t="s">
        <v>3038</v>
      </c>
      <c r="C108" s="140" t="s">
        <v>3039</v>
      </c>
      <c r="D108" s="131" t="s">
        <v>1128</v>
      </c>
      <c r="E108" s="132">
        <v>5</v>
      </c>
      <c r="F108" s="133"/>
      <c r="G108" s="134">
        <f t="shared" si="28"/>
        <v>0</v>
      </c>
      <c r="H108" s="133"/>
      <c r="I108" s="134">
        <f t="shared" si="29"/>
        <v>0</v>
      </c>
      <c r="J108" s="133"/>
      <c r="K108" s="134">
        <f t="shared" si="30"/>
        <v>0</v>
      </c>
      <c r="L108" s="134">
        <v>21</v>
      </c>
      <c r="M108" s="134">
        <f t="shared" si="31"/>
        <v>0</v>
      </c>
      <c r="N108" s="134">
        <v>0</v>
      </c>
      <c r="O108" s="134">
        <f t="shared" si="32"/>
        <v>0</v>
      </c>
      <c r="P108" s="134">
        <v>0</v>
      </c>
      <c r="Q108" s="134">
        <f t="shared" si="33"/>
        <v>0</v>
      </c>
      <c r="R108" s="134"/>
      <c r="S108" s="134" t="s">
        <v>392</v>
      </c>
      <c r="T108" s="135" t="s">
        <v>393</v>
      </c>
      <c r="U108" s="106">
        <v>0</v>
      </c>
      <c r="V108" s="106">
        <f t="shared" si="34"/>
        <v>0</v>
      </c>
      <c r="W108" s="106"/>
      <c r="X108" s="106" t="s">
        <v>1066</v>
      </c>
      <c r="Y108" s="101"/>
      <c r="Z108" s="101"/>
      <c r="AA108" s="101"/>
      <c r="AB108" s="101"/>
      <c r="AC108" s="101"/>
      <c r="AD108" s="101"/>
      <c r="AE108" s="101"/>
      <c r="AF108" s="101"/>
      <c r="AG108" s="101" t="s">
        <v>1795</v>
      </c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60" outlineLevel="1">
      <c r="A109" s="129">
        <v>94</v>
      </c>
      <c r="B109" s="130" t="s">
        <v>3040</v>
      </c>
      <c r="C109" s="140" t="s">
        <v>3041</v>
      </c>
      <c r="D109" s="131" t="s">
        <v>1128</v>
      </c>
      <c r="E109" s="132">
        <v>5</v>
      </c>
      <c r="F109" s="133"/>
      <c r="G109" s="134">
        <f t="shared" si="28"/>
        <v>0</v>
      </c>
      <c r="H109" s="133"/>
      <c r="I109" s="134">
        <f t="shared" si="29"/>
        <v>0</v>
      </c>
      <c r="J109" s="133"/>
      <c r="K109" s="134">
        <f t="shared" si="30"/>
        <v>0</v>
      </c>
      <c r="L109" s="134">
        <v>21</v>
      </c>
      <c r="M109" s="134">
        <f t="shared" si="31"/>
        <v>0</v>
      </c>
      <c r="N109" s="134">
        <v>0</v>
      </c>
      <c r="O109" s="134">
        <f t="shared" si="32"/>
        <v>0</v>
      </c>
      <c r="P109" s="134">
        <v>0</v>
      </c>
      <c r="Q109" s="134">
        <f t="shared" si="33"/>
        <v>0</v>
      </c>
      <c r="R109" s="134"/>
      <c r="S109" s="134" t="s">
        <v>392</v>
      </c>
      <c r="T109" s="135" t="s">
        <v>393</v>
      </c>
      <c r="U109" s="106">
        <v>0</v>
      </c>
      <c r="V109" s="106">
        <f t="shared" si="34"/>
        <v>0</v>
      </c>
      <c r="W109" s="106"/>
      <c r="X109" s="106" t="s">
        <v>1066</v>
      </c>
      <c r="Y109" s="101"/>
      <c r="Z109" s="101"/>
      <c r="AA109" s="101"/>
      <c r="AB109" s="101"/>
      <c r="AC109" s="101"/>
      <c r="AD109" s="101"/>
      <c r="AE109" s="101"/>
      <c r="AF109" s="101"/>
      <c r="AG109" s="101" t="s">
        <v>1795</v>
      </c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</row>
    <row r="110" spans="1:60" outlineLevel="1">
      <c r="A110" s="129">
        <v>95</v>
      </c>
      <c r="B110" s="130" t="s">
        <v>3042</v>
      </c>
      <c r="C110" s="140" t="s">
        <v>3043</v>
      </c>
      <c r="D110" s="131" t="s">
        <v>1128</v>
      </c>
      <c r="E110" s="132">
        <v>20</v>
      </c>
      <c r="F110" s="133"/>
      <c r="G110" s="134">
        <f t="shared" si="28"/>
        <v>0</v>
      </c>
      <c r="H110" s="133"/>
      <c r="I110" s="134">
        <f t="shared" si="29"/>
        <v>0</v>
      </c>
      <c r="J110" s="133"/>
      <c r="K110" s="134">
        <f t="shared" si="30"/>
        <v>0</v>
      </c>
      <c r="L110" s="134">
        <v>21</v>
      </c>
      <c r="M110" s="134">
        <f t="shared" si="31"/>
        <v>0</v>
      </c>
      <c r="N110" s="134">
        <v>0</v>
      </c>
      <c r="O110" s="134">
        <f t="shared" si="32"/>
        <v>0</v>
      </c>
      <c r="P110" s="134">
        <v>0</v>
      </c>
      <c r="Q110" s="134">
        <f t="shared" si="33"/>
        <v>0</v>
      </c>
      <c r="R110" s="134"/>
      <c r="S110" s="134" t="s">
        <v>392</v>
      </c>
      <c r="T110" s="135" t="s">
        <v>393</v>
      </c>
      <c r="U110" s="106">
        <v>0</v>
      </c>
      <c r="V110" s="106">
        <f t="shared" si="34"/>
        <v>0</v>
      </c>
      <c r="W110" s="106"/>
      <c r="X110" s="106" t="s">
        <v>1066</v>
      </c>
      <c r="Y110" s="101"/>
      <c r="Z110" s="101"/>
      <c r="AA110" s="101"/>
      <c r="AB110" s="101"/>
      <c r="AC110" s="101"/>
      <c r="AD110" s="101"/>
      <c r="AE110" s="101"/>
      <c r="AF110" s="101"/>
      <c r="AG110" s="101" t="s">
        <v>1795</v>
      </c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</row>
    <row r="111" spans="1:60" outlineLevel="1">
      <c r="A111" s="129">
        <v>96</v>
      </c>
      <c r="B111" s="130" t="s">
        <v>3044</v>
      </c>
      <c r="C111" s="140" t="s">
        <v>3045</v>
      </c>
      <c r="D111" s="131" t="s">
        <v>1128</v>
      </c>
      <c r="E111" s="132">
        <v>20</v>
      </c>
      <c r="F111" s="133"/>
      <c r="G111" s="134">
        <f t="shared" si="28"/>
        <v>0</v>
      </c>
      <c r="H111" s="133"/>
      <c r="I111" s="134">
        <f t="shared" si="29"/>
        <v>0</v>
      </c>
      <c r="J111" s="133"/>
      <c r="K111" s="134">
        <f t="shared" si="30"/>
        <v>0</v>
      </c>
      <c r="L111" s="134">
        <v>21</v>
      </c>
      <c r="M111" s="134">
        <f t="shared" si="31"/>
        <v>0</v>
      </c>
      <c r="N111" s="134">
        <v>0</v>
      </c>
      <c r="O111" s="134">
        <f t="shared" si="32"/>
        <v>0</v>
      </c>
      <c r="P111" s="134">
        <v>0</v>
      </c>
      <c r="Q111" s="134">
        <f t="shared" si="33"/>
        <v>0</v>
      </c>
      <c r="R111" s="134"/>
      <c r="S111" s="134" t="s">
        <v>392</v>
      </c>
      <c r="T111" s="135" t="s">
        <v>393</v>
      </c>
      <c r="U111" s="106">
        <v>0</v>
      </c>
      <c r="V111" s="106">
        <f t="shared" si="34"/>
        <v>0</v>
      </c>
      <c r="W111" s="106"/>
      <c r="X111" s="106" t="s">
        <v>1066</v>
      </c>
      <c r="Y111" s="101"/>
      <c r="Z111" s="101"/>
      <c r="AA111" s="101"/>
      <c r="AB111" s="101"/>
      <c r="AC111" s="101"/>
      <c r="AD111" s="101"/>
      <c r="AE111" s="101"/>
      <c r="AF111" s="101"/>
      <c r="AG111" s="101" t="s">
        <v>1795</v>
      </c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60" ht="22.5" outlineLevel="1">
      <c r="A112" s="129">
        <v>97</v>
      </c>
      <c r="B112" s="130" t="s">
        <v>3046</v>
      </c>
      <c r="C112" s="140" t="s">
        <v>3047</v>
      </c>
      <c r="D112" s="131" t="s">
        <v>1128</v>
      </c>
      <c r="E112" s="132">
        <v>1</v>
      </c>
      <c r="F112" s="133"/>
      <c r="G112" s="134">
        <f t="shared" si="28"/>
        <v>0</v>
      </c>
      <c r="H112" s="133"/>
      <c r="I112" s="134">
        <f t="shared" si="29"/>
        <v>0</v>
      </c>
      <c r="J112" s="133"/>
      <c r="K112" s="134">
        <f t="shared" si="30"/>
        <v>0</v>
      </c>
      <c r="L112" s="134">
        <v>21</v>
      </c>
      <c r="M112" s="134">
        <f t="shared" si="31"/>
        <v>0</v>
      </c>
      <c r="N112" s="134">
        <v>0</v>
      </c>
      <c r="O112" s="134">
        <f t="shared" si="32"/>
        <v>0</v>
      </c>
      <c r="P112" s="134">
        <v>0</v>
      </c>
      <c r="Q112" s="134">
        <f t="shared" si="33"/>
        <v>0</v>
      </c>
      <c r="R112" s="134"/>
      <c r="S112" s="134" t="s">
        <v>392</v>
      </c>
      <c r="T112" s="135" t="s">
        <v>393</v>
      </c>
      <c r="U112" s="106">
        <v>0</v>
      </c>
      <c r="V112" s="106">
        <f t="shared" si="34"/>
        <v>0</v>
      </c>
      <c r="W112" s="106"/>
      <c r="X112" s="106" t="s">
        <v>1066</v>
      </c>
      <c r="Y112" s="101"/>
      <c r="Z112" s="101"/>
      <c r="AA112" s="101"/>
      <c r="AB112" s="101"/>
      <c r="AC112" s="101"/>
      <c r="AD112" s="101"/>
      <c r="AE112" s="101"/>
      <c r="AF112" s="101"/>
      <c r="AG112" s="101" t="s">
        <v>1795</v>
      </c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60" ht="22.5" outlineLevel="1">
      <c r="A113" s="129">
        <v>98</v>
      </c>
      <c r="B113" s="130" t="s">
        <v>3048</v>
      </c>
      <c r="C113" s="140" t="s">
        <v>3049</v>
      </c>
      <c r="D113" s="131" t="s">
        <v>1128</v>
      </c>
      <c r="E113" s="132">
        <v>1</v>
      </c>
      <c r="F113" s="133"/>
      <c r="G113" s="134">
        <f t="shared" si="28"/>
        <v>0</v>
      </c>
      <c r="H113" s="133"/>
      <c r="I113" s="134">
        <f t="shared" si="29"/>
        <v>0</v>
      </c>
      <c r="J113" s="133"/>
      <c r="K113" s="134">
        <f t="shared" si="30"/>
        <v>0</v>
      </c>
      <c r="L113" s="134">
        <v>21</v>
      </c>
      <c r="M113" s="134">
        <f t="shared" si="31"/>
        <v>0</v>
      </c>
      <c r="N113" s="134">
        <v>0</v>
      </c>
      <c r="O113" s="134">
        <f t="shared" si="32"/>
        <v>0</v>
      </c>
      <c r="P113" s="134">
        <v>0</v>
      </c>
      <c r="Q113" s="134">
        <f t="shared" si="33"/>
        <v>0</v>
      </c>
      <c r="R113" s="134"/>
      <c r="S113" s="134" t="s">
        <v>392</v>
      </c>
      <c r="T113" s="135" t="s">
        <v>393</v>
      </c>
      <c r="U113" s="106">
        <v>0</v>
      </c>
      <c r="V113" s="106">
        <f t="shared" si="34"/>
        <v>0</v>
      </c>
      <c r="W113" s="106"/>
      <c r="X113" s="106" t="s">
        <v>1066</v>
      </c>
      <c r="Y113" s="101"/>
      <c r="Z113" s="101"/>
      <c r="AA113" s="101"/>
      <c r="AB113" s="101"/>
      <c r="AC113" s="101"/>
      <c r="AD113" s="101"/>
      <c r="AE113" s="101"/>
      <c r="AF113" s="101"/>
      <c r="AG113" s="101" t="s">
        <v>1795</v>
      </c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</row>
    <row r="114" spans="1:60" outlineLevel="1">
      <c r="A114" s="129">
        <v>99</v>
      </c>
      <c r="B114" s="130" t="s">
        <v>3050</v>
      </c>
      <c r="C114" s="140" t="s">
        <v>3051</v>
      </c>
      <c r="D114" s="131" t="s">
        <v>1128</v>
      </c>
      <c r="E114" s="132">
        <v>25</v>
      </c>
      <c r="F114" s="133"/>
      <c r="G114" s="134">
        <f t="shared" si="28"/>
        <v>0</v>
      </c>
      <c r="H114" s="133"/>
      <c r="I114" s="134">
        <f t="shared" si="29"/>
        <v>0</v>
      </c>
      <c r="J114" s="133"/>
      <c r="K114" s="134">
        <f t="shared" si="30"/>
        <v>0</v>
      </c>
      <c r="L114" s="134">
        <v>21</v>
      </c>
      <c r="M114" s="134">
        <f t="shared" si="31"/>
        <v>0</v>
      </c>
      <c r="N114" s="134">
        <v>0</v>
      </c>
      <c r="O114" s="134">
        <f t="shared" si="32"/>
        <v>0</v>
      </c>
      <c r="P114" s="134">
        <v>0</v>
      </c>
      <c r="Q114" s="134">
        <f t="shared" si="33"/>
        <v>0</v>
      </c>
      <c r="R114" s="134"/>
      <c r="S114" s="134" t="s">
        <v>392</v>
      </c>
      <c r="T114" s="135" t="s">
        <v>393</v>
      </c>
      <c r="U114" s="106">
        <v>0</v>
      </c>
      <c r="V114" s="106">
        <f t="shared" si="34"/>
        <v>0</v>
      </c>
      <c r="W114" s="106"/>
      <c r="X114" s="106" t="s">
        <v>1066</v>
      </c>
      <c r="Y114" s="101"/>
      <c r="Z114" s="101"/>
      <c r="AA114" s="101"/>
      <c r="AB114" s="101"/>
      <c r="AC114" s="101"/>
      <c r="AD114" s="101"/>
      <c r="AE114" s="101"/>
      <c r="AF114" s="101"/>
      <c r="AG114" s="101" t="s">
        <v>1795</v>
      </c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60" ht="22.5" outlineLevel="1">
      <c r="A115" s="129">
        <v>100</v>
      </c>
      <c r="B115" s="130" t="s">
        <v>3052</v>
      </c>
      <c r="C115" s="140" t="s">
        <v>3053</v>
      </c>
      <c r="D115" s="131" t="s">
        <v>1128</v>
      </c>
      <c r="E115" s="132">
        <v>25</v>
      </c>
      <c r="F115" s="133"/>
      <c r="G115" s="134">
        <f t="shared" si="28"/>
        <v>0</v>
      </c>
      <c r="H115" s="133"/>
      <c r="I115" s="134">
        <f t="shared" si="29"/>
        <v>0</v>
      </c>
      <c r="J115" s="133"/>
      <c r="K115" s="134">
        <f t="shared" si="30"/>
        <v>0</v>
      </c>
      <c r="L115" s="134">
        <v>21</v>
      </c>
      <c r="M115" s="134">
        <f t="shared" si="31"/>
        <v>0</v>
      </c>
      <c r="N115" s="134">
        <v>0</v>
      </c>
      <c r="O115" s="134">
        <f t="shared" si="32"/>
        <v>0</v>
      </c>
      <c r="P115" s="134">
        <v>0</v>
      </c>
      <c r="Q115" s="134">
        <f t="shared" si="33"/>
        <v>0</v>
      </c>
      <c r="R115" s="134"/>
      <c r="S115" s="134" t="s">
        <v>392</v>
      </c>
      <c r="T115" s="135" t="s">
        <v>393</v>
      </c>
      <c r="U115" s="106">
        <v>0</v>
      </c>
      <c r="V115" s="106">
        <f t="shared" si="34"/>
        <v>0</v>
      </c>
      <c r="W115" s="106"/>
      <c r="X115" s="106" t="s">
        <v>1066</v>
      </c>
      <c r="Y115" s="101"/>
      <c r="Z115" s="101"/>
      <c r="AA115" s="101"/>
      <c r="AB115" s="101"/>
      <c r="AC115" s="101"/>
      <c r="AD115" s="101"/>
      <c r="AE115" s="101"/>
      <c r="AF115" s="101"/>
      <c r="AG115" s="101" t="s">
        <v>1795</v>
      </c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1:60" outlineLevel="1">
      <c r="A116" s="129">
        <v>101</v>
      </c>
      <c r="B116" s="130" t="s">
        <v>3054</v>
      </c>
      <c r="C116" s="140" t="s">
        <v>3055</v>
      </c>
      <c r="D116" s="131" t="s">
        <v>1788</v>
      </c>
      <c r="E116" s="132">
        <v>16</v>
      </c>
      <c r="F116" s="133"/>
      <c r="G116" s="134">
        <f t="shared" si="28"/>
        <v>0</v>
      </c>
      <c r="H116" s="133"/>
      <c r="I116" s="134">
        <f t="shared" si="29"/>
        <v>0</v>
      </c>
      <c r="J116" s="133"/>
      <c r="K116" s="134">
        <f t="shared" si="30"/>
        <v>0</v>
      </c>
      <c r="L116" s="134">
        <v>21</v>
      </c>
      <c r="M116" s="134">
        <f t="shared" si="31"/>
        <v>0</v>
      </c>
      <c r="N116" s="134">
        <v>0</v>
      </c>
      <c r="O116" s="134">
        <f t="shared" si="32"/>
        <v>0</v>
      </c>
      <c r="P116" s="134">
        <v>0</v>
      </c>
      <c r="Q116" s="134">
        <f t="shared" si="33"/>
        <v>0</v>
      </c>
      <c r="R116" s="134"/>
      <c r="S116" s="134" t="s">
        <v>392</v>
      </c>
      <c r="T116" s="135" t="s">
        <v>393</v>
      </c>
      <c r="U116" s="106">
        <v>0</v>
      </c>
      <c r="V116" s="106">
        <f t="shared" si="34"/>
        <v>0</v>
      </c>
      <c r="W116" s="106"/>
      <c r="X116" s="106" t="s">
        <v>362</v>
      </c>
      <c r="Y116" s="101"/>
      <c r="Z116" s="101"/>
      <c r="AA116" s="101"/>
      <c r="AB116" s="101"/>
      <c r="AC116" s="101"/>
      <c r="AD116" s="101"/>
      <c r="AE116" s="101"/>
      <c r="AF116" s="101"/>
      <c r="AG116" s="101" t="s">
        <v>550</v>
      </c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60" outlineLevel="1">
      <c r="A117" s="129">
        <v>102</v>
      </c>
      <c r="B117" s="130" t="s">
        <v>3056</v>
      </c>
      <c r="C117" s="140" t="s">
        <v>2921</v>
      </c>
      <c r="D117" s="131" t="s">
        <v>1128</v>
      </c>
      <c r="E117" s="132">
        <v>1</v>
      </c>
      <c r="F117" s="133"/>
      <c r="G117" s="134">
        <f t="shared" si="28"/>
        <v>0</v>
      </c>
      <c r="H117" s="133"/>
      <c r="I117" s="134">
        <f t="shared" si="29"/>
        <v>0</v>
      </c>
      <c r="J117" s="133"/>
      <c r="K117" s="134">
        <f t="shared" si="30"/>
        <v>0</v>
      </c>
      <c r="L117" s="134">
        <v>21</v>
      </c>
      <c r="M117" s="134">
        <f t="shared" si="31"/>
        <v>0</v>
      </c>
      <c r="N117" s="134">
        <v>0</v>
      </c>
      <c r="O117" s="134">
        <f t="shared" si="32"/>
        <v>0</v>
      </c>
      <c r="P117" s="134">
        <v>0</v>
      </c>
      <c r="Q117" s="134">
        <f t="shared" si="33"/>
        <v>0</v>
      </c>
      <c r="R117" s="134"/>
      <c r="S117" s="134" t="s">
        <v>392</v>
      </c>
      <c r="T117" s="135" t="s">
        <v>393</v>
      </c>
      <c r="U117" s="106">
        <v>0</v>
      </c>
      <c r="V117" s="106">
        <f t="shared" si="34"/>
        <v>0</v>
      </c>
      <c r="W117" s="106"/>
      <c r="X117" s="106" t="s">
        <v>1066</v>
      </c>
      <c r="Y117" s="101"/>
      <c r="Z117" s="101"/>
      <c r="AA117" s="101"/>
      <c r="AB117" s="101"/>
      <c r="AC117" s="101"/>
      <c r="AD117" s="101"/>
      <c r="AE117" s="101"/>
      <c r="AF117" s="101"/>
      <c r="AG117" s="101" t="s">
        <v>1795</v>
      </c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60">
      <c r="A118" s="116" t="s">
        <v>355</v>
      </c>
      <c r="B118" s="117" t="s">
        <v>224</v>
      </c>
      <c r="C118" s="136" t="s">
        <v>225</v>
      </c>
      <c r="D118" s="118"/>
      <c r="E118" s="119"/>
      <c r="F118" s="120"/>
      <c r="G118" s="120">
        <f>SUMIF(AG119:AG121,"&lt;&gt;NOR",G119:G121)</f>
        <v>0</v>
      </c>
      <c r="H118" s="120"/>
      <c r="I118" s="120">
        <f>SUM(I119:I121)</f>
        <v>0</v>
      </c>
      <c r="J118" s="120"/>
      <c r="K118" s="120">
        <f>SUM(K119:K121)</f>
        <v>0</v>
      </c>
      <c r="L118" s="120"/>
      <c r="M118" s="120">
        <f>SUM(M119:M121)</f>
        <v>0</v>
      </c>
      <c r="N118" s="120"/>
      <c r="O118" s="120">
        <f>SUM(O119:O121)</f>
        <v>0</v>
      </c>
      <c r="P118" s="120"/>
      <c r="Q118" s="120">
        <f>SUM(Q119:Q121)</f>
        <v>0</v>
      </c>
      <c r="R118" s="120"/>
      <c r="S118" s="120"/>
      <c r="T118" s="121"/>
      <c r="U118" s="115"/>
      <c r="V118" s="115">
        <f>SUM(V119:V121)</f>
        <v>0</v>
      </c>
      <c r="W118" s="115"/>
      <c r="X118" s="115"/>
      <c r="AG118" t="s">
        <v>356</v>
      </c>
    </row>
    <row r="119" spans="1:60" ht="22.5" outlineLevel="1">
      <c r="A119" s="129">
        <v>103</v>
      </c>
      <c r="B119" s="130" t="s">
        <v>3057</v>
      </c>
      <c r="C119" s="140" t="s">
        <v>3058</v>
      </c>
      <c r="D119" s="131" t="s">
        <v>1128</v>
      </c>
      <c r="E119" s="132">
        <v>8</v>
      </c>
      <c r="F119" s="133"/>
      <c r="G119" s="134">
        <f>ROUND(E119*F119,2)</f>
        <v>0</v>
      </c>
      <c r="H119" s="133"/>
      <c r="I119" s="134">
        <f>ROUND(E119*H119,2)</f>
        <v>0</v>
      </c>
      <c r="J119" s="133"/>
      <c r="K119" s="134">
        <f>ROUND(E119*J119,2)</f>
        <v>0</v>
      </c>
      <c r="L119" s="134">
        <v>21</v>
      </c>
      <c r="M119" s="134">
        <f>G119*(1+L119/100)</f>
        <v>0</v>
      </c>
      <c r="N119" s="134">
        <v>0</v>
      </c>
      <c r="O119" s="134">
        <f>ROUND(E119*N119,2)</f>
        <v>0</v>
      </c>
      <c r="P119" s="134">
        <v>0</v>
      </c>
      <c r="Q119" s="134">
        <f>ROUND(E119*P119,2)</f>
        <v>0</v>
      </c>
      <c r="R119" s="134"/>
      <c r="S119" s="134" t="s">
        <v>392</v>
      </c>
      <c r="T119" s="135" t="s">
        <v>393</v>
      </c>
      <c r="U119" s="106">
        <v>0</v>
      </c>
      <c r="V119" s="106">
        <f>ROUND(E119*U119,2)</f>
        <v>0</v>
      </c>
      <c r="W119" s="106"/>
      <c r="X119" s="106" t="s">
        <v>1066</v>
      </c>
      <c r="Y119" s="101"/>
      <c r="Z119" s="101"/>
      <c r="AA119" s="101"/>
      <c r="AB119" s="101"/>
      <c r="AC119" s="101"/>
      <c r="AD119" s="101"/>
      <c r="AE119" s="101"/>
      <c r="AF119" s="101"/>
      <c r="AG119" s="101" t="s">
        <v>1795</v>
      </c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</row>
    <row r="120" spans="1:60" outlineLevel="1">
      <c r="A120" s="129">
        <v>104</v>
      </c>
      <c r="B120" s="130" t="s">
        <v>3059</v>
      </c>
      <c r="C120" s="140" t="s">
        <v>3060</v>
      </c>
      <c r="D120" s="131" t="s">
        <v>1788</v>
      </c>
      <c r="E120" s="132">
        <v>4</v>
      </c>
      <c r="F120" s="133"/>
      <c r="G120" s="134">
        <f>ROUND(E120*F120,2)</f>
        <v>0</v>
      </c>
      <c r="H120" s="133"/>
      <c r="I120" s="134">
        <f>ROUND(E120*H120,2)</f>
        <v>0</v>
      </c>
      <c r="J120" s="133"/>
      <c r="K120" s="134">
        <f>ROUND(E120*J120,2)</f>
        <v>0</v>
      </c>
      <c r="L120" s="134">
        <v>21</v>
      </c>
      <c r="M120" s="134">
        <f>G120*(1+L120/100)</f>
        <v>0</v>
      </c>
      <c r="N120" s="134">
        <v>0</v>
      </c>
      <c r="O120" s="134">
        <f>ROUND(E120*N120,2)</f>
        <v>0</v>
      </c>
      <c r="P120" s="134">
        <v>0</v>
      </c>
      <c r="Q120" s="134">
        <f>ROUND(E120*P120,2)</f>
        <v>0</v>
      </c>
      <c r="R120" s="134"/>
      <c r="S120" s="134" t="s">
        <v>392</v>
      </c>
      <c r="T120" s="135" t="s">
        <v>393</v>
      </c>
      <c r="U120" s="106">
        <v>0</v>
      </c>
      <c r="V120" s="106">
        <f>ROUND(E120*U120,2)</f>
        <v>0</v>
      </c>
      <c r="W120" s="106"/>
      <c r="X120" s="106" t="s">
        <v>362</v>
      </c>
      <c r="Y120" s="101"/>
      <c r="Z120" s="101"/>
      <c r="AA120" s="101"/>
      <c r="AB120" s="101"/>
      <c r="AC120" s="101"/>
      <c r="AD120" s="101"/>
      <c r="AE120" s="101"/>
      <c r="AF120" s="101"/>
      <c r="AG120" s="101" t="s">
        <v>550</v>
      </c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60" outlineLevel="1">
      <c r="A121" s="129">
        <v>105</v>
      </c>
      <c r="B121" s="130" t="s">
        <v>3061</v>
      </c>
      <c r="C121" s="140" t="s">
        <v>2921</v>
      </c>
      <c r="D121" s="131" t="s">
        <v>1128</v>
      </c>
      <c r="E121" s="132">
        <v>1</v>
      </c>
      <c r="F121" s="133"/>
      <c r="G121" s="134">
        <f>ROUND(E121*F121,2)</f>
        <v>0</v>
      </c>
      <c r="H121" s="133"/>
      <c r="I121" s="134">
        <f>ROUND(E121*H121,2)</f>
        <v>0</v>
      </c>
      <c r="J121" s="133"/>
      <c r="K121" s="134">
        <f>ROUND(E121*J121,2)</f>
        <v>0</v>
      </c>
      <c r="L121" s="134">
        <v>21</v>
      </c>
      <c r="M121" s="134">
        <f>G121*(1+L121/100)</f>
        <v>0</v>
      </c>
      <c r="N121" s="134">
        <v>0</v>
      </c>
      <c r="O121" s="134">
        <f>ROUND(E121*N121,2)</f>
        <v>0</v>
      </c>
      <c r="P121" s="134">
        <v>0</v>
      </c>
      <c r="Q121" s="134">
        <f>ROUND(E121*P121,2)</f>
        <v>0</v>
      </c>
      <c r="R121" s="134"/>
      <c r="S121" s="134" t="s">
        <v>392</v>
      </c>
      <c r="T121" s="135" t="s">
        <v>393</v>
      </c>
      <c r="U121" s="106">
        <v>0</v>
      </c>
      <c r="V121" s="106">
        <f>ROUND(E121*U121,2)</f>
        <v>0</v>
      </c>
      <c r="W121" s="106"/>
      <c r="X121" s="106" t="s">
        <v>1066</v>
      </c>
      <c r="Y121" s="101"/>
      <c r="Z121" s="101"/>
      <c r="AA121" s="101"/>
      <c r="AB121" s="101"/>
      <c r="AC121" s="101"/>
      <c r="AD121" s="101"/>
      <c r="AE121" s="101"/>
      <c r="AF121" s="101"/>
      <c r="AG121" s="101" t="s">
        <v>1795</v>
      </c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</row>
    <row r="122" spans="1:60">
      <c r="A122" s="116" t="s">
        <v>355</v>
      </c>
      <c r="B122" s="117" t="s">
        <v>249</v>
      </c>
      <c r="C122" s="136" t="s">
        <v>250</v>
      </c>
      <c r="D122" s="118"/>
      <c r="E122" s="119"/>
      <c r="F122" s="120"/>
      <c r="G122" s="120">
        <f>SUMIF(AG123:AG137,"&lt;&gt;NOR",G123:G137)</f>
        <v>0</v>
      </c>
      <c r="H122" s="120"/>
      <c r="I122" s="120">
        <f>SUM(I123:I137)</f>
        <v>0</v>
      </c>
      <c r="J122" s="120"/>
      <c r="K122" s="120">
        <f>SUM(K123:K137)</f>
        <v>0</v>
      </c>
      <c r="L122" s="120"/>
      <c r="M122" s="120">
        <f>SUM(M123:M137)</f>
        <v>0</v>
      </c>
      <c r="N122" s="120"/>
      <c r="O122" s="120">
        <f>SUM(O123:O137)</f>
        <v>0</v>
      </c>
      <c r="P122" s="120"/>
      <c r="Q122" s="120">
        <f>SUM(Q123:Q137)</f>
        <v>0</v>
      </c>
      <c r="R122" s="120"/>
      <c r="S122" s="120"/>
      <c r="T122" s="121"/>
      <c r="U122" s="115"/>
      <c r="V122" s="115">
        <f>SUM(V123:V137)</f>
        <v>0</v>
      </c>
      <c r="W122" s="115"/>
      <c r="X122" s="115"/>
      <c r="AG122" t="s">
        <v>356</v>
      </c>
    </row>
    <row r="123" spans="1:60" outlineLevel="1">
      <c r="A123" s="129">
        <v>106</v>
      </c>
      <c r="B123" s="130" t="s">
        <v>3062</v>
      </c>
      <c r="C123" s="140" t="s">
        <v>3063</v>
      </c>
      <c r="D123" s="131" t="s">
        <v>1128</v>
      </c>
      <c r="E123" s="132">
        <v>8</v>
      </c>
      <c r="F123" s="133"/>
      <c r="G123" s="134">
        <f t="shared" ref="G123:G137" si="35">ROUND(E123*F123,2)</f>
        <v>0</v>
      </c>
      <c r="H123" s="133"/>
      <c r="I123" s="134">
        <f t="shared" ref="I123:I137" si="36">ROUND(E123*H123,2)</f>
        <v>0</v>
      </c>
      <c r="J123" s="133"/>
      <c r="K123" s="134">
        <f t="shared" ref="K123:K137" si="37">ROUND(E123*J123,2)</f>
        <v>0</v>
      </c>
      <c r="L123" s="134">
        <v>21</v>
      </c>
      <c r="M123" s="134">
        <f t="shared" ref="M123:M137" si="38">G123*(1+L123/100)</f>
        <v>0</v>
      </c>
      <c r="N123" s="134">
        <v>0</v>
      </c>
      <c r="O123" s="134">
        <f t="shared" ref="O123:O137" si="39">ROUND(E123*N123,2)</f>
        <v>0</v>
      </c>
      <c r="P123" s="134">
        <v>0</v>
      </c>
      <c r="Q123" s="134">
        <f t="shared" ref="Q123:Q137" si="40">ROUND(E123*P123,2)</f>
        <v>0</v>
      </c>
      <c r="R123" s="134"/>
      <c r="S123" s="134" t="s">
        <v>392</v>
      </c>
      <c r="T123" s="135" t="s">
        <v>393</v>
      </c>
      <c r="U123" s="106">
        <v>0</v>
      </c>
      <c r="V123" s="106">
        <f t="shared" ref="V123:V137" si="41">ROUND(E123*U123,2)</f>
        <v>0</v>
      </c>
      <c r="W123" s="106"/>
      <c r="X123" s="106" t="s">
        <v>362</v>
      </c>
      <c r="Y123" s="101"/>
      <c r="Z123" s="101"/>
      <c r="AA123" s="101"/>
      <c r="AB123" s="101"/>
      <c r="AC123" s="101"/>
      <c r="AD123" s="101"/>
      <c r="AE123" s="101"/>
      <c r="AF123" s="101"/>
      <c r="AG123" s="101" t="s">
        <v>550</v>
      </c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60" ht="22.5" outlineLevel="1">
      <c r="A124" s="129">
        <v>107</v>
      </c>
      <c r="B124" s="130" t="s">
        <v>3064</v>
      </c>
      <c r="C124" s="140" t="s">
        <v>3065</v>
      </c>
      <c r="D124" s="131" t="s">
        <v>1128</v>
      </c>
      <c r="E124" s="132">
        <v>8</v>
      </c>
      <c r="F124" s="133"/>
      <c r="G124" s="134">
        <f t="shared" si="35"/>
        <v>0</v>
      </c>
      <c r="H124" s="133"/>
      <c r="I124" s="134">
        <f t="shared" si="36"/>
        <v>0</v>
      </c>
      <c r="J124" s="133"/>
      <c r="K124" s="134">
        <f t="shared" si="37"/>
        <v>0</v>
      </c>
      <c r="L124" s="134">
        <v>21</v>
      </c>
      <c r="M124" s="134">
        <f t="shared" si="38"/>
        <v>0</v>
      </c>
      <c r="N124" s="134">
        <v>0</v>
      </c>
      <c r="O124" s="134">
        <f t="shared" si="39"/>
        <v>0</v>
      </c>
      <c r="P124" s="134">
        <v>0</v>
      </c>
      <c r="Q124" s="134">
        <f t="shared" si="40"/>
        <v>0</v>
      </c>
      <c r="R124" s="134"/>
      <c r="S124" s="134" t="s">
        <v>392</v>
      </c>
      <c r="T124" s="135" t="s">
        <v>393</v>
      </c>
      <c r="U124" s="106">
        <v>0</v>
      </c>
      <c r="V124" s="106">
        <f t="shared" si="41"/>
        <v>0</v>
      </c>
      <c r="W124" s="106"/>
      <c r="X124" s="106" t="s">
        <v>362</v>
      </c>
      <c r="Y124" s="101"/>
      <c r="Z124" s="101"/>
      <c r="AA124" s="101"/>
      <c r="AB124" s="101"/>
      <c r="AC124" s="101"/>
      <c r="AD124" s="101"/>
      <c r="AE124" s="101"/>
      <c r="AF124" s="101"/>
      <c r="AG124" s="101" t="s">
        <v>550</v>
      </c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</row>
    <row r="125" spans="1:60" outlineLevel="1">
      <c r="A125" s="129">
        <v>108</v>
      </c>
      <c r="B125" s="130" t="s">
        <v>3066</v>
      </c>
      <c r="C125" s="140" t="s">
        <v>3067</v>
      </c>
      <c r="D125" s="131" t="s">
        <v>525</v>
      </c>
      <c r="E125" s="132">
        <v>520</v>
      </c>
      <c r="F125" s="133"/>
      <c r="G125" s="134">
        <f t="shared" si="35"/>
        <v>0</v>
      </c>
      <c r="H125" s="133"/>
      <c r="I125" s="134">
        <f t="shared" si="36"/>
        <v>0</v>
      </c>
      <c r="J125" s="133"/>
      <c r="K125" s="134">
        <f t="shared" si="37"/>
        <v>0</v>
      </c>
      <c r="L125" s="134">
        <v>21</v>
      </c>
      <c r="M125" s="134">
        <f t="shared" si="38"/>
        <v>0</v>
      </c>
      <c r="N125" s="134">
        <v>0</v>
      </c>
      <c r="O125" s="134">
        <f t="shared" si="39"/>
        <v>0</v>
      </c>
      <c r="P125" s="134">
        <v>0</v>
      </c>
      <c r="Q125" s="134">
        <f t="shared" si="40"/>
        <v>0</v>
      </c>
      <c r="R125" s="134"/>
      <c r="S125" s="134" t="s">
        <v>392</v>
      </c>
      <c r="T125" s="135" t="s">
        <v>393</v>
      </c>
      <c r="U125" s="106">
        <v>0</v>
      </c>
      <c r="V125" s="106">
        <f t="shared" si="41"/>
        <v>0</v>
      </c>
      <c r="W125" s="106"/>
      <c r="X125" s="106" t="s">
        <v>362</v>
      </c>
      <c r="Y125" s="101"/>
      <c r="Z125" s="101"/>
      <c r="AA125" s="101"/>
      <c r="AB125" s="101"/>
      <c r="AC125" s="101"/>
      <c r="AD125" s="101"/>
      <c r="AE125" s="101"/>
      <c r="AF125" s="101"/>
      <c r="AG125" s="101" t="s">
        <v>550</v>
      </c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</row>
    <row r="126" spans="1:60" outlineLevel="1">
      <c r="A126" s="129">
        <v>109</v>
      </c>
      <c r="B126" s="130" t="s">
        <v>3068</v>
      </c>
      <c r="C126" s="140" t="s">
        <v>3069</v>
      </c>
      <c r="D126" s="131" t="s">
        <v>525</v>
      </c>
      <c r="E126" s="132">
        <v>520</v>
      </c>
      <c r="F126" s="133"/>
      <c r="G126" s="134">
        <f t="shared" si="35"/>
        <v>0</v>
      </c>
      <c r="H126" s="133"/>
      <c r="I126" s="134">
        <f t="shared" si="36"/>
        <v>0</v>
      </c>
      <c r="J126" s="133"/>
      <c r="K126" s="134">
        <f t="shared" si="37"/>
        <v>0</v>
      </c>
      <c r="L126" s="134">
        <v>21</v>
      </c>
      <c r="M126" s="134">
        <f t="shared" si="38"/>
        <v>0</v>
      </c>
      <c r="N126" s="134">
        <v>0</v>
      </c>
      <c r="O126" s="134">
        <f t="shared" si="39"/>
        <v>0</v>
      </c>
      <c r="P126" s="134">
        <v>0</v>
      </c>
      <c r="Q126" s="134">
        <f t="shared" si="40"/>
        <v>0</v>
      </c>
      <c r="R126" s="134"/>
      <c r="S126" s="134" t="s">
        <v>392</v>
      </c>
      <c r="T126" s="135" t="s">
        <v>393</v>
      </c>
      <c r="U126" s="106">
        <v>0</v>
      </c>
      <c r="V126" s="106">
        <f t="shared" si="41"/>
        <v>0</v>
      </c>
      <c r="W126" s="106"/>
      <c r="X126" s="106" t="s">
        <v>1066</v>
      </c>
      <c r="Y126" s="101"/>
      <c r="Z126" s="101"/>
      <c r="AA126" s="101"/>
      <c r="AB126" s="101"/>
      <c r="AC126" s="101"/>
      <c r="AD126" s="101"/>
      <c r="AE126" s="101"/>
      <c r="AF126" s="101"/>
      <c r="AG126" s="101" t="s">
        <v>1795</v>
      </c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</row>
    <row r="127" spans="1:60" ht="22.5" outlineLevel="1">
      <c r="A127" s="129">
        <v>110</v>
      </c>
      <c r="B127" s="130" t="s">
        <v>3070</v>
      </c>
      <c r="C127" s="140" t="s">
        <v>3071</v>
      </c>
      <c r="D127" s="131" t="s">
        <v>1128</v>
      </c>
      <c r="E127" s="132">
        <v>1</v>
      </c>
      <c r="F127" s="133"/>
      <c r="G127" s="134">
        <f t="shared" si="35"/>
        <v>0</v>
      </c>
      <c r="H127" s="133"/>
      <c r="I127" s="134">
        <f t="shared" si="36"/>
        <v>0</v>
      </c>
      <c r="J127" s="133"/>
      <c r="K127" s="134">
        <f t="shared" si="37"/>
        <v>0</v>
      </c>
      <c r="L127" s="134">
        <v>21</v>
      </c>
      <c r="M127" s="134">
        <f t="shared" si="38"/>
        <v>0</v>
      </c>
      <c r="N127" s="134">
        <v>0</v>
      </c>
      <c r="O127" s="134">
        <f t="shared" si="39"/>
        <v>0</v>
      </c>
      <c r="P127" s="134">
        <v>0</v>
      </c>
      <c r="Q127" s="134">
        <f t="shared" si="40"/>
        <v>0</v>
      </c>
      <c r="R127" s="134"/>
      <c r="S127" s="134" t="s">
        <v>392</v>
      </c>
      <c r="T127" s="135" t="s">
        <v>393</v>
      </c>
      <c r="U127" s="106">
        <v>0</v>
      </c>
      <c r="V127" s="106">
        <f t="shared" si="41"/>
        <v>0</v>
      </c>
      <c r="W127" s="106"/>
      <c r="X127" s="106" t="s">
        <v>362</v>
      </c>
      <c r="Y127" s="101"/>
      <c r="Z127" s="101"/>
      <c r="AA127" s="101"/>
      <c r="AB127" s="101"/>
      <c r="AC127" s="101"/>
      <c r="AD127" s="101"/>
      <c r="AE127" s="101"/>
      <c r="AF127" s="101"/>
      <c r="AG127" s="101" t="s">
        <v>550</v>
      </c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</row>
    <row r="128" spans="1:60" outlineLevel="1">
      <c r="A128" s="129">
        <v>111</v>
      </c>
      <c r="B128" s="130" t="s">
        <v>3072</v>
      </c>
      <c r="C128" s="140" t="s">
        <v>3073</v>
      </c>
      <c r="D128" s="131" t="s">
        <v>1128</v>
      </c>
      <c r="E128" s="132">
        <v>1</v>
      </c>
      <c r="F128" s="133"/>
      <c r="G128" s="134">
        <f t="shared" si="35"/>
        <v>0</v>
      </c>
      <c r="H128" s="133"/>
      <c r="I128" s="134">
        <f t="shared" si="36"/>
        <v>0</v>
      </c>
      <c r="J128" s="133"/>
      <c r="K128" s="134">
        <f t="shared" si="37"/>
        <v>0</v>
      </c>
      <c r="L128" s="134">
        <v>21</v>
      </c>
      <c r="M128" s="134">
        <f t="shared" si="38"/>
        <v>0</v>
      </c>
      <c r="N128" s="134">
        <v>0</v>
      </c>
      <c r="O128" s="134">
        <f t="shared" si="39"/>
        <v>0</v>
      </c>
      <c r="P128" s="134">
        <v>0</v>
      </c>
      <c r="Q128" s="134">
        <f t="shared" si="40"/>
        <v>0</v>
      </c>
      <c r="R128" s="134"/>
      <c r="S128" s="134" t="s">
        <v>392</v>
      </c>
      <c r="T128" s="135" t="s">
        <v>393</v>
      </c>
      <c r="U128" s="106">
        <v>0</v>
      </c>
      <c r="V128" s="106">
        <f t="shared" si="41"/>
        <v>0</v>
      </c>
      <c r="W128" s="106"/>
      <c r="X128" s="106" t="s">
        <v>362</v>
      </c>
      <c r="Y128" s="101"/>
      <c r="Z128" s="101"/>
      <c r="AA128" s="101"/>
      <c r="AB128" s="101"/>
      <c r="AC128" s="101"/>
      <c r="AD128" s="101"/>
      <c r="AE128" s="101"/>
      <c r="AF128" s="101"/>
      <c r="AG128" s="101" t="s">
        <v>550</v>
      </c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</row>
    <row r="129" spans="1:60" outlineLevel="1">
      <c r="A129" s="129">
        <v>112</v>
      </c>
      <c r="B129" s="130" t="s">
        <v>3074</v>
      </c>
      <c r="C129" s="140" t="s">
        <v>3075</v>
      </c>
      <c r="D129" s="131" t="s">
        <v>1128</v>
      </c>
      <c r="E129" s="132">
        <v>1</v>
      </c>
      <c r="F129" s="133"/>
      <c r="G129" s="134">
        <f t="shared" si="35"/>
        <v>0</v>
      </c>
      <c r="H129" s="133"/>
      <c r="I129" s="134">
        <f t="shared" si="36"/>
        <v>0</v>
      </c>
      <c r="J129" s="133"/>
      <c r="K129" s="134">
        <f t="shared" si="37"/>
        <v>0</v>
      </c>
      <c r="L129" s="134">
        <v>21</v>
      </c>
      <c r="M129" s="134">
        <f t="shared" si="38"/>
        <v>0</v>
      </c>
      <c r="N129" s="134">
        <v>0</v>
      </c>
      <c r="O129" s="134">
        <f t="shared" si="39"/>
        <v>0</v>
      </c>
      <c r="P129" s="134">
        <v>0</v>
      </c>
      <c r="Q129" s="134">
        <f t="shared" si="40"/>
        <v>0</v>
      </c>
      <c r="R129" s="134"/>
      <c r="S129" s="134" t="s">
        <v>392</v>
      </c>
      <c r="T129" s="135" t="s">
        <v>393</v>
      </c>
      <c r="U129" s="106">
        <v>0</v>
      </c>
      <c r="V129" s="106">
        <f t="shared" si="41"/>
        <v>0</v>
      </c>
      <c r="W129" s="106"/>
      <c r="X129" s="106" t="s">
        <v>1066</v>
      </c>
      <c r="Y129" s="101"/>
      <c r="Z129" s="101"/>
      <c r="AA129" s="101"/>
      <c r="AB129" s="101"/>
      <c r="AC129" s="101"/>
      <c r="AD129" s="101"/>
      <c r="AE129" s="101"/>
      <c r="AF129" s="101"/>
      <c r="AG129" s="101" t="s">
        <v>1795</v>
      </c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</row>
    <row r="130" spans="1:60" outlineLevel="1">
      <c r="A130" s="129">
        <v>113</v>
      </c>
      <c r="B130" s="130" t="s">
        <v>3076</v>
      </c>
      <c r="C130" s="140" t="s">
        <v>3077</v>
      </c>
      <c r="D130" s="131" t="s">
        <v>1128</v>
      </c>
      <c r="E130" s="132">
        <v>1</v>
      </c>
      <c r="F130" s="133"/>
      <c r="G130" s="134">
        <f t="shared" si="35"/>
        <v>0</v>
      </c>
      <c r="H130" s="133"/>
      <c r="I130" s="134">
        <f t="shared" si="36"/>
        <v>0</v>
      </c>
      <c r="J130" s="133"/>
      <c r="K130" s="134">
        <f t="shared" si="37"/>
        <v>0</v>
      </c>
      <c r="L130" s="134">
        <v>21</v>
      </c>
      <c r="M130" s="134">
        <f t="shared" si="38"/>
        <v>0</v>
      </c>
      <c r="N130" s="134">
        <v>0</v>
      </c>
      <c r="O130" s="134">
        <f t="shared" si="39"/>
        <v>0</v>
      </c>
      <c r="P130" s="134">
        <v>0</v>
      </c>
      <c r="Q130" s="134">
        <f t="shared" si="40"/>
        <v>0</v>
      </c>
      <c r="R130" s="134"/>
      <c r="S130" s="134" t="s">
        <v>392</v>
      </c>
      <c r="T130" s="135" t="s">
        <v>393</v>
      </c>
      <c r="U130" s="106">
        <v>0</v>
      </c>
      <c r="V130" s="106">
        <f t="shared" si="41"/>
        <v>0</v>
      </c>
      <c r="W130" s="106"/>
      <c r="X130" s="106" t="s">
        <v>1066</v>
      </c>
      <c r="Y130" s="101"/>
      <c r="Z130" s="101"/>
      <c r="AA130" s="101"/>
      <c r="AB130" s="101"/>
      <c r="AC130" s="101"/>
      <c r="AD130" s="101"/>
      <c r="AE130" s="101"/>
      <c r="AF130" s="101"/>
      <c r="AG130" s="101" t="s">
        <v>1795</v>
      </c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</row>
    <row r="131" spans="1:60" outlineLevel="1">
      <c r="A131" s="129">
        <v>114</v>
      </c>
      <c r="B131" s="130" t="s">
        <v>3078</v>
      </c>
      <c r="C131" s="140" t="s">
        <v>3079</v>
      </c>
      <c r="D131" s="131" t="s">
        <v>1128</v>
      </c>
      <c r="E131" s="132">
        <v>1</v>
      </c>
      <c r="F131" s="133"/>
      <c r="G131" s="134">
        <f t="shared" si="35"/>
        <v>0</v>
      </c>
      <c r="H131" s="133"/>
      <c r="I131" s="134">
        <f t="shared" si="36"/>
        <v>0</v>
      </c>
      <c r="J131" s="133"/>
      <c r="K131" s="134">
        <f t="shared" si="37"/>
        <v>0</v>
      </c>
      <c r="L131" s="134">
        <v>21</v>
      </c>
      <c r="M131" s="134">
        <f t="shared" si="38"/>
        <v>0</v>
      </c>
      <c r="N131" s="134">
        <v>0</v>
      </c>
      <c r="O131" s="134">
        <f t="shared" si="39"/>
        <v>0</v>
      </c>
      <c r="P131" s="134">
        <v>0</v>
      </c>
      <c r="Q131" s="134">
        <f t="shared" si="40"/>
        <v>0</v>
      </c>
      <c r="R131" s="134"/>
      <c r="S131" s="134" t="s">
        <v>392</v>
      </c>
      <c r="T131" s="135" t="s">
        <v>393</v>
      </c>
      <c r="U131" s="106">
        <v>0</v>
      </c>
      <c r="V131" s="106">
        <f t="shared" si="41"/>
        <v>0</v>
      </c>
      <c r="W131" s="106"/>
      <c r="X131" s="106" t="s">
        <v>362</v>
      </c>
      <c r="Y131" s="101"/>
      <c r="Z131" s="101"/>
      <c r="AA131" s="101"/>
      <c r="AB131" s="101"/>
      <c r="AC131" s="101"/>
      <c r="AD131" s="101"/>
      <c r="AE131" s="101"/>
      <c r="AF131" s="101"/>
      <c r="AG131" s="101" t="s">
        <v>550</v>
      </c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</row>
    <row r="132" spans="1:60" outlineLevel="1">
      <c r="A132" s="129">
        <v>115</v>
      </c>
      <c r="B132" s="130" t="s">
        <v>3080</v>
      </c>
      <c r="C132" s="140" t="s">
        <v>3081</v>
      </c>
      <c r="D132" s="131" t="s">
        <v>1128</v>
      </c>
      <c r="E132" s="132">
        <v>8</v>
      </c>
      <c r="F132" s="133"/>
      <c r="G132" s="134">
        <f t="shared" si="35"/>
        <v>0</v>
      </c>
      <c r="H132" s="133"/>
      <c r="I132" s="134">
        <f t="shared" si="36"/>
        <v>0</v>
      </c>
      <c r="J132" s="133"/>
      <c r="K132" s="134">
        <f t="shared" si="37"/>
        <v>0</v>
      </c>
      <c r="L132" s="134">
        <v>21</v>
      </c>
      <c r="M132" s="134">
        <f t="shared" si="38"/>
        <v>0</v>
      </c>
      <c r="N132" s="134">
        <v>0</v>
      </c>
      <c r="O132" s="134">
        <f t="shared" si="39"/>
        <v>0</v>
      </c>
      <c r="P132" s="134">
        <v>0</v>
      </c>
      <c r="Q132" s="134">
        <f t="shared" si="40"/>
        <v>0</v>
      </c>
      <c r="R132" s="134"/>
      <c r="S132" s="134" t="s">
        <v>392</v>
      </c>
      <c r="T132" s="135" t="s">
        <v>393</v>
      </c>
      <c r="U132" s="106">
        <v>0</v>
      </c>
      <c r="V132" s="106">
        <f t="shared" si="41"/>
        <v>0</v>
      </c>
      <c r="W132" s="106"/>
      <c r="X132" s="106" t="s">
        <v>1066</v>
      </c>
      <c r="Y132" s="101"/>
      <c r="Z132" s="101"/>
      <c r="AA132" s="101"/>
      <c r="AB132" s="101"/>
      <c r="AC132" s="101"/>
      <c r="AD132" s="101"/>
      <c r="AE132" s="101"/>
      <c r="AF132" s="101"/>
      <c r="AG132" s="101" t="s">
        <v>1795</v>
      </c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</row>
    <row r="133" spans="1:60" outlineLevel="1">
      <c r="A133" s="129">
        <v>116</v>
      </c>
      <c r="B133" s="130" t="s">
        <v>3082</v>
      </c>
      <c r="C133" s="140" t="s">
        <v>3018</v>
      </c>
      <c r="D133" s="131" t="s">
        <v>1128</v>
      </c>
      <c r="E133" s="132">
        <v>8</v>
      </c>
      <c r="F133" s="133"/>
      <c r="G133" s="134">
        <f t="shared" si="35"/>
        <v>0</v>
      </c>
      <c r="H133" s="133"/>
      <c r="I133" s="134">
        <f t="shared" si="36"/>
        <v>0</v>
      </c>
      <c r="J133" s="133"/>
      <c r="K133" s="134">
        <f t="shared" si="37"/>
        <v>0</v>
      </c>
      <c r="L133" s="134">
        <v>21</v>
      </c>
      <c r="M133" s="134">
        <f t="shared" si="38"/>
        <v>0</v>
      </c>
      <c r="N133" s="134">
        <v>0</v>
      </c>
      <c r="O133" s="134">
        <f t="shared" si="39"/>
        <v>0</v>
      </c>
      <c r="P133" s="134">
        <v>0</v>
      </c>
      <c r="Q133" s="134">
        <f t="shared" si="40"/>
        <v>0</v>
      </c>
      <c r="R133" s="134"/>
      <c r="S133" s="134" t="s">
        <v>392</v>
      </c>
      <c r="T133" s="135" t="s">
        <v>393</v>
      </c>
      <c r="U133" s="106">
        <v>0</v>
      </c>
      <c r="V133" s="106">
        <f t="shared" si="41"/>
        <v>0</v>
      </c>
      <c r="W133" s="106"/>
      <c r="X133" s="106" t="s">
        <v>1066</v>
      </c>
      <c r="Y133" s="101"/>
      <c r="Z133" s="101"/>
      <c r="AA133" s="101"/>
      <c r="AB133" s="101"/>
      <c r="AC133" s="101"/>
      <c r="AD133" s="101"/>
      <c r="AE133" s="101"/>
      <c r="AF133" s="101"/>
      <c r="AG133" s="101" t="s">
        <v>1795</v>
      </c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</row>
    <row r="134" spans="1:60" outlineLevel="1">
      <c r="A134" s="129">
        <v>117</v>
      </c>
      <c r="B134" s="130" t="s">
        <v>3083</v>
      </c>
      <c r="C134" s="140" t="s">
        <v>3020</v>
      </c>
      <c r="D134" s="131" t="s">
        <v>525</v>
      </c>
      <c r="E134" s="132">
        <v>40</v>
      </c>
      <c r="F134" s="133"/>
      <c r="G134" s="134">
        <f t="shared" si="35"/>
        <v>0</v>
      </c>
      <c r="H134" s="133"/>
      <c r="I134" s="134">
        <f t="shared" si="36"/>
        <v>0</v>
      </c>
      <c r="J134" s="133"/>
      <c r="K134" s="134">
        <f t="shared" si="37"/>
        <v>0</v>
      </c>
      <c r="L134" s="134">
        <v>21</v>
      </c>
      <c r="M134" s="134">
        <f t="shared" si="38"/>
        <v>0</v>
      </c>
      <c r="N134" s="134">
        <v>0</v>
      </c>
      <c r="O134" s="134">
        <f t="shared" si="39"/>
        <v>0</v>
      </c>
      <c r="P134" s="134">
        <v>0</v>
      </c>
      <c r="Q134" s="134">
        <f t="shared" si="40"/>
        <v>0</v>
      </c>
      <c r="R134" s="134"/>
      <c r="S134" s="134" t="s">
        <v>392</v>
      </c>
      <c r="T134" s="135" t="s">
        <v>393</v>
      </c>
      <c r="U134" s="106">
        <v>0</v>
      </c>
      <c r="V134" s="106">
        <f t="shared" si="41"/>
        <v>0</v>
      </c>
      <c r="W134" s="106"/>
      <c r="X134" s="106" t="s">
        <v>1066</v>
      </c>
      <c r="Y134" s="101"/>
      <c r="Z134" s="101"/>
      <c r="AA134" s="101"/>
      <c r="AB134" s="101"/>
      <c r="AC134" s="101"/>
      <c r="AD134" s="101"/>
      <c r="AE134" s="101"/>
      <c r="AF134" s="101"/>
      <c r="AG134" s="101" t="s">
        <v>1795</v>
      </c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</row>
    <row r="135" spans="1:60" outlineLevel="1">
      <c r="A135" s="129">
        <v>118</v>
      </c>
      <c r="B135" s="130" t="s">
        <v>3084</v>
      </c>
      <c r="C135" s="140" t="s">
        <v>3022</v>
      </c>
      <c r="D135" s="131" t="s">
        <v>525</v>
      </c>
      <c r="E135" s="132">
        <v>40</v>
      </c>
      <c r="F135" s="133"/>
      <c r="G135" s="134">
        <f t="shared" si="35"/>
        <v>0</v>
      </c>
      <c r="H135" s="133"/>
      <c r="I135" s="134">
        <f t="shared" si="36"/>
        <v>0</v>
      </c>
      <c r="J135" s="133"/>
      <c r="K135" s="134">
        <f t="shared" si="37"/>
        <v>0</v>
      </c>
      <c r="L135" s="134">
        <v>21</v>
      </c>
      <c r="M135" s="134">
        <f t="shared" si="38"/>
        <v>0</v>
      </c>
      <c r="N135" s="134">
        <v>0</v>
      </c>
      <c r="O135" s="134">
        <f t="shared" si="39"/>
        <v>0</v>
      </c>
      <c r="P135" s="134">
        <v>0</v>
      </c>
      <c r="Q135" s="134">
        <f t="shared" si="40"/>
        <v>0</v>
      </c>
      <c r="R135" s="134"/>
      <c r="S135" s="134" t="s">
        <v>392</v>
      </c>
      <c r="T135" s="135" t="s">
        <v>393</v>
      </c>
      <c r="U135" s="106">
        <v>0</v>
      </c>
      <c r="V135" s="106">
        <f t="shared" si="41"/>
        <v>0</v>
      </c>
      <c r="W135" s="106"/>
      <c r="X135" s="106" t="s">
        <v>362</v>
      </c>
      <c r="Y135" s="101"/>
      <c r="Z135" s="101"/>
      <c r="AA135" s="101"/>
      <c r="AB135" s="101"/>
      <c r="AC135" s="101"/>
      <c r="AD135" s="101"/>
      <c r="AE135" s="101"/>
      <c r="AF135" s="101"/>
      <c r="AG135" s="101" t="s">
        <v>550</v>
      </c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</row>
    <row r="136" spans="1:60" outlineLevel="1">
      <c r="A136" s="129">
        <v>119</v>
      </c>
      <c r="B136" s="130" t="s">
        <v>3085</v>
      </c>
      <c r="C136" s="140" t="s">
        <v>3024</v>
      </c>
      <c r="D136" s="131" t="s">
        <v>525</v>
      </c>
      <c r="E136" s="132">
        <v>40</v>
      </c>
      <c r="F136" s="133"/>
      <c r="G136" s="134">
        <f t="shared" si="35"/>
        <v>0</v>
      </c>
      <c r="H136" s="133"/>
      <c r="I136" s="134">
        <f t="shared" si="36"/>
        <v>0</v>
      </c>
      <c r="J136" s="133"/>
      <c r="K136" s="134">
        <f t="shared" si="37"/>
        <v>0</v>
      </c>
      <c r="L136" s="134">
        <v>21</v>
      </c>
      <c r="M136" s="134">
        <f t="shared" si="38"/>
        <v>0</v>
      </c>
      <c r="N136" s="134">
        <v>0</v>
      </c>
      <c r="O136" s="134">
        <f t="shared" si="39"/>
        <v>0</v>
      </c>
      <c r="P136" s="134">
        <v>0</v>
      </c>
      <c r="Q136" s="134">
        <f t="shared" si="40"/>
        <v>0</v>
      </c>
      <c r="R136" s="134"/>
      <c r="S136" s="134" t="s">
        <v>392</v>
      </c>
      <c r="T136" s="135" t="s">
        <v>393</v>
      </c>
      <c r="U136" s="106">
        <v>0</v>
      </c>
      <c r="V136" s="106">
        <f t="shared" si="41"/>
        <v>0</v>
      </c>
      <c r="W136" s="106"/>
      <c r="X136" s="106" t="s">
        <v>1066</v>
      </c>
      <c r="Y136" s="101"/>
      <c r="Z136" s="101"/>
      <c r="AA136" s="101"/>
      <c r="AB136" s="101"/>
      <c r="AC136" s="101"/>
      <c r="AD136" s="101"/>
      <c r="AE136" s="101"/>
      <c r="AF136" s="101"/>
      <c r="AG136" s="101" t="s">
        <v>1795</v>
      </c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1:60" outlineLevel="1">
      <c r="A137" s="129">
        <v>120</v>
      </c>
      <c r="B137" s="130" t="s">
        <v>3086</v>
      </c>
      <c r="C137" s="140" t="s">
        <v>2921</v>
      </c>
      <c r="D137" s="131" t="s">
        <v>1128</v>
      </c>
      <c r="E137" s="132">
        <v>1</v>
      </c>
      <c r="F137" s="133"/>
      <c r="G137" s="134">
        <f t="shared" si="35"/>
        <v>0</v>
      </c>
      <c r="H137" s="133"/>
      <c r="I137" s="134">
        <f t="shared" si="36"/>
        <v>0</v>
      </c>
      <c r="J137" s="133"/>
      <c r="K137" s="134">
        <f t="shared" si="37"/>
        <v>0</v>
      </c>
      <c r="L137" s="134">
        <v>21</v>
      </c>
      <c r="M137" s="134">
        <f t="shared" si="38"/>
        <v>0</v>
      </c>
      <c r="N137" s="134">
        <v>0</v>
      </c>
      <c r="O137" s="134">
        <f t="shared" si="39"/>
        <v>0</v>
      </c>
      <c r="P137" s="134">
        <v>0</v>
      </c>
      <c r="Q137" s="134">
        <f t="shared" si="40"/>
        <v>0</v>
      </c>
      <c r="R137" s="134"/>
      <c r="S137" s="134" t="s">
        <v>392</v>
      </c>
      <c r="T137" s="135" t="s">
        <v>393</v>
      </c>
      <c r="U137" s="106">
        <v>0</v>
      </c>
      <c r="V137" s="106">
        <f t="shared" si="41"/>
        <v>0</v>
      </c>
      <c r="W137" s="106"/>
      <c r="X137" s="106" t="s">
        <v>1066</v>
      </c>
      <c r="Y137" s="101"/>
      <c r="Z137" s="101"/>
      <c r="AA137" s="101"/>
      <c r="AB137" s="101"/>
      <c r="AC137" s="101"/>
      <c r="AD137" s="101"/>
      <c r="AE137" s="101"/>
      <c r="AF137" s="101"/>
      <c r="AG137" s="101" t="s">
        <v>1795</v>
      </c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</row>
    <row r="138" spans="1:60" ht="25.5">
      <c r="A138" s="116" t="s">
        <v>355</v>
      </c>
      <c r="B138" s="117" t="s">
        <v>267</v>
      </c>
      <c r="C138" s="136" t="s">
        <v>268</v>
      </c>
      <c r="D138" s="118"/>
      <c r="E138" s="119"/>
      <c r="F138" s="120"/>
      <c r="G138" s="120">
        <f>SUMIF(AG139:AG165,"&lt;&gt;NOR",G139:G165)</f>
        <v>0</v>
      </c>
      <c r="H138" s="120"/>
      <c r="I138" s="120">
        <f>SUM(I139:I165)</f>
        <v>0</v>
      </c>
      <c r="J138" s="120"/>
      <c r="K138" s="120">
        <f>SUM(K139:K165)</f>
        <v>0</v>
      </c>
      <c r="L138" s="120"/>
      <c r="M138" s="120">
        <f>SUM(M139:M165)</f>
        <v>0</v>
      </c>
      <c r="N138" s="120"/>
      <c r="O138" s="120">
        <f>SUM(O139:O165)</f>
        <v>0</v>
      </c>
      <c r="P138" s="120"/>
      <c r="Q138" s="120">
        <f>SUM(Q139:Q165)</f>
        <v>0</v>
      </c>
      <c r="R138" s="120"/>
      <c r="S138" s="120"/>
      <c r="T138" s="121"/>
      <c r="U138" s="115"/>
      <c r="V138" s="115">
        <f>SUM(V139:V165)</f>
        <v>0</v>
      </c>
      <c r="W138" s="115"/>
      <c r="X138" s="115"/>
      <c r="AG138" t="s">
        <v>356</v>
      </c>
    </row>
    <row r="139" spans="1:60" outlineLevel="1">
      <c r="A139" s="129">
        <v>121</v>
      </c>
      <c r="B139" s="130" t="s">
        <v>3087</v>
      </c>
      <c r="C139" s="140" t="s">
        <v>3088</v>
      </c>
      <c r="D139" s="131" t="s">
        <v>1128</v>
      </c>
      <c r="E139" s="132">
        <v>1</v>
      </c>
      <c r="F139" s="133"/>
      <c r="G139" s="134">
        <f t="shared" ref="G139:G148" si="42">ROUND(E139*F139,2)</f>
        <v>0</v>
      </c>
      <c r="H139" s="133"/>
      <c r="I139" s="134">
        <f t="shared" ref="I139:I148" si="43">ROUND(E139*H139,2)</f>
        <v>0</v>
      </c>
      <c r="J139" s="133"/>
      <c r="K139" s="134">
        <f t="shared" ref="K139:K148" si="44">ROUND(E139*J139,2)</f>
        <v>0</v>
      </c>
      <c r="L139" s="134">
        <v>21</v>
      </c>
      <c r="M139" s="134">
        <f t="shared" ref="M139:M148" si="45">G139*(1+L139/100)</f>
        <v>0</v>
      </c>
      <c r="N139" s="134">
        <v>0</v>
      </c>
      <c r="O139" s="134">
        <f t="shared" ref="O139:O148" si="46">ROUND(E139*N139,2)</f>
        <v>0</v>
      </c>
      <c r="P139" s="134">
        <v>0</v>
      </c>
      <c r="Q139" s="134">
        <f t="shared" ref="Q139:Q148" si="47">ROUND(E139*P139,2)</f>
        <v>0</v>
      </c>
      <c r="R139" s="134"/>
      <c r="S139" s="134" t="s">
        <v>392</v>
      </c>
      <c r="T139" s="135" t="s">
        <v>393</v>
      </c>
      <c r="U139" s="106">
        <v>0</v>
      </c>
      <c r="V139" s="106">
        <f t="shared" ref="V139:V148" si="48">ROUND(E139*U139,2)</f>
        <v>0</v>
      </c>
      <c r="W139" s="106"/>
      <c r="X139" s="106" t="s">
        <v>362</v>
      </c>
      <c r="Y139" s="101"/>
      <c r="Z139" s="101"/>
      <c r="AA139" s="101"/>
      <c r="AB139" s="101"/>
      <c r="AC139" s="101"/>
      <c r="AD139" s="101"/>
      <c r="AE139" s="101"/>
      <c r="AF139" s="101"/>
      <c r="AG139" s="101" t="s">
        <v>550</v>
      </c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</row>
    <row r="140" spans="1:60" ht="22.5" outlineLevel="1">
      <c r="A140" s="129">
        <v>122</v>
      </c>
      <c r="B140" s="130" t="s">
        <v>3089</v>
      </c>
      <c r="C140" s="140" t="s">
        <v>3090</v>
      </c>
      <c r="D140" s="131" t="s">
        <v>1128</v>
      </c>
      <c r="E140" s="132">
        <v>13</v>
      </c>
      <c r="F140" s="133"/>
      <c r="G140" s="134">
        <f t="shared" si="42"/>
        <v>0</v>
      </c>
      <c r="H140" s="133"/>
      <c r="I140" s="134">
        <f t="shared" si="43"/>
        <v>0</v>
      </c>
      <c r="J140" s="133"/>
      <c r="K140" s="134">
        <f t="shared" si="44"/>
        <v>0</v>
      </c>
      <c r="L140" s="134">
        <v>21</v>
      </c>
      <c r="M140" s="134">
        <f t="shared" si="45"/>
        <v>0</v>
      </c>
      <c r="N140" s="134">
        <v>0</v>
      </c>
      <c r="O140" s="134">
        <f t="shared" si="46"/>
        <v>0</v>
      </c>
      <c r="P140" s="134">
        <v>0</v>
      </c>
      <c r="Q140" s="134">
        <f t="shared" si="47"/>
        <v>0</v>
      </c>
      <c r="R140" s="134"/>
      <c r="S140" s="134" t="s">
        <v>392</v>
      </c>
      <c r="T140" s="135" t="s">
        <v>393</v>
      </c>
      <c r="U140" s="106">
        <v>0</v>
      </c>
      <c r="V140" s="106">
        <f t="shared" si="48"/>
        <v>0</v>
      </c>
      <c r="W140" s="106"/>
      <c r="X140" s="106" t="s">
        <v>1066</v>
      </c>
      <c r="Y140" s="101"/>
      <c r="Z140" s="101"/>
      <c r="AA140" s="101"/>
      <c r="AB140" s="101"/>
      <c r="AC140" s="101"/>
      <c r="AD140" s="101"/>
      <c r="AE140" s="101"/>
      <c r="AF140" s="101"/>
      <c r="AG140" s="101" t="s">
        <v>1795</v>
      </c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</row>
    <row r="141" spans="1:60" ht="22.5" outlineLevel="1">
      <c r="A141" s="129">
        <v>123</v>
      </c>
      <c r="B141" s="130" t="s">
        <v>3091</v>
      </c>
      <c r="C141" s="140" t="s">
        <v>3092</v>
      </c>
      <c r="D141" s="131" t="s">
        <v>1128</v>
      </c>
      <c r="E141" s="132">
        <v>13</v>
      </c>
      <c r="F141" s="133"/>
      <c r="G141" s="134">
        <f t="shared" si="42"/>
        <v>0</v>
      </c>
      <c r="H141" s="133"/>
      <c r="I141" s="134">
        <f t="shared" si="43"/>
        <v>0</v>
      </c>
      <c r="J141" s="133"/>
      <c r="K141" s="134">
        <f t="shared" si="44"/>
        <v>0</v>
      </c>
      <c r="L141" s="134">
        <v>21</v>
      </c>
      <c r="M141" s="134">
        <f t="shared" si="45"/>
        <v>0</v>
      </c>
      <c r="N141" s="134">
        <v>0</v>
      </c>
      <c r="O141" s="134">
        <f t="shared" si="46"/>
        <v>0</v>
      </c>
      <c r="P141" s="134">
        <v>0</v>
      </c>
      <c r="Q141" s="134">
        <f t="shared" si="47"/>
        <v>0</v>
      </c>
      <c r="R141" s="134"/>
      <c r="S141" s="134" t="s">
        <v>392</v>
      </c>
      <c r="T141" s="135" t="s">
        <v>393</v>
      </c>
      <c r="U141" s="106">
        <v>0</v>
      </c>
      <c r="V141" s="106">
        <f t="shared" si="48"/>
        <v>0</v>
      </c>
      <c r="W141" s="106"/>
      <c r="X141" s="106" t="s">
        <v>1066</v>
      </c>
      <c r="Y141" s="101"/>
      <c r="Z141" s="101"/>
      <c r="AA141" s="101"/>
      <c r="AB141" s="101"/>
      <c r="AC141" s="101"/>
      <c r="AD141" s="101"/>
      <c r="AE141" s="101"/>
      <c r="AF141" s="101"/>
      <c r="AG141" s="101" t="s">
        <v>1795</v>
      </c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</row>
    <row r="142" spans="1:60" outlineLevel="1">
      <c r="A142" s="129">
        <v>124</v>
      </c>
      <c r="B142" s="130" t="s">
        <v>3093</v>
      </c>
      <c r="C142" s="140" t="s">
        <v>3094</v>
      </c>
      <c r="D142" s="131" t="s">
        <v>1128</v>
      </c>
      <c r="E142" s="132">
        <v>15</v>
      </c>
      <c r="F142" s="133"/>
      <c r="G142" s="134">
        <f t="shared" si="42"/>
        <v>0</v>
      </c>
      <c r="H142" s="133"/>
      <c r="I142" s="134">
        <f t="shared" si="43"/>
        <v>0</v>
      </c>
      <c r="J142" s="133"/>
      <c r="K142" s="134">
        <f t="shared" si="44"/>
        <v>0</v>
      </c>
      <c r="L142" s="134">
        <v>21</v>
      </c>
      <c r="M142" s="134">
        <f t="shared" si="45"/>
        <v>0</v>
      </c>
      <c r="N142" s="134">
        <v>0</v>
      </c>
      <c r="O142" s="134">
        <f t="shared" si="46"/>
        <v>0</v>
      </c>
      <c r="P142" s="134">
        <v>0</v>
      </c>
      <c r="Q142" s="134">
        <f t="shared" si="47"/>
        <v>0</v>
      </c>
      <c r="R142" s="134"/>
      <c r="S142" s="134" t="s">
        <v>392</v>
      </c>
      <c r="T142" s="135" t="s">
        <v>393</v>
      </c>
      <c r="U142" s="106">
        <v>0</v>
      </c>
      <c r="V142" s="106">
        <f t="shared" si="48"/>
        <v>0</v>
      </c>
      <c r="W142" s="106"/>
      <c r="X142" s="106" t="s">
        <v>1066</v>
      </c>
      <c r="Y142" s="101"/>
      <c r="Z142" s="101"/>
      <c r="AA142" s="101"/>
      <c r="AB142" s="101"/>
      <c r="AC142" s="101"/>
      <c r="AD142" s="101"/>
      <c r="AE142" s="101"/>
      <c r="AF142" s="101"/>
      <c r="AG142" s="101" t="s">
        <v>1795</v>
      </c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</row>
    <row r="143" spans="1:60" ht="22.5" outlineLevel="1">
      <c r="A143" s="129">
        <v>125</v>
      </c>
      <c r="B143" s="130" t="s">
        <v>3095</v>
      </c>
      <c r="C143" s="140" t="s">
        <v>3096</v>
      </c>
      <c r="D143" s="131" t="s">
        <v>1128</v>
      </c>
      <c r="E143" s="132">
        <v>15</v>
      </c>
      <c r="F143" s="133"/>
      <c r="G143" s="134">
        <f t="shared" si="42"/>
        <v>0</v>
      </c>
      <c r="H143" s="133"/>
      <c r="I143" s="134">
        <f t="shared" si="43"/>
        <v>0</v>
      </c>
      <c r="J143" s="133"/>
      <c r="K143" s="134">
        <f t="shared" si="44"/>
        <v>0</v>
      </c>
      <c r="L143" s="134">
        <v>21</v>
      </c>
      <c r="M143" s="134">
        <f t="shared" si="45"/>
        <v>0</v>
      </c>
      <c r="N143" s="134">
        <v>0</v>
      </c>
      <c r="O143" s="134">
        <f t="shared" si="46"/>
        <v>0</v>
      </c>
      <c r="P143" s="134">
        <v>0</v>
      </c>
      <c r="Q143" s="134">
        <f t="shared" si="47"/>
        <v>0</v>
      </c>
      <c r="R143" s="134"/>
      <c r="S143" s="134" t="s">
        <v>392</v>
      </c>
      <c r="T143" s="135" t="s">
        <v>393</v>
      </c>
      <c r="U143" s="106">
        <v>0</v>
      </c>
      <c r="V143" s="106">
        <f t="shared" si="48"/>
        <v>0</v>
      </c>
      <c r="W143" s="106"/>
      <c r="X143" s="106" t="s">
        <v>1066</v>
      </c>
      <c r="Y143" s="101"/>
      <c r="Z143" s="101"/>
      <c r="AA143" s="101"/>
      <c r="AB143" s="101"/>
      <c r="AC143" s="101"/>
      <c r="AD143" s="101"/>
      <c r="AE143" s="101"/>
      <c r="AF143" s="101"/>
      <c r="AG143" s="101" t="s">
        <v>1795</v>
      </c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</row>
    <row r="144" spans="1:60" outlineLevel="1">
      <c r="A144" s="129">
        <v>126</v>
      </c>
      <c r="B144" s="130" t="s">
        <v>3097</v>
      </c>
      <c r="C144" s="140" t="s">
        <v>3098</v>
      </c>
      <c r="D144" s="131" t="s">
        <v>1128</v>
      </c>
      <c r="E144" s="132">
        <v>12</v>
      </c>
      <c r="F144" s="133"/>
      <c r="G144" s="134">
        <f t="shared" si="42"/>
        <v>0</v>
      </c>
      <c r="H144" s="133"/>
      <c r="I144" s="134">
        <f t="shared" si="43"/>
        <v>0</v>
      </c>
      <c r="J144" s="133"/>
      <c r="K144" s="134">
        <f t="shared" si="44"/>
        <v>0</v>
      </c>
      <c r="L144" s="134">
        <v>21</v>
      </c>
      <c r="M144" s="134">
        <f t="shared" si="45"/>
        <v>0</v>
      </c>
      <c r="N144" s="134">
        <v>0</v>
      </c>
      <c r="O144" s="134">
        <f t="shared" si="46"/>
        <v>0</v>
      </c>
      <c r="P144" s="134">
        <v>0</v>
      </c>
      <c r="Q144" s="134">
        <f t="shared" si="47"/>
        <v>0</v>
      </c>
      <c r="R144" s="134"/>
      <c r="S144" s="134" t="s">
        <v>392</v>
      </c>
      <c r="T144" s="135" t="s">
        <v>393</v>
      </c>
      <c r="U144" s="106">
        <v>0</v>
      </c>
      <c r="V144" s="106">
        <f t="shared" si="48"/>
        <v>0</v>
      </c>
      <c r="W144" s="106"/>
      <c r="X144" s="106" t="s">
        <v>1066</v>
      </c>
      <c r="Y144" s="101"/>
      <c r="Z144" s="101"/>
      <c r="AA144" s="101"/>
      <c r="AB144" s="101"/>
      <c r="AC144" s="101"/>
      <c r="AD144" s="101"/>
      <c r="AE144" s="101"/>
      <c r="AF144" s="101"/>
      <c r="AG144" s="101" t="s">
        <v>1795</v>
      </c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</row>
    <row r="145" spans="1:60" outlineLevel="1">
      <c r="A145" s="129">
        <v>127</v>
      </c>
      <c r="B145" s="130" t="s">
        <v>3099</v>
      </c>
      <c r="C145" s="140" t="s">
        <v>3100</v>
      </c>
      <c r="D145" s="131" t="s">
        <v>1128</v>
      </c>
      <c r="E145" s="132">
        <v>12</v>
      </c>
      <c r="F145" s="133"/>
      <c r="G145" s="134">
        <f t="shared" si="42"/>
        <v>0</v>
      </c>
      <c r="H145" s="133"/>
      <c r="I145" s="134">
        <f t="shared" si="43"/>
        <v>0</v>
      </c>
      <c r="J145" s="133"/>
      <c r="K145" s="134">
        <f t="shared" si="44"/>
        <v>0</v>
      </c>
      <c r="L145" s="134">
        <v>21</v>
      </c>
      <c r="M145" s="134">
        <f t="shared" si="45"/>
        <v>0</v>
      </c>
      <c r="N145" s="134">
        <v>0</v>
      </c>
      <c r="O145" s="134">
        <f t="shared" si="46"/>
        <v>0</v>
      </c>
      <c r="P145" s="134">
        <v>0</v>
      </c>
      <c r="Q145" s="134">
        <f t="shared" si="47"/>
        <v>0</v>
      </c>
      <c r="R145" s="134"/>
      <c r="S145" s="134" t="s">
        <v>392</v>
      </c>
      <c r="T145" s="135" t="s">
        <v>393</v>
      </c>
      <c r="U145" s="106">
        <v>0</v>
      </c>
      <c r="V145" s="106">
        <f t="shared" si="48"/>
        <v>0</v>
      </c>
      <c r="W145" s="106"/>
      <c r="X145" s="106" t="s">
        <v>1066</v>
      </c>
      <c r="Y145" s="101"/>
      <c r="Z145" s="101"/>
      <c r="AA145" s="101"/>
      <c r="AB145" s="101"/>
      <c r="AC145" s="101"/>
      <c r="AD145" s="101"/>
      <c r="AE145" s="101"/>
      <c r="AF145" s="101"/>
      <c r="AG145" s="101" t="s">
        <v>1795</v>
      </c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</row>
    <row r="146" spans="1:60" ht="22.5" outlineLevel="1">
      <c r="A146" s="129">
        <v>128</v>
      </c>
      <c r="B146" s="130" t="s">
        <v>3101</v>
      </c>
      <c r="C146" s="140" t="s">
        <v>3102</v>
      </c>
      <c r="D146" s="131" t="s">
        <v>942</v>
      </c>
      <c r="E146" s="132">
        <v>1</v>
      </c>
      <c r="F146" s="133"/>
      <c r="G146" s="134">
        <f t="shared" si="42"/>
        <v>0</v>
      </c>
      <c r="H146" s="133"/>
      <c r="I146" s="134">
        <f t="shared" si="43"/>
        <v>0</v>
      </c>
      <c r="J146" s="133"/>
      <c r="K146" s="134">
        <f t="shared" si="44"/>
        <v>0</v>
      </c>
      <c r="L146" s="134">
        <v>21</v>
      </c>
      <c r="M146" s="134">
        <f t="shared" si="45"/>
        <v>0</v>
      </c>
      <c r="N146" s="134">
        <v>0</v>
      </c>
      <c r="O146" s="134">
        <f t="shared" si="46"/>
        <v>0</v>
      </c>
      <c r="P146" s="134">
        <v>0</v>
      </c>
      <c r="Q146" s="134">
        <f t="shared" si="47"/>
        <v>0</v>
      </c>
      <c r="R146" s="134"/>
      <c r="S146" s="134" t="s">
        <v>392</v>
      </c>
      <c r="T146" s="135" t="s">
        <v>393</v>
      </c>
      <c r="U146" s="106">
        <v>0</v>
      </c>
      <c r="V146" s="106">
        <f t="shared" si="48"/>
        <v>0</v>
      </c>
      <c r="W146" s="106"/>
      <c r="X146" s="106" t="s">
        <v>1066</v>
      </c>
      <c r="Y146" s="101"/>
      <c r="Z146" s="101"/>
      <c r="AA146" s="101"/>
      <c r="AB146" s="101"/>
      <c r="AC146" s="101"/>
      <c r="AD146" s="101"/>
      <c r="AE146" s="101"/>
      <c r="AF146" s="101"/>
      <c r="AG146" s="101" t="s">
        <v>1795</v>
      </c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</row>
    <row r="147" spans="1:60" outlineLevel="1">
      <c r="A147" s="129">
        <v>129</v>
      </c>
      <c r="B147" s="130" t="s">
        <v>3103</v>
      </c>
      <c r="C147" s="140" t="s">
        <v>3104</v>
      </c>
      <c r="D147" s="131" t="s">
        <v>1128</v>
      </c>
      <c r="E147" s="132">
        <v>1</v>
      </c>
      <c r="F147" s="133"/>
      <c r="G147" s="134">
        <f t="shared" si="42"/>
        <v>0</v>
      </c>
      <c r="H147" s="133"/>
      <c r="I147" s="134">
        <f t="shared" si="43"/>
        <v>0</v>
      </c>
      <c r="J147" s="133"/>
      <c r="K147" s="134">
        <f t="shared" si="44"/>
        <v>0</v>
      </c>
      <c r="L147" s="134">
        <v>21</v>
      </c>
      <c r="M147" s="134">
        <f t="shared" si="45"/>
        <v>0</v>
      </c>
      <c r="N147" s="134">
        <v>0</v>
      </c>
      <c r="O147" s="134">
        <f t="shared" si="46"/>
        <v>0</v>
      </c>
      <c r="P147" s="134">
        <v>0</v>
      </c>
      <c r="Q147" s="134">
        <f t="shared" si="47"/>
        <v>0</v>
      </c>
      <c r="R147" s="134"/>
      <c r="S147" s="134" t="s">
        <v>392</v>
      </c>
      <c r="T147" s="135" t="s">
        <v>393</v>
      </c>
      <c r="U147" s="106">
        <v>0</v>
      </c>
      <c r="V147" s="106">
        <f t="shared" si="48"/>
        <v>0</v>
      </c>
      <c r="W147" s="106"/>
      <c r="X147" s="106" t="s">
        <v>1066</v>
      </c>
      <c r="Y147" s="101"/>
      <c r="Z147" s="101"/>
      <c r="AA147" s="101"/>
      <c r="AB147" s="101"/>
      <c r="AC147" s="101"/>
      <c r="AD147" s="101"/>
      <c r="AE147" s="101"/>
      <c r="AF147" s="101"/>
      <c r="AG147" s="101" t="s">
        <v>1795</v>
      </c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</row>
    <row r="148" spans="1:60" ht="22.5" outlineLevel="1">
      <c r="A148" s="122">
        <v>130</v>
      </c>
      <c r="B148" s="123" t="s">
        <v>3105</v>
      </c>
      <c r="C148" s="137" t="s">
        <v>3106</v>
      </c>
      <c r="D148" s="124" t="s">
        <v>1128</v>
      </c>
      <c r="E148" s="125">
        <v>1</v>
      </c>
      <c r="F148" s="126"/>
      <c r="G148" s="127">
        <f t="shared" si="42"/>
        <v>0</v>
      </c>
      <c r="H148" s="126"/>
      <c r="I148" s="127">
        <f t="shared" si="43"/>
        <v>0</v>
      </c>
      <c r="J148" s="126"/>
      <c r="K148" s="127">
        <f t="shared" si="44"/>
        <v>0</v>
      </c>
      <c r="L148" s="127">
        <v>21</v>
      </c>
      <c r="M148" s="127">
        <f t="shared" si="45"/>
        <v>0</v>
      </c>
      <c r="N148" s="127">
        <v>0</v>
      </c>
      <c r="O148" s="127">
        <f t="shared" si="46"/>
        <v>0</v>
      </c>
      <c r="P148" s="127">
        <v>0</v>
      </c>
      <c r="Q148" s="127">
        <f t="shared" si="47"/>
        <v>0</v>
      </c>
      <c r="R148" s="127"/>
      <c r="S148" s="127" t="s">
        <v>392</v>
      </c>
      <c r="T148" s="128" t="s">
        <v>393</v>
      </c>
      <c r="U148" s="106">
        <v>0</v>
      </c>
      <c r="V148" s="106">
        <f t="shared" si="48"/>
        <v>0</v>
      </c>
      <c r="W148" s="106"/>
      <c r="X148" s="106" t="s">
        <v>362</v>
      </c>
      <c r="Y148" s="101"/>
      <c r="Z148" s="101"/>
      <c r="AA148" s="101"/>
      <c r="AB148" s="101"/>
      <c r="AC148" s="101"/>
      <c r="AD148" s="101"/>
      <c r="AE148" s="101"/>
      <c r="AF148" s="101"/>
      <c r="AG148" s="101" t="s">
        <v>550</v>
      </c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</row>
    <row r="149" spans="1:60" ht="33.75" outlineLevel="1">
      <c r="A149" s="104"/>
      <c r="B149" s="105"/>
      <c r="C149" s="138" t="s">
        <v>3107</v>
      </c>
      <c r="D149" s="107"/>
      <c r="E149" s="108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1"/>
      <c r="Z149" s="101"/>
      <c r="AA149" s="101"/>
      <c r="AB149" s="101"/>
      <c r="AC149" s="101"/>
      <c r="AD149" s="101"/>
      <c r="AE149" s="101"/>
      <c r="AF149" s="101"/>
      <c r="AG149" s="101" t="s">
        <v>365</v>
      </c>
      <c r="AH149" s="101">
        <v>0</v>
      </c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</row>
    <row r="150" spans="1:60" outlineLevel="1">
      <c r="A150" s="104"/>
      <c r="B150" s="105"/>
      <c r="C150" s="138" t="s">
        <v>43</v>
      </c>
      <c r="D150" s="107"/>
      <c r="E150" s="108">
        <v>1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1"/>
      <c r="Z150" s="101"/>
      <c r="AA150" s="101"/>
      <c r="AB150" s="101"/>
      <c r="AC150" s="101"/>
      <c r="AD150" s="101"/>
      <c r="AE150" s="101"/>
      <c r="AF150" s="101"/>
      <c r="AG150" s="101" t="s">
        <v>365</v>
      </c>
      <c r="AH150" s="101">
        <v>0</v>
      </c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</row>
    <row r="151" spans="1:60" ht="22.5" outlineLevel="1">
      <c r="A151" s="129">
        <v>131</v>
      </c>
      <c r="B151" s="130" t="s">
        <v>3108</v>
      </c>
      <c r="C151" s="140" t="s">
        <v>3109</v>
      </c>
      <c r="D151" s="131" t="s">
        <v>1128</v>
      </c>
      <c r="E151" s="132">
        <v>3</v>
      </c>
      <c r="F151" s="133"/>
      <c r="G151" s="134">
        <f t="shared" ref="G151:G162" si="49">ROUND(E151*F151,2)</f>
        <v>0</v>
      </c>
      <c r="H151" s="133"/>
      <c r="I151" s="134">
        <f t="shared" ref="I151:I162" si="50">ROUND(E151*H151,2)</f>
        <v>0</v>
      </c>
      <c r="J151" s="133"/>
      <c r="K151" s="134">
        <f t="shared" ref="K151:K162" si="51">ROUND(E151*J151,2)</f>
        <v>0</v>
      </c>
      <c r="L151" s="134">
        <v>21</v>
      </c>
      <c r="M151" s="134">
        <f t="shared" ref="M151:M162" si="52">G151*(1+L151/100)</f>
        <v>0</v>
      </c>
      <c r="N151" s="134">
        <v>0</v>
      </c>
      <c r="O151" s="134">
        <f t="shared" ref="O151:O162" si="53">ROUND(E151*N151,2)</f>
        <v>0</v>
      </c>
      <c r="P151" s="134">
        <v>0</v>
      </c>
      <c r="Q151" s="134">
        <f t="shared" ref="Q151:Q162" si="54">ROUND(E151*P151,2)</f>
        <v>0</v>
      </c>
      <c r="R151" s="134"/>
      <c r="S151" s="134" t="s">
        <v>392</v>
      </c>
      <c r="T151" s="135" t="s">
        <v>393</v>
      </c>
      <c r="U151" s="106">
        <v>0</v>
      </c>
      <c r="V151" s="106">
        <f t="shared" ref="V151:V162" si="55">ROUND(E151*U151,2)</f>
        <v>0</v>
      </c>
      <c r="W151" s="106"/>
      <c r="X151" s="106" t="s">
        <v>1066</v>
      </c>
      <c r="Y151" s="101"/>
      <c r="Z151" s="101"/>
      <c r="AA151" s="101"/>
      <c r="AB151" s="101"/>
      <c r="AC151" s="101"/>
      <c r="AD151" s="101"/>
      <c r="AE151" s="101"/>
      <c r="AF151" s="101"/>
      <c r="AG151" s="101" t="s">
        <v>1795</v>
      </c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</row>
    <row r="152" spans="1:60" ht="22.5" outlineLevel="1">
      <c r="A152" s="129">
        <v>132</v>
      </c>
      <c r="B152" s="130" t="s">
        <v>3110</v>
      </c>
      <c r="C152" s="140" t="s">
        <v>3111</v>
      </c>
      <c r="D152" s="131" t="s">
        <v>1128</v>
      </c>
      <c r="E152" s="132">
        <v>5</v>
      </c>
      <c r="F152" s="133"/>
      <c r="G152" s="134">
        <f t="shared" si="49"/>
        <v>0</v>
      </c>
      <c r="H152" s="133"/>
      <c r="I152" s="134">
        <f t="shared" si="50"/>
        <v>0</v>
      </c>
      <c r="J152" s="133"/>
      <c r="K152" s="134">
        <f t="shared" si="51"/>
        <v>0</v>
      </c>
      <c r="L152" s="134">
        <v>21</v>
      </c>
      <c r="M152" s="134">
        <f t="shared" si="52"/>
        <v>0</v>
      </c>
      <c r="N152" s="134">
        <v>0</v>
      </c>
      <c r="O152" s="134">
        <f t="shared" si="53"/>
        <v>0</v>
      </c>
      <c r="P152" s="134">
        <v>0</v>
      </c>
      <c r="Q152" s="134">
        <f t="shared" si="54"/>
        <v>0</v>
      </c>
      <c r="R152" s="134"/>
      <c r="S152" s="134" t="s">
        <v>392</v>
      </c>
      <c r="T152" s="135" t="s">
        <v>393</v>
      </c>
      <c r="U152" s="106">
        <v>0</v>
      </c>
      <c r="V152" s="106">
        <f t="shared" si="55"/>
        <v>0</v>
      </c>
      <c r="W152" s="106"/>
      <c r="X152" s="106" t="s">
        <v>1066</v>
      </c>
      <c r="Y152" s="101"/>
      <c r="Z152" s="101"/>
      <c r="AA152" s="101"/>
      <c r="AB152" s="101"/>
      <c r="AC152" s="101"/>
      <c r="AD152" s="101"/>
      <c r="AE152" s="101"/>
      <c r="AF152" s="101"/>
      <c r="AG152" s="101" t="s">
        <v>1795</v>
      </c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</row>
    <row r="153" spans="1:60" ht="22.5" outlineLevel="1">
      <c r="A153" s="129">
        <v>133</v>
      </c>
      <c r="B153" s="130" t="s">
        <v>3112</v>
      </c>
      <c r="C153" s="140" t="s">
        <v>3113</v>
      </c>
      <c r="D153" s="131" t="s">
        <v>1128</v>
      </c>
      <c r="E153" s="132">
        <v>1</v>
      </c>
      <c r="F153" s="133"/>
      <c r="G153" s="134">
        <f t="shared" si="49"/>
        <v>0</v>
      </c>
      <c r="H153" s="133"/>
      <c r="I153" s="134">
        <f t="shared" si="50"/>
        <v>0</v>
      </c>
      <c r="J153" s="133"/>
      <c r="K153" s="134">
        <f t="shared" si="51"/>
        <v>0</v>
      </c>
      <c r="L153" s="134">
        <v>21</v>
      </c>
      <c r="M153" s="134">
        <f t="shared" si="52"/>
        <v>0</v>
      </c>
      <c r="N153" s="134">
        <v>0</v>
      </c>
      <c r="O153" s="134">
        <f t="shared" si="53"/>
        <v>0</v>
      </c>
      <c r="P153" s="134">
        <v>0</v>
      </c>
      <c r="Q153" s="134">
        <f t="shared" si="54"/>
        <v>0</v>
      </c>
      <c r="R153" s="134"/>
      <c r="S153" s="134" t="s">
        <v>392</v>
      </c>
      <c r="T153" s="135" t="s">
        <v>393</v>
      </c>
      <c r="U153" s="106">
        <v>0</v>
      </c>
      <c r="V153" s="106">
        <f t="shared" si="55"/>
        <v>0</v>
      </c>
      <c r="W153" s="106"/>
      <c r="X153" s="106" t="s">
        <v>1066</v>
      </c>
      <c r="Y153" s="101"/>
      <c r="Z153" s="101"/>
      <c r="AA153" s="101"/>
      <c r="AB153" s="101"/>
      <c r="AC153" s="101"/>
      <c r="AD153" s="101"/>
      <c r="AE153" s="101"/>
      <c r="AF153" s="101"/>
      <c r="AG153" s="101" t="s">
        <v>1795</v>
      </c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</row>
    <row r="154" spans="1:60" ht="22.5" outlineLevel="1">
      <c r="A154" s="129">
        <v>134</v>
      </c>
      <c r="B154" s="130" t="s">
        <v>3114</v>
      </c>
      <c r="C154" s="140" t="s">
        <v>3115</v>
      </c>
      <c r="D154" s="131" t="s">
        <v>1128</v>
      </c>
      <c r="E154" s="132">
        <v>16</v>
      </c>
      <c r="F154" s="133"/>
      <c r="G154" s="134">
        <f t="shared" si="49"/>
        <v>0</v>
      </c>
      <c r="H154" s="133"/>
      <c r="I154" s="134">
        <f t="shared" si="50"/>
        <v>0</v>
      </c>
      <c r="J154" s="133"/>
      <c r="K154" s="134">
        <f t="shared" si="51"/>
        <v>0</v>
      </c>
      <c r="L154" s="134">
        <v>21</v>
      </c>
      <c r="M154" s="134">
        <f t="shared" si="52"/>
        <v>0</v>
      </c>
      <c r="N154" s="134">
        <v>0</v>
      </c>
      <c r="O154" s="134">
        <f t="shared" si="53"/>
        <v>0</v>
      </c>
      <c r="P154" s="134">
        <v>0</v>
      </c>
      <c r="Q154" s="134">
        <f t="shared" si="54"/>
        <v>0</v>
      </c>
      <c r="R154" s="134"/>
      <c r="S154" s="134" t="s">
        <v>392</v>
      </c>
      <c r="T154" s="135" t="s">
        <v>393</v>
      </c>
      <c r="U154" s="106">
        <v>0</v>
      </c>
      <c r="V154" s="106">
        <f t="shared" si="55"/>
        <v>0</v>
      </c>
      <c r="W154" s="106"/>
      <c r="X154" s="106" t="s">
        <v>1066</v>
      </c>
      <c r="Y154" s="101"/>
      <c r="Z154" s="101"/>
      <c r="AA154" s="101"/>
      <c r="AB154" s="101"/>
      <c r="AC154" s="101"/>
      <c r="AD154" s="101"/>
      <c r="AE154" s="101"/>
      <c r="AF154" s="101"/>
      <c r="AG154" s="101" t="s">
        <v>1795</v>
      </c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</row>
    <row r="155" spans="1:60" ht="33.75" outlineLevel="1">
      <c r="A155" s="129">
        <v>135</v>
      </c>
      <c r="B155" s="130" t="s">
        <v>3116</v>
      </c>
      <c r="C155" s="140" t="s">
        <v>3117</v>
      </c>
      <c r="D155" s="131" t="s">
        <v>1128</v>
      </c>
      <c r="E155" s="132">
        <v>1</v>
      </c>
      <c r="F155" s="133"/>
      <c r="G155" s="134">
        <f t="shared" si="49"/>
        <v>0</v>
      </c>
      <c r="H155" s="133"/>
      <c r="I155" s="134">
        <f t="shared" si="50"/>
        <v>0</v>
      </c>
      <c r="J155" s="133"/>
      <c r="K155" s="134">
        <f t="shared" si="51"/>
        <v>0</v>
      </c>
      <c r="L155" s="134">
        <v>21</v>
      </c>
      <c r="M155" s="134">
        <f t="shared" si="52"/>
        <v>0</v>
      </c>
      <c r="N155" s="134">
        <v>0</v>
      </c>
      <c r="O155" s="134">
        <f t="shared" si="53"/>
        <v>0</v>
      </c>
      <c r="P155" s="134">
        <v>0</v>
      </c>
      <c r="Q155" s="134">
        <f t="shared" si="54"/>
        <v>0</v>
      </c>
      <c r="R155" s="134"/>
      <c r="S155" s="134" t="s">
        <v>392</v>
      </c>
      <c r="T155" s="135" t="s">
        <v>393</v>
      </c>
      <c r="U155" s="106">
        <v>0</v>
      </c>
      <c r="V155" s="106">
        <f t="shared" si="55"/>
        <v>0</v>
      </c>
      <c r="W155" s="106"/>
      <c r="X155" s="106" t="s">
        <v>1066</v>
      </c>
      <c r="Y155" s="101"/>
      <c r="Z155" s="101"/>
      <c r="AA155" s="101"/>
      <c r="AB155" s="101"/>
      <c r="AC155" s="101"/>
      <c r="AD155" s="101"/>
      <c r="AE155" s="101"/>
      <c r="AF155" s="101"/>
      <c r="AG155" s="101" t="s">
        <v>1795</v>
      </c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</row>
    <row r="156" spans="1:60" ht="33.75" outlineLevel="1">
      <c r="A156" s="129">
        <v>136</v>
      </c>
      <c r="B156" s="130" t="s">
        <v>3118</v>
      </c>
      <c r="C156" s="140" t="s">
        <v>3119</v>
      </c>
      <c r="D156" s="131" t="s">
        <v>1788</v>
      </c>
      <c r="E156" s="132">
        <v>20</v>
      </c>
      <c r="F156" s="133"/>
      <c r="G156" s="134">
        <f t="shared" si="49"/>
        <v>0</v>
      </c>
      <c r="H156" s="133"/>
      <c r="I156" s="134">
        <f t="shared" si="50"/>
        <v>0</v>
      </c>
      <c r="J156" s="133"/>
      <c r="K156" s="134">
        <f t="shared" si="51"/>
        <v>0</v>
      </c>
      <c r="L156" s="134">
        <v>21</v>
      </c>
      <c r="M156" s="134">
        <f t="shared" si="52"/>
        <v>0</v>
      </c>
      <c r="N156" s="134">
        <v>0</v>
      </c>
      <c r="O156" s="134">
        <f t="shared" si="53"/>
        <v>0</v>
      </c>
      <c r="P156" s="134">
        <v>0</v>
      </c>
      <c r="Q156" s="134">
        <f t="shared" si="54"/>
        <v>0</v>
      </c>
      <c r="R156" s="134"/>
      <c r="S156" s="134" t="s">
        <v>392</v>
      </c>
      <c r="T156" s="135" t="s">
        <v>393</v>
      </c>
      <c r="U156" s="106">
        <v>0</v>
      </c>
      <c r="V156" s="106">
        <f t="shared" si="55"/>
        <v>0</v>
      </c>
      <c r="W156" s="106"/>
      <c r="X156" s="106" t="s">
        <v>362</v>
      </c>
      <c r="Y156" s="101"/>
      <c r="Z156" s="101"/>
      <c r="AA156" s="101"/>
      <c r="AB156" s="101"/>
      <c r="AC156" s="101"/>
      <c r="AD156" s="101"/>
      <c r="AE156" s="101"/>
      <c r="AF156" s="101"/>
      <c r="AG156" s="101" t="s">
        <v>550</v>
      </c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</row>
    <row r="157" spans="1:60" outlineLevel="1">
      <c r="A157" s="129">
        <v>137</v>
      </c>
      <c r="B157" s="130" t="s">
        <v>3120</v>
      </c>
      <c r="C157" s="140" t="s">
        <v>3020</v>
      </c>
      <c r="D157" s="131" t="s">
        <v>525</v>
      </c>
      <c r="E157" s="132">
        <v>540</v>
      </c>
      <c r="F157" s="133"/>
      <c r="G157" s="134">
        <f t="shared" si="49"/>
        <v>0</v>
      </c>
      <c r="H157" s="133"/>
      <c r="I157" s="134">
        <f t="shared" si="50"/>
        <v>0</v>
      </c>
      <c r="J157" s="133"/>
      <c r="K157" s="134">
        <f t="shared" si="51"/>
        <v>0</v>
      </c>
      <c r="L157" s="134">
        <v>21</v>
      </c>
      <c r="M157" s="134">
        <f t="shared" si="52"/>
        <v>0</v>
      </c>
      <c r="N157" s="134">
        <v>0</v>
      </c>
      <c r="O157" s="134">
        <f t="shared" si="53"/>
        <v>0</v>
      </c>
      <c r="P157" s="134">
        <v>0</v>
      </c>
      <c r="Q157" s="134">
        <f t="shared" si="54"/>
        <v>0</v>
      </c>
      <c r="R157" s="134"/>
      <c r="S157" s="134" t="s">
        <v>392</v>
      </c>
      <c r="T157" s="135" t="s">
        <v>393</v>
      </c>
      <c r="U157" s="106">
        <v>0</v>
      </c>
      <c r="V157" s="106">
        <f t="shared" si="55"/>
        <v>0</v>
      </c>
      <c r="W157" s="106"/>
      <c r="X157" s="106" t="s">
        <v>1066</v>
      </c>
      <c r="Y157" s="101"/>
      <c r="Z157" s="101"/>
      <c r="AA157" s="101"/>
      <c r="AB157" s="101"/>
      <c r="AC157" s="101"/>
      <c r="AD157" s="101"/>
      <c r="AE157" s="101"/>
      <c r="AF157" s="101"/>
      <c r="AG157" s="101" t="s">
        <v>1795</v>
      </c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</row>
    <row r="158" spans="1:60" outlineLevel="1">
      <c r="A158" s="129">
        <v>138</v>
      </c>
      <c r="B158" s="130" t="s">
        <v>3121</v>
      </c>
      <c r="C158" s="140" t="s">
        <v>3022</v>
      </c>
      <c r="D158" s="131" t="s">
        <v>525</v>
      </c>
      <c r="E158" s="132">
        <v>540</v>
      </c>
      <c r="F158" s="133"/>
      <c r="G158" s="134">
        <f t="shared" si="49"/>
        <v>0</v>
      </c>
      <c r="H158" s="133"/>
      <c r="I158" s="134">
        <f t="shared" si="50"/>
        <v>0</v>
      </c>
      <c r="J158" s="133"/>
      <c r="K158" s="134">
        <f t="shared" si="51"/>
        <v>0</v>
      </c>
      <c r="L158" s="134">
        <v>21</v>
      </c>
      <c r="M158" s="134">
        <f t="shared" si="52"/>
        <v>0</v>
      </c>
      <c r="N158" s="134">
        <v>0</v>
      </c>
      <c r="O158" s="134">
        <f t="shared" si="53"/>
        <v>0</v>
      </c>
      <c r="P158" s="134">
        <v>0</v>
      </c>
      <c r="Q158" s="134">
        <f t="shared" si="54"/>
        <v>0</v>
      </c>
      <c r="R158" s="134"/>
      <c r="S158" s="134" t="s">
        <v>392</v>
      </c>
      <c r="T158" s="135" t="s">
        <v>393</v>
      </c>
      <c r="U158" s="106">
        <v>0</v>
      </c>
      <c r="V158" s="106">
        <f t="shared" si="55"/>
        <v>0</v>
      </c>
      <c r="W158" s="106"/>
      <c r="X158" s="106" t="s">
        <v>362</v>
      </c>
      <c r="Y158" s="101"/>
      <c r="Z158" s="101"/>
      <c r="AA158" s="101"/>
      <c r="AB158" s="101"/>
      <c r="AC158" s="101"/>
      <c r="AD158" s="101"/>
      <c r="AE158" s="101"/>
      <c r="AF158" s="101"/>
      <c r="AG158" s="101" t="s">
        <v>550</v>
      </c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</row>
    <row r="159" spans="1:60" outlineLevel="1">
      <c r="A159" s="129">
        <v>139</v>
      </c>
      <c r="B159" s="130" t="s">
        <v>3122</v>
      </c>
      <c r="C159" s="140" t="s">
        <v>3024</v>
      </c>
      <c r="D159" s="131" t="s">
        <v>525</v>
      </c>
      <c r="E159" s="132">
        <v>540</v>
      </c>
      <c r="F159" s="133"/>
      <c r="G159" s="134">
        <f t="shared" si="49"/>
        <v>0</v>
      </c>
      <c r="H159" s="133"/>
      <c r="I159" s="134">
        <f t="shared" si="50"/>
        <v>0</v>
      </c>
      <c r="J159" s="133"/>
      <c r="K159" s="134">
        <f t="shared" si="51"/>
        <v>0</v>
      </c>
      <c r="L159" s="134">
        <v>21</v>
      </c>
      <c r="M159" s="134">
        <f t="shared" si="52"/>
        <v>0</v>
      </c>
      <c r="N159" s="134">
        <v>0</v>
      </c>
      <c r="O159" s="134">
        <f t="shared" si="53"/>
        <v>0</v>
      </c>
      <c r="P159" s="134">
        <v>0</v>
      </c>
      <c r="Q159" s="134">
        <f t="shared" si="54"/>
        <v>0</v>
      </c>
      <c r="R159" s="134"/>
      <c r="S159" s="134" t="s">
        <v>392</v>
      </c>
      <c r="T159" s="135" t="s">
        <v>393</v>
      </c>
      <c r="U159" s="106">
        <v>0</v>
      </c>
      <c r="V159" s="106">
        <f t="shared" si="55"/>
        <v>0</v>
      </c>
      <c r="W159" s="106"/>
      <c r="X159" s="106" t="s">
        <v>1066</v>
      </c>
      <c r="Y159" s="101"/>
      <c r="Z159" s="101"/>
      <c r="AA159" s="101"/>
      <c r="AB159" s="101"/>
      <c r="AC159" s="101"/>
      <c r="AD159" s="101"/>
      <c r="AE159" s="101"/>
      <c r="AF159" s="101"/>
      <c r="AG159" s="101" t="s">
        <v>1795</v>
      </c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</row>
    <row r="160" spans="1:60" ht="22.5" outlineLevel="1">
      <c r="A160" s="129">
        <v>140</v>
      </c>
      <c r="B160" s="130" t="s">
        <v>3123</v>
      </c>
      <c r="C160" s="140" t="s">
        <v>3124</v>
      </c>
      <c r="D160" s="131" t="s">
        <v>1128</v>
      </c>
      <c r="E160" s="132">
        <v>2</v>
      </c>
      <c r="F160" s="133"/>
      <c r="G160" s="134">
        <f t="shared" si="49"/>
        <v>0</v>
      </c>
      <c r="H160" s="133"/>
      <c r="I160" s="134">
        <f t="shared" si="50"/>
        <v>0</v>
      </c>
      <c r="J160" s="133"/>
      <c r="K160" s="134">
        <f t="shared" si="51"/>
        <v>0</v>
      </c>
      <c r="L160" s="134">
        <v>21</v>
      </c>
      <c r="M160" s="134">
        <f t="shared" si="52"/>
        <v>0</v>
      </c>
      <c r="N160" s="134">
        <v>0</v>
      </c>
      <c r="O160" s="134">
        <f t="shared" si="53"/>
        <v>0</v>
      </c>
      <c r="P160" s="134">
        <v>0</v>
      </c>
      <c r="Q160" s="134">
        <f t="shared" si="54"/>
        <v>0</v>
      </c>
      <c r="R160" s="134"/>
      <c r="S160" s="134" t="s">
        <v>392</v>
      </c>
      <c r="T160" s="135" t="s">
        <v>393</v>
      </c>
      <c r="U160" s="106">
        <v>0</v>
      </c>
      <c r="V160" s="106">
        <f t="shared" si="55"/>
        <v>0</v>
      </c>
      <c r="W160" s="106"/>
      <c r="X160" s="106" t="s">
        <v>1066</v>
      </c>
      <c r="Y160" s="101"/>
      <c r="Z160" s="101"/>
      <c r="AA160" s="101"/>
      <c r="AB160" s="101"/>
      <c r="AC160" s="101"/>
      <c r="AD160" s="101"/>
      <c r="AE160" s="101"/>
      <c r="AF160" s="101"/>
      <c r="AG160" s="101" t="s">
        <v>1795</v>
      </c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</row>
    <row r="161" spans="1:60" outlineLevel="1">
      <c r="A161" s="129">
        <v>141</v>
      </c>
      <c r="B161" s="130" t="s">
        <v>3125</v>
      </c>
      <c r="C161" s="140" t="s">
        <v>2921</v>
      </c>
      <c r="D161" s="131" t="s">
        <v>1128</v>
      </c>
      <c r="E161" s="132">
        <v>1</v>
      </c>
      <c r="F161" s="133"/>
      <c r="G161" s="134">
        <f t="shared" si="49"/>
        <v>0</v>
      </c>
      <c r="H161" s="133"/>
      <c r="I161" s="134">
        <f t="shared" si="50"/>
        <v>0</v>
      </c>
      <c r="J161" s="133"/>
      <c r="K161" s="134">
        <f t="shared" si="51"/>
        <v>0</v>
      </c>
      <c r="L161" s="134">
        <v>21</v>
      </c>
      <c r="M161" s="134">
        <f t="shared" si="52"/>
        <v>0</v>
      </c>
      <c r="N161" s="134">
        <v>0</v>
      </c>
      <c r="O161" s="134">
        <f t="shared" si="53"/>
        <v>0</v>
      </c>
      <c r="P161" s="134">
        <v>0</v>
      </c>
      <c r="Q161" s="134">
        <f t="shared" si="54"/>
        <v>0</v>
      </c>
      <c r="R161" s="134"/>
      <c r="S161" s="134" t="s">
        <v>392</v>
      </c>
      <c r="T161" s="135" t="s">
        <v>393</v>
      </c>
      <c r="U161" s="106">
        <v>0</v>
      </c>
      <c r="V161" s="106">
        <f t="shared" si="55"/>
        <v>0</v>
      </c>
      <c r="W161" s="106"/>
      <c r="X161" s="106" t="s">
        <v>1066</v>
      </c>
      <c r="Y161" s="101"/>
      <c r="Z161" s="101"/>
      <c r="AA161" s="101"/>
      <c r="AB161" s="101"/>
      <c r="AC161" s="101"/>
      <c r="AD161" s="101"/>
      <c r="AE161" s="101"/>
      <c r="AF161" s="101"/>
      <c r="AG161" s="101" t="s">
        <v>1795</v>
      </c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</row>
    <row r="162" spans="1:60" outlineLevel="1">
      <c r="A162" s="122">
        <v>142</v>
      </c>
      <c r="B162" s="123" t="s">
        <v>3126</v>
      </c>
      <c r="C162" s="137" t="s">
        <v>3127</v>
      </c>
      <c r="D162" s="124" t="s">
        <v>942</v>
      </c>
      <c r="E162" s="125">
        <v>1</v>
      </c>
      <c r="F162" s="126"/>
      <c r="G162" s="127">
        <f t="shared" si="49"/>
        <v>0</v>
      </c>
      <c r="H162" s="126"/>
      <c r="I162" s="127">
        <f t="shared" si="50"/>
        <v>0</v>
      </c>
      <c r="J162" s="126"/>
      <c r="K162" s="127">
        <f t="shared" si="51"/>
        <v>0</v>
      </c>
      <c r="L162" s="127">
        <v>21</v>
      </c>
      <c r="M162" s="127">
        <f t="shared" si="52"/>
        <v>0</v>
      </c>
      <c r="N162" s="127">
        <v>0</v>
      </c>
      <c r="O162" s="127">
        <f t="shared" si="53"/>
        <v>0</v>
      </c>
      <c r="P162" s="127">
        <v>0</v>
      </c>
      <c r="Q162" s="127">
        <f t="shared" si="54"/>
        <v>0</v>
      </c>
      <c r="R162" s="127"/>
      <c r="S162" s="127" t="s">
        <v>392</v>
      </c>
      <c r="T162" s="128" t="s">
        <v>393</v>
      </c>
      <c r="U162" s="106">
        <v>0</v>
      </c>
      <c r="V162" s="106">
        <f t="shared" si="55"/>
        <v>0</v>
      </c>
      <c r="W162" s="106"/>
      <c r="X162" s="106" t="s">
        <v>1066</v>
      </c>
      <c r="Y162" s="101"/>
      <c r="Z162" s="101"/>
      <c r="AA162" s="101"/>
      <c r="AB162" s="101"/>
      <c r="AC162" s="101"/>
      <c r="AD162" s="101"/>
      <c r="AE162" s="101"/>
      <c r="AF162" s="101"/>
      <c r="AG162" s="101" t="s">
        <v>1795</v>
      </c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</row>
    <row r="163" spans="1:60" ht="33.75" outlineLevel="1">
      <c r="A163" s="104"/>
      <c r="B163" s="105"/>
      <c r="C163" s="138" t="s">
        <v>3128</v>
      </c>
      <c r="D163" s="107"/>
      <c r="E163" s="108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1"/>
      <c r="Z163" s="101"/>
      <c r="AA163" s="101"/>
      <c r="AB163" s="101"/>
      <c r="AC163" s="101"/>
      <c r="AD163" s="101"/>
      <c r="AE163" s="101"/>
      <c r="AF163" s="101"/>
      <c r="AG163" s="101" t="s">
        <v>365</v>
      </c>
      <c r="AH163" s="101">
        <v>0</v>
      </c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</row>
    <row r="164" spans="1:60" outlineLevel="1">
      <c r="A164" s="104"/>
      <c r="B164" s="105"/>
      <c r="C164" s="138" t="s">
        <v>3129</v>
      </c>
      <c r="D164" s="107"/>
      <c r="E164" s="108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1"/>
      <c r="Z164" s="101"/>
      <c r="AA164" s="101"/>
      <c r="AB164" s="101"/>
      <c r="AC164" s="101"/>
      <c r="AD164" s="101"/>
      <c r="AE164" s="101"/>
      <c r="AF164" s="101"/>
      <c r="AG164" s="101" t="s">
        <v>365</v>
      </c>
      <c r="AH164" s="101">
        <v>0</v>
      </c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</row>
    <row r="165" spans="1:60" outlineLevel="1">
      <c r="A165" s="104"/>
      <c r="B165" s="105"/>
      <c r="C165" s="138" t="s">
        <v>43</v>
      </c>
      <c r="D165" s="107"/>
      <c r="E165" s="108">
        <v>1</v>
      </c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1"/>
      <c r="Z165" s="101"/>
      <c r="AA165" s="101"/>
      <c r="AB165" s="101"/>
      <c r="AC165" s="101"/>
      <c r="AD165" s="101"/>
      <c r="AE165" s="101"/>
      <c r="AF165" s="101"/>
      <c r="AG165" s="101" t="s">
        <v>365</v>
      </c>
      <c r="AH165" s="101">
        <v>0</v>
      </c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</row>
    <row r="166" spans="1:60">
      <c r="A166" s="116" t="s">
        <v>355</v>
      </c>
      <c r="B166" s="117" t="s">
        <v>271</v>
      </c>
      <c r="C166" s="136" t="s">
        <v>272</v>
      </c>
      <c r="D166" s="118"/>
      <c r="E166" s="119"/>
      <c r="F166" s="120"/>
      <c r="G166" s="120">
        <f>SUMIF(AG167:AG167,"&lt;&gt;NOR",G167:G167)</f>
        <v>0</v>
      </c>
      <c r="H166" s="120"/>
      <c r="I166" s="120">
        <f>SUM(I167:I167)</f>
        <v>0</v>
      </c>
      <c r="J166" s="120"/>
      <c r="K166" s="120">
        <f>SUM(K167:K167)</f>
        <v>0</v>
      </c>
      <c r="L166" s="120"/>
      <c r="M166" s="120">
        <f>SUM(M167:M167)</f>
        <v>0</v>
      </c>
      <c r="N166" s="120"/>
      <c r="O166" s="120">
        <f>SUM(O167:O167)</f>
        <v>0</v>
      </c>
      <c r="P166" s="120"/>
      <c r="Q166" s="120">
        <f>SUM(Q167:Q167)</f>
        <v>0</v>
      </c>
      <c r="R166" s="120"/>
      <c r="S166" s="120"/>
      <c r="T166" s="121"/>
      <c r="U166" s="115"/>
      <c r="V166" s="115">
        <f>SUM(V167:V167)</f>
        <v>0</v>
      </c>
      <c r="W166" s="115"/>
      <c r="X166" s="115"/>
      <c r="AG166" t="s">
        <v>356</v>
      </c>
    </row>
    <row r="167" spans="1:60" outlineLevel="1">
      <c r="A167" s="129">
        <v>143</v>
      </c>
      <c r="B167" s="130" t="s">
        <v>3130</v>
      </c>
      <c r="C167" s="140" t="s">
        <v>3131</v>
      </c>
      <c r="D167" s="131"/>
      <c r="E167" s="132">
        <v>0</v>
      </c>
      <c r="F167" s="133"/>
      <c r="G167" s="134">
        <f>ROUND(E167*F167,2)</f>
        <v>0</v>
      </c>
      <c r="H167" s="133"/>
      <c r="I167" s="134">
        <f>ROUND(E167*H167,2)</f>
        <v>0</v>
      </c>
      <c r="J167" s="133"/>
      <c r="K167" s="134">
        <f>ROUND(E167*J167,2)</f>
        <v>0</v>
      </c>
      <c r="L167" s="134">
        <v>21</v>
      </c>
      <c r="M167" s="134">
        <f>G167*(1+L167/100)</f>
        <v>0</v>
      </c>
      <c r="N167" s="134">
        <v>0</v>
      </c>
      <c r="O167" s="134">
        <f>ROUND(E167*N167,2)</f>
        <v>0</v>
      </c>
      <c r="P167" s="134">
        <v>0</v>
      </c>
      <c r="Q167" s="134">
        <f>ROUND(E167*P167,2)</f>
        <v>0</v>
      </c>
      <c r="R167" s="134"/>
      <c r="S167" s="134" t="s">
        <v>392</v>
      </c>
      <c r="T167" s="135" t="s">
        <v>393</v>
      </c>
      <c r="U167" s="106">
        <v>0</v>
      </c>
      <c r="V167" s="106">
        <f>ROUND(E167*U167,2)</f>
        <v>0</v>
      </c>
      <c r="W167" s="106"/>
      <c r="X167" s="106" t="s">
        <v>1066</v>
      </c>
      <c r="Y167" s="101"/>
      <c r="Z167" s="101"/>
      <c r="AA167" s="101"/>
      <c r="AB167" s="101"/>
      <c r="AC167" s="101"/>
      <c r="AD167" s="101"/>
      <c r="AE167" s="101"/>
      <c r="AF167" s="101"/>
      <c r="AG167" s="101" t="s">
        <v>1795</v>
      </c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</row>
    <row r="168" spans="1:60">
      <c r="A168" s="116" t="s">
        <v>355</v>
      </c>
      <c r="B168" s="117" t="s">
        <v>315</v>
      </c>
      <c r="C168" s="136" t="s">
        <v>316</v>
      </c>
      <c r="D168" s="118"/>
      <c r="E168" s="119"/>
      <c r="F168" s="120"/>
      <c r="G168" s="120">
        <f>SUMIF(AG169:AG170,"&lt;&gt;NOR",G169:G170)</f>
        <v>0</v>
      </c>
      <c r="H168" s="120"/>
      <c r="I168" s="120">
        <f>SUM(I169:I170)</f>
        <v>0</v>
      </c>
      <c r="J168" s="120"/>
      <c r="K168" s="120">
        <f>SUM(K169:K170)</f>
        <v>0</v>
      </c>
      <c r="L168" s="120"/>
      <c r="M168" s="120">
        <f>SUM(M169:M170)</f>
        <v>0</v>
      </c>
      <c r="N168" s="120"/>
      <c r="O168" s="120">
        <f>SUM(O169:O170)</f>
        <v>0</v>
      </c>
      <c r="P168" s="120"/>
      <c r="Q168" s="120">
        <f>SUM(Q169:Q170)</f>
        <v>0</v>
      </c>
      <c r="R168" s="120"/>
      <c r="S168" s="120"/>
      <c r="T168" s="121"/>
      <c r="U168" s="115"/>
      <c r="V168" s="115">
        <f>SUM(V169:V170)</f>
        <v>0</v>
      </c>
      <c r="W168" s="115"/>
      <c r="X168" s="115"/>
      <c r="AG168" t="s">
        <v>356</v>
      </c>
    </row>
    <row r="169" spans="1:60" ht="33.75" outlineLevel="1">
      <c r="A169" s="129">
        <v>144</v>
      </c>
      <c r="B169" s="130" t="s">
        <v>3132</v>
      </c>
      <c r="C169" s="140" t="s">
        <v>3133</v>
      </c>
      <c r="D169" s="131" t="s">
        <v>1128</v>
      </c>
      <c r="E169" s="132">
        <v>1</v>
      </c>
      <c r="F169" s="133"/>
      <c r="G169" s="134">
        <f>ROUND(E169*F169,2)</f>
        <v>0</v>
      </c>
      <c r="H169" s="133"/>
      <c r="I169" s="134">
        <f>ROUND(E169*H169,2)</f>
        <v>0</v>
      </c>
      <c r="J169" s="133"/>
      <c r="K169" s="134">
        <f>ROUND(E169*J169,2)</f>
        <v>0</v>
      </c>
      <c r="L169" s="134">
        <v>21</v>
      </c>
      <c r="M169" s="134">
        <f>G169*(1+L169/100)</f>
        <v>0</v>
      </c>
      <c r="N169" s="134">
        <v>0</v>
      </c>
      <c r="O169" s="134">
        <f>ROUND(E169*N169,2)</f>
        <v>0</v>
      </c>
      <c r="P169" s="134">
        <v>0</v>
      </c>
      <c r="Q169" s="134">
        <f>ROUND(E169*P169,2)</f>
        <v>0</v>
      </c>
      <c r="R169" s="134"/>
      <c r="S169" s="134" t="s">
        <v>392</v>
      </c>
      <c r="T169" s="135" t="s">
        <v>393</v>
      </c>
      <c r="U169" s="106">
        <v>0</v>
      </c>
      <c r="V169" s="106">
        <f>ROUND(E169*U169,2)</f>
        <v>0</v>
      </c>
      <c r="W169" s="106"/>
      <c r="X169" s="106" t="s">
        <v>1066</v>
      </c>
      <c r="Y169" s="101"/>
      <c r="Z169" s="101"/>
      <c r="AA169" s="101"/>
      <c r="AB169" s="101"/>
      <c r="AC169" s="101"/>
      <c r="AD169" s="101"/>
      <c r="AE169" s="101"/>
      <c r="AF169" s="101"/>
      <c r="AG169" s="101" t="s">
        <v>1795</v>
      </c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</row>
    <row r="170" spans="1:60" outlineLevel="1">
      <c r="A170" s="129">
        <v>145</v>
      </c>
      <c r="B170" s="130" t="s">
        <v>3134</v>
      </c>
      <c r="C170" s="140" t="s">
        <v>3135</v>
      </c>
      <c r="D170" s="131" t="s">
        <v>1128</v>
      </c>
      <c r="E170" s="132">
        <v>1</v>
      </c>
      <c r="F170" s="133"/>
      <c r="G170" s="134">
        <f>ROUND(E170*F170,2)</f>
        <v>0</v>
      </c>
      <c r="H170" s="133"/>
      <c r="I170" s="134">
        <f>ROUND(E170*H170,2)</f>
        <v>0</v>
      </c>
      <c r="J170" s="133"/>
      <c r="K170" s="134">
        <f>ROUND(E170*J170,2)</f>
        <v>0</v>
      </c>
      <c r="L170" s="134">
        <v>21</v>
      </c>
      <c r="M170" s="134">
        <f>G170*(1+L170/100)</f>
        <v>0</v>
      </c>
      <c r="N170" s="134">
        <v>0</v>
      </c>
      <c r="O170" s="134">
        <f>ROUND(E170*N170,2)</f>
        <v>0</v>
      </c>
      <c r="P170" s="134">
        <v>0</v>
      </c>
      <c r="Q170" s="134">
        <f>ROUND(E170*P170,2)</f>
        <v>0</v>
      </c>
      <c r="R170" s="134"/>
      <c r="S170" s="134" t="s">
        <v>392</v>
      </c>
      <c r="T170" s="135" t="s">
        <v>393</v>
      </c>
      <c r="U170" s="106">
        <v>0</v>
      </c>
      <c r="V170" s="106">
        <f>ROUND(E170*U170,2)</f>
        <v>0</v>
      </c>
      <c r="W170" s="106"/>
      <c r="X170" s="106" t="s">
        <v>362</v>
      </c>
      <c r="Y170" s="101"/>
      <c r="Z170" s="101"/>
      <c r="AA170" s="101"/>
      <c r="AB170" s="101"/>
      <c r="AC170" s="101"/>
      <c r="AD170" s="101"/>
      <c r="AE170" s="101"/>
      <c r="AF170" s="101"/>
      <c r="AG170" s="101" t="s">
        <v>550</v>
      </c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</row>
    <row r="171" spans="1:60">
      <c r="A171" s="116" t="s">
        <v>355</v>
      </c>
      <c r="B171" s="117" t="s">
        <v>275</v>
      </c>
      <c r="C171" s="136" t="s">
        <v>276</v>
      </c>
      <c r="D171" s="118"/>
      <c r="E171" s="119"/>
      <c r="F171" s="120"/>
      <c r="G171" s="120">
        <f>SUMIF(AG172:AG172,"&lt;&gt;NOR",G172:G172)</f>
        <v>0</v>
      </c>
      <c r="H171" s="120"/>
      <c r="I171" s="120">
        <f>SUM(I172:I172)</f>
        <v>0</v>
      </c>
      <c r="J171" s="120"/>
      <c r="K171" s="120">
        <f>SUM(K172:K172)</f>
        <v>0</v>
      </c>
      <c r="L171" s="120"/>
      <c r="M171" s="120">
        <f>SUM(M172:M172)</f>
        <v>0</v>
      </c>
      <c r="N171" s="120"/>
      <c r="O171" s="120">
        <f>SUM(O172:O172)</f>
        <v>0</v>
      </c>
      <c r="P171" s="120"/>
      <c r="Q171" s="120">
        <f>SUM(Q172:Q172)</f>
        <v>0</v>
      </c>
      <c r="R171" s="120"/>
      <c r="S171" s="120"/>
      <c r="T171" s="121"/>
      <c r="U171" s="115"/>
      <c r="V171" s="115">
        <f>SUM(V172:V172)</f>
        <v>0</v>
      </c>
      <c r="W171" s="115"/>
      <c r="X171" s="115"/>
      <c r="AG171" t="s">
        <v>356</v>
      </c>
    </row>
    <row r="172" spans="1:60" ht="22.5" outlineLevel="1">
      <c r="A172" s="122">
        <v>146</v>
      </c>
      <c r="B172" s="123" t="s">
        <v>3136</v>
      </c>
      <c r="C172" s="137" t="s">
        <v>3137</v>
      </c>
      <c r="D172" s="124"/>
      <c r="E172" s="125">
        <v>0</v>
      </c>
      <c r="F172" s="126"/>
      <c r="G172" s="127">
        <f>ROUND(E172*F172,2)</f>
        <v>0</v>
      </c>
      <c r="H172" s="126"/>
      <c r="I172" s="127">
        <f>ROUND(E172*H172,2)</f>
        <v>0</v>
      </c>
      <c r="J172" s="126"/>
      <c r="K172" s="127">
        <f>ROUND(E172*J172,2)</f>
        <v>0</v>
      </c>
      <c r="L172" s="127">
        <v>21</v>
      </c>
      <c r="M172" s="127">
        <f>G172*(1+L172/100)</f>
        <v>0</v>
      </c>
      <c r="N172" s="127">
        <v>0</v>
      </c>
      <c r="O172" s="127">
        <f>ROUND(E172*N172,2)</f>
        <v>0</v>
      </c>
      <c r="P172" s="127">
        <v>0</v>
      </c>
      <c r="Q172" s="127">
        <f>ROUND(E172*P172,2)</f>
        <v>0</v>
      </c>
      <c r="R172" s="127"/>
      <c r="S172" s="127" t="s">
        <v>392</v>
      </c>
      <c r="T172" s="128" t="s">
        <v>393</v>
      </c>
      <c r="U172" s="106">
        <v>0</v>
      </c>
      <c r="V172" s="106">
        <f>ROUND(E172*U172,2)</f>
        <v>0</v>
      </c>
      <c r="W172" s="106"/>
      <c r="X172" s="106" t="s">
        <v>1066</v>
      </c>
      <c r="Y172" s="101"/>
      <c r="Z172" s="101"/>
      <c r="AA172" s="101"/>
      <c r="AB172" s="101"/>
      <c r="AC172" s="101"/>
      <c r="AD172" s="101"/>
      <c r="AE172" s="101"/>
      <c r="AF172" s="101"/>
      <c r="AG172" s="101" t="s">
        <v>1795</v>
      </c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</row>
    <row r="173" spans="1:60">
      <c r="A173" s="152"/>
      <c r="B173" s="4"/>
      <c r="C173" s="144"/>
      <c r="D173" s="6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AE173">
        <v>15</v>
      </c>
      <c r="AF173">
        <v>21</v>
      </c>
      <c r="AG173" t="s">
        <v>342</v>
      </c>
    </row>
    <row r="174" spans="1:60">
      <c r="A174" s="194"/>
      <c r="B174" s="195" t="s">
        <v>14</v>
      </c>
      <c r="C174" s="196"/>
      <c r="D174" s="197"/>
      <c r="E174" s="198"/>
      <c r="F174" s="198"/>
      <c r="G174" s="199">
        <f>G8+G24+G36+G53+G59+G64+G69+G104+G118+G122+G138+G166+G168+G171</f>
        <v>0</v>
      </c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AE174">
        <f>SUMIF(L7:L172,AE173,G7:G172)</f>
        <v>0</v>
      </c>
      <c r="AF174">
        <f>SUMIF(L7:L172,AF173,G7:G172)</f>
        <v>0</v>
      </c>
      <c r="AG174" t="s">
        <v>1782</v>
      </c>
    </row>
    <row r="175" spans="1:60">
      <c r="A175" s="152"/>
      <c r="B175" s="4"/>
      <c r="C175" s="144"/>
      <c r="D175" s="6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</row>
    <row r="176" spans="1:60">
      <c r="A176" s="152"/>
      <c r="B176" s="4"/>
      <c r="C176" s="144"/>
      <c r="D176" s="6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</row>
    <row r="177" spans="1:33">
      <c r="A177" s="276" t="s">
        <v>1783</v>
      </c>
      <c r="B177" s="276"/>
      <c r="C177" s="277"/>
      <c r="D177" s="6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</row>
    <row r="178" spans="1:33">
      <c r="A178" s="257"/>
      <c r="B178" s="258"/>
      <c r="C178" s="259"/>
      <c r="D178" s="258"/>
      <c r="E178" s="258"/>
      <c r="F178" s="258"/>
      <c r="G178" s="260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AG178" t="s">
        <v>1784</v>
      </c>
    </row>
    <row r="179" spans="1:33">
      <c r="A179" s="261"/>
      <c r="B179" s="262"/>
      <c r="C179" s="263"/>
      <c r="D179" s="262"/>
      <c r="E179" s="262"/>
      <c r="F179" s="262"/>
      <c r="G179" s="264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</row>
    <row r="180" spans="1:33">
      <c r="A180" s="261"/>
      <c r="B180" s="262"/>
      <c r="C180" s="263"/>
      <c r="D180" s="262"/>
      <c r="E180" s="262"/>
      <c r="F180" s="262"/>
      <c r="G180" s="264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</row>
    <row r="181" spans="1:33">
      <c r="A181" s="261"/>
      <c r="B181" s="262"/>
      <c r="C181" s="263"/>
      <c r="D181" s="262"/>
      <c r="E181" s="262"/>
      <c r="F181" s="262"/>
      <c r="G181" s="264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</row>
    <row r="182" spans="1:33">
      <c r="A182" s="265"/>
      <c r="B182" s="266"/>
      <c r="C182" s="267"/>
      <c r="D182" s="266"/>
      <c r="E182" s="266"/>
      <c r="F182" s="266"/>
      <c r="G182" s="268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</row>
    <row r="183" spans="1:33">
      <c r="A183" s="152"/>
      <c r="B183" s="4"/>
      <c r="C183" s="144"/>
      <c r="D183" s="6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</row>
    <row r="184" spans="1:33">
      <c r="C184" s="145"/>
      <c r="D184" s="10"/>
      <c r="AG184" t="s">
        <v>1785</v>
      </c>
    </row>
    <row r="185" spans="1:33">
      <c r="D185" s="10"/>
    </row>
    <row r="186" spans="1:33">
      <c r="D186" s="10"/>
    </row>
    <row r="187" spans="1:33">
      <c r="D187" s="10"/>
    </row>
    <row r="188" spans="1:33">
      <c r="D188" s="10"/>
    </row>
    <row r="189" spans="1:33">
      <c r="D189" s="10"/>
    </row>
    <row r="190" spans="1:33">
      <c r="D190" s="10"/>
    </row>
    <row r="191" spans="1:33">
      <c r="D191" s="10"/>
    </row>
    <row r="192" spans="1:33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">
    <mergeCell ref="A178:G182"/>
    <mergeCell ref="A1:G1"/>
    <mergeCell ref="C2:G2"/>
    <mergeCell ref="C3:G3"/>
    <mergeCell ref="C4:G4"/>
    <mergeCell ref="A177:C17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RTS, a.s.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Aigel Petr (9768)</dc:creator>
  <cp:keywords/>
  <dc:description/>
  <cp:lastModifiedBy/>
  <cp:revision/>
  <dcterms:created xsi:type="dcterms:W3CDTF">2009-04-08T07:15:50Z</dcterms:created>
  <dcterms:modified xsi:type="dcterms:W3CDTF">2020-05-12T10:33:18Z</dcterms:modified>
  <cp:category/>
  <cp:contentStatus/>
</cp:coreProperties>
</file>