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9405" tabRatio="802" firstSheet="1" activeTab="1"/>
  </bookViews>
  <sheets>
    <sheet name="souhrn" sheetId="27" state="hidden" r:id="rId1"/>
    <sheet name="cenová nabídka" sheetId="26" r:id="rId2"/>
  </sheets>
  <definedNames>
    <definedName name="_xlnm.Print_Area" localSheetId="1">'cenová nabídka'!$A$1:$L$70</definedName>
  </definedNames>
  <calcPr calcId="162913"/>
</workbook>
</file>

<file path=xl/sharedStrings.xml><?xml version="1.0" encoding="utf-8"?>
<sst xmlns="http://schemas.openxmlformats.org/spreadsheetml/2006/main" count="103" uniqueCount="94">
  <si>
    <t>1.1 Monitorovací soupravy s převodníkem na jedno použití pro měření fyziologických tlaků</t>
  </si>
  <si>
    <t>1.2 Monitorovací souprava s převodníkem na jedno použití pro měření arteriálního a centrálního žilního tlaku (CVP)</t>
  </si>
  <si>
    <t>1.3 Dvojitá monitorovací souprava s převodníkem na jedno použití pro měření fyziologických tlaků</t>
  </si>
  <si>
    <t>1.4 Dvojitá monitorovací souprava s převodníkem na jedno použití pro měření fyziologických tlaků s fixační deskou</t>
  </si>
  <si>
    <t>1.5 Trojitá monitorovací souprava s převodníkem na jedno použití pro měření fyziologických tlaků</t>
  </si>
  <si>
    <t>1.6 Termodiluční katétr Swan-Ganzova typu  z polyuretanu</t>
  </si>
  <si>
    <t>1.7 Zavaděče</t>
  </si>
  <si>
    <t>2. Filtry pro ventilované pacienty</t>
  </si>
  <si>
    <t>2.1 Filtr bakteriální a virový pro umělou ventilaci dospělých</t>
  </si>
  <si>
    <t>2.2 Filtr bakteriální a virový se zvlhčovačem pro umělou ventilaci dospělých</t>
  </si>
  <si>
    <t>2.3 Filtr bakteriální a virový se zvlhčovačem pro umělou ventilaci dětských pacientů</t>
  </si>
  <si>
    <t>2.4 Nos umělý</t>
  </si>
  <si>
    <t>3.1 Sonda duodenální dle Levina</t>
  </si>
  <si>
    <t xml:space="preserve">3.2 Sonda žaludeční s mandrénem </t>
  </si>
  <si>
    <t>3.3 Rektální rourky</t>
  </si>
  <si>
    <t>3.4 Redonovy láhve kompletní, včetně spojovací hadice s bezpečnostním Luer Lock spojením s lahví</t>
  </si>
  <si>
    <t>3.5 Redonovy láhve samostatné - výměnné</t>
  </si>
  <si>
    <t>3.6 Redovovy drény</t>
  </si>
  <si>
    <t>3.7 Hrudní drenážní systémy</t>
  </si>
  <si>
    <t>3.8 Katétr hrudní</t>
  </si>
  <si>
    <t>3.9 Endotracheální rourky s manžetou pro dlouhodobou intubaci dospělých</t>
  </si>
  <si>
    <t>3.10 Kanyla tracheostomická bez manžety, termosenzitivní</t>
  </si>
  <si>
    <t>3.11 Kanyla tracheostomická s manžetou, termosenzitivní</t>
  </si>
  <si>
    <t>3.12 Kanyla tracheostomická s manžetou, přídatný port</t>
  </si>
  <si>
    <t xml:space="preserve">4.1 Jednorázový vak na sekret </t>
  </si>
  <si>
    <t>4.2 Sací antibakteriální a antivirální filtr s konektorem k proudovým odsávačkám</t>
  </si>
  <si>
    <t>4.3 Odsávací katétry</t>
  </si>
  <si>
    <t>4.4 Souprava na odběr tracheálního sekretu</t>
  </si>
  <si>
    <t>4.5 Uzavřený systém tracheálního/bronchiálního odsávání ventilovaných pacientů</t>
  </si>
  <si>
    <t>4.6 Ventil pro přerušované sání</t>
  </si>
  <si>
    <t>4.7 Spojovací hadice pro operační sání</t>
  </si>
  <si>
    <t>4.8 Sací nástavec Yankauer</t>
  </si>
  <si>
    <t>4.9 Hadice silikon- metráž, nesterilní</t>
  </si>
  <si>
    <t>4.10 Hadice medicínské PVC, metráž, nesterilní</t>
  </si>
  <si>
    <t>4.11 Pohlcovací anestetické vápno</t>
  </si>
  <si>
    <t>1. Jednorázové monitorovací systémy</t>
  </si>
  <si>
    <t>1.8 Elektroda jednorázová pro krátkodobý monitoring a emergency, tekutý gel</t>
  </si>
  <si>
    <t>1.9 Elektroda jednorázová dlouhodobý monitoring a zátěžové EKG, pevný hydrogel</t>
  </si>
  <si>
    <t>5. Jednorázové spotřební materiály pro enterální výživu</t>
  </si>
  <si>
    <t>4. Jednorázové odsávací systémy</t>
  </si>
  <si>
    <t>3. Jednorázové drenážní systémy</t>
  </si>
  <si>
    <t>5.1 Souprava pro pumpu NUTRICIA FLOCARE 800 pro vak</t>
  </si>
  <si>
    <t>5.2 Souprava pro pumpu NUTRICIA FLOCARE 800 pro láhev</t>
  </si>
  <si>
    <t>5.3 Souprava gravitační Flocare na vak</t>
  </si>
  <si>
    <t>5.4 Sonda enterální</t>
  </si>
  <si>
    <t>5.5 Kompletní souprava pro perkutánní endoskopickou gastrostomii</t>
  </si>
  <si>
    <t>sazba DPH v %</t>
  </si>
  <si>
    <t>Název vyšetření</t>
  </si>
  <si>
    <t>Katalogové / objednací číslo</t>
  </si>
  <si>
    <t>Účel spotř. materiálu</t>
  </si>
  <si>
    <t>Velikost balení (počet vyšetření/ objem či počet ks v 1 balení)</t>
  </si>
  <si>
    <t>Nabídková cena za balení v Kč
bez DPH</t>
  </si>
  <si>
    <t>Nabídková cena za balení v Kč
vč. DPH</t>
  </si>
  <si>
    <t>Poznámka:</t>
  </si>
  <si>
    <r>
      <t>Předpokládaný roční počet vyšetření</t>
    </r>
    <r>
      <rPr>
        <vertAlign val="superscript"/>
        <sz val="10"/>
        <rFont val="Arial"/>
        <family val="2"/>
      </rPr>
      <t>1</t>
    </r>
  </si>
  <si>
    <r>
      <t>Nabízený materiál (obchodní název)</t>
    </r>
    <r>
      <rPr>
        <vertAlign val="superscript"/>
        <sz val="10"/>
        <rFont val="Arial"/>
        <family val="2"/>
      </rPr>
      <t>2</t>
    </r>
  </si>
  <si>
    <r>
      <t>Předpokládaný potřebný počet balení za 1 rok</t>
    </r>
    <r>
      <rPr>
        <vertAlign val="superscript"/>
        <sz val="10"/>
        <rFont val="Arial"/>
        <family val="2"/>
      </rPr>
      <t>3</t>
    </r>
  </si>
  <si>
    <t>Velikost balení (objem či počet ks v 1 balení)</t>
  </si>
  <si>
    <t>Související spotřební materiál k provádění kontrolních měření, čištění a nezbytné údržby přístroje (promývací a ředicí roztoky, atd.), pokud nejde vztáhnout k jednotlivým vyšetřením.</t>
  </si>
  <si>
    <r>
      <t>Frekvence použití</t>
    </r>
    <r>
      <rPr>
        <vertAlign val="superscript"/>
        <sz val="10"/>
        <rFont val="Arial"/>
        <family val="2"/>
      </rPr>
      <t>5</t>
    </r>
  </si>
  <si>
    <t>2 - Řádky u jednotlivých vyšetření lze přidávat podle spotřebního materiálu nutného k danému vyšetření.</t>
  </si>
  <si>
    <t>Nabídková cena za předpokládaný roční počet v Kč 
vč. DPH</t>
  </si>
  <si>
    <t xml:space="preserve">Celková nabídková cena za předpokládaný roční počet vyšetření včetně DPH </t>
  </si>
  <si>
    <r>
      <t>→ z toho na kontrolu za rok</t>
    </r>
    <r>
      <rPr>
        <i/>
        <vertAlign val="superscript"/>
        <sz val="10"/>
        <rFont val="Arial"/>
        <family val="2"/>
      </rPr>
      <t>4</t>
    </r>
  </si>
  <si>
    <t>4 - Účastník uvede předpokládaný počet balení (vyčleněný ze sloupce F) potřebný pouze pro provádění kontroly, a to u těch položek, kterých se provádění kontroly týká.</t>
  </si>
  <si>
    <t>5 - Periodicita provádění kontrol, čištění přístroje, atd. stanovená účastníkem jako dostatečná pro spolehlivý provoz (např. 1x měsíčně, po každém x.vyšetření apod.) - účastník vyplní u materiálu, u kterého připadá v úvahu (promývací roztoky aj.)</t>
  </si>
  <si>
    <t>jméno a podpis účastníka</t>
  </si>
  <si>
    <t xml:space="preserve">Celková nabídková cena za předpokládaný roční počet  včetně DPH </t>
  </si>
  <si>
    <t>Název:</t>
  </si>
  <si>
    <t>Celková nabídková cena za spotřební materiál pro stanovení XXXXXXX včetně DPH za 1 rok</t>
  </si>
  <si>
    <r>
      <t xml:space="preserve">Celková nabídková cena za spotřební materiál pro </t>
    </r>
    <r>
      <rPr>
        <sz val="12"/>
        <color rgb="FFFFFF00"/>
        <rFont val="Arial"/>
        <family val="2"/>
      </rPr>
      <t>XXXXXXX</t>
    </r>
    <r>
      <rPr>
        <sz val="12"/>
        <rFont val="Arial"/>
        <family val="2"/>
      </rPr>
      <t xml:space="preserve">  včetně DPH za 4 roky</t>
    </r>
  </si>
  <si>
    <t>Estradiol</t>
  </si>
  <si>
    <t>Progesteron</t>
  </si>
  <si>
    <t>LH</t>
  </si>
  <si>
    <t>FSH</t>
  </si>
  <si>
    <t>hCG</t>
  </si>
  <si>
    <t>AFP</t>
  </si>
  <si>
    <t>Prolaktin</t>
  </si>
  <si>
    <t>Testosteron</t>
  </si>
  <si>
    <t>Kortizol</t>
  </si>
  <si>
    <t>SHBG</t>
  </si>
  <si>
    <t>SCC</t>
  </si>
  <si>
    <t>ProGRP</t>
  </si>
  <si>
    <t>reakční zkumavky</t>
  </si>
  <si>
    <t>vzorkové kepy</t>
  </si>
  <si>
    <t xml:space="preserve">kalibrační set pro jednotlivá vyšetření </t>
  </si>
  <si>
    <t>víčka na reagenční kity</t>
  </si>
  <si>
    <t>spotřební roztok nutný pro analýzu</t>
  </si>
  <si>
    <t>promývací roztok(y) na údržbu</t>
  </si>
  <si>
    <t>ředící roztok pro vyšetření</t>
  </si>
  <si>
    <t>kontrolní materiál pro jednotlivá vyšetření</t>
  </si>
  <si>
    <t>Reagencie a spotřební materiál pro pracoviště OKB Bohunice pro hlavní analyzátor</t>
  </si>
  <si>
    <r>
      <t>3 - Předpokládaný potřebný počet balení/ rok vychází z předpokládaného počtu vyšetření za rok 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z předpokládaného počtu kontrol, které probíhají každý den na jedné hladině. Potřebný počet balení musí respektovat expirační doby dané výrobcem. Účastník může uvést potřebný počet balení za 1 rok jako část celého balení, a to tak, aby za celou délku platnosti smlouvy byl zaokrouhlen počet na celá balení (směrem nahoru).</t>
    </r>
  </si>
  <si>
    <t>1 - Stanovení  estradiol, progesteron, LH, FSH, hCG probíhá 6 dní v týdnu; stanovení  AFP, prolaktin,testosteron, kortisol  probíhá 5 dní v týdnu; metoda SHBG, SCC, proGRP jednou 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</si>
</sst>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2"/>
      <color rgb="FFFFFF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0" fillId="0" borderId="0" xfId="0" applyNumberFormat="1" applyFont="1" applyBorder="1"/>
    <xf numFmtId="0" fontId="0" fillId="0" borderId="4" xfId="0" applyFont="1" applyBorder="1" applyAlignment="1">
      <alignment horizontal="center" vertical="center" wrapText="1"/>
    </xf>
    <xf numFmtId="164" fontId="0" fillId="0" borderId="0" xfId="0" applyNumberFormat="1" applyFont="1"/>
    <xf numFmtId="0" fontId="0" fillId="0" borderId="5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12" xfId="0" applyFont="1" applyFill="1" applyBorder="1"/>
    <xf numFmtId="0" fontId="5" fillId="3" borderId="1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right" vertical="center" wrapText="1" indent="1"/>
    </xf>
    <xf numFmtId="164" fontId="0" fillId="0" borderId="15" xfId="0" applyNumberFormat="1" applyFont="1" applyFill="1" applyBorder="1" applyAlignment="1">
      <alignment horizontal="right" vertical="center" wrapText="1" indent="1"/>
    </xf>
    <xf numFmtId="164" fontId="0" fillId="0" borderId="16" xfId="0" applyNumberFormat="1" applyFont="1" applyFill="1" applyBorder="1" applyAlignment="1">
      <alignment horizontal="right" vertical="center" wrapText="1" indent="1"/>
    </xf>
    <xf numFmtId="0" fontId="0" fillId="2" borderId="17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0" fillId="5" borderId="18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9" fontId="0" fillId="5" borderId="0" xfId="20" applyFont="1" applyFill="1" applyBorder="1" applyAlignment="1">
      <alignment horizontal="center" vertical="center" wrapText="1"/>
    </xf>
    <xf numFmtId="164" fontId="0" fillId="5" borderId="21" xfId="0" applyNumberFormat="1" applyFont="1" applyFill="1" applyBorder="1" applyAlignment="1">
      <alignment horizontal="right" vertical="center" wrapText="1" indent="1"/>
    </xf>
    <xf numFmtId="3" fontId="0" fillId="5" borderId="22" xfId="0" applyNumberFormat="1" applyFont="1" applyFill="1" applyBorder="1" applyAlignment="1">
      <alignment horizontal="center" vertical="center" wrapText="1"/>
    </xf>
    <xf numFmtId="164" fontId="0" fillId="5" borderId="23" xfId="0" applyNumberFormat="1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164" fontId="0" fillId="0" borderId="8" xfId="0" applyNumberFormat="1" applyFont="1" applyFill="1" applyBorder="1" applyAlignment="1">
      <alignment horizontal="right" vertical="center" wrapText="1" indent="1"/>
    </xf>
    <xf numFmtId="164" fontId="0" fillId="0" borderId="9" xfId="0" applyNumberFormat="1" applyFont="1" applyFill="1" applyBorder="1" applyAlignment="1">
      <alignment horizontal="right" vertical="center" wrapText="1" indent="1"/>
    </xf>
    <xf numFmtId="164" fontId="0" fillId="0" borderId="11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0" fontId="0" fillId="0" borderId="24" xfId="0" applyFont="1" applyBorder="1" applyAlignment="1">
      <alignment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64" fontId="0" fillId="5" borderId="31" xfId="0" applyNumberFormat="1" applyFont="1" applyFill="1" applyBorder="1" applyAlignment="1">
      <alignment horizontal="right" vertical="center" wrapText="1" indent="1"/>
    </xf>
    <xf numFmtId="164" fontId="0" fillId="5" borderId="12" xfId="0" applyNumberFormat="1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left" vertical="center"/>
    </xf>
    <xf numFmtId="164" fontId="15" fillId="3" borderId="4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0" fillId="4" borderId="12" xfId="0" applyFont="1" applyFill="1" applyBorder="1"/>
    <xf numFmtId="164" fontId="0" fillId="4" borderId="4" xfId="0" applyNumberFormat="1" applyFont="1" applyFill="1" applyBorder="1" applyAlignment="1">
      <alignment horizontal="center" vertical="center"/>
    </xf>
    <xf numFmtId="0" fontId="0" fillId="0" borderId="32" xfId="0" applyFont="1" applyBorder="1"/>
    <xf numFmtId="0" fontId="12" fillId="6" borderId="33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9" fontId="0" fillId="2" borderId="38" xfId="20" applyFont="1" applyFill="1" applyBorder="1" applyAlignment="1">
      <alignment horizontal="center" vertical="center" wrapText="1"/>
    </xf>
    <xf numFmtId="164" fontId="0" fillId="2" borderId="37" xfId="0" applyNumberFormat="1" applyFont="1" applyFill="1" applyBorder="1" applyAlignment="1">
      <alignment horizontal="right" vertical="center" wrapText="1" indent="1"/>
    </xf>
    <xf numFmtId="0" fontId="0" fillId="2" borderId="39" xfId="0" applyFont="1" applyFill="1" applyBorder="1" applyAlignment="1">
      <alignment horizontal="center" vertical="center" wrapText="1"/>
    </xf>
    <xf numFmtId="9" fontId="0" fillId="2" borderId="40" xfId="20" applyFont="1" applyFill="1" applyBorder="1" applyAlignment="1">
      <alignment horizontal="center" vertical="center" wrapText="1"/>
    </xf>
    <xf numFmtId="164" fontId="0" fillId="2" borderId="39" xfId="0" applyNumberFormat="1" applyFont="1" applyFill="1" applyBorder="1" applyAlignment="1">
      <alignment horizontal="right" vertical="center" wrapText="1" indent="1"/>
    </xf>
    <xf numFmtId="0" fontId="0" fillId="2" borderId="3" xfId="0" applyFont="1" applyFill="1" applyBorder="1" applyAlignment="1">
      <alignment horizontal="center" vertical="center" wrapText="1"/>
    </xf>
    <xf numFmtId="9" fontId="0" fillId="2" borderId="6" xfId="2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right" vertical="center" wrapText="1" indent="1"/>
    </xf>
    <xf numFmtId="9" fontId="0" fillId="2" borderId="32" xfId="2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9" fontId="0" fillId="2" borderId="41" xfId="20" applyFont="1" applyFill="1" applyBorder="1" applyAlignment="1">
      <alignment horizontal="center" vertical="center" wrapText="1"/>
    </xf>
    <xf numFmtId="9" fontId="0" fillId="2" borderId="42" xfId="20" applyFont="1" applyFill="1" applyBorder="1" applyAlignment="1">
      <alignment horizontal="center" vertical="center" wrapText="1"/>
    </xf>
    <xf numFmtId="9" fontId="0" fillId="2" borderId="43" xfId="2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9" fontId="0" fillId="2" borderId="45" xfId="20" applyFont="1" applyFill="1" applyBorder="1" applyAlignment="1">
      <alignment horizontal="center" vertical="center" wrapText="1"/>
    </xf>
    <xf numFmtId="164" fontId="0" fillId="2" borderId="46" xfId="0" applyNumberFormat="1" applyFont="1" applyFill="1" applyBorder="1" applyAlignment="1">
      <alignment horizontal="right" vertical="center" wrapText="1" indent="1"/>
    </xf>
    <xf numFmtId="0" fontId="0" fillId="0" borderId="12" xfId="0" applyFont="1" applyFill="1" applyBorder="1" applyAlignment="1">
      <alignment horizontal="center" vertical="center" wrapText="1"/>
    </xf>
    <xf numFmtId="0" fontId="3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15" xfId="0" applyFont="1" applyBorder="1" applyAlignment="1">
      <alignment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47" xfId="0" applyFont="1" applyBorder="1"/>
    <xf numFmtId="0" fontId="0" fillId="0" borderId="47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64" fontId="0" fillId="0" borderId="0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9" fontId="0" fillId="8" borderId="0" xfId="20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right" vertical="center" wrapText="1" indent="1"/>
    </xf>
    <xf numFmtId="164" fontId="0" fillId="8" borderId="0" xfId="0" applyNumberFormat="1" applyFont="1" applyFill="1" applyBorder="1" applyAlignment="1">
      <alignment horizontal="right" vertical="center" wrapText="1" indent="1"/>
    </xf>
    <xf numFmtId="0" fontId="0" fillId="0" borderId="47" xfId="0" applyFont="1" applyBorder="1" applyAlignment="1">
      <alignment vertical="center"/>
    </xf>
    <xf numFmtId="0" fontId="0" fillId="2" borderId="47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5" borderId="47" xfId="0" applyFont="1" applyFill="1" applyBorder="1" applyAlignment="1">
      <alignment horizontal="center" vertical="center" wrapText="1"/>
    </xf>
    <xf numFmtId="9" fontId="0" fillId="2" borderId="47" xfId="20" applyFont="1" applyFill="1" applyBorder="1" applyAlignment="1">
      <alignment horizontal="center" vertical="center" wrapText="1"/>
    </xf>
    <xf numFmtId="164" fontId="0" fillId="2" borderId="47" xfId="0" applyNumberFormat="1" applyFont="1" applyFill="1" applyBorder="1" applyAlignment="1">
      <alignment horizontal="right" vertical="center" wrapText="1" indent="1"/>
    </xf>
    <xf numFmtId="0" fontId="0" fillId="0" borderId="7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4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85" zoomScaleNormal="85" workbookViewId="0" topLeftCell="A1">
      <selection activeCell="A1" sqref="A1:B46"/>
    </sheetView>
  </sheetViews>
  <sheetFormatPr defaultColWidth="9.140625" defaultRowHeight="12.75" customHeight="1"/>
  <cols>
    <col min="1" max="2" width="3.28125" style="7" customWidth="1"/>
    <col min="3" max="3" width="33.140625" style="8" customWidth="1"/>
    <col min="4" max="4" width="18.00390625" style="8" bestFit="1" customWidth="1"/>
    <col min="5" max="5" width="16.421875" style="8" customWidth="1"/>
    <col min="6" max="6" width="15.8515625" style="7" bestFit="1" customWidth="1"/>
    <col min="7" max="7" width="13.421875" style="7" bestFit="1" customWidth="1"/>
    <col min="8" max="8" width="8.421875" style="7" bestFit="1" customWidth="1"/>
    <col min="9" max="9" width="14.00390625" style="7" customWidth="1"/>
    <col min="10" max="10" width="15.421875" style="7" customWidth="1"/>
    <col min="11" max="11" width="31.421875" style="7" customWidth="1"/>
    <col min="12" max="12" width="25.7109375" style="7" bestFit="1" customWidth="1"/>
    <col min="13" max="16384" width="9.140625" style="7" customWidth="1"/>
  </cols>
  <sheetData>
    <row r="1" spans="1:9" ht="12.75" customHeight="1">
      <c r="A1" s="4" t="s">
        <v>35</v>
      </c>
      <c r="B1" s="4"/>
      <c r="C1" s="5"/>
      <c r="D1" s="5"/>
      <c r="E1" s="5"/>
      <c r="F1" s="4"/>
      <c r="G1" s="4"/>
      <c r="H1" s="4"/>
      <c r="I1" s="6"/>
    </row>
    <row r="2" ht="12.75" customHeight="1">
      <c r="B2" s="7" t="s">
        <v>0</v>
      </c>
    </row>
    <row r="3" ht="12.75" customHeight="1">
      <c r="B3" s="7" t="s">
        <v>1</v>
      </c>
    </row>
    <row r="4" ht="12.75" customHeight="1">
      <c r="B4" s="7" t="s">
        <v>2</v>
      </c>
    </row>
    <row r="5" ht="12.75" customHeight="1">
      <c r="B5" s="7" t="s">
        <v>3</v>
      </c>
    </row>
    <row r="6" ht="12.75" customHeight="1">
      <c r="B6" s="7" t="s">
        <v>4</v>
      </c>
    </row>
    <row r="7" ht="12.75" customHeight="1">
      <c r="B7" s="7" t="s">
        <v>5</v>
      </c>
    </row>
    <row r="8" ht="12.75" customHeight="1">
      <c r="B8" s="7" t="s">
        <v>6</v>
      </c>
    </row>
    <row r="9" ht="12.75" customHeight="1">
      <c r="B9" s="7" t="s">
        <v>36</v>
      </c>
    </row>
    <row r="10" ht="12.75" customHeight="1">
      <c r="B10" s="7" t="s">
        <v>37</v>
      </c>
    </row>
    <row r="11" spans="1:9" ht="12.75" customHeight="1">
      <c r="A11" s="7" t="s">
        <v>7</v>
      </c>
      <c r="I11" s="6"/>
    </row>
    <row r="12" ht="12.75" customHeight="1">
      <c r="B12" s="7" t="s">
        <v>8</v>
      </c>
    </row>
    <row r="13" ht="12.75" customHeight="1">
      <c r="B13" s="7" t="s">
        <v>9</v>
      </c>
    </row>
    <row r="14" ht="12.75" customHeight="1">
      <c r="B14" s="7" t="s">
        <v>10</v>
      </c>
    </row>
    <row r="15" ht="12.75" customHeight="1">
      <c r="B15" s="7" t="s">
        <v>11</v>
      </c>
    </row>
    <row r="16" spans="1:9" ht="12.75" customHeight="1">
      <c r="A16" s="7" t="s">
        <v>40</v>
      </c>
      <c r="I16" s="6"/>
    </row>
    <row r="17" ht="12.75" customHeight="1">
      <c r="B17" s="7" t="s">
        <v>12</v>
      </c>
    </row>
    <row r="18" ht="12.75" customHeight="1">
      <c r="B18" s="7" t="s">
        <v>13</v>
      </c>
    </row>
    <row r="19" ht="12.75" customHeight="1">
      <c r="B19" s="7" t="s">
        <v>14</v>
      </c>
    </row>
    <row r="20" ht="12.75" customHeight="1">
      <c r="B20" s="7" t="s">
        <v>15</v>
      </c>
    </row>
    <row r="21" ht="12.75" customHeight="1">
      <c r="B21" s="7" t="s">
        <v>16</v>
      </c>
    </row>
    <row r="22" ht="12.75" customHeight="1">
      <c r="B22" s="7" t="s">
        <v>17</v>
      </c>
    </row>
    <row r="23" ht="12.75" customHeight="1">
      <c r="B23" s="7" t="s">
        <v>18</v>
      </c>
    </row>
    <row r="24" ht="12.75" customHeight="1">
      <c r="B24" s="7" t="s">
        <v>19</v>
      </c>
    </row>
    <row r="25" ht="12.75" customHeight="1">
      <c r="B25" s="7" t="s">
        <v>20</v>
      </c>
    </row>
    <row r="26" ht="12.75" customHeight="1">
      <c r="B26" s="7" t="s">
        <v>21</v>
      </c>
    </row>
    <row r="27" ht="12.75" customHeight="1">
      <c r="B27" s="7" t="s">
        <v>22</v>
      </c>
    </row>
    <row r="28" ht="12.75" customHeight="1">
      <c r="B28" s="7" t="s">
        <v>23</v>
      </c>
    </row>
    <row r="29" spans="1:9" ht="12.75" customHeight="1">
      <c r="A29" s="7" t="s">
        <v>39</v>
      </c>
      <c r="I29" s="6"/>
    </row>
    <row r="30" ht="12.75" customHeight="1">
      <c r="B30" s="7" t="s">
        <v>24</v>
      </c>
    </row>
    <row r="31" ht="12.75" customHeight="1">
      <c r="B31" s="7" t="s">
        <v>25</v>
      </c>
    </row>
    <row r="32" ht="12.75" customHeight="1">
      <c r="B32" s="7" t="s">
        <v>26</v>
      </c>
    </row>
    <row r="33" ht="12.75" customHeight="1">
      <c r="B33" s="7" t="s">
        <v>27</v>
      </c>
    </row>
    <row r="34" ht="12.75" customHeight="1">
      <c r="B34" s="7" t="s">
        <v>28</v>
      </c>
    </row>
    <row r="35" ht="12.75" customHeight="1">
      <c r="B35" s="7" t="s">
        <v>29</v>
      </c>
    </row>
    <row r="36" ht="12.75" customHeight="1">
      <c r="B36" s="7" t="s">
        <v>30</v>
      </c>
    </row>
    <row r="37" ht="12.75" customHeight="1">
      <c r="B37" s="7" t="s">
        <v>31</v>
      </c>
    </row>
    <row r="38" ht="12.75" customHeight="1">
      <c r="B38" s="7" t="s">
        <v>32</v>
      </c>
    </row>
    <row r="39" ht="12.75" customHeight="1">
      <c r="B39" s="7" t="s">
        <v>33</v>
      </c>
    </row>
    <row r="40" ht="12.75" customHeight="1">
      <c r="B40" s="7" t="s">
        <v>34</v>
      </c>
    </row>
    <row r="41" spans="1:9" ht="12.75" customHeight="1">
      <c r="A41" s="7" t="s">
        <v>38</v>
      </c>
      <c r="I41" s="6"/>
    </row>
    <row r="42" ht="12.75" customHeight="1">
      <c r="B42" s="7" t="s">
        <v>41</v>
      </c>
    </row>
    <row r="43" ht="12.75" customHeight="1">
      <c r="B43" s="7" t="s">
        <v>42</v>
      </c>
    </row>
    <row r="44" ht="12.75" customHeight="1">
      <c r="B44" s="7" t="s">
        <v>43</v>
      </c>
    </row>
    <row r="45" ht="12.75" customHeight="1">
      <c r="B45" s="7" t="s">
        <v>44</v>
      </c>
    </row>
    <row r="46" ht="12.75" customHeight="1">
      <c r="B46" s="7" t="s">
        <v>45</v>
      </c>
    </row>
  </sheetData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landscape" paperSize="9" scale="76" r:id="rId1"/>
  <headerFooter alignWithMargins="0">
    <oddHeader>&amp;CFN Plzeň – spotřební materiál pro intenzivní medicínu – zadávací dokumentace</oddHeader>
    <oddFooter>&amp;CStrana &amp;P+13 (celkem 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zoomScale="85" zoomScaleNormal="85" zoomScalePageLayoutView="55" workbookViewId="0" topLeftCell="A1">
      <selection activeCell="A61" sqref="A61"/>
    </sheetView>
  </sheetViews>
  <sheetFormatPr defaultColWidth="9.140625" defaultRowHeight="12.75" customHeight="1"/>
  <cols>
    <col min="1" max="1" width="37.57421875" style="1" customWidth="1"/>
    <col min="2" max="2" width="14.57421875" style="2" customWidth="1"/>
    <col min="3" max="3" width="14.8515625" style="8" customWidth="1"/>
    <col min="4" max="4" width="31.140625" style="8" customWidth="1"/>
    <col min="5" max="5" width="19.7109375" style="8" customWidth="1"/>
    <col min="6" max="6" width="17.8515625" style="8" customWidth="1"/>
    <col min="7" max="8" width="10.7109375" style="8" customWidth="1"/>
    <col min="9" max="10" width="15.7109375" style="7" customWidth="1"/>
    <col min="11" max="11" width="18.28125" style="7" customWidth="1"/>
    <col min="12" max="12" width="24.7109375" style="7" customWidth="1"/>
    <col min="13" max="13" width="21.00390625" style="7" customWidth="1"/>
    <col min="14" max="14" width="27.57421875" style="7" customWidth="1"/>
    <col min="15" max="15" width="25.7109375" style="7" bestFit="1" customWidth="1"/>
    <col min="16" max="16384" width="9.140625" style="7" customWidth="1"/>
  </cols>
  <sheetData>
    <row r="1" spans="1:8" s="2" customFormat="1" ht="20.25">
      <c r="A1" s="15" t="s">
        <v>68</v>
      </c>
      <c r="B1" s="101" t="s">
        <v>91</v>
      </c>
      <c r="C1" s="102"/>
      <c r="D1" s="102"/>
      <c r="E1" s="11"/>
      <c r="F1" s="3"/>
      <c r="G1" s="3"/>
      <c r="H1" s="3"/>
    </row>
    <row r="2" ht="12.75" customHeight="1" thickBot="1"/>
    <row r="3" spans="1:12" ht="60" customHeight="1" thickBot="1">
      <c r="A3" s="22" t="s">
        <v>47</v>
      </c>
      <c r="B3" s="17" t="s">
        <v>54</v>
      </c>
      <c r="C3" s="12" t="s">
        <v>48</v>
      </c>
      <c r="D3" s="19" t="s">
        <v>55</v>
      </c>
      <c r="E3" s="47" t="s">
        <v>50</v>
      </c>
      <c r="F3" s="45" t="s">
        <v>56</v>
      </c>
      <c r="G3" s="66" t="s">
        <v>63</v>
      </c>
      <c r="H3" s="59" t="s">
        <v>46</v>
      </c>
      <c r="I3" s="60" t="s">
        <v>51</v>
      </c>
      <c r="J3" s="61" t="s">
        <v>52</v>
      </c>
      <c r="K3" s="62" t="s">
        <v>61</v>
      </c>
      <c r="L3" s="63" t="s">
        <v>62</v>
      </c>
    </row>
    <row r="4" spans="1:13" ht="20.1" customHeight="1">
      <c r="A4" s="129" t="s">
        <v>71</v>
      </c>
      <c r="B4" s="132">
        <v>3226</v>
      </c>
      <c r="C4" s="83"/>
      <c r="D4" s="115"/>
      <c r="E4" s="23"/>
      <c r="F4" s="83"/>
      <c r="G4" s="78"/>
      <c r="H4" s="84">
        <v>0.21</v>
      </c>
      <c r="I4" s="85"/>
      <c r="J4" s="32">
        <f>I4*(1+H4)</f>
        <v>0</v>
      </c>
      <c r="K4" s="52">
        <f aca="true" t="shared" si="0" ref="K4:K15">J4*F4</f>
        <v>0</v>
      </c>
      <c r="L4" s="136">
        <f>SUM(K4:K6)</f>
        <v>0</v>
      </c>
      <c r="M4" s="18"/>
    </row>
    <row r="5" spans="1:13" ht="20.1" customHeight="1">
      <c r="A5" s="130"/>
      <c r="B5" s="133"/>
      <c r="C5" s="86"/>
      <c r="D5" s="104"/>
      <c r="E5" s="24"/>
      <c r="F5" s="86"/>
      <c r="G5" s="79"/>
      <c r="H5" s="87">
        <v>0.21</v>
      </c>
      <c r="I5" s="88"/>
      <c r="J5" s="33">
        <f aca="true" t="shared" si="1" ref="J5:J15">I5*(1+H5)</f>
        <v>0</v>
      </c>
      <c r="K5" s="53">
        <f t="shared" si="0"/>
        <v>0</v>
      </c>
      <c r="L5" s="137"/>
      <c r="M5" s="18"/>
    </row>
    <row r="6" spans="1:13" ht="20.1" customHeight="1" thickBot="1">
      <c r="A6" s="131"/>
      <c r="B6" s="133"/>
      <c r="C6" s="14"/>
      <c r="D6" s="21"/>
      <c r="E6" s="25"/>
      <c r="F6" s="89"/>
      <c r="G6" s="80"/>
      <c r="H6" s="90"/>
      <c r="I6" s="91"/>
      <c r="J6" s="34">
        <f t="shared" si="1"/>
        <v>0</v>
      </c>
      <c r="K6" s="54">
        <f t="shared" si="0"/>
        <v>0</v>
      </c>
      <c r="L6" s="138"/>
      <c r="M6" s="18"/>
    </row>
    <row r="7" spans="1:13" ht="20.1" customHeight="1">
      <c r="A7" s="129" t="s">
        <v>72</v>
      </c>
      <c r="B7" s="132">
        <v>1302</v>
      </c>
      <c r="C7" s="83"/>
      <c r="D7" s="104"/>
      <c r="E7" s="23"/>
      <c r="F7" s="83"/>
      <c r="G7" s="78"/>
      <c r="H7" s="92">
        <v>0.21</v>
      </c>
      <c r="I7" s="85"/>
      <c r="J7" s="32">
        <f t="shared" si="1"/>
        <v>0</v>
      </c>
      <c r="K7" s="52">
        <f t="shared" si="0"/>
        <v>0</v>
      </c>
      <c r="L7" s="136">
        <f aca="true" t="shared" si="2" ref="L7">SUM(K7:K9)</f>
        <v>0</v>
      </c>
      <c r="M7" s="18"/>
    </row>
    <row r="8" spans="1:13" ht="20.1" customHeight="1">
      <c r="A8" s="130"/>
      <c r="B8" s="133"/>
      <c r="C8" s="86"/>
      <c r="D8" s="104"/>
      <c r="E8" s="24"/>
      <c r="F8" s="86"/>
      <c r="G8" s="79"/>
      <c r="H8" s="87">
        <v>0.21</v>
      </c>
      <c r="I8" s="88"/>
      <c r="J8" s="33">
        <f t="shared" si="1"/>
        <v>0</v>
      </c>
      <c r="K8" s="53">
        <f t="shared" si="0"/>
        <v>0</v>
      </c>
      <c r="L8" s="137"/>
      <c r="M8" s="18"/>
    </row>
    <row r="9" spans="1:13" ht="20.1" customHeight="1" thickBot="1">
      <c r="A9" s="131"/>
      <c r="B9" s="134"/>
      <c r="C9" s="13"/>
      <c r="D9" s="20"/>
      <c r="E9" s="26"/>
      <c r="F9" s="93"/>
      <c r="G9" s="81"/>
      <c r="H9" s="90"/>
      <c r="I9" s="91"/>
      <c r="J9" s="34">
        <f t="shared" si="1"/>
        <v>0</v>
      </c>
      <c r="K9" s="54">
        <f t="shared" si="0"/>
        <v>0</v>
      </c>
      <c r="L9" s="138"/>
      <c r="M9" s="18"/>
    </row>
    <row r="10" spans="1:13" ht="20.1" customHeight="1">
      <c r="A10" s="129" t="s">
        <v>73</v>
      </c>
      <c r="B10" s="132">
        <v>3658</v>
      </c>
      <c r="C10" s="83"/>
      <c r="D10" s="104"/>
      <c r="E10" s="23"/>
      <c r="F10" s="83"/>
      <c r="G10" s="78"/>
      <c r="H10" s="92">
        <v>0.21</v>
      </c>
      <c r="I10" s="85"/>
      <c r="J10" s="32">
        <f>I10*(1+H10)</f>
        <v>0</v>
      </c>
      <c r="K10" s="52">
        <f aca="true" t="shared" si="3" ref="K10:K12">J10*F10</f>
        <v>0</v>
      </c>
      <c r="L10" s="136">
        <f>SUM(K10:K12)</f>
        <v>0</v>
      </c>
      <c r="M10" s="18"/>
    </row>
    <row r="11" spans="1:13" ht="20.1" customHeight="1">
      <c r="A11" s="130"/>
      <c r="B11" s="133"/>
      <c r="C11" s="86"/>
      <c r="D11" s="104"/>
      <c r="E11" s="24"/>
      <c r="F11" s="86"/>
      <c r="G11" s="79"/>
      <c r="H11" s="87">
        <v>0.21</v>
      </c>
      <c r="I11" s="88"/>
      <c r="J11" s="33">
        <f aca="true" t="shared" si="4" ref="J11:J12">I11*(1+H11)</f>
        <v>0</v>
      </c>
      <c r="K11" s="53">
        <f t="shared" si="3"/>
        <v>0</v>
      </c>
      <c r="L11" s="137"/>
      <c r="M11" s="18"/>
    </row>
    <row r="12" spans="1:13" ht="20.1" customHeight="1" thickBot="1">
      <c r="A12" s="131"/>
      <c r="B12" s="134"/>
      <c r="C12" s="13"/>
      <c r="D12" s="20"/>
      <c r="E12" s="26"/>
      <c r="F12" s="93"/>
      <c r="G12" s="81"/>
      <c r="H12" s="90"/>
      <c r="I12" s="91"/>
      <c r="J12" s="34">
        <f t="shared" si="4"/>
        <v>0</v>
      </c>
      <c r="K12" s="54">
        <f t="shared" si="3"/>
        <v>0</v>
      </c>
      <c r="L12" s="138"/>
      <c r="M12" s="18"/>
    </row>
    <row r="13" spans="1:13" ht="20.1" customHeight="1">
      <c r="A13" s="129" t="s">
        <v>74</v>
      </c>
      <c r="B13" s="132">
        <v>3032</v>
      </c>
      <c r="C13" s="83"/>
      <c r="D13" s="104"/>
      <c r="E13" s="23"/>
      <c r="F13" s="83"/>
      <c r="G13" s="82"/>
      <c r="H13" s="84">
        <v>0.21</v>
      </c>
      <c r="I13" s="85"/>
      <c r="J13" s="32">
        <f t="shared" si="1"/>
        <v>0</v>
      </c>
      <c r="K13" s="52">
        <f t="shared" si="0"/>
        <v>0</v>
      </c>
      <c r="L13" s="136">
        <f aca="true" t="shared" si="5" ref="L13">SUM(K13:K15)</f>
        <v>0</v>
      </c>
      <c r="M13" s="18"/>
    </row>
    <row r="14" spans="1:13" ht="20.1" customHeight="1">
      <c r="A14" s="130"/>
      <c r="B14" s="133"/>
      <c r="C14" s="86"/>
      <c r="D14" s="104"/>
      <c r="E14" s="24"/>
      <c r="F14" s="86"/>
      <c r="G14" s="79"/>
      <c r="H14" s="87">
        <v>0.21</v>
      </c>
      <c r="I14" s="88"/>
      <c r="J14" s="33">
        <f t="shared" si="1"/>
        <v>0</v>
      </c>
      <c r="K14" s="53">
        <f t="shared" si="0"/>
        <v>0</v>
      </c>
      <c r="L14" s="137"/>
      <c r="M14" s="18"/>
    </row>
    <row r="15" spans="1:13" ht="20.1" customHeight="1" thickBot="1">
      <c r="A15" s="130"/>
      <c r="B15" s="134"/>
      <c r="C15" s="13"/>
      <c r="D15" s="20"/>
      <c r="E15" s="26"/>
      <c r="F15" s="93"/>
      <c r="G15" s="80"/>
      <c r="H15" s="90"/>
      <c r="I15" s="91"/>
      <c r="J15" s="34">
        <f t="shared" si="1"/>
        <v>0</v>
      </c>
      <c r="K15" s="54">
        <f t="shared" si="0"/>
        <v>0</v>
      </c>
      <c r="L15" s="138"/>
      <c r="M15" s="18"/>
    </row>
    <row r="16" spans="1:13" ht="20.1" customHeight="1">
      <c r="A16" s="129" t="s">
        <v>75</v>
      </c>
      <c r="B16" s="132">
        <v>2364</v>
      </c>
      <c r="C16" s="83"/>
      <c r="D16" s="104"/>
      <c r="E16" s="23"/>
      <c r="F16" s="83"/>
      <c r="G16" s="78"/>
      <c r="H16" s="84">
        <v>0.21</v>
      </c>
      <c r="I16" s="85"/>
      <c r="J16" s="32">
        <f>I16*(1+H16)</f>
        <v>0</v>
      </c>
      <c r="K16" s="52">
        <f aca="true" t="shared" si="6" ref="K16:K24">J16*F16</f>
        <v>0</v>
      </c>
      <c r="L16" s="136">
        <f>SUM(K16:K18)</f>
        <v>0</v>
      </c>
      <c r="M16" s="18"/>
    </row>
    <row r="17" spans="1:13" ht="20.1" customHeight="1">
      <c r="A17" s="130"/>
      <c r="B17" s="133"/>
      <c r="C17" s="86"/>
      <c r="D17" s="104"/>
      <c r="E17" s="24"/>
      <c r="F17" s="86"/>
      <c r="G17" s="79"/>
      <c r="H17" s="87">
        <v>0.21</v>
      </c>
      <c r="I17" s="88"/>
      <c r="J17" s="33">
        <f aca="true" t="shared" si="7" ref="J17:J18">I17*(1+H17)</f>
        <v>0</v>
      </c>
      <c r="K17" s="53">
        <f t="shared" si="6"/>
        <v>0</v>
      </c>
      <c r="L17" s="137"/>
      <c r="M17" s="18"/>
    </row>
    <row r="18" spans="1:13" ht="20.1" customHeight="1" thickBot="1">
      <c r="A18" s="131"/>
      <c r="B18" s="134"/>
      <c r="C18" s="14"/>
      <c r="D18" s="21"/>
      <c r="E18" s="25"/>
      <c r="F18" s="89"/>
      <c r="G18" s="80"/>
      <c r="H18" s="90"/>
      <c r="I18" s="91"/>
      <c r="J18" s="34">
        <f t="shared" si="7"/>
        <v>0</v>
      </c>
      <c r="K18" s="54">
        <f t="shared" si="6"/>
        <v>0</v>
      </c>
      <c r="L18" s="138"/>
      <c r="M18" s="18"/>
    </row>
    <row r="19" spans="1:13" ht="20.1" customHeight="1">
      <c r="A19" s="129" t="s">
        <v>76</v>
      </c>
      <c r="B19" s="132">
        <v>3402</v>
      </c>
      <c r="C19" s="83"/>
      <c r="D19" s="104"/>
      <c r="E19" s="23"/>
      <c r="F19" s="83"/>
      <c r="G19" s="78"/>
      <c r="H19" s="84">
        <v>0.21</v>
      </c>
      <c r="I19" s="85"/>
      <c r="J19" s="32">
        <f>I19*(1+H19)</f>
        <v>0</v>
      </c>
      <c r="K19" s="52">
        <f t="shared" si="6"/>
        <v>0</v>
      </c>
      <c r="L19" s="136">
        <f>SUM(K19:K21)</f>
        <v>0</v>
      </c>
      <c r="M19" s="18"/>
    </row>
    <row r="20" spans="1:13" ht="20.1" customHeight="1">
      <c r="A20" s="130"/>
      <c r="B20" s="133"/>
      <c r="C20" s="86"/>
      <c r="D20" s="104"/>
      <c r="E20" s="24"/>
      <c r="F20" s="86"/>
      <c r="G20" s="79"/>
      <c r="H20" s="87">
        <v>0.21</v>
      </c>
      <c r="I20" s="88"/>
      <c r="J20" s="33">
        <f aca="true" t="shared" si="8" ref="J20:J21">I20*(1+H20)</f>
        <v>0</v>
      </c>
      <c r="K20" s="53">
        <f t="shared" si="6"/>
        <v>0</v>
      </c>
      <c r="L20" s="137"/>
      <c r="M20" s="18"/>
    </row>
    <row r="21" spans="1:13" ht="20.1" customHeight="1" thickBot="1">
      <c r="A21" s="131"/>
      <c r="B21" s="134"/>
      <c r="C21" s="14"/>
      <c r="D21" s="21"/>
      <c r="E21" s="25"/>
      <c r="F21" s="89"/>
      <c r="G21" s="80"/>
      <c r="H21" s="90"/>
      <c r="I21" s="91"/>
      <c r="J21" s="34">
        <f t="shared" si="8"/>
        <v>0</v>
      </c>
      <c r="K21" s="54">
        <f t="shared" si="6"/>
        <v>0</v>
      </c>
      <c r="L21" s="138"/>
      <c r="M21" s="18"/>
    </row>
    <row r="22" spans="1:13" ht="20.1" customHeight="1">
      <c r="A22" s="129" t="s">
        <v>77</v>
      </c>
      <c r="B22" s="132">
        <v>2534</v>
      </c>
      <c r="C22" s="83"/>
      <c r="D22" s="115"/>
      <c r="E22" s="23"/>
      <c r="F22" s="83"/>
      <c r="G22" s="78"/>
      <c r="H22" s="84">
        <v>0.21</v>
      </c>
      <c r="I22" s="85"/>
      <c r="J22" s="32">
        <f>I22*(1+H22)</f>
        <v>0</v>
      </c>
      <c r="K22" s="52">
        <f t="shared" si="6"/>
        <v>0</v>
      </c>
      <c r="L22" s="136">
        <f>SUM(K22:K24)</f>
        <v>0</v>
      </c>
      <c r="M22" s="18"/>
    </row>
    <row r="23" spans="1:13" ht="20.1" customHeight="1">
      <c r="A23" s="130"/>
      <c r="B23" s="133"/>
      <c r="C23" s="86"/>
      <c r="D23" s="104"/>
      <c r="E23" s="24"/>
      <c r="F23" s="86"/>
      <c r="G23" s="79"/>
      <c r="H23" s="87">
        <v>0.21</v>
      </c>
      <c r="I23" s="88"/>
      <c r="J23" s="33">
        <f aca="true" t="shared" si="9" ref="J23:J24">I23*(1+H23)</f>
        <v>0</v>
      </c>
      <c r="K23" s="53">
        <f t="shared" si="6"/>
        <v>0</v>
      </c>
      <c r="L23" s="137"/>
      <c r="M23" s="18"/>
    </row>
    <row r="24" spans="1:13" ht="20.1" customHeight="1" thickBot="1">
      <c r="A24" s="131"/>
      <c r="B24" s="134"/>
      <c r="C24" s="14"/>
      <c r="D24" s="21"/>
      <c r="E24" s="25"/>
      <c r="F24" s="89"/>
      <c r="G24" s="80"/>
      <c r="H24" s="90"/>
      <c r="I24" s="91"/>
      <c r="J24" s="34">
        <f t="shared" si="9"/>
        <v>0</v>
      </c>
      <c r="K24" s="54">
        <f t="shared" si="6"/>
        <v>0</v>
      </c>
      <c r="L24" s="138"/>
      <c r="M24" s="18"/>
    </row>
    <row r="25" spans="1:13" ht="20.1" customHeight="1">
      <c r="A25" s="129" t="s">
        <v>78</v>
      </c>
      <c r="B25" s="132">
        <v>2660</v>
      </c>
      <c r="C25" s="83"/>
      <c r="D25" s="104"/>
      <c r="E25" s="23"/>
      <c r="F25" s="83"/>
      <c r="G25" s="78"/>
      <c r="H25" s="84">
        <v>0.21</v>
      </c>
      <c r="I25" s="85"/>
      <c r="J25" s="32">
        <f>I25*(1+H25)</f>
        <v>0</v>
      </c>
      <c r="K25" s="52">
        <f aca="true" t="shared" si="10" ref="K25:K39">J25*F25</f>
        <v>0</v>
      </c>
      <c r="L25" s="136">
        <f>SUM(K25:K27)</f>
        <v>0</v>
      </c>
      <c r="M25" s="18"/>
    </row>
    <row r="26" spans="1:13" ht="20.1" customHeight="1">
      <c r="A26" s="130"/>
      <c r="B26" s="133"/>
      <c r="C26" s="86"/>
      <c r="D26" s="104"/>
      <c r="E26" s="24"/>
      <c r="F26" s="86"/>
      <c r="G26" s="79"/>
      <c r="H26" s="87">
        <v>0.21</v>
      </c>
      <c r="I26" s="88"/>
      <c r="J26" s="33">
        <f aca="true" t="shared" si="11" ref="J26:J27">I26*(1+H26)</f>
        <v>0</v>
      </c>
      <c r="K26" s="53">
        <f t="shared" si="10"/>
        <v>0</v>
      </c>
      <c r="L26" s="137"/>
      <c r="M26" s="18"/>
    </row>
    <row r="27" spans="1:13" ht="20.1" customHeight="1" thickBot="1">
      <c r="A27" s="131"/>
      <c r="B27" s="134"/>
      <c r="C27" s="14"/>
      <c r="D27" s="21"/>
      <c r="E27" s="25"/>
      <c r="F27" s="89"/>
      <c r="G27" s="80"/>
      <c r="H27" s="90"/>
      <c r="I27" s="91"/>
      <c r="J27" s="34">
        <f t="shared" si="11"/>
        <v>0</v>
      </c>
      <c r="K27" s="54">
        <f t="shared" si="10"/>
        <v>0</v>
      </c>
      <c r="L27" s="138"/>
      <c r="M27" s="18"/>
    </row>
    <row r="28" spans="1:13" ht="20.1" customHeight="1">
      <c r="A28" s="129" t="s">
        <v>79</v>
      </c>
      <c r="B28" s="132">
        <v>3820</v>
      </c>
      <c r="C28" s="83"/>
      <c r="D28" s="115"/>
      <c r="E28" s="23"/>
      <c r="F28" s="83"/>
      <c r="G28" s="78"/>
      <c r="H28" s="84">
        <v>0.21</v>
      </c>
      <c r="I28" s="85"/>
      <c r="J28" s="32">
        <f>I28*(1+H28)</f>
        <v>0</v>
      </c>
      <c r="K28" s="52">
        <f t="shared" si="10"/>
        <v>0</v>
      </c>
      <c r="L28" s="136">
        <f>SUM(K28:K30)</f>
        <v>0</v>
      </c>
      <c r="M28" s="18"/>
    </row>
    <row r="29" spans="1:13" ht="20.1" customHeight="1">
      <c r="A29" s="130"/>
      <c r="B29" s="133"/>
      <c r="C29" s="86"/>
      <c r="D29" s="104"/>
      <c r="E29" s="24"/>
      <c r="F29" s="86"/>
      <c r="G29" s="79"/>
      <c r="H29" s="87">
        <v>0.21</v>
      </c>
      <c r="I29" s="88"/>
      <c r="J29" s="33">
        <f aca="true" t="shared" si="12" ref="J29:J30">I29*(1+H29)</f>
        <v>0</v>
      </c>
      <c r="K29" s="53">
        <f t="shared" si="10"/>
        <v>0</v>
      </c>
      <c r="L29" s="137"/>
      <c r="M29" s="18"/>
    </row>
    <row r="30" spans="1:13" ht="20.1" customHeight="1" thickBot="1">
      <c r="A30" s="131"/>
      <c r="B30" s="134"/>
      <c r="C30" s="14"/>
      <c r="D30" s="21"/>
      <c r="E30" s="25"/>
      <c r="F30" s="89"/>
      <c r="G30" s="80"/>
      <c r="H30" s="90"/>
      <c r="I30" s="91"/>
      <c r="J30" s="34">
        <f t="shared" si="12"/>
        <v>0</v>
      </c>
      <c r="K30" s="54">
        <f t="shared" si="10"/>
        <v>0</v>
      </c>
      <c r="L30" s="138"/>
      <c r="M30" s="18"/>
    </row>
    <row r="31" spans="1:13" ht="20.1" customHeight="1">
      <c r="A31" s="129" t="s">
        <v>80</v>
      </c>
      <c r="B31" s="132">
        <v>300</v>
      </c>
      <c r="C31" s="83"/>
      <c r="D31" s="115"/>
      <c r="E31" s="23"/>
      <c r="F31" s="83"/>
      <c r="G31" s="78"/>
      <c r="H31" s="84">
        <v>0.21</v>
      </c>
      <c r="I31" s="85"/>
      <c r="J31" s="32">
        <f>I31*(1+H31)</f>
        <v>0</v>
      </c>
      <c r="K31" s="52">
        <f t="shared" si="10"/>
        <v>0</v>
      </c>
      <c r="L31" s="136">
        <f>SUM(K31:K33)</f>
        <v>0</v>
      </c>
      <c r="M31" s="18"/>
    </row>
    <row r="32" spans="1:13" ht="20.1" customHeight="1">
      <c r="A32" s="130"/>
      <c r="B32" s="133"/>
      <c r="C32" s="86"/>
      <c r="D32" s="104"/>
      <c r="E32" s="24"/>
      <c r="F32" s="86"/>
      <c r="G32" s="79"/>
      <c r="H32" s="87">
        <v>0.21</v>
      </c>
      <c r="I32" s="88"/>
      <c r="J32" s="33">
        <f aca="true" t="shared" si="13" ref="J32:J33">I32*(1+H32)</f>
        <v>0</v>
      </c>
      <c r="K32" s="53">
        <f t="shared" si="10"/>
        <v>0</v>
      </c>
      <c r="L32" s="137"/>
      <c r="M32" s="18"/>
    </row>
    <row r="33" spans="1:13" ht="20.1" customHeight="1" thickBot="1">
      <c r="A33" s="131"/>
      <c r="B33" s="134"/>
      <c r="C33" s="89"/>
      <c r="D33" s="105"/>
      <c r="E33" s="25"/>
      <c r="F33" s="89"/>
      <c r="G33" s="80"/>
      <c r="H33" s="90">
        <v>0.21</v>
      </c>
      <c r="I33" s="91"/>
      <c r="J33" s="34">
        <f t="shared" si="13"/>
        <v>0</v>
      </c>
      <c r="K33" s="54">
        <f t="shared" si="10"/>
        <v>0</v>
      </c>
      <c r="L33" s="138"/>
      <c r="M33" s="18"/>
    </row>
    <row r="34" spans="1:13" ht="20.1" customHeight="1">
      <c r="A34" s="129" t="s">
        <v>81</v>
      </c>
      <c r="B34" s="132">
        <v>320</v>
      </c>
      <c r="C34" s="83"/>
      <c r="D34" s="115"/>
      <c r="E34" s="23"/>
      <c r="F34" s="83"/>
      <c r="G34" s="78"/>
      <c r="H34" s="94">
        <v>0.21</v>
      </c>
      <c r="I34" s="85"/>
      <c r="J34" s="32">
        <f>I34*(1+H34)</f>
        <v>0</v>
      </c>
      <c r="K34" s="52">
        <f t="shared" si="10"/>
        <v>0</v>
      </c>
      <c r="L34" s="136">
        <f>SUM(K34:K36)</f>
        <v>0</v>
      </c>
      <c r="M34" s="18"/>
    </row>
    <row r="35" spans="1:13" ht="20.1" customHeight="1">
      <c r="A35" s="130"/>
      <c r="B35" s="133"/>
      <c r="C35" s="86"/>
      <c r="D35" s="104"/>
      <c r="E35" s="24"/>
      <c r="F35" s="86"/>
      <c r="G35" s="79"/>
      <c r="H35" s="95">
        <v>0.21</v>
      </c>
      <c r="I35" s="88"/>
      <c r="J35" s="33">
        <f aca="true" t="shared" si="14" ref="J35:J36">I35*(1+H35)</f>
        <v>0</v>
      </c>
      <c r="K35" s="53">
        <f t="shared" si="10"/>
        <v>0</v>
      </c>
      <c r="L35" s="137"/>
      <c r="M35" s="18"/>
    </row>
    <row r="36" spans="1:13" ht="20.1" customHeight="1" thickBot="1">
      <c r="A36" s="131"/>
      <c r="B36" s="134"/>
      <c r="C36" s="93"/>
      <c r="D36" s="106"/>
      <c r="E36" s="26"/>
      <c r="F36" s="93"/>
      <c r="G36" s="81"/>
      <c r="H36" s="96">
        <v>0.21</v>
      </c>
      <c r="I36" s="91"/>
      <c r="J36" s="34">
        <f t="shared" si="14"/>
        <v>0</v>
      </c>
      <c r="K36" s="54">
        <f t="shared" si="10"/>
        <v>0</v>
      </c>
      <c r="L36" s="138"/>
      <c r="M36" s="18"/>
    </row>
    <row r="37" spans="1:13" ht="20.1" customHeight="1" thickBot="1">
      <c r="A37" s="129" t="s">
        <v>82</v>
      </c>
      <c r="B37" s="132">
        <v>184</v>
      </c>
      <c r="C37" s="93"/>
      <c r="D37" s="115"/>
      <c r="E37" s="23"/>
      <c r="F37" s="83"/>
      <c r="G37" s="78"/>
      <c r="H37" s="94">
        <v>0.21</v>
      </c>
      <c r="I37" s="85"/>
      <c r="J37" s="32">
        <f>I37*(1+H37)</f>
        <v>0</v>
      </c>
      <c r="K37" s="52">
        <f t="shared" si="10"/>
        <v>0</v>
      </c>
      <c r="L37" s="136">
        <f>SUM(K37:K39)</f>
        <v>0</v>
      </c>
      <c r="M37" s="18"/>
    </row>
    <row r="38" spans="1:13" ht="20.1" customHeight="1">
      <c r="A38" s="130"/>
      <c r="B38" s="133"/>
      <c r="C38" s="86"/>
      <c r="D38" s="104"/>
      <c r="E38" s="24"/>
      <c r="F38" s="86"/>
      <c r="G38" s="79"/>
      <c r="H38" s="95">
        <v>0.21</v>
      </c>
      <c r="I38" s="88"/>
      <c r="J38" s="33">
        <f aca="true" t="shared" si="15" ref="J38:J39">I38*(1+H38)</f>
        <v>0</v>
      </c>
      <c r="K38" s="53">
        <f t="shared" si="10"/>
        <v>0</v>
      </c>
      <c r="L38" s="137"/>
      <c r="M38" s="18"/>
    </row>
    <row r="39" spans="1:13" ht="20.1" customHeight="1" thickBot="1">
      <c r="A39" s="131"/>
      <c r="B39" s="134"/>
      <c r="C39" s="93"/>
      <c r="D39" s="106"/>
      <c r="E39" s="26"/>
      <c r="F39" s="93"/>
      <c r="G39" s="81"/>
      <c r="H39" s="96">
        <v>0.21</v>
      </c>
      <c r="I39" s="91"/>
      <c r="J39" s="34">
        <f t="shared" si="15"/>
        <v>0</v>
      </c>
      <c r="K39" s="54">
        <f t="shared" si="10"/>
        <v>0</v>
      </c>
      <c r="L39" s="138"/>
      <c r="M39" s="18"/>
    </row>
    <row r="40" spans="1:13" ht="25.5" customHeight="1" thickBot="1">
      <c r="A40" s="70" t="s">
        <v>58</v>
      </c>
      <c r="B40" s="43"/>
      <c r="C40" s="37"/>
      <c r="D40" s="38"/>
      <c r="E40" s="39"/>
      <c r="F40" s="39"/>
      <c r="G40" s="40"/>
      <c r="H40" s="41"/>
      <c r="I40" s="42"/>
      <c r="J40" s="44"/>
      <c r="K40" s="68"/>
      <c r="L40" s="69"/>
      <c r="M40" s="18"/>
    </row>
    <row r="41" spans="1:12" ht="51.75" customHeight="1" thickBot="1">
      <c r="A41" s="56" t="s">
        <v>49</v>
      </c>
      <c r="B41" s="67" t="s">
        <v>59</v>
      </c>
      <c r="C41" s="45" t="s">
        <v>48</v>
      </c>
      <c r="D41" s="46" t="s">
        <v>55</v>
      </c>
      <c r="E41" s="47" t="s">
        <v>57</v>
      </c>
      <c r="F41" s="47" t="s">
        <v>56</v>
      </c>
      <c r="G41" s="58"/>
      <c r="H41" s="64" t="s">
        <v>46</v>
      </c>
      <c r="I41" s="45" t="s">
        <v>51</v>
      </c>
      <c r="J41" s="65" t="s">
        <v>52</v>
      </c>
      <c r="K41" s="47" t="s">
        <v>61</v>
      </c>
      <c r="L41" s="100" t="s">
        <v>67</v>
      </c>
    </row>
    <row r="42" spans="1:12" ht="20.1" customHeight="1" thickBot="1">
      <c r="A42" s="107" t="s">
        <v>87</v>
      </c>
      <c r="B42" s="107"/>
      <c r="C42" s="5"/>
      <c r="D42" s="109"/>
      <c r="E42" s="110"/>
      <c r="F42" s="108"/>
      <c r="G42" s="97"/>
      <c r="H42" s="98">
        <v>0.21</v>
      </c>
      <c r="I42" s="99"/>
      <c r="J42" s="32">
        <f aca="true" t="shared" si="16" ref="J42:J50">I42*(1+H42)</f>
        <v>0</v>
      </c>
      <c r="K42" s="52">
        <f aca="true" t="shared" si="17" ref="K42">J42*F42</f>
        <v>0</v>
      </c>
      <c r="L42" s="57">
        <f aca="true" t="shared" si="18" ref="L42">K42</f>
        <v>0</v>
      </c>
    </row>
    <row r="43" spans="1:12" ht="20.1" customHeight="1" thickBot="1">
      <c r="A43" s="103" t="s">
        <v>87</v>
      </c>
      <c r="B43" s="107"/>
      <c r="C43" s="109"/>
      <c r="D43" s="104"/>
      <c r="E43" s="110"/>
      <c r="F43" s="108"/>
      <c r="G43" s="97"/>
      <c r="H43" s="98">
        <v>0.21</v>
      </c>
      <c r="I43" s="99"/>
      <c r="J43" s="32">
        <f t="shared" si="16"/>
        <v>0</v>
      </c>
      <c r="K43" s="52">
        <f aca="true" t="shared" si="19" ref="K43:K50">J43*F43</f>
        <v>0</v>
      </c>
      <c r="L43" s="57">
        <f aca="true" t="shared" si="20" ref="L43:L50">K43</f>
        <v>0</v>
      </c>
    </row>
    <row r="44" spans="1:12" ht="20.1" customHeight="1" thickBot="1">
      <c r="A44" s="103" t="s">
        <v>87</v>
      </c>
      <c r="B44" s="107"/>
      <c r="C44" s="109"/>
      <c r="D44" s="104"/>
      <c r="E44" s="110"/>
      <c r="F44" s="108"/>
      <c r="G44" s="97"/>
      <c r="H44" s="98">
        <v>0.21</v>
      </c>
      <c r="I44" s="99"/>
      <c r="J44" s="32">
        <f t="shared" si="16"/>
        <v>0</v>
      </c>
      <c r="K44" s="52">
        <f t="shared" si="19"/>
        <v>0</v>
      </c>
      <c r="L44" s="57">
        <f t="shared" si="20"/>
        <v>0</v>
      </c>
    </row>
    <row r="45" spans="1:12" ht="20.1" customHeight="1" thickBot="1">
      <c r="A45" s="103" t="s">
        <v>83</v>
      </c>
      <c r="B45" s="107"/>
      <c r="C45" s="109"/>
      <c r="D45" s="104"/>
      <c r="E45" s="24"/>
      <c r="F45" s="108"/>
      <c r="G45" s="97"/>
      <c r="H45" s="98">
        <v>0.21</v>
      </c>
      <c r="I45" s="99"/>
      <c r="J45" s="32">
        <f t="shared" si="16"/>
        <v>0</v>
      </c>
      <c r="K45" s="52">
        <f t="shared" si="19"/>
        <v>0</v>
      </c>
      <c r="L45" s="57">
        <f t="shared" si="20"/>
        <v>0</v>
      </c>
    </row>
    <row r="46" spans="1:12" ht="20.1" customHeight="1" thickBot="1">
      <c r="A46" s="103" t="s">
        <v>84</v>
      </c>
      <c r="B46" s="107"/>
      <c r="C46" s="109"/>
      <c r="D46" s="104"/>
      <c r="E46" s="24"/>
      <c r="F46" s="108"/>
      <c r="G46" s="97"/>
      <c r="H46" s="98">
        <v>0.21</v>
      </c>
      <c r="I46" s="99"/>
      <c r="J46" s="32">
        <f t="shared" si="16"/>
        <v>0</v>
      </c>
      <c r="K46" s="52">
        <f t="shared" si="19"/>
        <v>0</v>
      </c>
      <c r="L46" s="57">
        <f t="shared" si="20"/>
        <v>0</v>
      </c>
    </row>
    <row r="47" spans="1:12" ht="20.1" customHeight="1" thickBot="1">
      <c r="A47" s="103" t="s">
        <v>86</v>
      </c>
      <c r="B47" s="107"/>
      <c r="C47" s="109"/>
      <c r="D47" s="104"/>
      <c r="E47" s="24"/>
      <c r="F47" s="108"/>
      <c r="G47" s="97"/>
      <c r="H47" s="98">
        <v>0.21</v>
      </c>
      <c r="I47" s="99"/>
      <c r="J47" s="32">
        <f t="shared" si="16"/>
        <v>0</v>
      </c>
      <c r="K47" s="52">
        <f t="shared" si="19"/>
        <v>0</v>
      </c>
      <c r="L47" s="57">
        <f t="shared" si="20"/>
        <v>0</v>
      </c>
    </row>
    <row r="48" spans="1:12" ht="20.1" customHeight="1" thickBot="1">
      <c r="A48" s="103" t="s">
        <v>88</v>
      </c>
      <c r="B48" s="107"/>
      <c r="C48" s="109"/>
      <c r="D48" s="104"/>
      <c r="E48" s="24"/>
      <c r="F48" s="108"/>
      <c r="G48" s="97"/>
      <c r="H48" s="98">
        <v>0.21</v>
      </c>
      <c r="I48" s="99"/>
      <c r="J48" s="32">
        <f t="shared" si="16"/>
        <v>0</v>
      </c>
      <c r="K48" s="52">
        <f t="shared" si="19"/>
        <v>0</v>
      </c>
      <c r="L48" s="57">
        <f t="shared" si="20"/>
        <v>0</v>
      </c>
    </row>
    <row r="49" spans="1:12" ht="25.5" customHeight="1" thickBot="1">
      <c r="A49" s="103" t="s">
        <v>89</v>
      </c>
      <c r="B49" s="107"/>
      <c r="C49" s="109"/>
      <c r="D49" s="104"/>
      <c r="E49" s="24"/>
      <c r="F49" s="108"/>
      <c r="G49" s="97"/>
      <c r="H49" s="98">
        <v>0.21</v>
      </c>
      <c r="I49" s="99"/>
      <c r="J49" s="32">
        <f t="shared" si="16"/>
        <v>0</v>
      </c>
      <c r="K49" s="52">
        <f t="shared" si="19"/>
        <v>0</v>
      </c>
      <c r="L49" s="57">
        <f t="shared" si="20"/>
        <v>0</v>
      </c>
    </row>
    <row r="50" spans="1:12" ht="20.1" customHeight="1" thickBot="1">
      <c r="A50" s="103" t="s">
        <v>90</v>
      </c>
      <c r="B50" s="107"/>
      <c r="C50" s="35"/>
      <c r="D50" s="104"/>
      <c r="E50" s="24"/>
      <c r="F50" s="108"/>
      <c r="G50" s="97"/>
      <c r="H50" s="98">
        <v>0.21</v>
      </c>
      <c r="I50" s="99"/>
      <c r="J50" s="32">
        <f t="shared" si="16"/>
        <v>0</v>
      </c>
      <c r="K50" s="52">
        <f t="shared" si="19"/>
        <v>0</v>
      </c>
      <c r="L50" s="57">
        <f t="shared" si="20"/>
        <v>0</v>
      </c>
    </row>
    <row r="51" spans="1:12" ht="20.1" customHeight="1">
      <c r="A51" s="122" t="s">
        <v>85</v>
      </c>
      <c r="B51" s="107"/>
      <c r="C51" s="123"/>
      <c r="D51" s="124"/>
      <c r="E51" s="123"/>
      <c r="F51" s="108"/>
      <c r="G51" s="125"/>
      <c r="H51" s="126">
        <v>0.21</v>
      </c>
      <c r="I51" s="127"/>
      <c r="J51" s="32">
        <f aca="true" t="shared" si="21" ref="J51">I51*(1+H51)</f>
        <v>0</v>
      </c>
      <c r="K51" s="52">
        <f aca="true" t="shared" si="22" ref="K51">J51*F51</f>
        <v>0</v>
      </c>
      <c r="L51" s="57">
        <f aca="true" t="shared" si="23" ref="L51">K51</f>
        <v>0</v>
      </c>
    </row>
    <row r="52" spans="1:12" ht="20.1" customHeight="1">
      <c r="A52" s="111"/>
      <c r="B52" s="112"/>
      <c r="C52" s="116"/>
      <c r="D52" s="117"/>
      <c r="E52" s="116"/>
      <c r="F52" s="118"/>
      <c r="G52" s="117"/>
      <c r="H52" s="119"/>
      <c r="I52" s="120"/>
      <c r="J52" s="121"/>
      <c r="K52" s="113"/>
      <c r="L52" s="114"/>
    </row>
    <row r="53" spans="1:12" ht="20.1" customHeight="1">
      <c r="A53" s="111"/>
      <c r="B53" s="112"/>
      <c r="C53" s="116"/>
      <c r="D53" s="117"/>
      <c r="E53" s="116"/>
      <c r="F53" s="118"/>
      <c r="G53" s="117"/>
      <c r="H53" s="119"/>
      <c r="I53" s="120"/>
      <c r="J53" s="121"/>
      <c r="K53" s="113"/>
      <c r="L53" s="114"/>
    </row>
    <row r="54" spans="3:12" ht="20.1" customHeight="1" thickBot="1">
      <c r="C54" s="9"/>
      <c r="D54" s="9"/>
      <c r="E54" s="9"/>
      <c r="F54" s="9"/>
      <c r="G54" s="9"/>
      <c r="H54" s="9"/>
      <c r="I54" s="10"/>
      <c r="J54" s="10"/>
      <c r="K54" s="10"/>
      <c r="L54" s="16"/>
    </row>
    <row r="55" spans="1:13" ht="12.75" customHeight="1" thickBot="1">
      <c r="A55" s="31" t="s">
        <v>69</v>
      </c>
      <c r="B55" s="27"/>
      <c r="C55" s="28"/>
      <c r="D55" s="28"/>
      <c r="E55" s="28"/>
      <c r="F55" s="28"/>
      <c r="G55" s="28"/>
      <c r="H55" s="28"/>
      <c r="I55" s="29"/>
      <c r="J55" s="29"/>
      <c r="K55" s="30"/>
      <c r="L55" s="71">
        <f>SUM(L4:L39,L42:L50)</f>
        <v>0</v>
      </c>
      <c r="M55" s="10"/>
    </row>
    <row r="56" ht="32.25" customHeight="1" thickBot="1">
      <c r="M56" s="16"/>
    </row>
    <row r="57" spans="1:12" ht="42.75" customHeight="1" thickBot="1">
      <c r="A57" s="72" t="s">
        <v>70</v>
      </c>
      <c r="B57" s="36"/>
      <c r="C57" s="73"/>
      <c r="D57" s="73"/>
      <c r="E57" s="73"/>
      <c r="F57" s="73"/>
      <c r="G57" s="73"/>
      <c r="H57" s="73"/>
      <c r="I57" s="74"/>
      <c r="J57" s="74"/>
      <c r="K57" s="75"/>
      <c r="L57" s="76">
        <f>L55*4</f>
        <v>0</v>
      </c>
    </row>
    <row r="58" ht="32.25" customHeight="1">
      <c r="M58" s="16"/>
    </row>
    <row r="59" ht="9.75" customHeight="1"/>
    <row r="60" spans="1:10" ht="12.75" customHeight="1">
      <c r="A60" s="55" t="s">
        <v>53</v>
      </c>
      <c r="B60" s="48"/>
      <c r="C60" s="48"/>
      <c r="D60" s="49"/>
      <c r="E60" s="49"/>
      <c r="F60" s="49"/>
      <c r="G60" s="49"/>
      <c r="H60" s="48"/>
      <c r="I60" s="48"/>
      <c r="J60" s="48"/>
    </row>
    <row r="61" spans="1:10" ht="12.75" customHeight="1">
      <c r="A61" s="50" t="s">
        <v>93</v>
      </c>
      <c r="D61" s="49"/>
      <c r="E61" s="49"/>
      <c r="F61" s="49"/>
      <c r="G61" s="49"/>
      <c r="H61" s="48"/>
      <c r="I61" s="48"/>
      <c r="J61" s="48"/>
    </row>
    <row r="62" spans="1:10" ht="12.75" customHeight="1">
      <c r="A62" s="50" t="s">
        <v>60</v>
      </c>
      <c r="D62" s="49"/>
      <c r="E62" s="49"/>
      <c r="F62" s="49"/>
      <c r="G62" s="49"/>
      <c r="H62" s="48"/>
      <c r="I62" s="48"/>
      <c r="J62" s="48"/>
    </row>
    <row r="63" spans="1:12" ht="12.75" customHeight="1">
      <c r="A63" s="135" t="s">
        <v>92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1:10" ht="24.75" customHeight="1">
      <c r="A64" s="50" t="s">
        <v>64</v>
      </c>
      <c r="D64" s="49"/>
      <c r="E64" s="49"/>
      <c r="F64" s="49"/>
      <c r="G64" s="49"/>
      <c r="I64" s="48"/>
      <c r="J64" s="48"/>
    </row>
    <row r="65" spans="1:10" ht="12.75" customHeight="1">
      <c r="A65" s="50" t="s">
        <v>65</v>
      </c>
      <c r="D65" s="49"/>
      <c r="E65" s="49"/>
      <c r="F65" s="49"/>
      <c r="G65" s="49"/>
      <c r="I65" s="48"/>
      <c r="J65" s="48"/>
    </row>
    <row r="66" spans="1:10" ht="12.75" customHeight="1">
      <c r="A66" s="48"/>
      <c r="B66" s="48"/>
      <c r="C66" s="7"/>
      <c r="D66" s="49"/>
      <c r="E66" s="49"/>
      <c r="F66" s="49"/>
      <c r="G66" s="49"/>
      <c r="I66" s="51"/>
      <c r="J66" s="48"/>
    </row>
    <row r="69" spans="10:11" ht="12.75" customHeight="1">
      <c r="J69" s="77"/>
      <c r="K69" s="77"/>
    </row>
    <row r="70" spans="10:11" ht="12.75" customHeight="1">
      <c r="J70" s="128" t="s">
        <v>66</v>
      </c>
      <c r="K70" s="128"/>
    </row>
  </sheetData>
  <mergeCells count="38">
    <mergeCell ref="A34:A36"/>
    <mergeCell ref="B34:B36"/>
    <mergeCell ref="L34:L36"/>
    <mergeCell ref="A37:A39"/>
    <mergeCell ref="B37:B39"/>
    <mergeCell ref="L37:L39"/>
    <mergeCell ref="A25:A27"/>
    <mergeCell ref="B25:B27"/>
    <mergeCell ref="A28:A30"/>
    <mergeCell ref="B28:B30"/>
    <mergeCell ref="A31:A33"/>
    <mergeCell ref="B31:B33"/>
    <mergeCell ref="L16:L18"/>
    <mergeCell ref="L19:L21"/>
    <mergeCell ref="L22:L24"/>
    <mergeCell ref="L10:L12"/>
    <mergeCell ref="L25:L27"/>
    <mergeCell ref="A19:A21"/>
    <mergeCell ref="A22:A24"/>
    <mergeCell ref="B16:B18"/>
    <mergeCell ref="B19:B21"/>
    <mergeCell ref="B22:B24"/>
    <mergeCell ref="J70:K70"/>
    <mergeCell ref="A4:A6"/>
    <mergeCell ref="A7:A9"/>
    <mergeCell ref="A13:A15"/>
    <mergeCell ref="B7:B9"/>
    <mergeCell ref="B13:B15"/>
    <mergeCell ref="B4:B6"/>
    <mergeCell ref="A63:L63"/>
    <mergeCell ref="L4:L6"/>
    <mergeCell ref="L7:L9"/>
    <mergeCell ref="L13:L15"/>
    <mergeCell ref="A10:A12"/>
    <mergeCell ref="L28:L30"/>
    <mergeCell ref="L31:L33"/>
    <mergeCell ref="B10:B12"/>
    <mergeCell ref="A16:A18"/>
  </mergeCells>
  <printOptions horizontalCentered="1"/>
  <pageMargins left="0.5511811023622047" right="0.6692913385826772" top="0.8661417322834646" bottom="0.5511811023622047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subject/>
  <dc:creator>Ures Lukas</dc:creator>
  <cp:keywords/>
  <dc:description/>
  <cp:lastModifiedBy>Egerlová Hana</cp:lastModifiedBy>
  <cp:lastPrinted>2020-05-21T14:51:28Z</cp:lastPrinted>
  <dcterms:created xsi:type="dcterms:W3CDTF">2005-05-11T12:40:34Z</dcterms:created>
  <dcterms:modified xsi:type="dcterms:W3CDTF">2020-06-05T07:27:32Z</dcterms:modified>
  <cp:category/>
  <cp:version/>
  <cp:contentType/>
  <cp:contentStatus/>
</cp:coreProperties>
</file>