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0084\Desktop\22-2019 OKB\Upr.tab.OKB\050620\"/>
    </mc:Choice>
  </mc:AlternateContent>
  <bookViews>
    <workbookView xWindow="0" yWindow="0" windowWidth="21570" windowHeight="9405" tabRatio="802" firstSheet="1" activeTab="1"/>
  </bookViews>
  <sheets>
    <sheet name="souhrn" sheetId="27" state="hidden" r:id="rId1"/>
    <sheet name="cenová nabídka" sheetId="26" r:id="rId2"/>
  </sheets>
  <definedNames>
    <definedName name="_xlnm.Print_Area" localSheetId="1">'cenová nabídka'!$A$1:$L$44</definedName>
  </definedNames>
  <calcPr calcId="162913"/>
</workbook>
</file>

<file path=xl/calcChain.xml><?xml version="1.0" encoding="utf-8"?>
<calcChain xmlns="http://schemas.openxmlformats.org/spreadsheetml/2006/main">
  <c r="J23" i="26" l="1"/>
  <c r="K23" i="26" s="1"/>
  <c r="L23" i="26" s="1"/>
  <c r="J22" i="26"/>
  <c r="K22" i="26" s="1"/>
  <c r="L22" i="26" s="1"/>
  <c r="K21" i="26"/>
  <c r="L21" i="26" s="1"/>
  <c r="J21" i="26"/>
  <c r="J26" i="26" l="1"/>
  <c r="K26" i="26" s="1"/>
  <c r="L26" i="26" s="1"/>
  <c r="J25" i="26"/>
  <c r="K25" i="26" s="1"/>
  <c r="L25" i="26" s="1"/>
  <c r="J24" i="26"/>
  <c r="K24" i="26" s="1"/>
  <c r="L24" i="26" s="1"/>
  <c r="J19" i="26" l="1"/>
  <c r="J20" i="26"/>
  <c r="K20" i="26" s="1"/>
  <c r="L20" i="26" s="1"/>
  <c r="K19" i="26" l="1"/>
  <c r="L19" i="26" s="1"/>
  <c r="J18" i="26"/>
  <c r="K18" i="26" s="1"/>
  <c r="L18" i="26" s="1"/>
  <c r="J27" i="26"/>
  <c r="K27" i="26" s="1"/>
  <c r="L27" i="26" s="1"/>
  <c r="J5" i="26"/>
  <c r="K5" i="26" s="1"/>
  <c r="J6" i="26"/>
  <c r="K6" i="26" s="1"/>
  <c r="J7" i="26"/>
  <c r="K7" i="26" s="1"/>
  <c r="J8" i="26"/>
  <c r="K8" i="26" s="1"/>
  <c r="J9" i="26"/>
  <c r="K9" i="26" s="1"/>
  <c r="J10" i="26"/>
  <c r="K10" i="26" s="1"/>
  <c r="J11" i="26"/>
  <c r="K11" i="26" s="1"/>
  <c r="J12" i="26"/>
  <c r="K12" i="26" s="1"/>
  <c r="J13" i="26"/>
  <c r="K13" i="26" s="1"/>
  <c r="J14" i="26"/>
  <c r="K14" i="26" s="1"/>
  <c r="J15" i="26"/>
  <c r="K15" i="26" s="1"/>
  <c r="J4" i="26"/>
  <c r="K4" i="26" s="1"/>
  <c r="L13" i="26" l="1"/>
  <c r="L10" i="26" l="1"/>
  <c r="L7" i="26"/>
  <c r="L4" i="26"/>
  <c r="L29" i="26" l="1"/>
  <c r="L31" i="26" s="1"/>
</calcChain>
</file>

<file path=xl/sharedStrings.xml><?xml version="1.0" encoding="utf-8"?>
<sst xmlns="http://schemas.openxmlformats.org/spreadsheetml/2006/main" count="93" uniqueCount="84">
  <si>
    <t>1.1 Monitorovací soupravy s převodníkem na jedno použití pro měření fyziologických tlaků</t>
  </si>
  <si>
    <t>1.2 Monitorovací souprava s převodníkem na jedno použití pro měření arteriálního a centrálního žilního tlaku (CVP)</t>
  </si>
  <si>
    <t>1.3 Dvojitá monitorovací souprava s převodníkem na jedno použití pro měření fyziologických tlaků</t>
  </si>
  <si>
    <t>1.4 Dvojitá monitorovací souprava s převodníkem na jedno použití pro měření fyziologických tlaků s fixační deskou</t>
  </si>
  <si>
    <t>1.5 Trojitá monitorovací souprava s převodníkem na jedno použití pro měření fyziologických tlaků</t>
  </si>
  <si>
    <t>1.6 Termodiluční katétr Swan-Ganzova typu  z polyuretanu</t>
  </si>
  <si>
    <t>1.7 Zavaděče</t>
  </si>
  <si>
    <t>2. Filtry pro ventilované pacienty</t>
  </si>
  <si>
    <t>2.1 Filtr bakteriální a virový pro umělou ventilaci dospělých</t>
  </si>
  <si>
    <t>2.2 Filtr bakteriální a virový se zvlhčovačem pro umělou ventilaci dospělých</t>
  </si>
  <si>
    <t>2.3 Filtr bakteriální a virový se zvlhčovačem pro umělou ventilaci dětských pacientů</t>
  </si>
  <si>
    <t>2.4 Nos umělý</t>
  </si>
  <si>
    <t>3.1 Sonda duodenální dle Levina</t>
  </si>
  <si>
    <t xml:space="preserve">3.2 Sonda žaludeční s mandrénem </t>
  </si>
  <si>
    <t>3.3 Rektální rourky</t>
  </si>
  <si>
    <t>3.4 Redonovy láhve kompletní, včetně spojovací hadice s bezpečnostním Luer Lock spojením s lahví</t>
  </si>
  <si>
    <t>3.5 Redonovy láhve samostatné - výměnné</t>
  </si>
  <si>
    <t>3.6 Redovovy drény</t>
  </si>
  <si>
    <t>3.7 Hrudní drenážní systémy</t>
  </si>
  <si>
    <t>3.8 Katétr hrudní</t>
  </si>
  <si>
    <t>3.9 Endotracheální rourky s manžetou pro dlouhodobou intubaci dospělých</t>
  </si>
  <si>
    <t>3.10 Kanyla tracheostomická bez manžety, termosenzitivní</t>
  </si>
  <si>
    <t>3.11 Kanyla tracheostomická s manžetou, termosenzitivní</t>
  </si>
  <si>
    <t>3.12 Kanyla tracheostomická s manžetou, přídatný port</t>
  </si>
  <si>
    <t xml:space="preserve">4.1 Jednorázový vak na sekret </t>
  </si>
  <si>
    <t>4.2 Sací antibakteriální a antivirální filtr s konektorem k proudovým odsávačkám</t>
  </si>
  <si>
    <t>4.3 Odsávací katétry</t>
  </si>
  <si>
    <t>4.4 Souprava na odběr tracheálního sekretu</t>
  </si>
  <si>
    <t>4.5 Uzavřený systém tracheálního/bronchiálního odsávání ventilovaných pacientů</t>
  </si>
  <si>
    <t>4.6 Ventil pro přerušované sání</t>
  </si>
  <si>
    <t>4.7 Spojovací hadice pro operační sání</t>
  </si>
  <si>
    <t>4.8 Sací nástavec Yankauer</t>
  </si>
  <si>
    <t>4.9 Hadice silikon- metráž, nesterilní</t>
  </si>
  <si>
    <t>4.10 Hadice medicínské PVC, metráž, nesterilní</t>
  </si>
  <si>
    <t>4.11 Pohlcovací anestetické vápno</t>
  </si>
  <si>
    <t>1. Jednorázové monitorovací systémy</t>
  </si>
  <si>
    <t>1.8 Elektroda jednorázová pro krátkodobý monitoring a emergency, tekutý gel</t>
  </si>
  <si>
    <t>1.9 Elektroda jednorázová dlouhodobý monitoring a zátěžové EKG, pevný hydrogel</t>
  </si>
  <si>
    <t>5. Jednorázové spotřební materiály pro enterální výživu</t>
  </si>
  <si>
    <t>4. Jednorázové odsávací systémy</t>
  </si>
  <si>
    <t>3. Jednorázové drenážní systémy</t>
  </si>
  <si>
    <t>5.1 Souprava pro pumpu NUTRICIA FLOCARE 800 pro vak</t>
  </si>
  <si>
    <t>5.2 Souprava pro pumpu NUTRICIA FLOCARE 800 pro láhev</t>
  </si>
  <si>
    <t>5.3 Souprava gravitační Flocare na vak</t>
  </si>
  <si>
    <t>5.4 Sonda enterální</t>
  </si>
  <si>
    <t>5.5 Kompletní souprava pro perkutánní endoskopickou gastrostomii</t>
  </si>
  <si>
    <t>sazba DPH v %</t>
  </si>
  <si>
    <t>Název vyšetření</t>
  </si>
  <si>
    <t>Katalogové / objednací číslo</t>
  </si>
  <si>
    <t>Účel spotř. materiálu</t>
  </si>
  <si>
    <t>Velikost balení (počet vyšetření/ objem či počet ks v 1 balení)</t>
  </si>
  <si>
    <t>Nabídková cena za balení v Kč
bez DPH</t>
  </si>
  <si>
    <t>Nabídková cena za balení v Kč
vč. DPH</t>
  </si>
  <si>
    <t>Poznámka:</t>
  </si>
  <si>
    <r>
      <t>Předpokládaný roční počet vyšetření</t>
    </r>
    <r>
      <rPr>
        <vertAlign val="superscript"/>
        <sz val="10"/>
        <rFont val="Arial"/>
        <family val="2"/>
        <charset val="238"/>
      </rPr>
      <t>1</t>
    </r>
  </si>
  <si>
    <r>
      <t>Nabízený materiál (obchodní název)</t>
    </r>
    <r>
      <rPr>
        <vertAlign val="superscript"/>
        <sz val="10"/>
        <rFont val="Arial"/>
        <family val="2"/>
        <charset val="238"/>
      </rPr>
      <t>2</t>
    </r>
  </si>
  <si>
    <r>
      <t>Předpokládaný potřebný počet balení za 1 rok</t>
    </r>
    <r>
      <rPr>
        <vertAlign val="superscript"/>
        <sz val="10"/>
        <rFont val="Arial"/>
        <family val="2"/>
        <charset val="238"/>
      </rPr>
      <t>3</t>
    </r>
  </si>
  <si>
    <t>Velikost balení (objem či počet ks v 1 balení)</t>
  </si>
  <si>
    <t>Související spotřební materiál k provádění kontrolních měření, čištění a nezbytné údržby přístroje (promývací a ředicí roztoky, atd.), pokud nejde vztáhnout k jednotlivým vyšetřením.</t>
  </si>
  <si>
    <r>
      <t>Frekvence použití</t>
    </r>
    <r>
      <rPr>
        <vertAlign val="superscript"/>
        <sz val="10"/>
        <rFont val="Arial"/>
        <family val="2"/>
        <charset val="238"/>
      </rPr>
      <t>5</t>
    </r>
  </si>
  <si>
    <t>2 - Řádky u jednotlivých vyšetření lze přidávat podle spotřebního materiálu nutného k danému vyšetření.</t>
  </si>
  <si>
    <t>Nabídková cena za předpokládaný roční počet v Kč 
vč. DPH</t>
  </si>
  <si>
    <t xml:space="preserve">Celková nabídková cena za předpokládaný roční počet vyšetření včetně DPH </t>
  </si>
  <si>
    <r>
      <t>→ z toho na kontrolu za rok</t>
    </r>
    <r>
      <rPr>
        <i/>
        <vertAlign val="superscript"/>
        <sz val="10"/>
        <rFont val="Arial"/>
        <family val="2"/>
        <charset val="238"/>
      </rPr>
      <t>4</t>
    </r>
  </si>
  <si>
    <t>4 - Účastník uvede předpokládaný počet balení (vyčleněný ze sloupce F) potřebný pouze pro provádění kontroly, a to u těch položek, kterých se provádění kontroly týká.</t>
  </si>
  <si>
    <t>5 - Periodicita provádění kontrol, čištění přístroje, atd. stanovená účastníkem jako dostatečná pro spolehlivý provoz (např. 1x měsíčně, po každém x.vyšetření apod.) - účastník vyplní u materiálu, u kterého připadá v úvahu (promývací roztoky aj.)</t>
  </si>
  <si>
    <t>jméno a podpis účastníka</t>
  </si>
  <si>
    <t xml:space="preserve">Celková nabídková cena za předpokládaný roční počet  včetně DPH </t>
  </si>
  <si>
    <t>Název:</t>
  </si>
  <si>
    <t>Metotrexát</t>
  </si>
  <si>
    <t>Celková nabídková cena za spotřební materiál pro stanovení MTX včetně DPH za 1 rok</t>
  </si>
  <si>
    <t>Celková nabídková cena za spotřební materiál pro MTX včetně DPH za 4 roky</t>
  </si>
  <si>
    <t>prokalcitonin</t>
  </si>
  <si>
    <t>spotřební roztok nutný pro analýzu</t>
  </si>
  <si>
    <t>reakční zkumavky</t>
  </si>
  <si>
    <t>vzorkové kepy</t>
  </si>
  <si>
    <t>víčka na reagenční kity</t>
  </si>
  <si>
    <t>promývací roztok(y) na údržbu</t>
  </si>
  <si>
    <t>ředící roztok pro vyšetření</t>
  </si>
  <si>
    <t>kontrolní materiál pro jednotlivá vyšetření</t>
  </si>
  <si>
    <t xml:space="preserve">kalibrační set pro jednotlivá vyšetření </t>
  </si>
  <si>
    <t>Reagencie a spotřební materiál OKB DN záložní analyzátor</t>
  </si>
  <si>
    <t>1 - Stanovení metotrexát probíhá 7 dní v týdnu; prokalcitonin 7 dní v týdnu.</t>
  </si>
  <si>
    <r>
      <t>3 - Předpokládaný potřebný počet balení/ rok vychází z předpokládaného počtu vyšetření za rok a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z předpokládaného počtu kontrol, které probíhají každý den na jedné  hladině. Potřebný počet balení musí respektovat expirační doby dané výrobcem. Účastník může uvést potřebný počet balení za 1 rok jako část celého balení, a to tak, aby za celou délku platnosti smlouvy byl zaokrouhlen počet na celá balení (směrem nahoru).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</si>
</sst>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u/>
      <sz val="16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u/>
      <sz val="9"/>
      <name val="Arial"/>
      <family val="2"/>
      <charset val="238"/>
    </font>
    <font>
      <b/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8" fillId="0" borderId="0" xfId="0" applyFont="1"/>
    <xf numFmtId="164" fontId="6" fillId="0" borderId="0" xfId="0" applyNumberFormat="1" applyFont="1" applyBorder="1"/>
    <xf numFmtId="0" fontId="6" fillId="0" borderId="1" xfId="0" applyFont="1" applyBorder="1" applyAlignment="1">
      <alignment horizontal="center" vertical="center" wrapText="1"/>
    </xf>
    <xf numFmtId="164" fontId="6" fillId="0" borderId="0" xfId="0" applyNumberFormat="1" applyFont="1"/>
    <xf numFmtId="0" fontId="6" fillId="0" borderId="14" xfId="0" applyFont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3" fillId="3" borderId="14" xfId="0" applyFont="1" applyFill="1" applyBorder="1"/>
    <xf numFmtId="0" fontId="6" fillId="3" borderId="14" xfId="0" applyFont="1" applyFill="1" applyBorder="1" applyAlignment="1">
      <alignment horizontal="center"/>
    </xf>
    <xf numFmtId="0" fontId="6" fillId="3" borderId="14" xfId="0" applyFont="1" applyFill="1" applyBorder="1"/>
    <xf numFmtId="0" fontId="6" fillId="3" borderId="6" xfId="0" applyFont="1" applyFill="1" applyBorder="1"/>
    <xf numFmtId="0" fontId="7" fillId="3" borderId="13" xfId="0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horizontal="right" vertical="center" wrapText="1" indent="1"/>
    </xf>
    <xf numFmtId="164" fontId="6" fillId="0" borderId="3" xfId="0" applyNumberFormat="1" applyFont="1" applyFill="1" applyBorder="1" applyAlignment="1">
      <alignment horizontal="right" vertical="center" wrapText="1" indent="1"/>
    </xf>
    <xf numFmtId="164" fontId="6" fillId="0" borderId="4" xfId="0" applyNumberFormat="1" applyFont="1" applyFill="1" applyBorder="1" applyAlignment="1">
      <alignment horizontal="right" vertical="center" wrapText="1" indent="1"/>
    </xf>
    <xf numFmtId="164" fontId="6" fillId="0" borderId="23" xfId="0" applyNumberFormat="1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/>
    <xf numFmtId="0" fontId="6" fillId="5" borderId="37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9" fontId="6" fillId="5" borderId="0" xfId="1" applyFont="1" applyFill="1" applyBorder="1" applyAlignment="1">
      <alignment horizontal="center" vertical="center" wrapText="1"/>
    </xf>
    <xf numFmtId="164" fontId="6" fillId="5" borderId="39" xfId="0" applyNumberFormat="1" applyFont="1" applyFill="1" applyBorder="1" applyAlignment="1">
      <alignment horizontal="right" vertical="center" wrapText="1" indent="1"/>
    </xf>
    <xf numFmtId="3" fontId="6" fillId="5" borderId="20" xfId="0" applyNumberFormat="1" applyFont="1" applyFill="1" applyBorder="1" applyAlignment="1">
      <alignment horizontal="center" vertical="center" wrapText="1"/>
    </xf>
    <xf numFmtId="164" fontId="6" fillId="5" borderId="40" xfId="0" applyNumberFormat="1" applyFont="1" applyFill="1" applyBorder="1" applyAlignment="1">
      <alignment horizontal="right" vertical="center" wrapText="1" inden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2" fillId="0" borderId="0" xfId="0" applyFont="1"/>
    <xf numFmtId="164" fontId="6" fillId="0" borderId="29" xfId="0" applyNumberFormat="1" applyFont="1" applyFill="1" applyBorder="1" applyAlignment="1">
      <alignment horizontal="right" vertical="center" wrapText="1" indent="1"/>
    </xf>
    <xf numFmtId="164" fontId="6" fillId="0" borderId="30" xfId="0" applyNumberFormat="1" applyFont="1" applyFill="1" applyBorder="1" applyAlignment="1">
      <alignment horizontal="right" vertical="center" wrapText="1" indent="1"/>
    </xf>
    <xf numFmtId="164" fontId="6" fillId="0" borderId="31" xfId="0" applyNumberFormat="1" applyFont="1" applyFill="1" applyBorder="1" applyAlignment="1">
      <alignment horizontal="right" vertical="center" wrapText="1" indent="1"/>
    </xf>
    <xf numFmtId="0" fontId="16" fillId="0" borderId="0" xfId="0" applyFont="1" applyAlignment="1">
      <alignment horizontal="left"/>
    </xf>
    <xf numFmtId="0" fontId="6" fillId="0" borderId="16" xfId="0" applyFont="1" applyBorder="1" applyAlignment="1">
      <alignment vertical="center" wrapText="1"/>
    </xf>
    <xf numFmtId="164" fontId="6" fillId="0" borderId="46" xfId="0" applyNumberFormat="1" applyFont="1" applyFill="1" applyBorder="1" applyAlignment="1">
      <alignment horizontal="right" vertical="center" wrapText="1" indent="1"/>
    </xf>
    <xf numFmtId="164" fontId="6" fillId="0" borderId="47" xfId="0" applyNumberFormat="1" applyFont="1" applyFill="1" applyBorder="1" applyAlignment="1">
      <alignment horizontal="right" vertical="center" wrapText="1" indent="1"/>
    </xf>
    <xf numFmtId="164" fontId="6" fillId="0" borderId="45" xfId="0" applyNumberFormat="1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64" fontId="6" fillId="5" borderId="36" xfId="0" applyNumberFormat="1" applyFont="1" applyFill="1" applyBorder="1" applyAlignment="1">
      <alignment horizontal="right" vertical="center" wrapText="1" indent="1"/>
    </xf>
    <xf numFmtId="164" fontId="6" fillId="5" borderId="6" xfId="0" applyNumberFormat="1" applyFont="1" applyFill="1" applyBorder="1" applyAlignment="1">
      <alignment horizontal="center" vertical="center" wrapText="1"/>
    </xf>
    <xf numFmtId="0" fontId="17" fillId="5" borderId="36" xfId="0" applyFont="1" applyFill="1" applyBorder="1" applyAlignment="1">
      <alignment horizontal="left" vertical="center"/>
    </xf>
    <xf numFmtId="164" fontId="17" fillId="3" borderId="1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center"/>
    </xf>
    <xf numFmtId="0" fontId="1" fillId="4" borderId="14" xfId="0" applyFont="1" applyFill="1" applyBorder="1" applyAlignment="1">
      <alignment horizontal="center"/>
    </xf>
    <xf numFmtId="0" fontId="1" fillId="4" borderId="14" xfId="0" applyFont="1" applyFill="1" applyBorder="1"/>
    <xf numFmtId="0" fontId="1" fillId="4" borderId="6" xfId="0" applyFont="1" applyFill="1" applyBorder="1"/>
    <xf numFmtId="164" fontId="1" fillId="4" borderId="1" xfId="0" applyNumberFormat="1" applyFont="1" applyFill="1" applyBorder="1" applyAlignment="1">
      <alignment horizontal="center" vertical="center"/>
    </xf>
    <xf numFmtId="0" fontId="1" fillId="0" borderId="35" xfId="0" applyFont="1" applyBorder="1"/>
    <xf numFmtId="0" fontId="14" fillId="6" borderId="22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6" borderId="44" xfId="0" applyFont="1" applyFill="1" applyBorder="1" applyAlignment="1">
      <alignment horizontal="center" vertical="center" wrapText="1"/>
    </xf>
    <xf numFmtId="0" fontId="14" fillId="6" borderId="24" xfId="0" applyFont="1" applyFill="1" applyBorder="1" applyAlignment="1">
      <alignment horizontal="center" vertical="center" wrapText="1"/>
    </xf>
    <xf numFmtId="0" fontId="14" fillId="6" borderId="4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9" fontId="1" fillId="2" borderId="25" xfId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right" vertical="center" wrapText="1" indent="1"/>
    </xf>
    <xf numFmtId="0" fontId="1" fillId="2" borderId="8" xfId="0" applyFont="1" applyFill="1" applyBorder="1" applyAlignment="1">
      <alignment horizontal="center" vertical="center" wrapText="1"/>
    </xf>
    <xf numFmtId="9" fontId="1" fillId="2" borderId="26" xfId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right" vertical="center" wrapText="1" indent="1"/>
    </xf>
    <xf numFmtId="9" fontId="1" fillId="2" borderId="27" xfId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right" vertical="center" wrapText="1" indent="1"/>
    </xf>
    <xf numFmtId="9" fontId="1" fillId="2" borderId="35" xfId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9" fontId="1" fillId="2" borderId="41" xfId="1" applyFont="1" applyFill="1" applyBorder="1" applyAlignment="1">
      <alignment horizontal="center" vertical="center" wrapText="1"/>
    </xf>
    <xf numFmtId="9" fontId="1" fillId="2" borderId="42" xfId="1" applyFont="1" applyFill="1" applyBorder="1" applyAlignment="1">
      <alignment horizontal="center" vertical="center" wrapText="1"/>
    </xf>
    <xf numFmtId="9" fontId="1" fillId="2" borderId="43" xfId="1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9" fontId="1" fillId="2" borderId="30" xfId="1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9" fontId="1" fillId="2" borderId="31" xfId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7" borderId="0" xfId="0" applyFont="1" applyFill="1"/>
    <xf numFmtId="0" fontId="3" fillId="7" borderId="0" xfId="0" applyFont="1" applyFill="1" applyAlignment="1">
      <alignment horizont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5" borderId="50" xfId="0" applyFont="1" applyFill="1" applyBorder="1" applyAlignment="1">
      <alignment horizontal="center" vertical="center" wrapText="1"/>
    </xf>
    <xf numFmtId="9" fontId="1" fillId="2" borderId="33" xfId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right" vertical="center" wrapText="1" indent="1"/>
    </xf>
    <xf numFmtId="0" fontId="1" fillId="0" borderId="31" xfId="0" applyFont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164" fontId="6" fillId="0" borderId="19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zoomScale="85" workbookViewId="0">
      <selection sqref="A1:B46"/>
    </sheetView>
  </sheetViews>
  <sheetFormatPr defaultRowHeight="12.75" customHeight="1" x14ac:dyDescent="0.2"/>
  <cols>
    <col min="1" max="2" width="3.28515625" style="7" customWidth="1"/>
    <col min="3" max="3" width="33.140625" style="8" customWidth="1"/>
    <col min="4" max="4" width="18" style="8" bestFit="1" customWidth="1"/>
    <col min="5" max="5" width="16.42578125" style="8" customWidth="1"/>
    <col min="6" max="6" width="15.85546875" style="7" bestFit="1" customWidth="1"/>
    <col min="7" max="7" width="13.42578125" style="7" bestFit="1" customWidth="1"/>
    <col min="8" max="8" width="8.42578125" style="7" bestFit="1" customWidth="1"/>
    <col min="9" max="9" width="14" style="7" customWidth="1"/>
    <col min="10" max="10" width="15.42578125" style="7" customWidth="1"/>
    <col min="11" max="11" width="31.42578125" style="7" customWidth="1"/>
    <col min="12" max="12" width="25.7109375" style="7" bestFit="1" customWidth="1"/>
    <col min="13" max="16384" width="9.140625" style="7"/>
  </cols>
  <sheetData>
    <row r="1" spans="1:9" ht="12.75" customHeight="1" x14ac:dyDescent="0.2">
      <c r="A1" s="4" t="s">
        <v>35</v>
      </c>
      <c r="B1" s="4"/>
      <c r="C1" s="5"/>
      <c r="D1" s="5"/>
      <c r="E1" s="5"/>
      <c r="F1" s="4"/>
      <c r="G1" s="4"/>
      <c r="H1" s="4"/>
      <c r="I1" s="6"/>
    </row>
    <row r="2" spans="1:9" ht="12.75" customHeight="1" x14ac:dyDescent="0.2">
      <c r="B2" s="7" t="s">
        <v>0</v>
      </c>
    </row>
    <row r="3" spans="1:9" ht="12.75" customHeight="1" x14ac:dyDescent="0.2">
      <c r="B3" s="7" t="s">
        <v>1</v>
      </c>
    </row>
    <row r="4" spans="1:9" ht="12.75" customHeight="1" x14ac:dyDescent="0.2">
      <c r="B4" s="7" t="s">
        <v>2</v>
      </c>
    </row>
    <row r="5" spans="1:9" ht="12.75" customHeight="1" x14ac:dyDescent="0.2">
      <c r="B5" s="7" t="s">
        <v>3</v>
      </c>
    </row>
    <row r="6" spans="1:9" ht="12.75" customHeight="1" x14ac:dyDescent="0.2">
      <c r="B6" s="7" t="s">
        <v>4</v>
      </c>
    </row>
    <row r="7" spans="1:9" ht="12.75" customHeight="1" x14ac:dyDescent="0.2">
      <c r="B7" s="7" t="s">
        <v>5</v>
      </c>
    </row>
    <row r="8" spans="1:9" ht="12.75" customHeight="1" x14ac:dyDescent="0.2">
      <c r="B8" s="7" t="s">
        <v>6</v>
      </c>
    </row>
    <row r="9" spans="1:9" ht="12.75" customHeight="1" x14ac:dyDescent="0.2">
      <c r="B9" s="7" t="s">
        <v>36</v>
      </c>
    </row>
    <row r="10" spans="1:9" ht="12.75" customHeight="1" x14ac:dyDescent="0.2">
      <c r="B10" s="7" t="s">
        <v>37</v>
      </c>
    </row>
    <row r="11" spans="1:9" ht="12.75" customHeight="1" x14ac:dyDescent="0.2">
      <c r="A11" s="7" t="s">
        <v>7</v>
      </c>
      <c r="I11" s="6"/>
    </row>
    <row r="12" spans="1:9" ht="12.75" customHeight="1" x14ac:dyDescent="0.2">
      <c r="B12" s="7" t="s">
        <v>8</v>
      </c>
    </row>
    <row r="13" spans="1:9" ht="12.75" customHeight="1" x14ac:dyDescent="0.2">
      <c r="B13" s="7" t="s">
        <v>9</v>
      </c>
    </row>
    <row r="14" spans="1:9" ht="12.75" customHeight="1" x14ac:dyDescent="0.2">
      <c r="B14" s="7" t="s">
        <v>10</v>
      </c>
    </row>
    <row r="15" spans="1:9" ht="12.75" customHeight="1" x14ac:dyDescent="0.2">
      <c r="B15" s="7" t="s">
        <v>11</v>
      </c>
    </row>
    <row r="16" spans="1:9" ht="12.75" customHeight="1" x14ac:dyDescent="0.2">
      <c r="A16" s="7" t="s">
        <v>40</v>
      </c>
      <c r="I16" s="6"/>
    </row>
    <row r="17" spans="1:9" ht="12.75" customHeight="1" x14ac:dyDescent="0.2">
      <c r="B17" s="7" t="s">
        <v>12</v>
      </c>
    </row>
    <row r="18" spans="1:9" ht="12.75" customHeight="1" x14ac:dyDescent="0.2">
      <c r="B18" s="7" t="s">
        <v>13</v>
      </c>
    </row>
    <row r="19" spans="1:9" ht="12.75" customHeight="1" x14ac:dyDescent="0.2">
      <c r="B19" s="7" t="s">
        <v>14</v>
      </c>
    </row>
    <row r="20" spans="1:9" ht="12.75" customHeight="1" x14ac:dyDescent="0.2">
      <c r="B20" s="7" t="s">
        <v>15</v>
      </c>
    </row>
    <row r="21" spans="1:9" ht="12.75" customHeight="1" x14ac:dyDescent="0.2">
      <c r="B21" s="7" t="s">
        <v>16</v>
      </c>
    </row>
    <row r="22" spans="1:9" ht="12.75" customHeight="1" x14ac:dyDescent="0.2">
      <c r="B22" s="7" t="s">
        <v>17</v>
      </c>
    </row>
    <row r="23" spans="1:9" ht="12.75" customHeight="1" x14ac:dyDescent="0.2">
      <c r="B23" s="7" t="s">
        <v>18</v>
      </c>
    </row>
    <row r="24" spans="1:9" ht="12.75" customHeight="1" x14ac:dyDescent="0.2">
      <c r="B24" s="7" t="s">
        <v>19</v>
      </c>
    </row>
    <row r="25" spans="1:9" ht="12.75" customHeight="1" x14ac:dyDescent="0.2">
      <c r="B25" s="7" t="s">
        <v>20</v>
      </c>
    </row>
    <row r="26" spans="1:9" ht="12.75" customHeight="1" x14ac:dyDescent="0.2">
      <c r="B26" s="7" t="s">
        <v>21</v>
      </c>
    </row>
    <row r="27" spans="1:9" ht="12.75" customHeight="1" x14ac:dyDescent="0.2">
      <c r="B27" s="7" t="s">
        <v>22</v>
      </c>
    </row>
    <row r="28" spans="1:9" ht="12.75" customHeight="1" x14ac:dyDescent="0.2">
      <c r="B28" s="7" t="s">
        <v>23</v>
      </c>
    </row>
    <row r="29" spans="1:9" ht="12.75" customHeight="1" x14ac:dyDescent="0.2">
      <c r="A29" s="7" t="s">
        <v>39</v>
      </c>
      <c r="I29" s="6"/>
    </row>
    <row r="30" spans="1:9" ht="12.75" customHeight="1" x14ac:dyDescent="0.2">
      <c r="B30" s="7" t="s">
        <v>24</v>
      </c>
    </row>
    <row r="31" spans="1:9" ht="12.75" customHeight="1" x14ac:dyDescent="0.2">
      <c r="B31" s="7" t="s">
        <v>25</v>
      </c>
    </row>
    <row r="32" spans="1:9" ht="12.75" customHeight="1" x14ac:dyDescent="0.2">
      <c r="B32" s="7" t="s">
        <v>26</v>
      </c>
    </row>
    <row r="33" spans="1:9" ht="12.75" customHeight="1" x14ac:dyDescent="0.2">
      <c r="B33" s="7" t="s">
        <v>27</v>
      </c>
    </row>
    <row r="34" spans="1:9" ht="12.75" customHeight="1" x14ac:dyDescent="0.2">
      <c r="B34" s="7" t="s">
        <v>28</v>
      </c>
    </row>
    <row r="35" spans="1:9" ht="12.75" customHeight="1" x14ac:dyDescent="0.2">
      <c r="B35" s="7" t="s">
        <v>29</v>
      </c>
    </row>
    <row r="36" spans="1:9" ht="12.75" customHeight="1" x14ac:dyDescent="0.2">
      <c r="B36" s="7" t="s">
        <v>30</v>
      </c>
    </row>
    <row r="37" spans="1:9" ht="12.75" customHeight="1" x14ac:dyDescent="0.2">
      <c r="B37" s="7" t="s">
        <v>31</v>
      </c>
    </row>
    <row r="38" spans="1:9" ht="12.75" customHeight="1" x14ac:dyDescent="0.2">
      <c r="B38" s="7" t="s">
        <v>32</v>
      </c>
    </row>
    <row r="39" spans="1:9" ht="12.75" customHeight="1" x14ac:dyDescent="0.2">
      <c r="B39" s="7" t="s">
        <v>33</v>
      </c>
    </row>
    <row r="40" spans="1:9" ht="12.75" customHeight="1" x14ac:dyDescent="0.2">
      <c r="B40" s="7" t="s">
        <v>34</v>
      </c>
    </row>
    <row r="41" spans="1:9" ht="12.75" customHeight="1" x14ac:dyDescent="0.2">
      <c r="A41" s="7" t="s">
        <v>38</v>
      </c>
      <c r="I41" s="6"/>
    </row>
    <row r="42" spans="1:9" ht="12.75" customHeight="1" x14ac:dyDescent="0.2">
      <c r="B42" s="7" t="s">
        <v>41</v>
      </c>
    </row>
    <row r="43" spans="1:9" ht="12.75" customHeight="1" x14ac:dyDescent="0.2">
      <c r="B43" s="7" t="s">
        <v>42</v>
      </c>
    </row>
    <row r="44" spans="1:9" ht="12.75" customHeight="1" x14ac:dyDescent="0.2">
      <c r="B44" s="7" t="s">
        <v>43</v>
      </c>
    </row>
    <row r="45" spans="1:9" ht="12.75" customHeight="1" x14ac:dyDescent="0.2">
      <c r="B45" s="7" t="s">
        <v>44</v>
      </c>
    </row>
    <row r="46" spans="1:9" ht="12.75" customHeight="1" x14ac:dyDescent="0.2">
      <c r="B46" s="7" t="s">
        <v>45</v>
      </c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76" fitToHeight="10" orientation="landscape" horizontalDpi="300" verticalDpi="300" r:id="rId1"/>
  <headerFooter alignWithMargins="0">
    <oddHeader>&amp;CFN Plzeň – spotřební materiál pro intenzivní medicínu – zadávací dokumentace</oddHeader>
    <oddFooter>&amp;CStrana &amp;P+13 (celkem 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zoomScale="85" zoomScaleNormal="85" zoomScalePageLayoutView="55" workbookViewId="0">
      <selection activeCell="M7" sqref="M7"/>
    </sheetView>
  </sheetViews>
  <sheetFormatPr defaultRowHeight="12.75" customHeight="1" x14ac:dyDescent="0.25"/>
  <cols>
    <col min="1" max="1" width="34.85546875" style="1" customWidth="1"/>
    <col min="2" max="2" width="14.5703125" style="2" customWidth="1"/>
    <col min="3" max="3" width="14.85546875" style="8" customWidth="1"/>
    <col min="4" max="4" width="21.7109375" style="8" customWidth="1"/>
    <col min="5" max="5" width="19.7109375" style="8" customWidth="1"/>
    <col min="6" max="6" width="17.85546875" style="8" customWidth="1"/>
    <col min="7" max="8" width="10.7109375" style="8" customWidth="1"/>
    <col min="9" max="10" width="15.7109375" style="7" customWidth="1"/>
    <col min="11" max="11" width="18.28515625" style="7" customWidth="1"/>
    <col min="12" max="12" width="24.7109375" style="7" customWidth="1"/>
    <col min="13" max="13" width="21" style="7" customWidth="1"/>
    <col min="14" max="14" width="27.5703125" style="7" customWidth="1"/>
    <col min="15" max="15" width="25.7109375" style="7" bestFit="1" customWidth="1"/>
    <col min="16" max="16384" width="9.140625" style="7"/>
  </cols>
  <sheetData>
    <row r="1" spans="1:14" s="2" customFormat="1" ht="20.25" x14ac:dyDescent="0.3">
      <c r="A1" s="16" t="s">
        <v>68</v>
      </c>
      <c r="B1" s="106" t="s">
        <v>81</v>
      </c>
      <c r="C1" s="107"/>
      <c r="D1" s="107"/>
      <c r="E1" s="11"/>
      <c r="F1" s="3"/>
      <c r="G1" s="3"/>
      <c r="H1" s="3"/>
    </row>
    <row r="2" spans="1:14" ht="12.75" customHeight="1" thickBot="1" x14ac:dyDescent="0.3"/>
    <row r="3" spans="1:14" ht="60" customHeight="1" thickBot="1" x14ac:dyDescent="0.25">
      <c r="A3" s="24" t="s">
        <v>47</v>
      </c>
      <c r="B3" s="18" t="s">
        <v>54</v>
      </c>
      <c r="C3" s="12" t="s">
        <v>48</v>
      </c>
      <c r="D3" s="20" t="s">
        <v>55</v>
      </c>
      <c r="E3" s="49" t="s">
        <v>50</v>
      </c>
      <c r="F3" s="47" t="s">
        <v>56</v>
      </c>
      <c r="G3" s="70" t="s">
        <v>63</v>
      </c>
      <c r="H3" s="63" t="s">
        <v>46</v>
      </c>
      <c r="I3" s="64" t="s">
        <v>51</v>
      </c>
      <c r="J3" s="65" t="s">
        <v>52</v>
      </c>
      <c r="K3" s="66" t="s">
        <v>61</v>
      </c>
      <c r="L3" s="67" t="s">
        <v>62</v>
      </c>
    </row>
    <row r="4" spans="1:14" ht="20.100000000000001" customHeight="1" x14ac:dyDescent="0.2">
      <c r="A4" s="133" t="s">
        <v>69</v>
      </c>
      <c r="B4" s="138">
        <v>1200</v>
      </c>
      <c r="C4" s="87"/>
      <c r="D4" s="108"/>
      <c r="E4" s="109"/>
      <c r="F4" s="87"/>
      <c r="G4" s="82"/>
      <c r="H4" s="88">
        <v>0.21</v>
      </c>
      <c r="I4" s="89"/>
      <c r="J4" s="33">
        <f>I4*(1+H4)</f>
        <v>0</v>
      </c>
      <c r="K4" s="54">
        <f t="shared" ref="K4:K15" si="0">J4*F4</f>
        <v>0</v>
      </c>
      <c r="L4" s="143">
        <f>SUM(K4:K6)</f>
        <v>0</v>
      </c>
      <c r="M4" s="19"/>
    </row>
    <row r="5" spans="1:14" ht="20.100000000000001" customHeight="1" x14ac:dyDescent="0.2">
      <c r="A5" s="135"/>
      <c r="B5" s="141"/>
      <c r="C5" s="110"/>
      <c r="D5" s="111"/>
      <c r="E5" s="100"/>
      <c r="F5" s="100"/>
      <c r="G5" s="83"/>
      <c r="H5" s="91">
        <v>0.21</v>
      </c>
      <c r="I5" s="92"/>
      <c r="J5" s="34">
        <f t="shared" ref="J5:J27" si="1">I5*(1+H5)</f>
        <v>0</v>
      </c>
      <c r="K5" s="55">
        <f t="shared" si="0"/>
        <v>0</v>
      </c>
      <c r="L5" s="144"/>
      <c r="M5" s="19"/>
    </row>
    <row r="6" spans="1:14" ht="20.100000000000001" customHeight="1" thickBot="1" x14ac:dyDescent="0.25">
      <c r="A6" s="135"/>
      <c r="B6" s="141"/>
      <c r="C6" s="110"/>
      <c r="D6" s="111"/>
      <c r="E6" s="100"/>
      <c r="F6" s="100"/>
      <c r="G6" s="84"/>
      <c r="H6" s="93">
        <v>0.21</v>
      </c>
      <c r="I6" s="94"/>
      <c r="J6" s="35">
        <f t="shared" si="1"/>
        <v>0</v>
      </c>
      <c r="K6" s="56">
        <f t="shared" si="0"/>
        <v>0</v>
      </c>
      <c r="L6" s="145"/>
      <c r="M6" s="19"/>
    </row>
    <row r="7" spans="1:14" ht="20.100000000000001" customHeight="1" x14ac:dyDescent="0.2">
      <c r="A7" s="136" t="s">
        <v>72</v>
      </c>
      <c r="B7" s="138">
        <v>530</v>
      </c>
      <c r="C7" s="87"/>
      <c r="D7" s="108"/>
      <c r="E7" s="109"/>
      <c r="F7" s="87"/>
      <c r="G7" s="82"/>
      <c r="H7" s="95">
        <v>0.21</v>
      </c>
      <c r="I7" s="89"/>
      <c r="J7" s="33">
        <f t="shared" si="1"/>
        <v>0</v>
      </c>
      <c r="K7" s="54">
        <f t="shared" si="0"/>
        <v>0</v>
      </c>
      <c r="L7" s="143">
        <f t="shared" ref="L7" si="2">SUM(K7:K9)</f>
        <v>0</v>
      </c>
      <c r="M7" s="19"/>
    </row>
    <row r="8" spans="1:14" ht="20.100000000000001" customHeight="1" x14ac:dyDescent="0.2">
      <c r="A8" s="135"/>
      <c r="B8" s="139"/>
      <c r="C8" s="90"/>
      <c r="D8" s="111"/>
      <c r="E8" s="100"/>
      <c r="F8" s="90"/>
      <c r="G8" s="83"/>
      <c r="H8" s="91">
        <v>0.21</v>
      </c>
      <c r="I8" s="92"/>
      <c r="J8" s="34">
        <f t="shared" si="1"/>
        <v>0</v>
      </c>
      <c r="K8" s="55">
        <f t="shared" si="0"/>
        <v>0</v>
      </c>
      <c r="L8" s="144"/>
      <c r="M8" s="19"/>
      <c r="N8" s="19"/>
    </row>
    <row r="9" spans="1:14" ht="20.100000000000001" customHeight="1" thickBot="1" x14ac:dyDescent="0.25">
      <c r="A9" s="137"/>
      <c r="B9" s="140"/>
      <c r="C9" s="96"/>
      <c r="D9" s="122"/>
      <c r="E9" s="103"/>
      <c r="F9" s="96"/>
      <c r="G9" s="85"/>
      <c r="H9" s="93">
        <v>0.21</v>
      </c>
      <c r="I9" s="94"/>
      <c r="J9" s="35">
        <f t="shared" si="1"/>
        <v>0</v>
      </c>
      <c r="K9" s="56">
        <f t="shared" si="0"/>
        <v>0</v>
      </c>
      <c r="L9" s="145"/>
      <c r="M9" s="19"/>
    </row>
    <row r="10" spans="1:14" ht="20.100000000000001" customHeight="1" x14ac:dyDescent="0.2">
      <c r="A10" s="132"/>
      <c r="B10" s="138"/>
      <c r="C10" s="13"/>
      <c r="D10" s="21"/>
      <c r="E10" s="25"/>
      <c r="F10" s="87"/>
      <c r="G10" s="86"/>
      <c r="H10" s="88"/>
      <c r="I10" s="89"/>
      <c r="J10" s="33">
        <f t="shared" si="1"/>
        <v>0</v>
      </c>
      <c r="K10" s="54">
        <f t="shared" si="0"/>
        <v>0</v>
      </c>
      <c r="L10" s="143">
        <f t="shared" ref="L10" si="3">SUM(K10:K12)</f>
        <v>0</v>
      </c>
      <c r="M10" s="19"/>
    </row>
    <row r="11" spans="1:14" ht="20.100000000000001" customHeight="1" x14ac:dyDescent="0.2">
      <c r="A11" s="135"/>
      <c r="B11" s="139"/>
      <c r="C11" s="14"/>
      <c r="D11" s="22"/>
      <c r="E11" s="26"/>
      <c r="F11" s="90"/>
      <c r="G11" s="83"/>
      <c r="H11" s="91"/>
      <c r="I11" s="92"/>
      <c r="J11" s="34">
        <f t="shared" si="1"/>
        <v>0</v>
      </c>
      <c r="K11" s="55">
        <f t="shared" si="0"/>
        <v>0</v>
      </c>
      <c r="L11" s="144"/>
      <c r="M11" s="19"/>
    </row>
    <row r="12" spans="1:14" ht="20.100000000000001" customHeight="1" thickBot="1" x14ac:dyDescent="0.25">
      <c r="A12" s="135"/>
      <c r="B12" s="140"/>
      <c r="C12" s="15"/>
      <c r="D12" s="23"/>
      <c r="E12" s="27"/>
      <c r="F12" s="96"/>
      <c r="G12" s="84"/>
      <c r="H12" s="93"/>
      <c r="I12" s="94"/>
      <c r="J12" s="35">
        <f t="shared" si="1"/>
        <v>0</v>
      </c>
      <c r="K12" s="56">
        <f t="shared" si="0"/>
        <v>0</v>
      </c>
      <c r="L12" s="145"/>
      <c r="M12" s="19"/>
    </row>
    <row r="13" spans="1:14" ht="20.100000000000001" customHeight="1" x14ac:dyDescent="0.2">
      <c r="A13" s="132"/>
      <c r="B13" s="138"/>
      <c r="C13" s="13"/>
      <c r="D13" s="21"/>
      <c r="E13" s="25"/>
      <c r="F13" s="87"/>
      <c r="G13" s="82"/>
      <c r="H13" s="97"/>
      <c r="I13" s="89"/>
      <c r="J13" s="33">
        <f t="shared" si="1"/>
        <v>0</v>
      </c>
      <c r="K13" s="54">
        <f t="shared" si="0"/>
        <v>0</v>
      </c>
      <c r="L13" s="143">
        <f t="shared" ref="L13" si="4">SUM(K13:K15)</f>
        <v>0</v>
      </c>
      <c r="M13" s="19"/>
    </row>
    <row r="14" spans="1:14" ht="20.100000000000001" customHeight="1" x14ac:dyDescent="0.2">
      <c r="A14" s="133"/>
      <c r="B14" s="141"/>
      <c r="C14" s="14"/>
      <c r="D14" s="22"/>
      <c r="E14" s="26"/>
      <c r="F14" s="90"/>
      <c r="G14" s="83"/>
      <c r="H14" s="98"/>
      <c r="I14" s="92"/>
      <c r="J14" s="34">
        <f t="shared" si="1"/>
        <v>0</v>
      </c>
      <c r="K14" s="55">
        <f t="shared" si="0"/>
        <v>0</v>
      </c>
      <c r="L14" s="144"/>
      <c r="M14" s="19"/>
    </row>
    <row r="15" spans="1:14" ht="20.100000000000001" customHeight="1" thickBot="1" x14ac:dyDescent="0.25">
      <c r="A15" s="134"/>
      <c r="B15" s="146"/>
      <c r="C15" s="15"/>
      <c r="D15" s="23"/>
      <c r="E15" s="27"/>
      <c r="F15" s="96"/>
      <c r="G15" s="85"/>
      <c r="H15" s="99"/>
      <c r="I15" s="94"/>
      <c r="J15" s="35">
        <f t="shared" si="1"/>
        <v>0</v>
      </c>
      <c r="K15" s="56">
        <f t="shared" si="0"/>
        <v>0</v>
      </c>
      <c r="L15" s="145"/>
      <c r="M15" s="19"/>
    </row>
    <row r="16" spans="1:14" ht="25.5" customHeight="1" thickBot="1" x14ac:dyDescent="0.25">
      <c r="A16" s="74" t="s">
        <v>58</v>
      </c>
      <c r="B16" s="45"/>
      <c r="C16" s="39"/>
      <c r="D16" s="40"/>
      <c r="E16" s="41"/>
      <c r="F16" s="41"/>
      <c r="G16" s="42"/>
      <c r="H16" s="43"/>
      <c r="I16" s="44"/>
      <c r="J16" s="46"/>
      <c r="K16" s="72"/>
      <c r="L16" s="73"/>
      <c r="M16" s="19"/>
    </row>
    <row r="17" spans="1:13" ht="51.75" customHeight="1" thickBot="1" x14ac:dyDescent="0.25">
      <c r="A17" s="58" t="s">
        <v>49</v>
      </c>
      <c r="B17" s="71" t="s">
        <v>59</v>
      </c>
      <c r="C17" s="47" t="s">
        <v>48</v>
      </c>
      <c r="D17" s="48" t="s">
        <v>55</v>
      </c>
      <c r="E17" s="49" t="s">
        <v>57</v>
      </c>
      <c r="F17" s="49" t="s">
        <v>56</v>
      </c>
      <c r="G17" s="62"/>
      <c r="H17" s="68" t="s">
        <v>46</v>
      </c>
      <c r="I17" s="47" t="s">
        <v>51</v>
      </c>
      <c r="J17" s="69" t="s">
        <v>52</v>
      </c>
      <c r="K17" s="49" t="s">
        <v>61</v>
      </c>
      <c r="L17" s="105" t="s">
        <v>67</v>
      </c>
    </row>
    <row r="18" spans="1:13" ht="20.100000000000001" customHeight="1" x14ac:dyDescent="0.2">
      <c r="A18" s="124" t="s">
        <v>73</v>
      </c>
      <c r="B18" s="112"/>
      <c r="C18" s="110"/>
      <c r="D18" s="111"/>
      <c r="E18" s="100"/>
      <c r="F18" s="100"/>
      <c r="G18" s="101"/>
      <c r="H18" s="102">
        <v>0.21</v>
      </c>
      <c r="I18" s="92"/>
      <c r="J18" s="59">
        <f t="shared" si="1"/>
        <v>0</v>
      </c>
      <c r="K18" s="60">
        <f>J18*F18</f>
        <v>0</v>
      </c>
      <c r="L18" s="61">
        <f t="shared" ref="L18:L27" si="5">K18</f>
        <v>0</v>
      </c>
    </row>
    <row r="19" spans="1:13" ht="20.100000000000001" customHeight="1" x14ac:dyDescent="0.2">
      <c r="A19" s="123" t="s">
        <v>73</v>
      </c>
      <c r="B19" s="113"/>
      <c r="C19" s="114"/>
      <c r="D19" s="115"/>
      <c r="E19" s="116"/>
      <c r="F19" s="116"/>
      <c r="G19" s="117"/>
      <c r="H19" s="118">
        <v>0.21</v>
      </c>
      <c r="I19" s="119"/>
      <c r="J19" s="34">
        <f t="shared" ref="J19:J26" si="6">I19*(1+H19)</f>
        <v>0</v>
      </c>
      <c r="K19" s="55">
        <f t="shared" ref="K19:K24" si="7">J19*F19</f>
        <v>0</v>
      </c>
      <c r="L19" s="36">
        <f t="shared" ref="L19:L24" si="8">K19</f>
        <v>0</v>
      </c>
    </row>
    <row r="20" spans="1:13" ht="20.100000000000001" customHeight="1" x14ac:dyDescent="0.2">
      <c r="A20" s="123" t="s">
        <v>73</v>
      </c>
      <c r="B20" s="113"/>
      <c r="C20" s="114"/>
      <c r="D20" s="115"/>
      <c r="E20" s="116"/>
      <c r="F20" s="116"/>
      <c r="G20" s="117"/>
      <c r="H20" s="118">
        <v>0.21</v>
      </c>
      <c r="I20" s="119"/>
      <c r="J20" s="34">
        <f t="shared" si="6"/>
        <v>0</v>
      </c>
      <c r="K20" s="55">
        <f t="shared" si="7"/>
        <v>0</v>
      </c>
      <c r="L20" s="36">
        <f t="shared" si="8"/>
        <v>0</v>
      </c>
    </row>
    <row r="21" spans="1:13" ht="20.100000000000001" customHeight="1" x14ac:dyDescent="0.2">
      <c r="A21" s="123" t="s">
        <v>74</v>
      </c>
      <c r="B21" s="113"/>
      <c r="C21" s="114"/>
      <c r="D21" s="115"/>
      <c r="E21" s="116"/>
      <c r="F21" s="116"/>
      <c r="G21" s="117"/>
      <c r="H21" s="118">
        <v>0.21</v>
      </c>
      <c r="I21" s="119"/>
      <c r="J21" s="34">
        <f t="shared" ref="J21:J23" si="9">I21*(1+H21)</f>
        <v>0</v>
      </c>
      <c r="K21" s="55">
        <f t="shared" ref="K21:K23" si="10">J21*F21</f>
        <v>0</v>
      </c>
      <c r="L21" s="36">
        <f t="shared" ref="L21:L23" si="11">K21</f>
        <v>0</v>
      </c>
    </row>
    <row r="22" spans="1:13" ht="20.100000000000001" customHeight="1" x14ac:dyDescent="0.2">
      <c r="A22" s="123" t="s">
        <v>75</v>
      </c>
      <c r="B22" s="113"/>
      <c r="C22" s="114"/>
      <c r="D22" s="115"/>
      <c r="E22" s="116"/>
      <c r="F22" s="116"/>
      <c r="G22" s="117"/>
      <c r="H22" s="118">
        <v>0.21</v>
      </c>
      <c r="I22" s="119"/>
      <c r="J22" s="34">
        <f t="shared" si="9"/>
        <v>0</v>
      </c>
      <c r="K22" s="55">
        <f t="shared" si="10"/>
        <v>0</v>
      </c>
      <c r="L22" s="36">
        <f t="shared" si="11"/>
        <v>0</v>
      </c>
    </row>
    <row r="23" spans="1:13" ht="20.100000000000001" customHeight="1" x14ac:dyDescent="0.2">
      <c r="A23" s="123" t="s">
        <v>76</v>
      </c>
      <c r="B23" s="113"/>
      <c r="C23" s="114"/>
      <c r="D23" s="115"/>
      <c r="E23" s="116"/>
      <c r="F23" s="116"/>
      <c r="G23" s="117"/>
      <c r="H23" s="102">
        <v>0.21</v>
      </c>
      <c r="I23" s="119"/>
      <c r="J23" s="34">
        <f t="shared" si="9"/>
        <v>0</v>
      </c>
      <c r="K23" s="55">
        <f t="shared" si="10"/>
        <v>0</v>
      </c>
      <c r="L23" s="36">
        <f t="shared" si="11"/>
        <v>0</v>
      </c>
    </row>
    <row r="24" spans="1:13" ht="20.100000000000001" customHeight="1" x14ac:dyDescent="0.2">
      <c r="A24" s="123" t="s">
        <v>77</v>
      </c>
      <c r="B24" s="112"/>
      <c r="C24" s="110"/>
      <c r="D24" s="125"/>
      <c r="E24" s="100"/>
      <c r="F24" s="127"/>
      <c r="G24" s="129"/>
      <c r="H24" s="102">
        <v>0.21</v>
      </c>
      <c r="I24" s="92"/>
      <c r="J24" s="34">
        <f t="shared" si="6"/>
        <v>0</v>
      </c>
      <c r="K24" s="55">
        <f t="shared" si="7"/>
        <v>0</v>
      </c>
      <c r="L24" s="36">
        <f t="shared" si="8"/>
        <v>0</v>
      </c>
    </row>
    <row r="25" spans="1:13" ht="20.100000000000001" customHeight="1" x14ac:dyDescent="0.2">
      <c r="A25" s="123" t="s">
        <v>78</v>
      </c>
      <c r="B25" s="112"/>
      <c r="C25" s="110"/>
      <c r="D25" s="125"/>
      <c r="E25" s="100"/>
      <c r="F25" s="127"/>
      <c r="G25" s="129"/>
      <c r="H25" s="102">
        <v>0.21</v>
      </c>
      <c r="I25" s="92"/>
      <c r="J25" s="34">
        <f t="shared" si="6"/>
        <v>0</v>
      </c>
      <c r="K25" s="55">
        <f>J25*F25</f>
        <v>0</v>
      </c>
      <c r="L25" s="36">
        <f>K25</f>
        <v>0</v>
      </c>
    </row>
    <row r="26" spans="1:13" ht="20.100000000000001" customHeight="1" thickBot="1" x14ac:dyDescent="0.25">
      <c r="A26" s="123" t="s">
        <v>79</v>
      </c>
      <c r="B26" s="112"/>
      <c r="C26" s="110"/>
      <c r="D26" s="125"/>
      <c r="E26" s="100"/>
      <c r="F26" s="127"/>
      <c r="G26" s="129"/>
      <c r="H26" s="102">
        <v>0.21</v>
      </c>
      <c r="I26" s="92"/>
      <c r="J26" s="35">
        <f t="shared" si="6"/>
        <v>0</v>
      </c>
      <c r="K26" s="56">
        <f>J26*F26</f>
        <v>0</v>
      </c>
      <c r="L26" s="37">
        <f t="shared" ref="L26" si="12">K26</f>
        <v>0</v>
      </c>
    </row>
    <row r="27" spans="1:13" ht="20.100000000000001" customHeight="1" thickBot="1" x14ac:dyDescent="0.25">
      <c r="A27" s="123" t="s">
        <v>80</v>
      </c>
      <c r="B27" s="120"/>
      <c r="C27" s="121"/>
      <c r="D27" s="126"/>
      <c r="E27" s="103"/>
      <c r="F27" s="128"/>
      <c r="G27" s="130"/>
      <c r="H27" s="104">
        <v>0.21</v>
      </c>
      <c r="I27" s="94"/>
      <c r="J27" s="35">
        <f t="shared" si="1"/>
        <v>0</v>
      </c>
      <c r="K27" s="56">
        <f>J27*F27</f>
        <v>0</v>
      </c>
      <c r="L27" s="37">
        <f t="shared" si="5"/>
        <v>0</v>
      </c>
    </row>
    <row r="28" spans="1:13" ht="12.75" customHeight="1" thickBot="1" x14ac:dyDescent="0.3">
      <c r="C28" s="9"/>
      <c r="D28" s="9"/>
      <c r="E28" s="9"/>
      <c r="F28" s="9"/>
      <c r="G28" s="9"/>
      <c r="H28" s="9"/>
      <c r="I28" s="10"/>
      <c r="J28" s="10"/>
      <c r="K28" s="10"/>
      <c r="L28" s="17"/>
      <c r="M28" s="10"/>
    </row>
    <row r="29" spans="1:13" ht="32.25" customHeight="1" thickBot="1" x14ac:dyDescent="0.25">
      <c r="A29" s="32" t="s">
        <v>70</v>
      </c>
      <c r="B29" s="28"/>
      <c r="C29" s="29"/>
      <c r="D29" s="29"/>
      <c r="E29" s="29"/>
      <c r="F29" s="29"/>
      <c r="G29" s="29"/>
      <c r="H29" s="29"/>
      <c r="I29" s="30"/>
      <c r="J29" s="30"/>
      <c r="K29" s="31"/>
      <c r="L29" s="75">
        <f>SUM(L4:L15,L18:L27)</f>
        <v>0</v>
      </c>
      <c r="M29" s="17"/>
    </row>
    <row r="30" spans="1:13" ht="9.75" customHeight="1" thickBot="1" x14ac:dyDescent="0.3"/>
    <row r="31" spans="1:13" ht="32.25" customHeight="1" thickBot="1" x14ac:dyDescent="0.25">
      <c r="A31" s="76" t="s">
        <v>71</v>
      </c>
      <c r="B31" s="38"/>
      <c r="C31" s="77"/>
      <c r="D31" s="77"/>
      <c r="E31" s="77"/>
      <c r="F31" s="77"/>
      <c r="G31" s="77"/>
      <c r="H31" s="77"/>
      <c r="I31" s="78"/>
      <c r="J31" s="78"/>
      <c r="K31" s="79"/>
      <c r="L31" s="80">
        <f>L29*4</f>
        <v>0</v>
      </c>
      <c r="M31" s="17"/>
    </row>
    <row r="32" spans="1:13" ht="9.75" customHeight="1" x14ac:dyDescent="0.25"/>
    <row r="34" spans="1:12" ht="12.75" customHeight="1" x14ac:dyDescent="0.2">
      <c r="A34" s="57" t="s">
        <v>53</v>
      </c>
      <c r="B34" s="50"/>
      <c r="C34" s="50"/>
      <c r="D34" s="51"/>
      <c r="E34" s="51"/>
      <c r="F34" s="51"/>
      <c r="G34" s="51"/>
      <c r="H34" s="50"/>
      <c r="I34" s="50"/>
      <c r="J34" s="50"/>
    </row>
    <row r="35" spans="1:12" ht="12.75" customHeight="1" x14ac:dyDescent="0.2">
      <c r="A35" s="52" t="s">
        <v>82</v>
      </c>
      <c r="D35" s="51"/>
      <c r="E35" s="51"/>
      <c r="F35" s="51"/>
      <c r="G35" s="51"/>
      <c r="H35" s="50"/>
      <c r="I35" s="50"/>
      <c r="J35" s="50"/>
    </row>
    <row r="36" spans="1:12" ht="12.75" customHeight="1" x14ac:dyDescent="0.2">
      <c r="A36" s="52" t="s">
        <v>60</v>
      </c>
      <c r="D36" s="51"/>
      <c r="E36" s="51"/>
      <c r="F36" s="51"/>
      <c r="G36" s="51"/>
      <c r="H36" s="50"/>
      <c r="I36" s="50"/>
      <c r="J36" s="50"/>
    </row>
    <row r="37" spans="1:12" ht="24.75" customHeight="1" x14ac:dyDescent="0.2">
      <c r="A37" s="142" t="s">
        <v>83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</row>
    <row r="38" spans="1:12" ht="12.75" customHeight="1" x14ac:dyDescent="0.2">
      <c r="A38" s="52" t="s">
        <v>64</v>
      </c>
      <c r="D38" s="51"/>
      <c r="E38" s="51"/>
      <c r="F38" s="51"/>
      <c r="G38" s="51"/>
      <c r="I38" s="50"/>
      <c r="J38" s="50"/>
    </row>
    <row r="39" spans="1:12" ht="12.75" customHeight="1" x14ac:dyDescent="0.2">
      <c r="A39" s="52" t="s">
        <v>65</v>
      </c>
      <c r="D39" s="51"/>
      <c r="E39" s="51"/>
      <c r="F39" s="51"/>
      <c r="G39" s="51"/>
      <c r="I39" s="50"/>
      <c r="J39" s="50"/>
    </row>
    <row r="40" spans="1:12" ht="12.75" customHeight="1" x14ac:dyDescent="0.2">
      <c r="A40" s="50"/>
      <c r="B40" s="50"/>
      <c r="C40" s="7"/>
      <c r="D40" s="51"/>
      <c r="E40" s="51"/>
      <c r="F40" s="51"/>
      <c r="G40" s="51"/>
      <c r="I40" s="53"/>
      <c r="J40" s="50"/>
    </row>
    <row r="43" spans="1:12" ht="12.75" customHeight="1" x14ac:dyDescent="0.25">
      <c r="J43" s="81"/>
      <c r="K43" s="81"/>
    </row>
    <row r="44" spans="1:12" ht="12.75" customHeight="1" x14ac:dyDescent="0.25">
      <c r="J44" s="131" t="s">
        <v>66</v>
      </c>
      <c r="K44" s="131"/>
    </row>
  </sheetData>
  <mergeCells count="14">
    <mergeCell ref="J44:K44"/>
    <mergeCell ref="A13:A15"/>
    <mergeCell ref="A4:A6"/>
    <mergeCell ref="A7:A9"/>
    <mergeCell ref="A10:A12"/>
    <mergeCell ref="B7:B9"/>
    <mergeCell ref="B10:B12"/>
    <mergeCell ref="B4:B6"/>
    <mergeCell ref="A37:L37"/>
    <mergeCell ref="L4:L6"/>
    <mergeCell ref="L7:L9"/>
    <mergeCell ref="B13:B15"/>
    <mergeCell ref="L10:L12"/>
    <mergeCell ref="L13:L15"/>
  </mergeCells>
  <phoneticPr fontId="2" type="noConversion"/>
  <printOptions horizontalCentered="1"/>
  <pageMargins left="0.55118110236220474" right="0.6692913385826772" top="0.86614173228346458" bottom="0.55118110236220474" header="0.51181102362204722" footer="0.51181102362204722"/>
  <pageSetup paperSize="9" scale="6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2DWAXVAW3MHF-1782792765-8</_dlc_DocId>
    <_dlc_DocIdUrl xmlns="a7e37686-00e6-405d-9032-d05dd3ba55a9">
      <Url>http://vis.fnbrno.cz/c012/WebVZVZ/_layouts/15/DocIdRedir.aspx?ID=2DWAXVAW3MHF-1782792765-8</Url>
      <Description>2DWAXVAW3MHF-1782792765-8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BE2D7E8DA5D04B8AAF4F3A998DCF02" ma:contentTypeVersion="3" ma:contentTypeDescription="Vytvoří nový dokument" ma:contentTypeScope="" ma:versionID="8f44ec14d1d4ba0d083350e4c3e7eeb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DFC427-FEB7-468D-8632-FEA47EDAA4B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7e37686-00e6-405d-9032-d05dd3ba55a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C16056C-2A95-4D34-94AB-971719BFF1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6F0E98-D738-4B20-BF9D-8F1E3C138C9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1060DCF-3BB7-4A87-8F08-3733D7B690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souhrn</vt:lpstr>
      <vt:lpstr>cenová nabídka</vt:lpstr>
      <vt:lpstr>'cenová nabídka'!Oblast_tisku</vt:lpstr>
    </vt:vector>
  </TitlesOfParts>
  <Company>Fakultní nemocnice Plzeň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Dialýza - zadávací dokumentace</dc:title>
  <dc:creator>Ures Lukas</dc:creator>
  <cp:lastModifiedBy>Egerlová Hana</cp:lastModifiedBy>
  <cp:lastPrinted>2020-05-21T15:10:34Z</cp:lastPrinted>
  <dcterms:created xsi:type="dcterms:W3CDTF">2005-05-11T12:40:34Z</dcterms:created>
  <dcterms:modified xsi:type="dcterms:W3CDTF">2020-06-05T07:30:20Z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09100fc9-3d6d-4722-be3e-b5526be843f1</vt:lpwstr>
  </property>
  <property fmtid="{D5CDD505-2E9C-101B-9397-08002B2CF9AE}" pid="3" name="ContentTypeId">
    <vt:lpwstr>0x01010063BE2D7E8DA5D04B8AAF4F3A998DCF02</vt:lpwstr>
  </property>
</Properties>
</file>