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PV\Lanickova\14.7 Veřejné zakázky\Zadávací řízení\Otevřené řízení\Nadlimitní\2021\SM pro koagulometry\ZD k vyhlášení\"/>
    </mc:Choice>
  </mc:AlternateContent>
  <bookViews>
    <workbookView xWindow="0" yWindow="0" windowWidth="15045" windowHeight="6225" tabRatio="802" firstSheet="1" activeTab="1"/>
  </bookViews>
  <sheets>
    <sheet name="souhrn" sheetId="27" state="hidden" r:id="rId1"/>
    <sheet name="cenová nabídka" sheetId="26" r:id="rId2"/>
    <sheet name="List2" sheetId="29" r:id="rId3"/>
  </sheets>
  <definedNames>
    <definedName name="_xlnm.Print_Area" localSheetId="1">'cenová nabídka'!$A$1:$N$84</definedName>
  </definedNames>
  <calcPr calcId="162913"/>
</workbook>
</file>

<file path=xl/calcChain.xml><?xml version="1.0" encoding="utf-8"?>
<calcChain xmlns="http://schemas.openxmlformats.org/spreadsheetml/2006/main">
  <c r="J57" i="29" l="1"/>
  <c r="K57" i="29" s="1"/>
  <c r="L57" i="29" s="1"/>
  <c r="J56" i="29"/>
  <c r="K56" i="29" s="1"/>
  <c r="L56" i="29" s="1"/>
  <c r="J55" i="29"/>
  <c r="K55" i="29" s="1"/>
  <c r="L55" i="29" s="1"/>
  <c r="J54" i="29"/>
  <c r="K54" i="29" s="1"/>
  <c r="L54" i="29" s="1"/>
  <c r="J51" i="29"/>
  <c r="K51" i="29" s="1"/>
  <c r="J50" i="29"/>
  <c r="K50" i="29" s="1"/>
  <c r="J49" i="29"/>
  <c r="K49" i="29" s="1"/>
  <c r="L49" i="29" s="1"/>
  <c r="K48" i="29"/>
  <c r="J48" i="29"/>
  <c r="J47" i="29"/>
  <c r="K47" i="29" s="1"/>
  <c r="J46" i="29"/>
  <c r="K46" i="29" s="1"/>
  <c r="J45" i="29"/>
  <c r="K45" i="29" s="1"/>
  <c r="J44" i="29"/>
  <c r="K44" i="29" s="1"/>
  <c r="J43" i="29"/>
  <c r="K43" i="29" s="1"/>
  <c r="L43" i="29" s="1"/>
  <c r="J42" i="29"/>
  <c r="K42" i="29" s="1"/>
  <c r="K41" i="29"/>
  <c r="J41" i="29"/>
  <c r="J40" i="29"/>
  <c r="K40" i="29" s="1"/>
  <c r="J39" i="29"/>
  <c r="K39" i="29" s="1"/>
  <c r="J38" i="29"/>
  <c r="K38" i="29" s="1"/>
  <c r="J37" i="29"/>
  <c r="K37" i="29" s="1"/>
  <c r="J36" i="29"/>
  <c r="K36" i="29" s="1"/>
  <c r="J35" i="29"/>
  <c r="K35" i="29" s="1"/>
  <c r="J34" i="29"/>
  <c r="K34" i="29" s="1"/>
  <c r="J33" i="29"/>
  <c r="K33" i="29" s="1"/>
  <c r="J32" i="29"/>
  <c r="K32" i="29" s="1"/>
  <c r="J31" i="29"/>
  <c r="K31" i="29" s="1"/>
  <c r="J30" i="29"/>
  <c r="K30" i="29" s="1"/>
  <c r="K29" i="29"/>
  <c r="J29" i="29"/>
  <c r="J28" i="29"/>
  <c r="K28" i="29" s="1"/>
  <c r="J27" i="29"/>
  <c r="K27" i="29" s="1"/>
  <c r="J26" i="29"/>
  <c r="K26" i="29" s="1"/>
  <c r="J25" i="29"/>
  <c r="K25" i="29" s="1"/>
  <c r="J24" i="29"/>
  <c r="K24" i="29" s="1"/>
  <c r="J23" i="29"/>
  <c r="K23" i="29" s="1"/>
  <c r="J22" i="29"/>
  <c r="K22" i="29" s="1"/>
  <c r="J21" i="29"/>
  <c r="K21" i="29" s="1"/>
  <c r="J20" i="29"/>
  <c r="K20" i="29" s="1"/>
  <c r="K19" i="29"/>
  <c r="J19" i="29"/>
  <c r="J18" i="29"/>
  <c r="K18" i="29" s="1"/>
  <c r="J17" i="29"/>
  <c r="K17" i="29" s="1"/>
  <c r="J16" i="29"/>
  <c r="K16" i="29" s="1"/>
  <c r="J15" i="29"/>
  <c r="K15" i="29" s="1"/>
  <c r="J14" i="29"/>
  <c r="K14" i="29" s="1"/>
  <c r="J13" i="29"/>
  <c r="K13" i="29" s="1"/>
  <c r="J12" i="29"/>
  <c r="K12" i="29" s="1"/>
  <c r="J11" i="29"/>
  <c r="K11" i="29" s="1"/>
  <c r="J10" i="29"/>
  <c r="K10" i="29" s="1"/>
  <c r="J9" i="29"/>
  <c r="K9" i="29" s="1"/>
  <c r="J8" i="29"/>
  <c r="K8" i="29" s="1"/>
  <c r="J7" i="29"/>
  <c r="K7" i="29" s="1"/>
  <c r="L7" i="29" s="1"/>
  <c r="J6" i="29"/>
  <c r="K6" i="29" s="1"/>
  <c r="J5" i="29"/>
  <c r="K5" i="29" s="1"/>
  <c r="J4" i="29"/>
  <c r="K4" i="29" s="1"/>
  <c r="L4" i="29" l="1"/>
  <c r="L40" i="29"/>
  <c r="L46" i="29"/>
  <c r="L34" i="29"/>
  <c r="L37" i="29"/>
  <c r="L28" i="29"/>
  <c r="L59" i="29"/>
  <c r="L61" i="29" s="1"/>
  <c r="L16" i="29"/>
  <c r="L22" i="29"/>
  <c r="L25" i="29"/>
  <c r="L31" i="29"/>
  <c r="L10" i="29"/>
  <c r="L13" i="29"/>
  <c r="L19" i="29"/>
  <c r="N69" i="26" l="1"/>
  <c r="N71" i="26" s="1"/>
</calcChain>
</file>

<file path=xl/sharedStrings.xml><?xml version="1.0" encoding="utf-8"?>
<sst xmlns="http://schemas.openxmlformats.org/spreadsheetml/2006/main" count="214" uniqueCount="159">
  <si>
    <t>1.1 Monitorovací soupravy s převodníkem na jedno použití pro měření fyziologických tlaků</t>
  </si>
  <si>
    <t>1.2 Monitorovací souprava s převodníkem na jedno použití pro měření arteriálního a centrálního žilního tlaku (CVP)</t>
  </si>
  <si>
    <t>1.3 Dvojitá monitorovací souprava s převodníkem na jedno použití pro měření fyziologických tlaků</t>
  </si>
  <si>
    <t>1.4 Dvojitá monitorovací souprava s převodníkem na jedno použití pro měření fyziologických tlaků s fixační deskou</t>
  </si>
  <si>
    <t>1.5 Trojitá monitorovací souprava s převodníkem na jedno použití pro měření fyziologických tlaků</t>
  </si>
  <si>
    <t>1.6 Termodiluční katétr Swan-Ganzova typu  z polyuretanu</t>
  </si>
  <si>
    <t>1.7 Zavaděče</t>
  </si>
  <si>
    <t>2. Filtry pro ventilované pacienty</t>
  </si>
  <si>
    <t>2.1 Filtr bakteriální a virový pro umělou ventilaci dospělých</t>
  </si>
  <si>
    <t>2.2 Filtr bakteriální a virový se zvlhčovačem pro umělou ventilaci dospělých</t>
  </si>
  <si>
    <t>2.3 Filtr bakteriální a virový se zvlhčovačem pro umělou ventilaci dětských pacientů</t>
  </si>
  <si>
    <t>2.4 Nos umělý</t>
  </si>
  <si>
    <t>3.1 Sonda duodenální dle Levina</t>
  </si>
  <si>
    <t xml:space="preserve">3.2 Sonda žaludeční s mandrénem </t>
  </si>
  <si>
    <t>3.3 Rektální rourky</t>
  </si>
  <si>
    <t>3.4 Redonovy láhve kompletní, včetně spojovací hadice s bezpečnostním Luer Lock spojením s lahví</t>
  </si>
  <si>
    <t>3.5 Redonovy láhve samostatné - výměnné</t>
  </si>
  <si>
    <t>3.6 Redovovy drény</t>
  </si>
  <si>
    <t>3.7 Hrudní drenážní systémy</t>
  </si>
  <si>
    <t>3.8 Katétr hrudní</t>
  </si>
  <si>
    <t>3.9 Endotracheální rourky s manžetou pro dlouhodobou intubaci dospělých</t>
  </si>
  <si>
    <t>3.10 Kanyla tracheostomická bez manžety, termosenzitivní</t>
  </si>
  <si>
    <t>3.11 Kanyla tracheostomická s manžetou, termosenzitivní</t>
  </si>
  <si>
    <t>3.12 Kanyla tracheostomická s manžetou, přídatný port</t>
  </si>
  <si>
    <t xml:space="preserve">4.1 Jednorázový vak na sekret </t>
  </si>
  <si>
    <t>4.2 Sací antibakteriální a antivirální filtr s konektorem k proudovým odsávačkám</t>
  </si>
  <si>
    <t>4.3 Odsávací katétry</t>
  </si>
  <si>
    <t>4.4 Souprava na odběr tracheálního sekretu</t>
  </si>
  <si>
    <t>4.5 Uzavřený systém tracheálního/bronchiálního odsávání ventilovaných pacientů</t>
  </si>
  <si>
    <t>4.6 Ventil pro přerušované sání</t>
  </si>
  <si>
    <t>4.7 Spojovací hadice pro operační sání</t>
  </si>
  <si>
    <t>4.8 Sací nástavec Yankauer</t>
  </si>
  <si>
    <t>4.9 Hadice silikon- metráž, nesterilní</t>
  </si>
  <si>
    <t>4.10 Hadice medicínské PVC, metráž, nesterilní</t>
  </si>
  <si>
    <t>4.11 Pohlcovací anestetické vápno</t>
  </si>
  <si>
    <t>1. Jednorázové monitorovací systémy</t>
  </si>
  <si>
    <t>1.8 Elektroda jednorázová pro krátkodobý monitoring a emergency, tekutý gel</t>
  </si>
  <si>
    <t>1.9 Elektroda jednorázová dlouhodobý monitoring a zátěžové EKG, pevný hydrogel</t>
  </si>
  <si>
    <t>5. Jednorázové spotřební materiály pro enterální výživu</t>
  </si>
  <si>
    <t>4. Jednorázové odsávací systémy</t>
  </si>
  <si>
    <t>3. Jednorázové drenážní systémy</t>
  </si>
  <si>
    <t>5.1 Souprava pro pumpu NUTRICIA FLOCARE 800 pro vak</t>
  </si>
  <si>
    <t>5.2 Souprava pro pumpu NUTRICIA FLOCARE 800 pro láhev</t>
  </si>
  <si>
    <t>5.3 Souprava gravitační Flocare na vak</t>
  </si>
  <si>
    <t>5.4 Sonda enterální</t>
  </si>
  <si>
    <t>5.5 Kompletní souprava pro perkutánní endoskopickou gastrostomii</t>
  </si>
  <si>
    <t>sazba DPH v %</t>
  </si>
  <si>
    <t>Název vyšetření</t>
  </si>
  <si>
    <t>Katalogové / objednací číslo</t>
  </si>
  <si>
    <t>Účel spotř. materiálu</t>
  </si>
  <si>
    <t>Velikost balení (počet vyšetření/ objem či počet ks v 1 balení)</t>
  </si>
  <si>
    <t>Nabídková cena za balení v Kč
bez DPH</t>
  </si>
  <si>
    <t>Nabídková cena za balení v Kč
vč. DPH</t>
  </si>
  <si>
    <t>Poznámka:</t>
  </si>
  <si>
    <r>
      <t>Předpokládaný roční počet vyšetření</t>
    </r>
    <r>
      <rPr>
        <vertAlign val="superscript"/>
        <sz val="10"/>
        <rFont val="Arial"/>
        <family val="2"/>
        <charset val="238"/>
      </rPr>
      <t>1</t>
    </r>
  </si>
  <si>
    <r>
      <t>Nabízený materiál (obchodní název)</t>
    </r>
    <r>
      <rPr>
        <vertAlign val="superscript"/>
        <sz val="10"/>
        <rFont val="Arial"/>
        <family val="2"/>
        <charset val="238"/>
      </rPr>
      <t>2</t>
    </r>
  </si>
  <si>
    <r>
      <t>Předpokládaný potřebný počet balení za 1 rok</t>
    </r>
    <r>
      <rPr>
        <vertAlign val="superscript"/>
        <sz val="10"/>
        <rFont val="Arial"/>
        <family val="2"/>
        <charset val="238"/>
      </rPr>
      <t>3</t>
    </r>
  </si>
  <si>
    <t>Velikost balení (objem či počet ks v 1 balení)</t>
  </si>
  <si>
    <t>Související spotřební materiál k provádění kontrolních měření, čištění a nezbytné údržby přístroje (promývací a ředicí roztoky, atd.), pokud nejde vztáhnout k jednotlivým vyšetřením.</t>
  </si>
  <si>
    <r>
      <t>Frekvence použití</t>
    </r>
    <r>
      <rPr>
        <vertAlign val="superscript"/>
        <sz val="10"/>
        <rFont val="Arial"/>
        <family val="2"/>
        <charset val="238"/>
      </rPr>
      <t>5</t>
    </r>
  </si>
  <si>
    <t>2 - Řádky u jednotlivých vyšetření lze přidávat podle spotřebního materiálu nutného k danému vyšetření.</t>
  </si>
  <si>
    <t>Nabídková cena za předpokládaný roční počet v Kč 
vč. DPH</t>
  </si>
  <si>
    <t xml:space="preserve">Celková nabídková cena za předpokládaný roční počet vyšetření včetně DPH </t>
  </si>
  <si>
    <r>
      <t>→ z toho na kontrolu za rok</t>
    </r>
    <r>
      <rPr>
        <i/>
        <vertAlign val="superscript"/>
        <sz val="10"/>
        <rFont val="Arial"/>
        <family val="2"/>
        <charset val="238"/>
      </rPr>
      <t>4</t>
    </r>
  </si>
  <si>
    <t>4 - Účastník uvede předpokládaný počet balení (vyčleněný ze sloupce F) potřebný pouze pro provádění kontroly, a to u těch položek, kterých se provádění kontroly týká.</t>
  </si>
  <si>
    <t>5 - Periodicita provádění kontrol, čištění přístroje, atd. stanovená účastníkem jako dostatečná pro spolehlivý provoz (např. 1x měsíčně, po každém x.vyšetření apod.) - účastník vyplní u materiálu, u kterého připadá v úvahu (promývací roztoky aj.)</t>
  </si>
  <si>
    <t>jméno a podpis účastníka</t>
  </si>
  <si>
    <t xml:space="preserve">Celková nabídková cena za předpokládaný roční počet  včetně DPH </t>
  </si>
  <si>
    <t>Název:</t>
  </si>
  <si>
    <t>1 - Stanovení XXXXXXX probíhá XXX dní v týdnu</t>
  </si>
  <si>
    <r>
      <t>3 - Předpokládaný potřebný počet balení/ rok vychází z předpokládaného počtu vyšetření za rok a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z předpokládaného počtu kontrol, které probíhají každý den na XXX hladinách. Potřebný počet balení musí respektovat expirační doby dané výrobcem. Účastník může uvést potřebný počet balení za 1 rok jako část celého balení, a to tak, aby za celou délku platnosti smlouvy byl zaokrouhlen počet na celá balení (směrem nahoru).</t>
    </r>
  </si>
  <si>
    <t>Celková nabídková cena za spotřební materiál pro stanovení XXXXXXX včetně DPH za 1 rok</t>
  </si>
  <si>
    <r>
      <t xml:space="preserve">Celková nabídková cena za spotřební materiál pro </t>
    </r>
    <r>
      <rPr>
        <sz val="12"/>
        <color rgb="FFFFFF00"/>
        <rFont val="Arial"/>
        <family val="2"/>
        <charset val="238"/>
      </rPr>
      <t>XXXXXXX</t>
    </r>
    <r>
      <rPr>
        <sz val="12"/>
        <rFont val="Arial"/>
        <family val="2"/>
        <charset val="238"/>
      </rPr>
      <t xml:space="preserve">  včetně DPH za 4 roky</t>
    </r>
  </si>
  <si>
    <t>aXa Arixtra</t>
  </si>
  <si>
    <t>aXa Eliquis</t>
  </si>
  <si>
    <t>aXa Xarelto</t>
  </si>
  <si>
    <t>aXa Lixiana</t>
  </si>
  <si>
    <t>APTT Cephascreen</t>
  </si>
  <si>
    <t>Protrombinový test (PT)</t>
  </si>
  <si>
    <t>Aktivovaný parciální tromboplastinový test (APTT)</t>
  </si>
  <si>
    <t>F II</t>
  </si>
  <si>
    <t>F V</t>
  </si>
  <si>
    <t>F X</t>
  </si>
  <si>
    <t>Plazminogen</t>
  </si>
  <si>
    <t>alfa2- antiplazmin</t>
  </si>
  <si>
    <t>VWF:Ag</t>
  </si>
  <si>
    <t>Protein S volný</t>
  </si>
  <si>
    <t>Antitrombin (IIa)</t>
  </si>
  <si>
    <t>F XII</t>
  </si>
  <si>
    <t xml:space="preserve">F XI </t>
  </si>
  <si>
    <t>HIT Screen</t>
  </si>
  <si>
    <t>s každým  testem</t>
  </si>
  <si>
    <t>Protein S (PS)</t>
  </si>
  <si>
    <t>Protein C (PC)</t>
  </si>
  <si>
    <t>kontrolní materiál: FII, FV, FVII, FVIII, FIX, FX, FXI, FXII, PS, PC, AT: Ag, AT(IIa), plasminogen, alfa2-antiplasmin, FVIII chromogenně</t>
  </si>
  <si>
    <t>Antitrombin: antigen (AT:Ag)</t>
  </si>
  <si>
    <t>D-Dimery (D-Di)</t>
  </si>
  <si>
    <t>HNP</t>
  </si>
  <si>
    <t>dAPTT Screen+korekce</t>
  </si>
  <si>
    <t>po některých reagenciích</t>
  </si>
  <si>
    <t>s každým testem vyžadujícím ředění vzorku</t>
  </si>
  <si>
    <t>chlorid vápenatý 0,025 M</t>
  </si>
  <si>
    <r>
      <t>s každým testem vyžadujícím CaCl</t>
    </r>
    <r>
      <rPr>
        <vertAlign val="subscript"/>
        <sz val="10"/>
        <rFont val="Arial"/>
        <family val="2"/>
        <charset val="238"/>
      </rPr>
      <t>2</t>
    </r>
  </si>
  <si>
    <t xml:space="preserve">kalibrátor pro vyšetření: FBG, AT, FF II, V, VII, X, VIII, IX, XI, XII, PS, PC, PLG, alfa2- antiplazmin, </t>
  </si>
  <si>
    <t>při změně šarže nebo každou sérií vyšetření</t>
  </si>
  <si>
    <t>2x denně</t>
  </si>
  <si>
    <t>kontrolní materiál (normální a patologický): PT, APTT, FBG, AT, TT, APTT necitl. k LA, APTT citl. k FF</t>
  </si>
  <si>
    <t>1x denně/ s každou sérií vyšetření</t>
  </si>
  <si>
    <t>s každou sérií vyšetření</t>
  </si>
  <si>
    <t>kontrolní materiál (normální a patologický): D-Di/VWF:Ag, Protein S volný</t>
  </si>
  <si>
    <t>směsná normální plasma - kontrola /korekce</t>
  </si>
  <si>
    <t>s každou sérií vyšetření/s každým vyšetřením korekce</t>
  </si>
  <si>
    <t>s každým testem</t>
  </si>
  <si>
    <t xml:space="preserve">Název: </t>
  </si>
  <si>
    <t>Číslo</t>
  </si>
  <si>
    <r>
      <t xml:space="preserve">aXa </t>
    </r>
    <r>
      <rPr>
        <sz val="8"/>
        <rFont val="Arial"/>
        <family val="2"/>
        <charset val="238"/>
      </rPr>
      <t>(LMWH, Zibor, Arixtra, Xarelto, Eliquis, Lixiana)</t>
    </r>
  </si>
  <si>
    <t>F II, V, VII, X</t>
  </si>
  <si>
    <t>FF VIII, IX, XI, XII, INH VIII, INH IX</t>
  </si>
  <si>
    <t>A</t>
  </si>
  <si>
    <t>B</t>
  </si>
  <si>
    <t>C</t>
  </si>
  <si>
    <t>D</t>
  </si>
  <si>
    <t>E</t>
  </si>
  <si>
    <t>F</t>
  </si>
  <si>
    <t>G</t>
  </si>
  <si>
    <t>Materiál</t>
  </si>
  <si>
    <t>H</t>
  </si>
  <si>
    <t>CH</t>
  </si>
  <si>
    <t>I</t>
  </si>
  <si>
    <t>J</t>
  </si>
  <si>
    <t>K</t>
  </si>
  <si>
    <t>ředící pufr</t>
  </si>
  <si>
    <t>kyvety pro automat</t>
  </si>
  <si>
    <t>kyvety pro poloautomat</t>
  </si>
  <si>
    <t>kuličky pro poloautomat</t>
  </si>
  <si>
    <t xml:space="preserve">speciální čistící roztok pro oplach jehel </t>
  </si>
  <si>
    <t>aXa LMWH, UFH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</si>
  <si>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</si>
  <si>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</si>
  <si>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</si>
  <si>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</si>
  <si>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</si>
  <si>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</si>
  <si>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</si>
  <si>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</si>
  <si>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</si>
  <si>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</si>
  <si>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</si>
  <si>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</si>
  <si>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</si>
  <si>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</si>
  <si>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</si>
  <si>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7.1</t>
  </si>
  <si>
    <t>7.2</t>
  </si>
  <si>
    <t>7.3</t>
  </si>
  <si>
    <t>8.1</t>
  </si>
  <si>
    <t>8.2</t>
  </si>
  <si>
    <t>Tabulka pro hodnocení_VZ Spotřební materiál pro koagulomertry</t>
  </si>
  <si>
    <r>
      <rPr>
        <sz val="10"/>
        <rFont val="Arial"/>
        <family val="2"/>
        <charset val="238"/>
      </rPr>
      <t>promývací roztok</t>
    </r>
    <r>
      <rPr>
        <sz val="10"/>
        <color rgb="FFFF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</si>
</sst>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6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u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rgb="FFFFFF00"/>
      <name val="Arial"/>
      <family val="2"/>
      <charset val="238"/>
    </font>
    <font>
      <sz val="10"/>
      <color theme="1"/>
      <name val="Arial"/>
      <family val="2"/>
      <charset val="238"/>
    </font>
    <font>
      <vertAlign val="sub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0" borderId="0" xfId="0" applyFont="1"/>
    <xf numFmtId="164" fontId="6" fillId="0" borderId="0" xfId="0" applyNumberFormat="1" applyFont="1" applyBorder="1"/>
    <xf numFmtId="0" fontId="6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0" fontId="6" fillId="0" borderId="1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4" xfId="0" applyFont="1" applyFill="1" applyBorder="1"/>
    <xf numFmtId="0" fontId="6" fillId="3" borderId="6" xfId="0" applyFont="1" applyFill="1" applyBorder="1"/>
    <xf numFmtId="0" fontId="7" fillId="3" borderId="13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 wrapText="1" indent="1"/>
    </xf>
    <xf numFmtId="164" fontId="6" fillId="0" borderId="3" xfId="0" applyNumberFormat="1" applyFont="1" applyFill="1" applyBorder="1" applyAlignment="1">
      <alignment horizontal="right" vertical="center" wrapText="1" indent="1"/>
    </xf>
    <xf numFmtId="164" fontId="6" fillId="0" borderId="4" xfId="0" applyNumberFormat="1" applyFont="1" applyFill="1" applyBorder="1" applyAlignment="1">
      <alignment horizontal="right" vertical="center" wrapText="1" inden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6" fillId="5" borderId="38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9" fontId="6" fillId="5" borderId="0" xfId="1" applyFont="1" applyFill="1" applyBorder="1" applyAlignment="1">
      <alignment horizontal="center" vertical="center" wrapText="1"/>
    </xf>
    <xf numFmtId="164" fontId="6" fillId="5" borderId="40" xfId="0" applyNumberFormat="1" applyFont="1" applyFill="1" applyBorder="1" applyAlignment="1">
      <alignment horizontal="right" vertical="center" wrapText="1" indent="1"/>
    </xf>
    <xf numFmtId="3" fontId="6" fillId="5" borderId="20" xfId="0" applyNumberFormat="1" applyFont="1" applyFill="1" applyBorder="1" applyAlignment="1">
      <alignment horizontal="center" vertical="center" wrapText="1"/>
    </xf>
    <xf numFmtId="164" fontId="6" fillId="5" borderId="41" xfId="0" applyNumberFormat="1" applyFont="1" applyFill="1" applyBorder="1" applyAlignment="1">
      <alignment horizontal="right" vertical="center" wrapText="1" inden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164" fontId="6" fillId="0" borderId="29" xfId="0" applyNumberFormat="1" applyFont="1" applyFill="1" applyBorder="1" applyAlignment="1">
      <alignment horizontal="right" vertical="center" wrapText="1" indent="1"/>
    </xf>
    <xf numFmtId="164" fontId="6" fillId="0" borderId="30" xfId="0" applyNumberFormat="1" applyFont="1" applyFill="1" applyBorder="1" applyAlignment="1">
      <alignment horizontal="right" vertical="center" wrapText="1" indent="1"/>
    </xf>
    <xf numFmtId="164" fontId="6" fillId="0" borderId="31" xfId="0" applyNumberFormat="1" applyFont="1" applyFill="1" applyBorder="1" applyAlignment="1">
      <alignment horizontal="right" vertical="center" wrapText="1" indent="1"/>
    </xf>
    <xf numFmtId="0" fontId="16" fillId="0" borderId="0" xfId="0" applyFont="1" applyAlignment="1">
      <alignment horizontal="left"/>
    </xf>
    <xf numFmtId="0" fontId="6" fillId="0" borderId="1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47" xfId="0" applyNumberFormat="1" applyFont="1" applyFill="1" applyBorder="1" applyAlignment="1">
      <alignment horizontal="right" vertical="center" wrapText="1" indent="1"/>
    </xf>
    <xf numFmtId="164" fontId="6" fillId="0" borderId="48" xfId="0" applyNumberFormat="1" applyFont="1" applyFill="1" applyBorder="1" applyAlignment="1">
      <alignment horizontal="right" vertical="center" wrapText="1" indent="1"/>
    </xf>
    <xf numFmtId="164" fontId="6" fillId="0" borderId="46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5" borderId="36" xfId="0" applyNumberFormat="1" applyFont="1" applyFill="1" applyBorder="1" applyAlignment="1">
      <alignment horizontal="right" vertical="center" wrapText="1" inden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17" fillId="5" borderId="36" xfId="0" applyFont="1" applyFill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6" xfId="0" applyFont="1" applyFill="1" applyBorder="1"/>
    <xf numFmtId="164" fontId="1" fillId="4" borderId="1" xfId="0" applyNumberFormat="1" applyFont="1" applyFill="1" applyBorder="1" applyAlignment="1">
      <alignment horizontal="center" vertical="center"/>
    </xf>
    <xf numFmtId="0" fontId="1" fillId="0" borderId="35" xfId="0" applyFont="1" applyBorder="1"/>
    <xf numFmtId="0" fontId="14" fillId="6" borderId="22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45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9" fontId="1" fillId="2" borderId="25" xfId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right" vertical="center" wrapText="1" indent="1"/>
    </xf>
    <xf numFmtId="0" fontId="1" fillId="2" borderId="8" xfId="0" applyFont="1" applyFill="1" applyBorder="1" applyAlignment="1">
      <alignment horizontal="center" vertical="center" wrapText="1"/>
    </xf>
    <xf numFmtId="9" fontId="1" fillId="2" borderId="26" xfId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right" vertical="center" wrapText="1" indent="1"/>
    </xf>
    <xf numFmtId="0" fontId="1" fillId="2" borderId="10" xfId="0" applyFont="1" applyFill="1" applyBorder="1" applyAlignment="1">
      <alignment horizontal="center" vertical="center" wrapText="1"/>
    </xf>
    <xf numFmtId="9" fontId="1" fillId="2" borderId="27" xfId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right" vertical="center" wrapText="1" indent="1"/>
    </xf>
    <xf numFmtId="9" fontId="1" fillId="2" borderId="35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9" fontId="1" fillId="2" borderId="42" xfId="1" applyFont="1" applyFill="1" applyBorder="1" applyAlignment="1">
      <alignment horizontal="center" vertical="center" wrapText="1"/>
    </xf>
    <xf numFmtId="9" fontId="1" fillId="2" borderId="43" xfId="1" applyFont="1" applyFill="1" applyBorder="1" applyAlignment="1">
      <alignment horizontal="center" vertical="center" wrapText="1"/>
    </xf>
    <xf numFmtId="9" fontId="1" fillId="2" borderId="44" xfId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9" fontId="1" fillId="2" borderId="48" xfId="1" applyFont="1" applyFill="1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right" vertical="center" wrapText="1" indent="1"/>
    </xf>
    <xf numFmtId="0" fontId="1" fillId="5" borderId="3" xfId="0" applyFont="1" applyFill="1" applyBorder="1" applyAlignment="1">
      <alignment horizontal="center" vertical="center" wrapText="1"/>
    </xf>
    <xf numFmtId="9" fontId="1" fillId="2" borderId="30" xfId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9" fontId="1" fillId="2" borderId="31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 applyAlignment="1">
      <alignment horizontal="center"/>
    </xf>
    <xf numFmtId="164" fontId="1" fillId="2" borderId="40" xfId="0" applyNumberFormat="1" applyFont="1" applyFill="1" applyBorder="1" applyAlignment="1">
      <alignment horizontal="right" vertical="center" wrapText="1" indent="1"/>
    </xf>
    <xf numFmtId="164" fontId="6" fillId="0" borderId="41" xfId="0" applyNumberFormat="1" applyFont="1" applyFill="1" applyBorder="1" applyAlignment="1">
      <alignment horizontal="right" vertical="center" wrapText="1" indent="1"/>
    </xf>
    <xf numFmtId="164" fontId="6" fillId="0" borderId="15" xfId="0" applyNumberFormat="1" applyFont="1" applyFill="1" applyBorder="1" applyAlignment="1">
      <alignment horizontal="right" vertical="center" wrapText="1" indent="1"/>
    </xf>
    <xf numFmtId="164" fontId="1" fillId="2" borderId="10" xfId="0" applyNumberFormat="1" applyFont="1" applyFill="1" applyBorder="1" applyAlignment="1">
      <alignment horizontal="right" vertical="center" wrapText="1" inden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right" vertical="center" wrapText="1" inden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9" fontId="1" fillId="2" borderId="46" xfId="1" applyFont="1" applyFill="1" applyBorder="1" applyAlignment="1">
      <alignment horizontal="center" vertical="center" wrapText="1"/>
    </xf>
    <xf numFmtId="9" fontId="1" fillId="2" borderId="23" xfId="1" applyFont="1" applyFill="1" applyBorder="1" applyAlignment="1">
      <alignment horizontal="center" vertical="center" wrapText="1"/>
    </xf>
    <xf numFmtId="9" fontId="1" fillId="2" borderId="45" xfId="1" applyFont="1" applyFill="1" applyBorder="1" applyAlignment="1">
      <alignment horizontal="center" vertical="center" wrapText="1"/>
    </xf>
    <xf numFmtId="9" fontId="1" fillId="2" borderId="20" xfId="1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1" fillId="2" borderId="37" xfId="0" applyFont="1" applyFill="1" applyBorder="1" applyAlignment="1">
      <alignment horizontal="center" vertical="center" wrapText="1"/>
    </xf>
    <xf numFmtId="9" fontId="1" fillId="2" borderId="56" xfId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7" fillId="5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6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60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" fillId="0" borderId="0" xfId="0" applyNumberFormat="1" applyFont="1"/>
    <xf numFmtId="0" fontId="1" fillId="0" borderId="13" xfId="0" applyNumberFormat="1" applyFont="1" applyBorder="1" applyAlignment="1">
      <alignment horizontal="center" vertical="center" wrapText="1"/>
    </xf>
    <xf numFmtId="0" fontId="6" fillId="5" borderId="0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/>
    <xf numFmtId="0" fontId="3" fillId="4" borderId="14" xfId="0" applyNumberFormat="1" applyFont="1" applyFill="1" applyBorder="1"/>
    <xf numFmtId="0" fontId="9" fillId="0" borderId="0" xfId="0" applyNumberFormat="1" applyFont="1"/>
    <xf numFmtId="164" fontId="6" fillId="0" borderId="6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3" fontId="1" fillId="2" borderId="30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9" fontId="1" fillId="2" borderId="59" xfId="1" applyFont="1" applyFill="1" applyBorder="1" applyAlignment="1">
      <alignment horizontal="center" vertical="center" wrapText="1"/>
    </xf>
    <xf numFmtId="164" fontId="6" fillId="0" borderId="68" xfId="0" applyNumberFormat="1" applyFont="1" applyFill="1" applyBorder="1" applyAlignment="1">
      <alignment horizontal="right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right" vertical="center" wrapText="1" inden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9" fontId="1" fillId="2" borderId="54" xfId="1" applyFont="1" applyFill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right" vertical="center" wrapText="1" indent="1"/>
    </xf>
    <xf numFmtId="164" fontId="6" fillId="0" borderId="33" xfId="0" applyNumberFormat="1" applyFont="1" applyFill="1" applyBorder="1" applyAlignment="1">
      <alignment horizontal="right" vertical="center" wrapText="1" indent="1"/>
    </xf>
    <xf numFmtId="164" fontId="6" fillId="0" borderId="33" xfId="0" applyNumberFormat="1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49" fontId="21" fillId="0" borderId="59" xfId="0" applyNumberFormat="1" applyFont="1" applyBorder="1" applyAlignment="1">
      <alignment horizontal="center" vertical="center" wrapText="1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3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48" xfId="0" applyFont="1" applyBorder="1" applyAlignment="1">
      <alignment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58" xfId="0" applyFont="1" applyFill="1" applyBorder="1" applyAlignment="1">
      <alignment horizontal="center" vertical="center" wrapText="1"/>
    </xf>
    <xf numFmtId="9" fontId="1" fillId="2" borderId="16" xfId="1" applyFont="1" applyFill="1" applyBorder="1" applyAlignment="1">
      <alignment horizontal="center" vertical="center" wrapText="1"/>
    </xf>
    <xf numFmtId="9" fontId="1" fillId="2" borderId="15" xfId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40" xfId="0" applyNumberFormat="1" applyFont="1" applyFill="1" applyBorder="1" applyAlignment="1">
      <alignment horizontal="center" vertical="center" wrapText="1"/>
    </xf>
    <xf numFmtId="164" fontId="6" fillId="0" borderId="34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" fillId="2" borderId="51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4" fillId="6" borderId="53" xfId="0" applyFont="1" applyFill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9" fontId="1" fillId="2" borderId="17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3333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zoomScale="85" workbookViewId="0">
      <selection sqref="A1:B46"/>
    </sheetView>
  </sheetViews>
  <sheetFormatPr defaultRowHeight="12.75" customHeight="1" x14ac:dyDescent="0.2"/>
  <cols>
    <col min="1" max="2" width="3.28515625" style="7" customWidth="1"/>
    <col min="3" max="3" width="33.140625" style="8" customWidth="1"/>
    <col min="4" max="4" width="18" style="8" bestFit="1" customWidth="1"/>
    <col min="5" max="5" width="16.42578125" style="8" customWidth="1"/>
    <col min="6" max="6" width="15.85546875" style="7" bestFit="1" customWidth="1"/>
    <col min="7" max="7" width="13.42578125" style="7" bestFit="1" customWidth="1"/>
    <col min="8" max="8" width="8.42578125" style="7" bestFit="1" customWidth="1"/>
    <col min="9" max="9" width="14" style="7" customWidth="1"/>
    <col min="10" max="10" width="15.42578125" style="7" customWidth="1"/>
    <col min="11" max="11" width="31.42578125" style="7" customWidth="1"/>
    <col min="12" max="12" width="25.7109375" style="7" bestFit="1" customWidth="1"/>
    <col min="13" max="16384" width="9.140625" style="7"/>
  </cols>
  <sheetData>
    <row r="1" spans="1:9" ht="12.75" customHeight="1" x14ac:dyDescent="0.2">
      <c r="A1" s="4" t="s">
        <v>35</v>
      </c>
      <c r="B1" s="4"/>
      <c r="C1" s="5"/>
      <c r="D1" s="5"/>
      <c r="E1" s="5"/>
      <c r="F1" s="4"/>
      <c r="G1" s="4"/>
      <c r="H1" s="4"/>
      <c r="I1" s="6"/>
    </row>
    <row r="2" spans="1:9" ht="12.75" customHeight="1" x14ac:dyDescent="0.2">
      <c r="B2" s="7" t="s">
        <v>0</v>
      </c>
    </row>
    <row r="3" spans="1:9" ht="12.75" customHeight="1" x14ac:dyDescent="0.2">
      <c r="B3" s="7" t="s">
        <v>1</v>
      </c>
    </row>
    <row r="4" spans="1:9" ht="12.75" customHeight="1" x14ac:dyDescent="0.2">
      <c r="B4" s="7" t="s">
        <v>2</v>
      </c>
    </row>
    <row r="5" spans="1:9" ht="12.75" customHeight="1" x14ac:dyDescent="0.2">
      <c r="B5" s="7" t="s">
        <v>3</v>
      </c>
    </row>
    <row r="6" spans="1:9" ht="12.75" customHeight="1" x14ac:dyDescent="0.2">
      <c r="B6" s="7" t="s">
        <v>4</v>
      </c>
    </row>
    <row r="7" spans="1:9" ht="12.75" customHeight="1" x14ac:dyDescent="0.2">
      <c r="B7" s="7" t="s">
        <v>5</v>
      </c>
    </row>
    <row r="8" spans="1:9" ht="12.75" customHeight="1" x14ac:dyDescent="0.2">
      <c r="B8" s="7" t="s">
        <v>6</v>
      </c>
    </row>
    <row r="9" spans="1:9" ht="12.75" customHeight="1" x14ac:dyDescent="0.2">
      <c r="B9" s="7" t="s">
        <v>36</v>
      </c>
    </row>
    <row r="10" spans="1:9" ht="12.75" customHeight="1" x14ac:dyDescent="0.2">
      <c r="B10" s="7" t="s">
        <v>37</v>
      </c>
    </row>
    <row r="11" spans="1:9" ht="12.75" customHeight="1" x14ac:dyDescent="0.2">
      <c r="A11" s="7" t="s">
        <v>7</v>
      </c>
      <c r="I11" s="6"/>
    </row>
    <row r="12" spans="1:9" ht="12.75" customHeight="1" x14ac:dyDescent="0.2">
      <c r="B12" s="7" t="s">
        <v>8</v>
      </c>
    </row>
    <row r="13" spans="1:9" ht="12.75" customHeight="1" x14ac:dyDescent="0.2">
      <c r="B13" s="7" t="s">
        <v>9</v>
      </c>
    </row>
    <row r="14" spans="1:9" ht="12.75" customHeight="1" x14ac:dyDescent="0.2">
      <c r="B14" s="7" t="s">
        <v>10</v>
      </c>
    </row>
    <row r="15" spans="1:9" ht="12.75" customHeight="1" x14ac:dyDescent="0.2">
      <c r="B15" s="7" t="s">
        <v>11</v>
      </c>
    </row>
    <row r="16" spans="1:9" ht="12.75" customHeight="1" x14ac:dyDescent="0.2">
      <c r="A16" s="7" t="s">
        <v>40</v>
      </c>
      <c r="I16" s="6"/>
    </row>
    <row r="17" spans="1:9" ht="12.75" customHeight="1" x14ac:dyDescent="0.2">
      <c r="B17" s="7" t="s">
        <v>12</v>
      </c>
    </row>
    <row r="18" spans="1:9" ht="12.75" customHeight="1" x14ac:dyDescent="0.2">
      <c r="B18" s="7" t="s">
        <v>13</v>
      </c>
    </row>
    <row r="19" spans="1:9" ht="12.75" customHeight="1" x14ac:dyDescent="0.2">
      <c r="B19" s="7" t="s">
        <v>14</v>
      </c>
    </row>
    <row r="20" spans="1:9" ht="12.75" customHeight="1" x14ac:dyDescent="0.2">
      <c r="B20" s="7" t="s">
        <v>15</v>
      </c>
    </row>
    <row r="21" spans="1:9" ht="12.75" customHeight="1" x14ac:dyDescent="0.2">
      <c r="B21" s="7" t="s">
        <v>16</v>
      </c>
    </row>
    <row r="22" spans="1:9" ht="12.75" customHeight="1" x14ac:dyDescent="0.2">
      <c r="B22" s="7" t="s">
        <v>17</v>
      </c>
    </row>
    <row r="23" spans="1:9" ht="12.75" customHeight="1" x14ac:dyDescent="0.2">
      <c r="B23" s="7" t="s">
        <v>18</v>
      </c>
    </row>
    <row r="24" spans="1:9" ht="12.75" customHeight="1" x14ac:dyDescent="0.2">
      <c r="B24" s="7" t="s">
        <v>19</v>
      </c>
    </row>
    <row r="25" spans="1:9" ht="12.75" customHeight="1" x14ac:dyDescent="0.2">
      <c r="B25" s="7" t="s">
        <v>20</v>
      </c>
    </row>
    <row r="26" spans="1:9" ht="12.75" customHeight="1" x14ac:dyDescent="0.2">
      <c r="B26" s="7" t="s">
        <v>21</v>
      </c>
    </row>
    <row r="27" spans="1:9" ht="12.75" customHeight="1" x14ac:dyDescent="0.2">
      <c r="B27" s="7" t="s">
        <v>22</v>
      </c>
    </row>
    <row r="28" spans="1:9" ht="12.75" customHeight="1" x14ac:dyDescent="0.2">
      <c r="B28" s="7" t="s">
        <v>23</v>
      </c>
    </row>
    <row r="29" spans="1:9" ht="12.75" customHeight="1" x14ac:dyDescent="0.2">
      <c r="A29" s="7" t="s">
        <v>39</v>
      </c>
      <c r="I29" s="6"/>
    </row>
    <row r="30" spans="1:9" ht="12.75" customHeight="1" x14ac:dyDescent="0.2">
      <c r="B30" s="7" t="s">
        <v>24</v>
      </c>
    </row>
    <row r="31" spans="1:9" ht="12.75" customHeight="1" x14ac:dyDescent="0.2">
      <c r="B31" s="7" t="s">
        <v>25</v>
      </c>
    </row>
    <row r="32" spans="1:9" ht="12.75" customHeight="1" x14ac:dyDescent="0.2">
      <c r="B32" s="7" t="s">
        <v>26</v>
      </c>
    </row>
    <row r="33" spans="1:9" ht="12.75" customHeight="1" x14ac:dyDescent="0.2">
      <c r="B33" s="7" t="s">
        <v>27</v>
      </c>
    </row>
    <row r="34" spans="1:9" ht="12.75" customHeight="1" x14ac:dyDescent="0.2">
      <c r="B34" s="7" t="s">
        <v>28</v>
      </c>
    </row>
    <row r="35" spans="1:9" ht="12.75" customHeight="1" x14ac:dyDescent="0.2">
      <c r="B35" s="7" t="s">
        <v>29</v>
      </c>
    </row>
    <row r="36" spans="1:9" ht="12.75" customHeight="1" x14ac:dyDescent="0.2">
      <c r="B36" s="7" t="s">
        <v>30</v>
      </c>
    </row>
    <row r="37" spans="1:9" ht="12.75" customHeight="1" x14ac:dyDescent="0.2">
      <c r="B37" s="7" t="s">
        <v>31</v>
      </c>
    </row>
    <row r="38" spans="1:9" ht="12.75" customHeight="1" x14ac:dyDescent="0.2">
      <c r="B38" s="7" t="s">
        <v>32</v>
      </c>
    </row>
    <row r="39" spans="1:9" ht="12.75" customHeight="1" x14ac:dyDescent="0.2">
      <c r="B39" s="7" t="s">
        <v>33</v>
      </c>
    </row>
    <row r="40" spans="1:9" ht="12.75" customHeight="1" x14ac:dyDescent="0.2">
      <c r="B40" s="7" t="s">
        <v>34</v>
      </c>
    </row>
    <row r="41" spans="1:9" ht="12.75" customHeight="1" x14ac:dyDescent="0.2">
      <c r="A41" s="7" t="s">
        <v>38</v>
      </c>
      <c r="I41" s="6"/>
    </row>
    <row r="42" spans="1:9" ht="12.75" customHeight="1" x14ac:dyDescent="0.2">
      <c r="B42" s="7" t="s">
        <v>41</v>
      </c>
    </row>
    <row r="43" spans="1:9" ht="12.75" customHeight="1" x14ac:dyDescent="0.2">
      <c r="B43" s="7" t="s">
        <v>42</v>
      </c>
    </row>
    <row r="44" spans="1:9" ht="12.75" customHeight="1" x14ac:dyDescent="0.2">
      <c r="B44" s="7" t="s">
        <v>43</v>
      </c>
    </row>
    <row r="45" spans="1:9" ht="12.75" customHeight="1" x14ac:dyDescent="0.2">
      <c r="B45" s="7" t="s">
        <v>44</v>
      </c>
    </row>
    <row r="46" spans="1:9" ht="12.75" customHeight="1" x14ac:dyDescent="0.2">
      <c r="B46" s="7" t="s">
        <v>45</v>
      </c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6" fitToHeight="10" orientation="landscape" horizontalDpi="300" verticalDpi="300" r:id="rId1"/>
  <headerFooter alignWithMargins="0">
    <oddHeader>&amp;CFN Plzeň – spotřební materiál pro intenzivní medicínu – zadávací dokumentace</oddHeader>
    <oddFooter>&amp;CStrana &amp;P+13 (celkem 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abSelected="1" zoomScale="80" zoomScaleNormal="80" zoomScalePageLayoutView="55" workbookViewId="0">
      <selection activeCell="C42" sqref="C42:C53"/>
    </sheetView>
  </sheetViews>
  <sheetFormatPr defaultRowHeight="12.75" customHeight="1" x14ac:dyDescent="0.25"/>
  <cols>
    <col min="1" max="1" width="24.28515625" style="1" customWidth="1"/>
    <col min="2" max="2" width="40.140625" style="1" customWidth="1"/>
    <col min="3" max="3" width="16" style="2" customWidth="1"/>
    <col min="4" max="4" width="16" style="173" customWidth="1"/>
    <col min="5" max="5" width="14.85546875" style="8" customWidth="1"/>
    <col min="6" max="6" width="26.42578125" style="8" customWidth="1"/>
    <col min="7" max="7" width="19.7109375" style="8" customWidth="1"/>
    <col min="8" max="8" width="17.85546875" style="8" customWidth="1"/>
    <col min="9" max="10" width="10.7109375" style="8" customWidth="1"/>
    <col min="11" max="12" width="15.7109375" style="7" customWidth="1"/>
    <col min="13" max="13" width="18.28515625" style="7" customWidth="1"/>
    <col min="14" max="14" width="24.7109375" style="7" customWidth="1"/>
    <col min="15" max="15" width="21" style="7" customWidth="1"/>
    <col min="16" max="16" width="27.5703125" style="7" customWidth="1"/>
    <col min="17" max="17" width="25.7109375" style="7" bestFit="1" customWidth="1"/>
    <col min="18" max="16384" width="9.140625" style="7"/>
  </cols>
  <sheetData>
    <row r="1" spans="1:15" s="2" customFormat="1" ht="20.25" x14ac:dyDescent="0.3">
      <c r="A1" s="16" t="s">
        <v>113</v>
      </c>
      <c r="B1" s="16"/>
      <c r="C1" s="228" t="s">
        <v>157</v>
      </c>
      <c r="D1" s="229"/>
      <c r="E1" s="230"/>
      <c r="F1" s="230"/>
      <c r="G1" s="231"/>
      <c r="H1" s="230"/>
      <c r="I1" s="230"/>
      <c r="J1" s="230"/>
      <c r="K1" s="232"/>
      <c r="L1" s="232"/>
      <c r="M1" s="232"/>
      <c r="N1" s="232"/>
      <c r="O1" s="232"/>
    </row>
    <row r="2" spans="1:15" ht="12.75" customHeight="1" thickBot="1" x14ac:dyDescent="0.3"/>
    <row r="3" spans="1:15" ht="60" customHeight="1" thickBot="1" x14ac:dyDescent="0.25">
      <c r="A3" s="164" t="s">
        <v>114</v>
      </c>
      <c r="B3" s="24" t="s">
        <v>47</v>
      </c>
      <c r="C3" s="18" t="s">
        <v>54</v>
      </c>
      <c r="D3" s="174" t="s">
        <v>125</v>
      </c>
      <c r="E3" s="12" t="s">
        <v>48</v>
      </c>
      <c r="F3" s="20" t="s">
        <v>55</v>
      </c>
      <c r="G3" s="52" t="s">
        <v>50</v>
      </c>
      <c r="H3" s="50" t="s">
        <v>56</v>
      </c>
      <c r="I3" s="79" t="s">
        <v>63</v>
      </c>
      <c r="J3" s="72" t="s">
        <v>46</v>
      </c>
      <c r="K3" s="73" t="s">
        <v>51</v>
      </c>
      <c r="L3" s="74" t="s">
        <v>52</v>
      </c>
      <c r="M3" s="75" t="s">
        <v>61</v>
      </c>
      <c r="N3" s="76" t="s">
        <v>62</v>
      </c>
    </row>
    <row r="4" spans="1:15" ht="19.5" customHeight="1" x14ac:dyDescent="0.2">
      <c r="A4" s="269">
        <v>1</v>
      </c>
      <c r="B4" s="260" t="s">
        <v>78</v>
      </c>
      <c r="C4" s="272">
        <v>82000</v>
      </c>
      <c r="D4" s="293">
        <v>1</v>
      </c>
      <c r="E4" s="279"/>
      <c r="F4" s="249"/>
      <c r="G4" s="251"/>
      <c r="H4" s="279"/>
      <c r="I4" s="241"/>
      <c r="J4" s="243"/>
      <c r="K4" s="253"/>
      <c r="L4" s="255"/>
      <c r="M4" s="245"/>
      <c r="N4" s="245"/>
      <c r="O4" s="19"/>
    </row>
    <row r="5" spans="1:15" ht="20.100000000000001" customHeight="1" thickBot="1" x14ac:dyDescent="0.25">
      <c r="A5" s="270"/>
      <c r="B5" s="261"/>
      <c r="C5" s="262"/>
      <c r="D5" s="295"/>
      <c r="E5" s="280"/>
      <c r="F5" s="250"/>
      <c r="G5" s="252"/>
      <c r="H5" s="280"/>
      <c r="I5" s="242"/>
      <c r="J5" s="244"/>
      <c r="K5" s="254"/>
      <c r="L5" s="256"/>
      <c r="M5" s="257"/>
      <c r="N5" s="257"/>
      <c r="O5" s="19"/>
    </row>
    <row r="6" spans="1:15" ht="19.5" customHeight="1" x14ac:dyDescent="0.2">
      <c r="A6" s="277">
        <v>2</v>
      </c>
      <c r="B6" s="281" t="s">
        <v>79</v>
      </c>
      <c r="C6" s="272">
        <v>73000</v>
      </c>
      <c r="D6" s="293">
        <v>2</v>
      </c>
      <c r="E6" s="279"/>
      <c r="F6" s="249"/>
      <c r="G6" s="251"/>
      <c r="H6" s="247"/>
      <c r="I6" s="241"/>
      <c r="J6" s="243"/>
      <c r="K6" s="253"/>
      <c r="L6" s="255"/>
      <c r="M6" s="245"/>
      <c r="N6" s="245"/>
      <c r="O6" s="19"/>
    </row>
    <row r="7" spans="1:15" ht="20.100000000000001" customHeight="1" thickBot="1" x14ac:dyDescent="0.25">
      <c r="A7" s="278"/>
      <c r="B7" s="282"/>
      <c r="C7" s="262"/>
      <c r="D7" s="295"/>
      <c r="E7" s="280"/>
      <c r="F7" s="250"/>
      <c r="G7" s="252"/>
      <c r="H7" s="248"/>
      <c r="I7" s="242"/>
      <c r="J7" s="244"/>
      <c r="K7" s="254"/>
      <c r="L7" s="256"/>
      <c r="M7" s="257"/>
      <c r="N7" s="257"/>
      <c r="O7" s="19"/>
    </row>
    <row r="8" spans="1:15" ht="20.100000000000001" customHeight="1" x14ac:dyDescent="0.2">
      <c r="A8" s="269">
        <v>3</v>
      </c>
      <c r="B8" s="260" t="s">
        <v>96</v>
      </c>
      <c r="C8" s="272">
        <v>16000</v>
      </c>
      <c r="D8" s="293">
        <v>3</v>
      </c>
      <c r="E8" s="247"/>
      <c r="F8" s="249"/>
      <c r="G8" s="251"/>
      <c r="H8" s="247"/>
      <c r="I8" s="241"/>
      <c r="J8" s="243"/>
      <c r="K8" s="253"/>
      <c r="L8" s="255"/>
      <c r="M8" s="245"/>
      <c r="N8" s="245"/>
      <c r="O8" s="19"/>
    </row>
    <row r="9" spans="1:15" ht="20.100000000000001" customHeight="1" thickBot="1" x14ac:dyDescent="0.25">
      <c r="A9" s="284"/>
      <c r="B9" s="283"/>
      <c r="C9" s="285"/>
      <c r="D9" s="295"/>
      <c r="E9" s="273"/>
      <c r="F9" s="274"/>
      <c r="G9" s="275"/>
      <c r="H9" s="273"/>
      <c r="I9" s="264"/>
      <c r="J9" s="268"/>
      <c r="K9" s="258"/>
      <c r="L9" s="259"/>
      <c r="M9" s="246"/>
      <c r="N9" s="246"/>
      <c r="O9" s="19"/>
    </row>
    <row r="10" spans="1:15" ht="20.100000000000001" customHeight="1" x14ac:dyDescent="0.2">
      <c r="A10" s="269">
        <v>4</v>
      </c>
      <c r="B10" s="260" t="s">
        <v>77</v>
      </c>
      <c r="C10" s="272">
        <v>1500</v>
      </c>
      <c r="D10" s="293">
        <v>4</v>
      </c>
      <c r="E10" s="247"/>
      <c r="F10" s="249"/>
      <c r="G10" s="251"/>
      <c r="H10" s="247"/>
      <c r="I10" s="241"/>
      <c r="J10" s="243"/>
      <c r="K10" s="253"/>
      <c r="L10" s="255"/>
      <c r="M10" s="245"/>
      <c r="N10" s="239"/>
      <c r="O10" s="19"/>
    </row>
    <row r="11" spans="1:15" ht="20.25" customHeight="1" thickBot="1" x14ac:dyDescent="0.25">
      <c r="A11" s="270"/>
      <c r="B11" s="283"/>
      <c r="C11" s="262"/>
      <c r="D11" s="295"/>
      <c r="E11" s="248"/>
      <c r="F11" s="250"/>
      <c r="G11" s="252"/>
      <c r="H11" s="248"/>
      <c r="I11" s="242"/>
      <c r="J11" s="244"/>
      <c r="K11" s="254"/>
      <c r="L11" s="256"/>
      <c r="M11" s="257"/>
      <c r="N11" s="240"/>
      <c r="O11" s="19"/>
    </row>
    <row r="12" spans="1:15" s="169" customFormat="1" ht="75.75" customHeight="1" x14ac:dyDescent="0.2">
      <c r="A12" s="185">
        <v>5</v>
      </c>
      <c r="B12" s="165" t="s">
        <v>115</v>
      </c>
      <c r="C12" s="234">
        <v>4200</v>
      </c>
      <c r="D12" s="223" t="s">
        <v>137</v>
      </c>
      <c r="E12" s="190"/>
      <c r="F12" s="205"/>
      <c r="G12" s="192"/>
      <c r="H12" s="190"/>
      <c r="I12" s="206"/>
      <c r="J12" s="207"/>
      <c r="K12" s="191"/>
      <c r="L12" s="208"/>
      <c r="M12" s="189"/>
      <c r="N12" s="189"/>
      <c r="O12" s="168"/>
    </row>
    <row r="13" spans="1:15" ht="20.100000000000001" customHeight="1" x14ac:dyDescent="0.2">
      <c r="A13" s="278"/>
      <c r="B13" s="266" t="s">
        <v>136</v>
      </c>
      <c r="C13" s="265">
        <v>3800</v>
      </c>
      <c r="D13" s="224" t="s">
        <v>138</v>
      </c>
      <c r="E13" s="99"/>
      <c r="F13" s="127"/>
      <c r="G13" s="110"/>
      <c r="H13" s="99"/>
      <c r="I13" s="92"/>
      <c r="J13" s="108"/>
      <c r="K13" s="101"/>
      <c r="L13" s="35"/>
      <c r="M13" s="58"/>
      <c r="N13" s="39"/>
      <c r="O13" s="19"/>
    </row>
    <row r="14" spans="1:15" ht="20.100000000000001" customHeight="1" x14ac:dyDescent="0.2">
      <c r="A14" s="278"/>
      <c r="B14" s="261"/>
      <c r="C14" s="262"/>
      <c r="D14" s="224" t="s">
        <v>139</v>
      </c>
      <c r="E14" s="156"/>
      <c r="F14" s="145"/>
      <c r="G14" s="193"/>
      <c r="H14" s="156"/>
      <c r="I14" s="95"/>
      <c r="J14" s="157"/>
      <c r="K14" s="113"/>
      <c r="L14" s="68"/>
      <c r="M14" s="69"/>
      <c r="N14" s="179"/>
      <c r="O14" s="19"/>
    </row>
    <row r="15" spans="1:15" ht="20.100000000000001" customHeight="1" x14ac:dyDescent="0.2">
      <c r="A15" s="222"/>
      <c r="B15" s="267"/>
      <c r="C15" s="263"/>
      <c r="D15" s="224" t="s">
        <v>140</v>
      </c>
      <c r="E15" s="156"/>
      <c r="F15" s="145"/>
      <c r="G15" s="193"/>
      <c r="H15" s="156"/>
      <c r="I15" s="95"/>
      <c r="J15" s="157"/>
      <c r="K15" s="113"/>
      <c r="L15" s="68"/>
      <c r="M15" s="69"/>
      <c r="N15" s="216"/>
      <c r="O15" s="19"/>
    </row>
    <row r="16" spans="1:15" ht="20.100000000000001" customHeight="1" x14ac:dyDescent="0.2">
      <c r="A16" s="287"/>
      <c r="B16" s="266" t="s">
        <v>73</v>
      </c>
      <c r="C16" s="288">
        <v>10</v>
      </c>
      <c r="D16" s="224" t="s">
        <v>141</v>
      </c>
      <c r="E16" s="156"/>
      <c r="F16" s="145"/>
      <c r="G16" s="193"/>
      <c r="H16" s="156"/>
      <c r="I16" s="95"/>
      <c r="J16" s="157"/>
      <c r="K16" s="113"/>
      <c r="L16" s="68"/>
      <c r="M16" s="69"/>
      <c r="N16" s="290"/>
      <c r="O16" s="19"/>
    </row>
    <row r="17" spans="1:15" ht="20.100000000000001" customHeight="1" x14ac:dyDescent="0.2">
      <c r="A17" s="287"/>
      <c r="B17" s="267"/>
      <c r="C17" s="289"/>
      <c r="D17" s="224" t="s">
        <v>142</v>
      </c>
      <c r="E17" s="99"/>
      <c r="F17" s="202"/>
      <c r="G17" s="110"/>
      <c r="H17" s="99"/>
      <c r="I17" s="92"/>
      <c r="J17" s="108"/>
      <c r="K17" s="101"/>
      <c r="L17" s="35"/>
      <c r="M17" s="58"/>
      <c r="N17" s="286"/>
      <c r="O17" s="19"/>
    </row>
    <row r="18" spans="1:15" ht="20.100000000000001" customHeight="1" x14ac:dyDescent="0.2">
      <c r="A18" s="270"/>
      <c r="B18" s="261" t="s">
        <v>74</v>
      </c>
      <c r="C18" s="262">
        <v>150</v>
      </c>
      <c r="D18" s="224" t="s">
        <v>143</v>
      </c>
      <c r="E18" s="99"/>
      <c r="F18" s="127"/>
      <c r="G18" s="110"/>
      <c r="H18" s="99"/>
      <c r="I18" s="92"/>
      <c r="J18" s="100"/>
      <c r="K18" s="101"/>
      <c r="L18" s="35"/>
      <c r="M18" s="58"/>
      <c r="N18" s="257"/>
      <c r="O18" s="19"/>
    </row>
    <row r="19" spans="1:15" ht="20.100000000000001" customHeight="1" x14ac:dyDescent="0.2">
      <c r="A19" s="270"/>
      <c r="B19" s="271"/>
      <c r="C19" s="263"/>
      <c r="D19" s="224" t="s">
        <v>144</v>
      </c>
      <c r="E19" s="99"/>
      <c r="F19" s="127"/>
      <c r="G19" s="110"/>
      <c r="H19" s="99"/>
      <c r="I19" s="92"/>
      <c r="J19" s="100"/>
      <c r="K19" s="101"/>
      <c r="L19" s="35"/>
      <c r="M19" s="58"/>
      <c r="N19" s="286"/>
      <c r="O19" s="19"/>
    </row>
    <row r="20" spans="1:15" ht="20.100000000000001" customHeight="1" x14ac:dyDescent="0.2">
      <c r="A20" s="270"/>
      <c r="B20" s="261" t="s">
        <v>75</v>
      </c>
      <c r="C20" s="262">
        <v>180</v>
      </c>
      <c r="D20" s="224" t="s">
        <v>145</v>
      </c>
      <c r="E20" s="99"/>
      <c r="F20" s="127"/>
      <c r="G20" s="110"/>
      <c r="H20" s="99"/>
      <c r="I20" s="92"/>
      <c r="J20" s="108"/>
      <c r="K20" s="101"/>
      <c r="L20" s="35"/>
      <c r="M20" s="58"/>
      <c r="N20" s="257"/>
      <c r="O20" s="19"/>
    </row>
    <row r="21" spans="1:15" ht="20.100000000000001" customHeight="1" x14ac:dyDescent="0.2">
      <c r="A21" s="270"/>
      <c r="B21" s="267"/>
      <c r="C21" s="263"/>
      <c r="D21" s="224" t="s">
        <v>146</v>
      </c>
      <c r="E21" s="99"/>
      <c r="F21" s="127"/>
      <c r="G21" s="110"/>
      <c r="H21" s="99"/>
      <c r="I21" s="92"/>
      <c r="J21" s="108"/>
      <c r="K21" s="101"/>
      <c r="L21" s="35"/>
      <c r="M21" s="58"/>
      <c r="N21" s="286"/>
      <c r="O21" s="19"/>
    </row>
    <row r="22" spans="1:15" ht="20.100000000000001" customHeight="1" x14ac:dyDescent="0.2">
      <c r="A22" s="270"/>
      <c r="B22" s="261" t="s">
        <v>76</v>
      </c>
      <c r="C22" s="262">
        <v>10</v>
      </c>
      <c r="D22" s="224" t="s">
        <v>147</v>
      </c>
      <c r="E22" s="99"/>
      <c r="F22" s="127"/>
      <c r="G22" s="110"/>
      <c r="H22" s="99"/>
      <c r="I22" s="92"/>
      <c r="J22" s="100"/>
      <c r="K22" s="101"/>
      <c r="L22" s="35"/>
      <c r="M22" s="58"/>
      <c r="N22" s="257"/>
      <c r="O22" s="19"/>
    </row>
    <row r="23" spans="1:15" ht="20.100000000000001" customHeight="1" thickBot="1" x14ac:dyDescent="0.25">
      <c r="A23" s="284"/>
      <c r="B23" s="276"/>
      <c r="C23" s="285"/>
      <c r="D23" s="225" t="s">
        <v>148</v>
      </c>
      <c r="E23" s="106"/>
      <c r="F23" s="128"/>
      <c r="G23" s="116"/>
      <c r="H23" s="106"/>
      <c r="I23" s="94"/>
      <c r="J23" s="103"/>
      <c r="K23" s="104"/>
      <c r="L23" s="36"/>
      <c r="M23" s="59"/>
      <c r="N23" s="246"/>
      <c r="O23" s="19"/>
    </row>
    <row r="24" spans="1:15" ht="36.75" customHeight="1" x14ac:dyDescent="0.2">
      <c r="A24" s="184">
        <v>6</v>
      </c>
      <c r="B24" s="170" t="s">
        <v>116</v>
      </c>
      <c r="C24" s="234">
        <v>630</v>
      </c>
      <c r="D24" s="204">
        <v>1</v>
      </c>
      <c r="E24" s="96"/>
      <c r="F24" s="126"/>
      <c r="G24" s="200"/>
      <c r="H24" s="96"/>
      <c r="I24" s="91"/>
      <c r="J24" s="97"/>
      <c r="K24" s="98"/>
      <c r="L24" s="34"/>
      <c r="M24" s="57"/>
      <c r="N24" s="209"/>
      <c r="O24" s="19"/>
    </row>
    <row r="25" spans="1:15" ht="38.25" customHeight="1" x14ac:dyDescent="0.2">
      <c r="A25" s="181"/>
      <c r="B25" s="171" t="s">
        <v>80</v>
      </c>
      <c r="C25" s="235">
        <v>120</v>
      </c>
      <c r="D25" s="224" t="s">
        <v>149</v>
      </c>
      <c r="E25" s="99"/>
      <c r="F25" s="127"/>
      <c r="G25" s="110"/>
      <c r="H25" s="99"/>
      <c r="I25" s="92"/>
      <c r="J25" s="108"/>
      <c r="K25" s="101"/>
      <c r="L25" s="140"/>
      <c r="M25" s="58"/>
      <c r="N25" s="39"/>
      <c r="O25" s="19"/>
    </row>
    <row r="26" spans="1:15" ht="40.5" customHeight="1" x14ac:dyDescent="0.2">
      <c r="A26" s="181"/>
      <c r="B26" s="171" t="s">
        <v>81</v>
      </c>
      <c r="C26" s="235">
        <v>150</v>
      </c>
      <c r="D26" s="224" t="s">
        <v>150</v>
      </c>
      <c r="E26" s="99"/>
      <c r="F26" s="127"/>
      <c r="G26" s="110"/>
      <c r="H26" s="99"/>
      <c r="I26" s="210"/>
      <c r="J26" s="108"/>
      <c r="K26" s="101"/>
      <c r="L26" s="140"/>
      <c r="M26" s="58"/>
      <c r="N26" s="39"/>
      <c r="O26" s="19"/>
    </row>
    <row r="27" spans="1:15" ht="36.75" customHeight="1" thickBot="1" x14ac:dyDescent="0.25">
      <c r="A27" s="183"/>
      <c r="B27" s="172" t="s">
        <v>82</v>
      </c>
      <c r="C27" s="236">
        <v>150</v>
      </c>
      <c r="D27" s="226" t="s">
        <v>151</v>
      </c>
      <c r="E27" s="106"/>
      <c r="F27" s="128"/>
      <c r="G27" s="116"/>
      <c r="H27" s="106"/>
      <c r="I27" s="94"/>
      <c r="J27" s="109"/>
      <c r="K27" s="104"/>
      <c r="L27" s="211"/>
      <c r="M27" s="59"/>
      <c r="N27" s="212"/>
      <c r="O27" s="19"/>
    </row>
    <row r="28" spans="1:15" ht="36.75" customHeight="1" x14ac:dyDescent="0.2">
      <c r="A28" s="181">
        <v>7</v>
      </c>
      <c r="B28" s="167" t="s">
        <v>117</v>
      </c>
      <c r="C28" s="237">
        <v>3000</v>
      </c>
      <c r="D28" s="203">
        <v>4</v>
      </c>
      <c r="E28" s="96"/>
      <c r="F28" s="126"/>
      <c r="G28" s="200"/>
      <c r="H28" s="96"/>
      <c r="I28" s="91"/>
      <c r="J28" s="107"/>
      <c r="K28" s="98"/>
      <c r="L28" s="34"/>
      <c r="M28" s="57"/>
      <c r="N28" s="213"/>
      <c r="O28" s="19"/>
    </row>
    <row r="29" spans="1:15" ht="36.75" customHeight="1" x14ac:dyDescent="0.2">
      <c r="A29" s="181"/>
      <c r="B29" s="266" t="s">
        <v>89</v>
      </c>
      <c r="C29" s="265">
        <v>200</v>
      </c>
      <c r="D29" s="224" t="s">
        <v>152</v>
      </c>
      <c r="E29" s="99"/>
      <c r="F29" s="127"/>
      <c r="G29" s="110"/>
      <c r="H29" s="99"/>
      <c r="I29" s="92"/>
      <c r="J29" s="108"/>
      <c r="K29" s="101"/>
      <c r="L29" s="35"/>
      <c r="M29" s="58"/>
      <c r="N29" s="137"/>
      <c r="O29" s="19"/>
    </row>
    <row r="30" spans="1:15" ht="36.75" customHeight="1" x14ac:dyDescent="0.2">
      <c r="A30" s="215"/>
      <c r="B30" s="267"/>
      <c r="C30" s="263"/>
      <c r="D30" s="225" t="s">
        <v>153</v>
      </c>
      <c r="E30" s="102"/>
      <c r="F30" s="129"/>
      <c r="G30" s="197"/>
      <c r="H30" s="102"/>
      <c r="I30" s="93"/>
      <c r="J30" s="217"/>
      <c r="K30" s="101"/>
      <c r="L30" s="218"/>
      <c r="M30" s="219"/>
      <c r="N30" s="220"/>
      <c r="O30" s="19"/>
    </row>
    <row r="31" spans="1:15" ht="36.75" customHeight="1" thickBot="1" x14ac:dyDescent="0.25">
      <c r="A31" s="183"/>
      <c r="B31" s="166" t="s">
        <v>88</v>
      </c>
      <c r="C31" s="238">
        <v>190</v>
      </c>
      <c r="D31" s="226" t="s">
        <v>154</v>
      </c>
      <c r="E31" s="106"/>
      <c r="F31" s="214"/>
      <c r="G31" s="116"/>
      <c r="H31" s="106"/>
      <c r="I31" s="94"/>
      <c r="J31" s="109"/>
      <c r="K31" s="104"/>
      <c r="L31" s="211"/>
      <c r="M31" s="59"/>
      <c r="N31" s="212"/>
      <c r="O31" s="19"/>
    </row>
    <row r="32" spans="1:15" ht="20.100000000000001" customHeight="1" x14ac:dyDescent="0.2">
      <c r="A32" s="269">
        <v>8</v>
      </c>
      <c r="B32" s="260" t="s">
        <v>85</v>
      </c>
      <c r="C32" s="272">
        <v>360</v>
      </c>
      <c r="D32" s="227" t="s">
        <v>155</v>
      </c>
      <c r="E32" s="96"/>
      <c r="F32" s="126"/>
      <c r="G32" s="200"/>
      <c r="H32" s="96"/>
      <c r="I32" s="91"/>
      <c r="J32" s="107"/>
      <c r="K32" s="98"/>
      <c r="L32" s="34"/>
      <c r="M32" s="57"/>
      <c r="N32" s="239"/>
      <c r="O32" s="19"/>
    </row>
    <row r="33" spans="1:15" ht="20.100000000000001" customHeight="1" thickBot="1" x14ac:dyDescent="0.25">
      <c r="A33" s="270"/>
      <c r="B33" s="261"/>
      <c r="C33" s="262"/>
      <c r="D33" s="226" t="s">
        <v>156</v>
      </c>
      <c r="E33" s="99"/>
      <c r="F33" s="127"/>
      <c r="G33" s="110"/>
      <c r="H33" s="99"/>
      <c r="I33" s="92"/>
      <c r="J33" s="108"/>
      <c r="K33" s="113"/>
      <c r="L33" s="35"/>
      <c r="M33" s="58"/>
      <c r="N33" s="240"/>
      <c r="O33" s="19"/>
    </row>
    <row r="34" spans="1:15" ht="20.100000000000001" customHeight="1" x14ac:dyDescent="0.2">
      <c r="A34" s="269">
        <v>9</v>
      </c>
      <c r="B34" s="260" t="s">
        <v>93</v>
      </c>
      <c r="C34" s="272">
        <v>690</v>
      </c>
      <c r="D34" s="293">
        <v>9</v>
      </c>
      <c r="E34" s="247"/>
      <c r="F34" s="249"/>
      <c r="G34" s="251"/>
      <c r="H34" s="247"/>
      <c r="I34" s="241"/>
      <c r="J34" s="243"/>
      <c r="K34" s="253"/>
      <c r="L34" s="255"/>
      <c r="M34" s="245"/>
      <c r="N34" s="239"/>
      <c r="O34" s="19"/>
    </row>
    <row r="35" spans="1:15" ht="20.100000000000001" customHeight="1" thickBot="1" x14ac:dyDescent="0.25">
      <c r="A35" s="270"/>
      <c r="B35" s="261"/>
      <c r="C35" s="262"/>
      <c r="D35" s="295"/>
      <c r="E35" s="273"/>
      <c r="F35" s="274"/>
      <c r="G35" s="275"/>
      <c r="H35" s="273"/>
      <c r="I35" s="264"/>
      <c r="J35" s="268"/>
      <c r="K35" s="258"/>
      <c r="L35" s="259"/>
      <c r="M35" s="246"/>
      <c r="N35" s="240"/>
      <c r="O35" s="19"/>
    </row>
    <row r="36" spans="1:15" ht="20.100000000000001" customHeight="1" x14ac:dyDescent="0.2">
      <c r="A36" s="269">
        <v>10</v>
      </c>
      <c r="B36" s="260" t="s">
        <v>92</v>
      </c>
      <c r="C36" s="272">
        <v>970</v>
      </c>
      <c r="D36" s="293">
        <v>10</v>
      </c>
      <c r="E36" s="247"/>
      <c r="F36" s="249"/>
      <c r="G36" s="251"/>
      <c r="H36" s="247"/>
      <c r="I36" s="241"/>
      <c r="J36" s="243"/>
      <c r="K36" s="253"/>
      <c r="L36" s="255"/>
      <c r="M36" s="245"/>
      <c r="N36" s="239"/>
      <c r="O36" s="19"/>
    </row>
    <row r="37" spans="1:15" ht="20.100000000000001" customHeight="1" thickBot="1" x14ac:dyDescent="0.25">
      <c r="A37" s="270"/>
      <c r="B37" s="261"/>
      <c r="C37" s="262"/>
      <c r="D37" s="295"/>
      <c r="E37" s="248"/>
      <c r="F37" s="250"/>
      <c r="G37" s="252"/>
      <c r="H37" s="248"/>
      <c r="I37" s="242"/>
      <c r="J37" s="244"/>
      <c r="K37" s="254"/>
      <c r="L37" s="256"/>
      <c r="M37" s="257"/>
      <c r="N37" s="240"/>
      <c r="O37" s="19"/>
    </row>
    <row r="38" spans="1:15" ht="20.100000000000001" customHeight="1" x14ac:dyDescent="0.2">
      <c r="A38" s="269">
        <v>11</v>
      </c>
      <c r="B38" s="260" t="s">
        <v>86</v>
      </c>
      <c r="C38" s="272">
        <v>30</v>
      </c>
      <c r="D38" s="293">
        <v>11</v>
      </c>
      <c r="E38" s="247"/>
      <c r="F38" s="249"/>
      <c r="G38" s="251"/>
      <c r="H38" s="247"/>
      <c r="I38" s="241"/>
      <c r="J38" s="243"/>
      <c r="K38" s="253"/>
      <c r="L38" s="255"/>
      <c r="M38" s="245"/>
      <c r="N38" s="239"/>
      <c r="O38" s="19"/>
    </row>
    <row r="39" spans="1:15" ht="20.100000000000001" customHeight="1" thickBot="1" x14ac:dyDescent="0.25">
      <c r="A39" s="270"/>
      <c r="B39" s="261"/>
      <c r="C39" s="262"/>
      <c r="D39" s="295"/>
      <c r="E39" s="248"/>
      <c r="F39" s="250"/>
      <c r="G39" s="252"/>
      <c r="H39" s="248"/>
      <c r="I39" s="242"/>
      <c r="J39" s="244"/>
      <c r="K39" s="254"/>
      <c r="L39" s="256"/>
      <c r="M39" s="257"/>
      <c r="N39" s="240"/>
      <c r="O39" s="19"/>
    </row>
    <row r="40" spans="1:15" ht="20.100000000000001" customHeight="1" x14ac:dyDescent="0.2">
      <c r="A40" s="269">
        <v>12</v>
      </c>
      <c r="B40" s="260" t="s">
        <v>87</v>
      </c>
      <c r="C40" s="272">
        <v>80</v>
      </c>
      <c r="D40" s="293">
        <v>12</v>
      </c>
      <c r="E40" s="247"/>
      <c r="F40" s="249"/>
      <c r="G40" s="251"/>
      <c r="H40" s="247"/>
      <c r="I40" s="241"/>
      <c r="J40" s="243"/>
      <c r="K40" s="253"/>
      <c r="L40" s="255"/>
      <c r="M40" s="245"/>
      <c r="N40" s="239"/>
      <c r="O40" s="19"/>
    </row>
    <row r="41" spans="1:15" ht="20.100000000000001" customHeight="1" thickBot="1" x14ac:dyDescent="0.25">
      <c r="A41" s="270"/>
      <c r="B41" s="261"/>
      <c r="C41" s="262"/>
      <c r="D41" s="295"/>
      <c r="E41" s="248"/>
      <c r="F41" s="250"/>
      <c r="G41" s="252"/>
      <c r="H41" s="248"/>
      <c r="I41" s="242"/>
      <c r="J41" s="244"/>
      <c r="K41" s="254"/>
      <c r="L41" s="256"/>
      <c r="M41" s="257"/>
      <c r="N41" s="240"/>
      <c r="O41" s="19"/>
    </row>
    <row r="42" spans="1:15" ht="20.100000000000001" customHeight="1" x14ac:dyDescent="0.2">
      <c r="A42" s="269">
        <v>13</v>
      </c>
      <c r="B42" s="260" t="s">
        <v>95</v>
      </c>
      <c r="C42" s="272">
        <v>50</v>
      </c>
      <c r="D42" s="293">
        <v>13</v>
      </c>
      <c r="E42" s="247"/>
      <c r="F42" s="249"/>
      <c r="G42" s="251"/>
      <c r="H42" s="247"/>
      <c r="I42" s="241"/>
      <c r="J42" s="243"/>
      <c r="K42" s="253"/>
      <c r="L42" s="255"/>
      <c r="M42" s="245"/>
      <c r="N42" s="239"/>
      <c r="O42" s="19"/>
    </row>
    <row r="43" spans="1:15" ht="20.100000000000001" customHeight="1" thickBot="1" x14ac:dyDescent="0.25">
      <c r="A43" s="270"/>
      <c r="B43" s="261"/>
      <c r="C43" s="262"/>
      <c r="D43" s="295"/>
      <c r="E43" s="248"/>
      <c r="F43" s="250"/>
      <c r="G43" s="252"/>
      <c r="H43" s="248"/>
      <c r="I43" s="242"/>
      <c r="J43" s="244"/>
      <c r="K43" s="254"/>
      <c r="L43" s="256"/>
      <c r="M43" s="257"/>
      <c r="N43" s="240"/>
      <c r="O43" s="19"/>
    </row>
    <row r="44" spans="1:15" ht="20.100000000000001" customHeight="1" x14ac:dyDescent="0.2">
      <c r="A44" s="269">
        <v>14</v>
      </c>
      <c r="B44" s="260" t="s">
        <v>84</v>
      </c>
      <c r="C44" s="272">
        <v>30</v>
      </c>
      <c r="D44" s="293">
        <v>14</v>
      </c>
      <c r="E44" s="247"/>
      <c r="F44" s="249"/>
      <c r="G44" s="251"/>
      <c r="H44" s="247"/>
      <c r="I44" s="241"/>
      <c r="J44" s="243"/>
      <c r="K44" s="253"/>
      <c r="L44" s="255"/>
      <c r="M44" s="245"/>
      <c r="N44" s="239"/>
      <c r="O44" s="19"/>
    </row>
    <row r="45" spans="1:15" ht="20.100000000000001" customHeight="1" thickBot="1" x14ac:dyDescent="0.25">
      <c r="A45" s="270"/>
      <c r="B45" s="261"/>
      <c r="C45" s="262"/>
      <c r="D45" s="295"/>
      <c r="E45" s="273"/>
      <c r="F45" s="274"/>
      <c r="G45" s="275"/>
      <c r="H45" s="273"/>
      <c r="I45" s="264"/>
      <c r="J45" s="268"/>
      <c r="K45" s="258"/>
      <c r="L45" s="259"/>
      <c r="M45" s="246"/>
      <c r="N45" s="240"/>
      <c r="O45" s="19"/>
    </row>
    <row r="46" spans="1:15" ht="20.100000000000001" customHeight="1" x14ac:dyDescent="0.2">
      <c r="A46" s="269">
        <v>15</v>
      </c>
      <c r="B46" s="260" t="s">
        <v>83</v>
      </c>
      <c r="C46" s="272">
        <v>20</v>
      </c>
      <c r="D46" s="293">
        <v>15</v>
      </c>
      <c r="E46" s="247"/>
      <c r="F46" s="249"/>
      <c r="G46" s="251"/>
      <c r="H46" s="247"/>
      <c r="I46" s="241"/>
      <c r="J46" s="243"/>
      <c r="K46" s="253"/>
      <c r="L46" s="255"/>
      <c r="M46" s="245"/>
      <c r="N46" s="239"/>
      <c r="O46" s="19"/>
    </row>
    <row r="47" spans="1:15" ht="20.100000000000001" customHeight="1" thickBot="1" x14ac:dyDescent="0.25">
      <c r="A47" s="270"/>
      <c r="B47" s="261"/>
      <c r="C47" s="262"/>
      <c r="D47" s="295"/>
      <c r="E47" s="273"/>
      <c r="F47" s="274"/>
      <c r="G47" s="275"/>
      <c r="H47" s="273"/>
      <c r="I47" s="264"/>
      <c r="J47" s="268"/>
      <c r="K47" s="258"/>
      <c r="L47" s="259"/>
      <c r="M47" s="246"/>
      <c r="N47" s="240"/>
      <c r="O47" s="19"/>
    </row>
    <row r="48" spans="1:15" ht="20.100000000000001" customHeight="1" x14ac:dyDescent="0.2">
      <c r="A48" s="269">
        <v>16</v>
      </c>
      <c r="B48" s="260" t="s">
        <v>98</v>
      </c>
      <c r="C48" s="272">
        <v>1700</v>
      </c>
      <c r="D48" s="293">
        <v>16</v>
      </c>
      <c r="E48" s="247"/>
      <c r="F48" s="249"/>
      <c r="G48" s="251"/>
      <c r="H48" s="247"/>
      <c r="I48" s="241"/>
      <c r="J48" s="243"/>
      <c r="K48" s="253"/>
      <c r="L48" s="255"/>
      <c r="M48" s="245"/>
      <c r="N48" s="245"/>
      <c r="O48" s="19"/>
    </row>
    <row r="49" spans="1:15" ht="20.100000000000001" customHeight="1" thickBot="1" x14ac:dyDescent="0.25">
      <c r="A49" s="270"/>
      <c r="B49" s="261"/>
      <c r="C49" s="262"/>
      <c r="D49" s="295"/>
      <c r="E49" s="273"/>
      <c r="F49" s="274"/>
      <c r="G49" s="275"/>
      <c r="H49" s="273"/>
      <c r="I49" s="264"/>
      <c r="J49" s="268"/>
      <c r="K49" s="258"/>
      <c r="L49" s="259"/>
      <c r="M49" s="246"/>
      <c r="N49" s="257"/>
      <c r="O49" s="19"/>
    </row>
    <row r="50" spans="1:15" ht="20.100000000000001" customHeight="1" x14ac:dyDescent="0.2">
      <c r="A50" s="269">
        <v>17</v>
      </c>
      <c r="B50" s="260" t="s">
        <v>97</v>
      </c>
      <c r="C50" s="272">
        <v>90</v>
      </c>
      <c r="D50" s="293">
        <v>17</v>
      </c>
      <c r="E50" s="247"/>
      <c r="F50" s="249"/>
      <c r="G50" s="251"/>
      <c r="H50" s="247"/>
      <c r="I50" s="241"/>
      <c r="J50" s="243"/>
      <c r="K50" s="253"/>
      <c r="L50" s="296"/>
      <c r="M50" s="245"/>
      <c r="N50" s="245"/>
      <c r="O50" s="19"/>
    </row>
    <row r="51" spans="1:15" ht="20.100000000000001" customHeight="1" thickBot="1" x14ac:dyDescent="0.25">
      <c r="A51" s="270"/>
      <c r="B51" s="261"/>
      <c r="C51" s="262"/>
      <c r="D51" s="295"/>
      <c r="E51" s="273"/>
      <c r="F51" s="274"/>
      <c r="G51" s="275"/>
      <c r="H51" s="273"/>
      <c r="I51" s="264"/>
      <c r="J51" s="268"/>
      <c r="K51" s="258"/>
      <c r="L51" s="297"/>
      <c r="M51" s="298"/>
      <c r="N51" s="257"/>
      <c r="O51" s="19"/>
    </row>
    <row r="52" spans="1:15" ht="20.100000000000001" customHeight="1" x14ac:dyDescent="0.2">
      <c r="A52" s="269">
        <v>18</v>
      </c>
      <c r="B52" s="260" t="s">
        <v>90</v>
      </c>
      <c r="C52" s="272">
        <v>20</v>
      </c>
      <c r="D52" s="293">
        <v>18</v>
      </c>
      <c r="E52" s="247"/>
      <c r="F52" s="249"/>
      <c r="G52" s="251"/>
      <c r="H52" s="247"/>
      <c r="I52" s="241"/>
      <c r="J52" s="243"/>
      <c r="K52" s="253"/>
      <c r="L52" s="255"/>
      <c r="M52" s="245"/>
      <c r="N52" s="239"/>
      <c r="O52" s="19"/>
    </row>
    <row r="53" spans="1:15" ht="20.100000000000001" customHeight="1" thickBot="1" x14ac:dyDescent="0.25">
      <c r="A53" s="270"/>
      <c r="B53" s="261"/>
      <c r="C53" s="262"/>
      <c r="D53" s="294"/>
      <c r="E53" s="273"/>
      <c r="F53" s="274"/>
      <c r="G53" s="275"/>
      <c r="H53" s="273"/>
      <c r="I53" s="264"/>
      <c r="J53" s="268"/>
      <c r="K53" s="258"/>
      <c r="L53" s="259"/>
      <c r="M53" s="246"/>
      <c r="N53" s="240"/>
      <c r="O53" s="19"/>
    </row>
    <row r="54" spans="1:15" ht="25.5" customHeight="1" thickBot="1" x14ac:dyDescent="0.25">
      <c r="A54" s="83" t="s">
        <v>58</v>
      </c>
      <c r="B54" s="161"/>
      <c r="C54" s="48"/>
      <c r="D54" s="175"/>
      <c r="E54" s="42"/>
      <c r="F54" s="43"/>
      <c r="G54" s="44"/>
      <c r="H54" s="44"/>
      <c r="I54" s="45"/>
      <c r="J54" s="46"/>
      <c r="K54" s="47"/>
      <c r="L54" s="49"/>
      <c r="M54" s="81"/>
      <c r="N54" s="82"/>
      <c r="O54" s="19"/>
    </row>
    <row r="55" spans="1:15" ht="51.75" customHeight="1" thickBot="1" x14ac:dyDescent="0.25">
      <c r="A55" s="61"/>
      <c r="B55" s="61" t="s">
        <v>49</v>
      </c>
      <c r="C55" s="80" t="s">
        <v>59</v>
      </c>
      <c r="D55" s="180" t="s">
        <v>125</v>
      </c>
      <c r="E55" s="50" t="s">
        <v>48</v>
      </c>
      <c r="F55" s="51" t="s">
        <v>55</v>
      </c>
      <c r="G55" s="52" t="s">
        <v>57</v>
      </c>
      <c r="H55" s="52" t="s">
        <v>56</v>
      </c>
      <c r="I55" s="71"/>
      <c r="J55" s="77" t="s">
        <v>46</v>
      </c>
      <c r="K55" s="50" t="s">
        <v>51</v>
      </c>
      <c r="L55" s="78" t="s">
        <v>52</v>
      </c>
      <c r="M55" s="52" t="s">
        <v>61</v>
      </c>
      <c r="N55" s="119" t="s">
        <v>67</v>
      </c>
    </row>
    <row r="56" spans="1:15" ht="38.25" customHeight="1" x14ac:dyDescent="0.2">
      <c r="A56" s="187" t="s">
        <v>118</v>
      </c>
      <c r="B56" s="133" t="s">
        <v>131</v>
      </c>
      <c r="C56" s="158" t="s">
        <v>100</v>
      </c>
      <c r="D56" s="187" t="s">
        <v>118</v>
      </c>
      <c r="E56" s="134"/>
      <c r="F56" s="129"/>
      <c r="G56" s="197"/>
      <c r="H56" s="143"/>
      <c r="I56" s="153"/>
      <c r="J56" s="148"/>
      <c r="K56" s="125"/>
      <c r="L56" s="35"/>
      <c r="M56" s="58"/>
      <c r="N56" s="39"/>
    </row>
    <row r="57" spans="1:15" ht="32.25" customHeight="1" x14ac:dyDescent="0.2">
      <c r="A57" s="187" t="s">
        <v>119</v>
      </c>
      <c r="B57" s="133" t="s">
        <v>101</v>
      </c>
      <c r="C57" s="158" t="s">
        <v>102</v>
      </c>
      <c r="D57" s="187" t="s">
        <v>119</v>
      </c>
      <c r="E57" s="135"/>
      <c r="F57" s="129"/>
      <c r="G57" s="197"/>
      <c r="H57" s="143"/>
      <c r="I57" s="153"/>
      <c r="J57" s="148"/>
      <c r="K57" s="101"/>
      <c r="L57" s="35"/>
      <c r="M57" s="58"/>
      <c r="N57" s="39"/>
    </row>
    <row r="58" spans="1:15" ht="38.25" x14ac:dyDescent="0.2">
      <c r="A58" s="187" t="s">
        <v>120</v>
      </c>
      <c r="B58" s="133" t="s">
        <v>106</v>
      </c>
      <c r="C58" s="158" t="s">
        <v>105</v>
      </c>
      <c r="D58" s="187" t="s">
        <v>120</v>
      </c>
      <c r="E58" s="135"/>
      <c r="F58" s="129"/>
      <c r="G58" s="197"/>
      <c r="H58" s="143"/>
      <c r="I58" s="153"/>
      <c r="J58" s="148"/>
      <c r="K58" s="101"/>
      <c r="L58" s="35"/>
      <c r="M58" s="58"/>
      <c r="N58" s="39"/>
    </row>
    <row r="59" spans="1:15" ht="38.25" x14ac:dyDescent="0.2">
      <c r="A59" s="188" t="s">
        <v>121</v>
      </c>
      <c r="B59" s="136" t="s">
        <v>109</v>
      </c>
      <c r="C59" s="159" t="s">
        <v>107</v>
      </c>
      <c r="D59" s="188" t="s">
        <v>121</v>
      </c>
      <c r="E59" s="134"/>
      <c r="F59" s="127"/>
      <c r="G59" s="110"/>
      <c r="H59" s="142"/>
      <c r="I59" s="152"/>
      <c r="J59" s="147"/>
      <c r="K59" s="101"/>
      <c r="L59" s="140"/>
      <c r="M59" s="58"/>
      <c r="N59" s="137"/>
    </row>
    <row r="60" spans="1:15" ht="51" x14ac:dyDescent="0.2">
      <c r="A60" s="186" t="s">
        <v>122</v>
      </c>
      <c r="B60" s="130" t="s">
        <v>94</v>
      </c>
      <c r="C60" s="160" t="s">
        <v>108</v>
      </c>
      <c r="D60" s="186" t="s">
        <v>122</v>
      </c>
      <c r="E60" s="139"/>
      <c r="F60" s="138"/>
      <c r="G60" s="198"/>
      <c r="H60" s="144"/>
      <c r="I60" s="154"/>
      <c r="J60" s="149"/>
      <c r="K60" s="122"/>
      <c r="L60" s="123"/>
      <c r="M60" s="124"/>
      <c r="N60" s="182"/>
    </row>
    <row r="61" spans="1:15" ht="61.5" customHeight="1" x14ac:dyDescent="0.2">
      <c r="A61" s="187" t="s">
        <v>123</v>
      </c>
      <c r="B61" s="133" t="s">
        <v>103</v>
      </c>
      <c r="C61" s="158" t="s">
        <v>104</v>
      </c>
      <c r="D61" s="187" t="s">
        <v>123</v>
      </c>
      <c r="E61" s="135"/>
      <c r="F61" s="129"/>
      <c r="G61" s="197"/>
      <c r="H61" s="143"/>
      <c r="I61" s="153"/>
      <c r="J61" s="148"/>
      <c r="K61" s="101"/>
      <c r="L61" s="35"/>
      <c r="M61" s="58"/>
      <c r="N61" s="39"/>
    </row>
    <row r="62" spans="1:15" ht="61.5" customHeight="1" thickBot="1" x14ac:dyDescent="0.25">
      <c r="A62" s="188" t="s">
        <v>124</v>
      </c>
      <c r="B62" s="136" t="s">
        <v>110</v>
      </c>
      <c r="C62" s="159" t="s">
        <v>111</v>
      </c>
      <c r="D62" s="201" t="s">
        <v>124</v>
      </c>
      <c r="E62" s="134"/>
      <c r="F62" s="141"/>
      <c r="G62" s="110"/>
      <c r="H62" s="127"/>
      <c r="I62" s="152"/>
      <c r="J62" s="147"/>
      <c r="K62" s="101"/>
      <c r="L62" s="35"/>
      <c r="M62" s="58"/>
      <c r="N62" s="137"/>
    </row>
    <row r="63" spans="1:15" ht="25.5" x14ac:dyDescent="0.2">
      <c r="A63" s="196" t="s">
        <v>126</v>
      </c>
      <c r="B63" s="131" t="s">
        <v>132</v>
      </c>
      <c r="C63" s="131" t="s">
        <v>91</v>
      </c>
      <c r="D63" s="196" t="s">
        <v>126</v>
      </c>
      <c r="E63" s="134"/>
      <c r="F63" s="127"/>
      <c r="G63" s="199"/>
      <c r="H63" s="142"/>
      <c r="I63" s="150"/>
      <c r="J63" s="146"/>
      <c r="K63" s="98"/>
      <c r="L63" s="68"/>
      <c r="M63" s="69"/>
      <c r="N63" s="70"/>
    </row>
    <row r="64" spans="1:15" ht="25.5" customHeight="1" x14ac:dyDescent="0.2">
      <c r="A64" s="194" t="s">
        <v>127</v>
      </c>
      <c r="B64" s="221" t="s">
        <v>158</v>
      </c>
      <c r="C64" s="132" t="s">
        <v>91</v>
      </c>
      <c r="D64" s="195" t="s">
        <v>127</v>
      </c>
      <c r="E64" s="134"/>
      <c r="F64" s="127"/>
      <c r="G64" s="110"/>
      <c r="H64" s="142"/>
      <c r="I64" s="152"/>
      <c r="J64" s="147"/>
      <c r="K64" s="122"/>
      <c r="L64" s="35"/>
      <c r="M64" s="58"/>
      <c r="N64" s="137"/>
    </row>
    <row r="65" spans="1:27" ht="25.5" customHeight="1" x14ac:dyDescent="0.2">
      <c r="A65" s="194" t="s">
        <v>128</v>
      </c>
      <c r="B65" s="132" t="s">
        <v>135</v>
      </c>
      <c r="C65" s="155" t="s">
        <v>99</v>
      </c>
      <c r="D65" s="195" t="s">
        <v>128</v>
      </c>
      <c r="E65" s="134"/>
      <c r="F65" s="127"/>
      <c r="G65" s="110"/>
      <c r="H65" s="142"/>
      <c r="I65" s="152"/>
      <c r="J65" s="147"/>
      <c r="K65" s="125"/>
      <c r="L65" s="35"/>
      <c r="M65" s="58"/>
      <c r="N65" s="39"/>
    </row>
    <row r="66" spans="1:27" ht="25.5" x14ac:dyDescent="0.2">
      <c r="A66" s="195" t="s">
        <v>129</v>
      </c>
      <c r="B66" s="233" t="s">
        <v>133</v>
      </c>
      <c r="C66" s="132" t="s">
        <v>91</v>
      </c>
      <c r="D66" s="194" t="s">
        <v>129</v>
      </c>
      <c r="E66" s="134"/>
      <c r="F66" s="127"/>
      <c r="G66" s="110"/>
      <c r="H66" s="142"/>
      <c r="I66" s="151"/>
      <c r="J66" s="146"/>
      <c r="K66" s="101"/>
      <c r="L66" s="68"/>
      <c r="M66" s="69"/>
      <c r="N66" s="70"/>
    </row>
    <row r="67" spans="1:27" x14ac:dyDescent="0.2">
      <c r="A67" s="195" t="s">
        <v>130</v>
      </c>
      <c r="B67" s="233" t="s">
        <v>134</v>
      </c>
      <c r="C67" s="132" t="s">
        <v>112</v>
      </c>
      <c r="D67" s="194" t="s">
        <v>130</v>
      </c>
      <c r="E67" s="134"/>
      <c r="F67" s="127"/>
      <c r="G67" s="110"/>
      <c r="H67" s="142"/>
      <c r="I67" s="151"/>
      <c r="J67" s="146"/>
      <c r="K67" s="101"/>
      <c r="L67" s="68"/>
      <c r="M67" s="69"/>
      <c r="N67" s="70"/>
    </row>
    <row r="68" spans="1:27" ht="12.75" customHeight="1" thickBot="1" x14ac:dyDescent="0.3">
      <c r="E68" s="9"/>
      <c r="F68" s="9"/>
      <c r="G68" s="9"/>
      <c r="H68" s="9"/>
      <c r="I68" s="9"/>
      <c r="J68" s="9"/>
      <c r="K68" s="10"/>
      <c r="L68" s="10"/>
      <c r="M68" s="10"/>
      <c r="N68" s="17"/>
      <c r="O68" s="1"/>
      <c r="P68" s="2"/>
      <c r="Q68" s="9"/>
      <c r="R68" s="9"/>
      <c r="S68" s="9"/>
      <c r="T68" s="9"/>
      <c r="U68" s="9"/>
      <c r="V68" s="9"/>
      <c r="W68" s="10"/>
      <c r="X68" s="10"/>
      <c r="Y68" s="10"/>
      <c r="Z68" s="17"/>
      <c r="AA68" s="10"/>
    </row>
    <row r="69" spans="1:27" ht="32.25" customHeight="1" thickBot="1" x14ac:dyDescent="0.25">
      <c r="A69" s="33" t="s">
        <v>71</v>
      </c>
      <c r="B69" s="162"/>
      <c r="C69" s="29"/>
      <c r="D69" s="176"/>
      <c r="E69" s="30"/>
      <c r="F69" s="30"/>
      <c r="G69" s="30"/>
      <c r="H69" s="30"/>
      <c r="I69" s="30"/>
      <c r="J69" s="30"/>
      <c r="K69" s="31"/>
      <c r="L69" s="31"/>
      <c r="M69" s="32"/>
      <c r="N69" s="84">
        <f>SUM(N4:N53,N56:N66)</f>
        <v>0</v>
      </c>
      <c r="O69" s="17"/>
    </row>
    <row r="70" spans="1:27" ht="9.75" customHeight="1" thickBot="1" x14ac:dyDescent="0.3"/>
    <row r="71" spans="1:27" ht="32.25" customHeight="1" thickBot="1" x14ac:dyDescent="0.25">
      <c r="A71" s="85" t="s">
        <v>72</v>
      </c>
      <c r="B71" s="163"/>
      <c r="C71" s="41"/>
      <c r="D71" s="177"/>
      <c r="E71" s="86"/>
      <c r="F71" s="86"/>
      <c r="G71" s="86"/>
      <c r="H71" s="86"/>
      <c r="I71" s="86"/>
      <c r="J71" s="86"/>
      <c r="K71" s="87"/>
      <c r="L71" s="87"/>
      <c r="M71" s="88"/>
      <c r="N71" s="89">
        <f>N69*4</f>
        <v>0</v>
      </c>
      <c r="O71" s="17"/>
    </row>
    <row r="72" spans="1:27" ht="9.75" customHeight="1" x14ac:dyDescent="0.25"/>
    <row r="74" spans="1:27" ht="12.75" customHeight="1" x14ac:dyDescent="0.2">
      <c r="A74" s="60" t="s">
        <v>53</v>
      </c>
      <c r="B74" s="60"/>
      <c r="C74" s="53"/>
      <c r="D74" s="178"/>
      <c r="E74" s="53"/>
      <c r="F74" s="54"/>
      <c r="G74" s="54"/>
      <c r="H74" s="54"/>
      <c r="I74" s="54"/>
      <c r="J74" s="53"/>
      <c r="K74" s="53"/>
      <c r="L74" s="53"/>
    </row>
    <row r="75" spans="1:27" ht="12.75" customHeight="1" x14ac:dyDescent="0.2">
      <c r="A75" s="55" t="s">
        <v>69</v>
      </c>
      <c r="B75" s="55"/>
      <c r="F75" s="54"/>
      <c r="G75" s="54"/>
      <c r="H75" s="54"/>
      <c r="I75" s="54"/>
      <c r="J75" s="53"/>
      <c r="K75" s="53"/>
      <c r="L75" s="53"/>
    </row>
    <row r="76" spans="1:27" ht="12.75" customHeight="1" x14ac:dyDescent="0.2">
      <c r="A76" s="55" t="s">
        <v>60</v>
      </c>
      <c r="B76" s="55"/>
      <c r="F76" s="54"/>
      <c r="G76" s="54"/>
      <c r="H76" s="54"/>
      <c r="I76" s="54"/>
      <c r="J76" s="53"/>
      <c r="K76" s="53"/>
      <c r="L76" s="53"/>
    </row>
    <row r="77" spans="1:27" ht="24.75" customHeight="1" x14ac:dyDescent="0.2">
      <c r="A77" s="292" t="s">
        <v>70</v>
      </c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</row>
    <row r="78" spans="1:27" ht="12.75" customHeight="1" x14ac:dyDescent="0.2">
      <c r="A78" s="55" t="s">
        <v>64</v>
      </c>
      <c r="B78" s="55"/>
      <c r="F78" s="54"/>
      <c r="G78" s="54"/>
      <c r="H78" s="54"/>
      <c r="I78" s="54"/>
      <c r="K78" s="53"/>
      <c r="L78" s="53"/>
    </row>
    <row r="79" spans="1:27" ht="12.75" customHeight="1" x14ac:dyDescent="0.2">
      <c r="A79" s="55" t="s">
        <v>65</v>
      </c>
      <c r="B79" s="55"/>
      <c r="F79" s="54"/>
      <c r="G79" s="54"/>
      <c r="H79" s="54"/>
      <c r="I79" s="54"/>
      <c r="K79" s="53"/>
      <c r="L79" s="53"/>
    </row>
    <row r="80" spans="1:27" ht="12.75" customHeight="1" x14ac:dyDescent="0.2">
      <c r="A80" s="53"/>
      <c r="B80" s="53"/>
      <c r="C80" s="53"/>
      <c r="D80" s="178"/>
      <c r="E80" s="7"/>
      <c r="F80" s="54"/>
      <c r="G80" s="54"/>
      <c r="H80" s="54"/>
      <c r="I80" s="54"/>
      <c r="K80" s="56"/>
      <c r="L80" s="53"/>
    </row>
    <row r="84" spans="12:13" ht="12.75" customHeight="1" x14ac:dyDescent="0.25">
      <c r="L84" s="291" t="s">
        <v>66</v>
      </c>
      <c r="M84" s="291"/>
    </row>
  </sheetData>
  <mergeCells count="223">
    <mergeCell ref="M34:M35"/>
    <mergeCell ref="D44:D45"/>
    <mergeCell ref="D46:D47"/>
    <mergeCell ref="D48:D49"/>
    <mergeCell ref="D50:D51"/>
    <mergeCell ref="I36:I37"/>
    <mergeCell ref="J36:J37"/>
    <mergeCell ref="K36:K37"/>
    <mergeCell ref="L36:L37"/>
    <mergeCell ref="M36:M37"/>
    <mergeCell ref="J50:J51"/>
    <mergeCell ref="K50:K51"/>
    <mergeCell ref="L50:L51"/>
    <mergeCell ref="M50:M51"/>
    <mergeCell ref="D38:D39"/>
    <mergeCell ref="D40:D41"/>
    <mergeCell ref="D42:D43"/>
    <mergeCell ref="E36:E37"/>
    <mergeCell ref="F36:F37"/>
    <mergeCell ref="G36:G37"/>
    <mergeCell ref="M42:M43"/>
    <mergeCell ref="J46:J47"/>
    <mergeCell ref="K46:K47"/>
    <mergeCell ref="D4:D5"/>
    <mergeCell ref="D6:D7"/>
    <mergeCell ref="D8:D9"/>
    <mergeCell ref="D10:D11"/>
    <mergeCell ref="D34:D35"/>
    <mergeCell ref="D36:D37"/>
    <mergeCell ref="F8:F9"/>
    <mergeCell ref="G8:G9"/>
    <mergeCell ref="J34:J35"/>
    <mergeCell ref="I6:I7"/>
    <mergeCell ref="J6:J7"/>
    <mergeCell ref="H8:H9"/>
    <mergeCell ref="I8:I9"/>
    <mergeCell ref="L84:M84"/>
    <mergeCell ref="A22:A23"/>
    <mergeCell ref="C22:C23"/>
    <mergeCell ref="A77:N77"/>
    <mergeCell ref="N22:N23"/>
    <mergeCell ref="A46:A47"/>
    <mergeCell ref="C46:C47"/>
    <mergeCell ref="N46:N47"/>
    <mergeCell ref="A36:A37"/>
    <mergeCell ref="N40:N41"/>
    <mergeCell ref="A52:A53"/>
    <mergeCell ref="C52:C53"/>
    <mergeCell ref="N52:N53"/>
    <mergeCell ref="A50:A51"/>
    <mergeCell ref="C50:C51"/>
    <mergeCell ref="N50:N51"/>
    <mergeCell ref="G48:G49"/>
    <mergeCell ref="H48:H49"/>
    <mergeCell ref="A48:A49"/>
    <mergeCell ref="C48:C49"/>
    <mergeCell ref="D52:D53"/>
    <mergeCell ref="E34:E35"/>
    <mergeCell ref="H36:H37"/>
    <mergeCell ref="L34:L35"/>
    <mergeCell ref="N20:N21"/>
    <mergeCell ref="A16:A17"/>
    <mergeCell ref="C16:C17"/>
    <mergeCell ref="N16:N17"/>
    <mergeCell ref="A10:A11"/>
    <mergeCell ref="C10:C11"/>
    <mergeCell ref="N10:N11"/>
    <mergeCell ref="H10:H11"/>
    <mergeCell ref="I10:I11"/>
    <mergeCell ref="N18:N19"/>
    <mergeCell ref="A13:A14"/>
    <mergeCell ref="A8:A9"/>
    <mergeCell ref="C8:C9"/>
    <mergeCell ref="E8:E9"/>
    <mergeCell ref="E10:E11"/>
    <mergeCell ref="F10:F11"/>
    <mergeCell ref="G10:G11"/>
    <mergeCell ref="A20:A21"/>
    <mergeCell ref="C20:C21"/>
    <mergeCell ref="A4:A5"/>
    <mergeCell ref="C4:C5"/>
    <mergeCell ref="N4:N5"/>
    <mergeCell ref="N6:N7"/>
    <mergeCell ref="C6:C7"/>
    <mergeCell ref="A6:A7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E6:E7"/>
    <mergeCell ref="F6:F7"/>
    <mergeCell ref="G6:G7"/>
    <mergeCell ref="K6:K7"/>
    <mergeCell ref="L6:L7"/>
    <mergeCell ref="M6:M7"/>
    <mergeCell ref="B4:B5"/>
    <mergeCell ref="B6:B7"/>
    <mergeCell ref="H6:H7"/>
    <mergeCell ref="N48:N4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E48:E49"/>
    <mergeCell ref="F48:F49"/>
    <mergeCell ref="L48:L49"/>
    <mergeCell ref="M48:M49"/>
    <mergeCell ref="I48:I49"/>
    <mergeCell ref="J48:J49"/>
    <mergeCell ref="K48:K49"/>
    <mergeCell ref="J44:J45"/>
    <mergeCell ref="K44:K45"/>
    <mergeCell ref="L44:L45"/>
    <mergeCell ref="M44:M45"/>
    <mergeCell ref="I46:I47"/>
    <mergeCell ref="G42:G43"/>
    <mergeCell ref="H42:H43"/>
    <mergeCell ref="L46:L47"/>
    <mergeCell ref="M46:M47"/>
    <mergeCell ref="E46:E47"/>
    <mergeCell ref="F46:F47"/>
    <mergeCell ref="N44:N45"/>
    <mergeCell ref="F44:F45"/>
    <mergeCell ref="G44:G45"/>
    <mergeCell ref="H44:H45"/>
    <mergeCell ref="I44:I45"/>
    <mergeCell ref="E42:E43"/>
    <mergeCell ref="F42:F43"/>
    <mergeCell ref="L52:L53"/>
    <mergeCell ref="M52:M53"/>
    <mergeCell ref="B22:B23"/>
    <mergeCell ref="B52:B53"/>
    <mergeCell ref="B46:B47"/>
    <mergeCell ref="B48:B49"/>
    <mergeCell ref="B50:B51"/>
    <mergeCell ref="B44:B45"/>
    <mergeCell ref="C36:C37"/>
    <mergeCell ref="C32:C33"/>
    <mergeCell ref="E50:E51"/>
    <mergeCell ref="F50:F51"/>
    <mergeCell ref="G50:G51"/>
    <mergeCell ref="H50:H51"/>
    <mergeCell ref="I50:I51"/>
    <mergeCell ref="B34:B35"/>
    <mergeCell ref="C34:C35"/>
    <mergeCell ref="E44:E45"/>
    <mergeCell ref="C38:C39"/>
    <mergeCell ref="G46:G47"/>
    <mergeCell ref="H46:H47"/>
    <mergeCell ref="C44:C45"/>
    <mergeCell ref="K42:K43"/>
    <mergeCell ref="L42:L43"/>
    <mergeCell ref="A40:A41"/>
    <mergeCell ref="A32:A33"/>
    <mergeCell ref="A34:A35"/>
    <mergeCell ref="A38:A39"/>
    <mergeCell ref="A18:A19"/>
    <mergeCell ref="B18:B19"/>
    <mergeCell ref="I52:I53"/>
    <mergeCell ref="J52:J53"/>
    <mergeCell ref="K52:K53"/>
    <mergeCell ref="A44:A45"/>
    <mergeCell ref="A42:A43"/>
    <mergeCell ref="B42:B43"/>
    <mergeCell ref="C42:C43"/>
    <mergeCell ref="E52:E53"/>
    <mergeCell ref="F52:F53"/>
    <mergeCell ref="G52:G53"/>
    <mergeCell ref="H52:H53"/>
    <mergeCell ref="F34:F35"/>
    <mergeCell ref="G34:G35"/>
    <mergeCell ref="H34:H35"/>
    <mergeCell ref="K34:K35"/>
    <mergeCell ref="C40:C41"/>
    <mergeCell ref="B40:B41"/>
    <mergeCell ref="C18:C19"/>
    <mergeCell ref="I34:I35"/>
    <mergeCell ref="C29:C30"/>
    <mergeCell ref="B29:B30"/>
    <mergeCell ref="C13:C15"/>
    <mergeCell ref="B13:B15"/>
    <mergeCell ref="J8:J9"/>
    <mergeCell ref="B36:B37"/>
    <mergeCell ref="B32:B33"/>
    <mergeCell ref="B16:B17"/>
    <mergeCell ref="B20:B21"/>
    <mergeCell ref="B38:B39"/>
    <mergeCell ref="B8:B9"/>
    <mergeCell ref="B10:B11"/>
    <mergeCell ref="N38:N39"/>
    <mergeCell ref="I42:I43"/>
    <mergeCell ref="J42:J43"/>
    <mergeCell ref="N8:N9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K8:K9"/>
    <mergeCell ref="L8:L9"/>
    <mergeCell ref="M8:M9"/>
    <mergeCell ref="J10:J11"/>
    <mergeCell ref="K10:K11"/>
    <mergeCell ref="L10:L11"/>
    <mergeCell ref="M10:M11"/>
    <mergeCell ref="N36:N37"/>
    <mergeCell ref="N32:N33"/>
    <mergeCell ref="N34:N35"/>
    <mergeCell ref="N42:N43"/>
  </mergeCells>
  <phoneticPr fontId="2" type="noConversion"/>
  <printOptions horizontalCentered="1"/>
  <pageMargins left="0.55118110236220474" right="0.6692913385826772" top="0.86614173228346458" bottom="0.55118110236220474" header="0.51181102362204722" footer="0.51181102362204722"/>
  <pageSetup paperSize="9" scale="5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A4" sqref="A4:A6"/>
    </sheetView>
  </sheetViews>
  <sheetFormatPr defaultRowHeight="18" x14ac:dyDescent="0.25"/>
  <cols>
    <col min="1" max="1" width="22.5703125" style="1" customWidth="1"/>
    <col min="2" max="2" width="14.5703125" style="2" customWidth="1"/>
    <col min="3" max="3" width="14.85546875" style="8" customWidth="1"/>
    <col min="4" max="4" width="26.42578125" style="8" customWidth="1"/>
    <col min="5" max="5" width="19.7109375" style="8" customWidth="1"/>
    <col min="6" max="6" width="17.85546875" style="8" customWidth="1"/>
    <col min="7" max="8" width="10.7109375" style="8" customWidth="1"/>
    <col min="9" max="10" width="15.7109375" style="7" customWidth="1"/>
    <col min="11" max="11" width="18.28515625" style="7" customWidth="1"/>
    <col min="12" max="12" width="24.7109375" style="7" customWidth="1"/>
    <col min="13" max="13" width="21" style="7" customWidth="1"/>
    <col min="14" max="14" width="27.5703125" style="7" customWidth="1"/>
    <col min="15" max="15" width="25.7109375" style="7" bestFit="1" customWidth="1"/>
    <col min="16" max="16384" width="9.140625" style="7"/>
  </cols>
  <sheetData>
    <row r="1" spans="1:13" s="2" customFormat="1" ht="20.25" x14ac:dyDescent="0.3">
      <c r="A1" s="16" t="s">
        <v>68</v>
      </c>
      <c r="B1" s="120"/>
      <c r="C1" s="121"/>
      <c r="D1" s="121"/>
      <c r="E1" s="11"/>
      <c r="F1" s="3"/>
      <c r="G1" s="3"/>
      <c r="H1" s="3"/>
    </row>
    <row r="2" spans="1:13" ht="12.75" customHeight="1" thickBot="1" x14ac:dyDescent="0.3"/>
    <row r="3" spans="1:13" ht="60" customHeight="1" thickBot="1" x14ac:dyDescent="0.25">
      <c r="A3" s="24" t="s">
        <v>47</v>
      </c>
      <c r="B3" s="18" t="s">
        <v>54</v>
      </c>
      <c r="C3" s="12" t="s">
        <v>48</v>
      </c>
      <c r="D3" s="20" t="s">
        <v>55</v>
      </c>
      <c r="E3" s="52" t="s">
        <v>50</v>
      </c>
      <c r="F3" s="50" t="s">
        <v>56</v>
      </c>
      <c r="G3" s="79" t="s">
        <v>63</v>
      </c>
      <c r="H3" s="72" t="s">
        <v>46</v>
      </c>
      <c r="I3" s="73" t="s">
        <v>51</v>
      </c>
      <c r="J3" s="74" t="s">
        <v>52</v>
      </c>
      <c r="K3" s="75" t="s">
        <v>61</v>
      </c>
      <c r="L3" s="76" t="s">
        <v>62</v>
      </c>
    </row>
    <row r="4" spans="1:13" ht="19.5" customHeight="1" x14ac:dyDescent="0.2">
      <c r="A4" s="260"/>
      <c r="B4" s="299"/>
      <c r="C4" s="96"/>
      <c r="D4" s="126"/>
      <c r="E4" s="25"/>
      <c r="F4" s="96"/>
      <c r="G4" s="91"/>
      <c r="H4" s="107"/>
      <c r="I4" s="98"/>
      <c r="J4" s="34">
        <f t="shared" ref="J4:J36" si="0">I4*(1+H4)</f>
        <v>0</v>
      </c>
      <c r="K4" s="57">
        <f t="shared" ref="K4:K51" si="1">J4*F4</f>
        <v>0</v>
      </c>
      <c r="L4" s="245">
        <f>SUM(K4:K6)</f>
        <v>0</v>
      </c>
      <c r="M4" s="19"/>
    </row>
    <row r="5" spans="1:13" ht="20.100000000000001" customHeight="1" x14ac:dyDescent="0.2">
      <c r="A5" s="261"/>
      <c r="B5" s="300"/>
      <c r="C5" s="14"/>
      <c r="D5" s="22"/>
      <c r="E5" s="26"/>
      <c r="F5" s="99"/>
      <c r="G5" s="92"/>
      <c r="H5" s="108"/>
      <c r="I5" s="101"/>
      <c r="J5" s="35">
        <f t="shared" si="0"/>
        <v>0</v>
      </c>
      <c r="K5" s="58">
        <f t="shared" si="1"/>
        <v>0</v>
      </c>
      <c r="L5" s="257"/>
      <c r="M5" s="19"/>
    </row>
    <row r="6" spans="1:13" ht="18" customHeight="1" thickBot="1" x14ac:dyDescent="0.25">
      <c r="A6" s="283"/>
      <c r="B6" s="301"/>
      <c r="C6" s="15"/>
      <c r="D6" s="23"/>
      <c r="E6" s="28"/>
      <c r="F6" s="106"/>
      <c r="G6" s="94"/>
      <c r="H6" s="109"/>
      <c r="I6" s="104"/>
      <c r="J6" s="36">
        <f t="shared" si="0"/>
        <v>0</v>
      </c>
      <c r="K6" s="59">
        <f t="shared" si="1"/>
        <v>0</v>
      </c>
      <c r="L6" s="246"/>
      <c r="M6" s="19"/>
    </row>
    <row r="7" spans="1:13" ht="19.5" customHeight="1" x14ac:dyDescent="0.2">
      <c r="A7" s="281"/>
      <c r="B7" s="299"/>
      <c r="C7" s="96"/>
      <c r="D7" s="126"/>
      <c r="E7" s="25"/>
      <c r="F7" s="96"/>
      <c r="G7" s="91"/>
      <c r="H7" s="107"/>
      <c r="I7" s="98"/>
      <c r="J7" s="34">
        <f t="shared" si="0"/>
        <v>0</v>
      </c>
      <c r="K7" s="57">
        <f t="shared" si="1"/>
        <v>0</v>
      </c>
      <c r="L7" s="245">
        <f>SUM(K7:K9)</f>
        <v>0</v>
      </c>
      <c r="M7" s="19"/>
    </row>
    <row r="8" spans="1:13" ht="20.100000000000001" customHeight="1" x14ac:dyDescent="0.2">
      <c r="A8" s="282"/>
      <c r="B8" s="300"/>
      <c r="C8" s="14"/>
      <c r="D8" s="22"/>
      <c r="E8" s="26"/>
      <c r="F8" s="99"/>
      <c r="G8" s="92"/>
      <c r="H8" s="108"/>
      <c r="I8" s="101"/>
      <c r="J8" s="35">
        <f t="shared" si="0"/>
        <v>0</v>
      </c>
      <c r="K8" s="58">
        <f t="shared" si="1"/>
        <v>0</v>
      </c>
      <c r="L8" s="257"/>
      <c r="M8" s="19"/>
    </row>
    <row r="9" spans="1:13" ht="18" customHeight="1" thickBot="1" x14ac:dyDescent="0.25">
      <c r="A9" s="307"/>
      <c r="B9" s="301"/>
      <c r="C9" s="15"/>
      <c r="D9" s="23"/>
      <c r="E9" s="28"/>
      <c r="F9" s="106"/>
      <c r="G9" s="94"/>
      <c r="H9" s="109"/>
      <c r="I9" s="104"/>
      <c r="J9" s="36">
        <f t="shared" si="0"/>
        <v>0</v>
      </c>
      <c r="K9" s="59">
        <f t="shared" si="1"/>
        <v>0</v>
      </c>
      <c r="L9" s="246"/>
      <c r="M9" s="19"/>
    </row>
    <row r="10" spans="1:13" ht="19.5" customHeight="1" x14ac:dyDescent="0.2">
      <c r="A10" s="260"/>
      <c r="B10" s="299"/>
      <c r="C10" s="13"/>
      <c r="D10" s="126"/>
      <c r="E10" s="25"/>
      <c r="F10" s="96"/>
      <c r="G10" s="91"/>
      <c r="H10" s="107"/>
      <c r="I10" s="98"/>
      <c r="J10" s="34">
        <f t="shared" si="0"/>
        <v>0</v>
      </c>
      <c r="K10" s="57">
        <f t="shared" si="1"/>
        <v>0</v>
      </c>
      <c r="L10" s="245">
        <f>SUM(K10:K12)</f>
        <v>0</v>
      </c>
      <c r="M10" s="19"/>
    </row>
    <row r="11" spans="1:13" ht="20.100000000000001" customHeight="1" x14ac:dyDescent="0.2">
      <c r="A11" s="261"/>
      <c r="B11" s="300"/>
      <c r="C11" s="14"/>
      <c r="D11" s="22"/>
      <c r="E11" s="26"/>
      <c r="F11" s="99"/>
      <c r="G11" s="92"/>
      <c r="H11" s="108"/>
      <c r="I11" s="101"/>
      <c r="J11" s="35">
        <f t="shared" si="0"/>
        <v>0</v>
      </c>
      <c r="K11" s="58">
        <f t="shared" si="1"/>
        <v>0</v>
      </c>
      <c r="L11" s="257"/>
      <c r="M11" s="19"/>
    </row>
    <row r="12" spans="1:13" ht="18" customHeight="1" thickBot="1" x14ac:dyDescent="0.25">
      <c r="A12" s="283"/>
      <c r="B12" s="301"/>
      <c r="C12" s="15"/>
      <c r="D12" s="23"/>
      <c r="E12" s="28"/>
      <c r="F12" s="106"/>
      <c r="G12" s="94"/>
      <c r="H12" s="109"/>
      <c r="I12" s="104"/>
      <c r="J12" s="36">
        <f t="shared" si="0"/>
        <v>0</v>
      </c>
      <c r="K12" s="59">
        <f t="shared" si="1"/>
        <v>0</v>
      </c>
      <c r="L12" s="246"/>
      <c r="M12" s="19"/>
    </row>
    <row r="13" spans="1:13" ht="20.100000000000001" customHeight="1" x14ac:dyDescent="0.2">
      <c r="A13" s="260"/>
      <c r="B13" s="299"/>
      <c r="C13" s="13"/>
      <c r="D13" s="126"/>
      <c r="E13" s="25"/>
      <c r="F13" s="96"/>
      <c r="G13" s="91"/>
      <c r="H13" s="107"/>
      <c r="I13" s="98"/>
      <c r="J13" s="34">
        <f t="shared" si="0"/>
        <v>0</v>
      </c>
      <c r="K13" s="57">
        <f t="shared" si="1"/>
        <v>0</v>
      </c>
      <c r="L13" s="239">
        <f>SUM(K13:K15)</f>
        <v>0</v>
      </c>
      <c r="M13" s="19"/>
    </row>
    <row r="14" spans="1:13" ht="20.100000000000001" customHeight="1" x14ac:dyDescent="0.2">
      <c r="A14" s="261"/>
      <c r="B14" s="300"/>
      <c r="C14" s="14"/>
      <c r="D14" s="22"/>
      <c r="E14" s="26"/>
      <c r="F14" s="99"/>
      <c r="G14" s="92"/>
      <c r="H14" s="108"/>
      <c r="I14" s="101"/>
      <c r="J14" s="35">
        <f t="shared" si="0"/>
        <v>0</v>
      </c>
      <c r="K14" s="58">
        <f t="shared" si="1"/>
        <v>0</v>
      </c>
      <c r="L14" s="240"/>
      <c r="M14" s="19"/>
    </row>
    <row r="15" spans="1:13" ht="18" customHeight="1" thickBot="1" x14ac:dyDescent="0.25">
      <c r="A15" s="283"/>
      <c r="B15" s="301"/>
      <c r="C15" s="15"/>
      <c r="D15" s="23"/>
      <c r="E15" s="28"/>
      <c r="F15" s="106"/>
      <c r="G15" s="94"/>
      <c r="H15" s="109"/>
      <c r="I15" s="104"/>
      <c r="J15" s="36">
        <f t="shared" si="0"/>
        <v>0</v>
      </c>
      <c r="K15" s="59">
        <f t="shared" si="1"/>
        <v>0</v>
      </c>
      <c r="L15" s="302"/>
      <c r="M15" s="19"/>
    </row>
    <row r="16" spans="1:13" ht="20.100000000000001" customHeight="1" x14ac:dyDescent="0.2">
      <c r="A16" s="260"/>
      <c r="B16" s="299"/>
      <c r="C16" s="96"/>
      <c r="D16" s="126"/>
      <c r="E16" s="25"/>
      <c r="F16" s="96"/>
      <c r="G16" s="91"/>
      <c r="H16" s="107"/>
      <c r="I16" s="98"/>
      <c r="J16" s="34">
        <f t="shared" si="0"/>
        <v>0</v>
      </c>
      <c r="K16" s="57">
        <f t="shared" si="1"/>
        <v>0</v>
      </c>
      <c r="L16" s="239">
        <f>SUM(K16:K18)</f>
        <v>0</v>
      </c>
      <c r="M16" s="19"/>
    </row>
    <row r="17" spans="1:13" ht="20.100000000000001" customHeight="1" x14ac:dyDescent="0.2">
      <c r="A17" s="261"/>
      <c r="B17" s="300"/>
      <c r="C17" s="14"/>
      <c r="D17" s="22"/>
      <c r="E17" s="26"/>
      <c r="F17" s="99"/>
      <c r="G17" s="92"/>
      <c r="H17" s="108"/>
      <c r="I17" s="101"/>
      <c r="J17" s="35">
        <f t="shared" si="0"/>
        <v>0</v>
      </c>
      <c r="K17" s="58">
        <f t="shared" si="1"/>
        <v>0</v>
      </c>
      <c r="L17" s="240"/>
      <c r="M17" s="19"/>
    </row>
    <row r="18" spans="1:13" ht="18" customHeight="1" thickBot="1" x14ac:dyDescent="0.25">
      <c r="A18" s="283"/>
      <c r="B18" s="301"/>
      <c r="C18" s="15"/>
      <c r="D18" s="23"/>
      <c r="E18" s="28"/>
      <c r="F18" s="106"/>
      <c r="G18" s="94"/>
      <c r="H18" s="109"/>
      <c r="I18" s="104"/>
      <c r="J18" s="36">
        <f t="shared" si="0"/>
        <v>0</v>
      </c>
      <c r="K18" s="59">
        <f t="shared" si="1"/>
        <v>0</v>
      </c>
      <c r="L18" s="302"/>
      <c r="M18" s="19"/>
    </row>
    <row r="19" spans="1:13" ht="20.100000000000001" customHeight="1" x14ac:dyDescent="0.2">
      <c r="A19" s="260"/>
      <c r="B19" s="299"/>
      <c r="C19" s="13"/>
      <c r="D19" s="126"/>
      <c r="E19" s="25"/>
      <c r="F19" s="96"/>
      <c r="G19" s="91"/>
      <c r="H19" s="107"/>
      <c r="I19" s="98"/>
      <c r="J19" s="34">
        <f t="shared" si="0"/>
        <v>0</v>
      </c>
      <c r="K19" s="57">
        <f t="shared" si="1"/>
        <v>0</v>
      </c>
      <c r="L19" s="239">
        <f>SUM(K19:K21)</f>
        <v>0</v>
      </c>
      <c r="M19" s="19"/>
    </row>
    <row r="20" spans="1:13" ht="20.100000000000001" customHeight="1" x14ac:dyDescent="0.2">
      <c r="A20" s="261"/>
      <c r="B20" s="300"/>
      <c r="C20" s="14"/>
      <c r="D20" s="127"/>
      <c r="E20" s="26"/>
      <c r="F20" s="99"/>
      <c r="G20" s="92"/>
      <c r="H20" s="108"/>
      <c r="I20" s="101"/>
      <c r="J20" s="35">
        <f t="shared" si="0"/>
        <v>0</v>
      </c>
      <c r="K20" s="58">
        <f t="shared" si="1"/>
        <v>0</v>
      </c>
      <c r="L20" s="240"/>
      <c r="M20" s="19"/>
    </row>
    <row r="21" spans="1:13" ht="18" customHeight="1" thickBot="1" x14ac:dyDescent="0.25">
      <c r="A21" s="283"/>
      <c r="B21" s="301"/>
      <c r="C21" s="15"/>
      <c r="D21" s="23"/>
      <c r="E21" s="28"/>
      <c r="F21" s="106"/>
      <c r="G21" s="94"/>
      <c r="H21" s="109"/>
      <c r="I21" s="104"/>
      <c r="J21" s="36">
        <f t="shared" si="0"/>
        <v>0</v>
      </c>
      <c r="K21" s="59">
        <f t="shared" si="1"/>
        <v>0</v>
      </c>
      <c r="L21" s="302"/>
      <c r="M21" s="19"/>
    </row>
    <row r="22" spans="1:13" ht="20.100000000000001" customHeight="1" x14ac:dyDescent="0.2">
      <c r="A22" s="260"/>
      <c r="B22" s="299"/>
      <c r="C22" s="13"/>
      <c r="D22" s="126"/>
      <c r="E22" s="25"/>
      <c r="F22" s="96"/>
      <c r="G22" s="91"/>
      <c r="H22" s="107"/>
      <c r="I22" s="98"/>
      <c r="J22" s="34">
        <f t="shared" si="0"/>
        <v>0</v>
      </c>
      <c r="K22" s="57">
        <f t="shared" si="1"/>
        <v>0</v>
      </c>
      <c r="L22" s="239">
        <f>SUM(K22:K24)</f>
        <v>0</v>
      </c>
      <c r="M22" s="19"/>
    </row>
    <row r="23" spans="1:13" ht="20.100000000000001" customHeight="1" x14ac:dyDescent="0.2">
      <c r="A23" s="261"/>
      <c r="B23" s="300"/>
      <c r="C23" s="14"/>
      <c r="D23" s="22"/>
      <c r="E23" s="26"/>
      <c r="F23" s="99"/>
      <c r="G23" s="92"/>
      <c r="H23" s="108"/>
      <c r="I23" s="101"/>
      <c r="J23" s="35">
        <f t="shared" si="0"/>
        <v>0</v>
      </c>
      <c r="K23" s="58">
        <f t="shared" si="1"/>
        <v>0</v>
      </c>
      <c r="L23" s="240"/>
      <c r="M23" s="19"/>
    </row>
    <row r="24" spans="1:13" ht="18" customHeight="1" thickBot="1" x14ac:dyDescent="0.25">
      <c r="A24" s="283"/>
      <c r="B24" s="301"/>
      <c r="C24" s="15"/>
      <c r="D24" s="23"/>
      <c r="E24" s="28"/>
      <c r="F24" s="106"/>
      <c r="G24" s="94"/>
      <c r="H24" s="109"/>
      <c r="I24" s="104"/>
      <c r="J24" s="36">
        <f t="shared" si="0"/>
        <v>0</v>
      </c>
      <c r="K24" s="59">
        <f t="shared" si="1"/>
        <v>0</v>
      </c>
      <c r="L24" s="302"/>
      <c r="M24" s="19"/>
    </row>
    <row r="25" spans="1:13" ht="20.100000000000001" customHeight="1" x14ac:dyDescent="0.2">
      <c r="A25" s="260"/>
      <c r="B25" s="299"/>
      <c r="C25" s="96"/>
      <c r="D25" s="126"/>
      <c r="E25" s="25"/>
      <c r="F25" s="96"/>
      <c r="G25" s="91"/>
      <c r="H25" s="107"/>
      <c r="I25" s="98"/>
      <c r="J25" s="34">
        <f t="shared" si="0"/>
        <v>0</v>
      </c>
      <c r="K25" s="57">
        <f t="shared" si="1"/>
        <v>0</v>
      </c>
      <c r="L25" s="239">
        <f>SUM(K25:K27)</f>
        <v>0</v>
      </c>
      <c r="M25" s="19"/>
    </row>
    <row r="26" spans="1:13" ht="20.100000000000001" customHeight="1" x14ac:dyDescent="0.2">
      <c r="A26" s="261"/>
      <c r="B26" s="300"/>
      <c r="C26" s="99"/>
      <c r="D26" s="127"/>
      <c r="E26" s="26"/>
      <c r="F26" s="99"/>
      <c r="G26" s="92"/>
      <c r="H26" s="108"/>
      <c r="I26" s="101"/>
      <c r="J26" s="35">
        <f t="shared" si="0"/>
        <v>0</v>
      </c>
      <c r="K26" s="58">
        <f t="shared" si="1"/>
        <v>0</v>
      </c>
      <c r="L26" s="240"/>
      <c r="M26" s="19"/>
    </row>
    <row r="27" spans="1:13" ht="18" customHeight="1" thickBot="1" x14ac:dyDescent="0.25">
      <c r="A27" s="283"/>
      <c r="B27" s="301"/>
      <c r="C27" s="106"/>
      <c r="D27" s="128"/>
      <c r="E27" s="28"/>
      <c r="F27" s="106"/>
      <c r="G27" s="94"/>
      <c r="H27" s="109"/>
      <c r="I27" s="104"/>
      <c r="J27" s="36">
        <f t="shared" si="0"/>
        <v>0</v>
      </c>
      <c r="K27" s="59">
        <f t="shared" si="1"/>
        <v>0</v>
      </c>
      <c r="L27" s="302"/>
      <c r="M27" s="19"/>
    </row>
    <row r="28" spans="1:13" ht="20.100000000000001" customHeight="1" x14ac:dyDescent="0.2">
      <c r="A28" s="260"/>
      <c r="B28" s="299"/>
      <c r="C28" s="96"/>
      <c r="D28" s="126"/>
      <c r="E28" s="25"/>
      <c r="F28" s="96"/>
      <c r="G28" s="91"/>
      <c r="H28" s="107"/>
      <c r="I28" s="98"/>
      <c r="J28" s="34">
        <f t="shared" si="0"/>
        <v>0</v>
      </c>
      <c r="K28" s="57">
        <f t="shared" si="1"/>
        <v>0</v>
      </c>
      <c r="L28" s="239">
        <f>SUM(K28:K30)</f>
        <v>0</v>
      </c>
      <c r="M28" s="19"/>
    </row>
    <row r="29" spans="1:13" ht="20.100000000000001" customHeight="1" x14ac:dyDescent="0.2">
      <c r="A29" s="261"/>
      <c r="B29" s="300"/>
      <c r="C29" s="14"/>
      <c r="D29" s="22"/>
      <c r="E29" s="26"/>
      <c r="F29" s="99"/>
      <c r="G29" s="92"/>
      <c r="H29" s="108"/>
      <c r="I29" s="101"/>
      <c r="J29" s="35">
        <f t="shared" si="0"/>
        <v>0</v>
      </c>
      <c r="K29" s="58">
        <f t="shared" si="1"/>
        <v>0</v>
      </c>
      <c r="L29" s="240"/>
      <c r="M29" s="19"/>
    </row>
    <row r="30" spans="1:13" ht="18" customHeight="1" thickBot="1" x14ac:dyDescent="0.25">
      <c r="A30" s="283"/>
      <c r="B30" s="301"/>
      <c r="C30" s="15"/>
      <c r="D30" s="23"/>
      <c r="E30" s="28"/>
      <c r="F30" s="106"/>
      <c r="G30" s="94"/>
      <c r="H30" s="109"/>
      <c r="I30" s="104"/>
      <c r="J30" s="36">
        <f t="shared" si="0"/>
        <v>0</v>
      </c>
      <c r="K30" s="59">
        <f t="shared" si="1"/>
        <v>0</v>
      </c>
      <c r="L30" s="302"/>
      <c r="M30" s="19"/>
    </row>
    <row r="31" spans="1:13" ht="20.100000000000001" customHeight="1" x14ac:dyDescent="0.2">
      <c r="A31" s="260"/>
      <c r="B31" s="299"/>
      <c r="C31" s="96"/>
      <c r="D31" s="126"/>
      <c r="E31" s="25"/>
      <c r="F31" s="96"/>
      <c r="G31" s="91"/>
      <c r="H31" s="107"/>
      <c r="I31" s="98"/>
      <c r="J31" s="34">
        <f t="shared" si="0"/>
        <v>0</v>
      </c>
      <c r="K31" s="57">
        <f t="shared" si="1"/>
        <v>0</v>
      </c>
      <c r="L31" s="239">
        <f>SUM(K31:K33)</f>
        <v>0</v>
      </c>
      <c r="M31" s="19"/>
    </row>
    <row r="32" spans="1:13" ht="20.100000000000001" customHeight="1" x14ac:dyDescent="0.2">
      <c r="A32" s="261"/>
      <c r="B32" s="300"/>
      <c r="C32" s="99"/>
      <c r="D32" s="127"/>
      <c r="E32" s="26"/>
      <c r="F32" s="99"/>
      <c r="G32" s="92"/>
      <c r="H32" s="108"/>
      <c r="I32" s="101"/>
      <c r="J32" s="35">
        <f t="shared" si="0"/>
        <v>0</v>
      </c>
      <c r="K32" s="58">
        <f t="shared" si="1"/>
        <v>0</v>
      </c>
      <c r="L32" s="240"/>
      <c r="M32" s="19"/>
    </row>
    <row r="33" spans="1:13" ht="18" customHeight="1" thickBot="1" x14ac:dyDescent="0.25">
      <c r="A33" s="283"/>
      <c r="B33" s="301"/>
      <c r="C33" s="106"/>
      <c r="D33" s="128"/>
      <c r="E33" s="28"/>
      <c r="F33" s="106"/>
      <c r="G33" s="94"/>
      <c r="H33" s="109"/>
      <c r="I33" s="104"/>
      <c r="J33" s="36">
        <f t="shared" si="0"/>
        <v>0</v>
      </c>
      <c r="K33" s="59">
        <f t="shared" si="1"/>
        <v>0</v>
      </c>
      <c r="L33" s="302"/>
      <c r="M33" s="19"/>
    </row>
    <row r="34" spans="1:13" ht="20.100000000000001" customHeight="1" x14ac:dyDescent="0.2">
      <c r="A34" s="260"/>
      <c r="B34" s="299"/>
      <c r="C34" s="96"/>
      <c r="D34" s="126"/>
      <c r="E34" s="25"/>
      <c r="F34" s="96"/>
      <c r="G34" s="91"/>
      <c r="H34" s="107"/>
      <c r="I34" s="98"/>
      <c r="J34" s="34">
        <f t="shared" si="0"/>
        <v>0</v>
      </c>
      <c r="K34" s="57">
        <f t="shared" si="1"/>
        <v>0</v>
      </c>
      <c r="L34" s="239">
        <f>SUM(K34:K36)</f>
        <v>0</v>
      </c>
      <c r="M34" s="19"/>
    </row>
    <row r="35" spans="1:13" ht="20.100000000000001" customHeight="1" x14ac:dyDescent="0.2">
      <c r="A35" s="261"/>
      <c r="B35" s="300"/>
      <c r="C35" s="99"/>
      <c r="D35" s="127"/>
      <c r="E35" s="26"/>
      <c r="F35" s="99"/>
      <c r="G35" s="92"/>
      <c r="H35" s="108"/>
      <c r="I35" s="101"/>
      <c r="J35" s="35">
        <f t="shared" si="0"/>
        <v>0</v>
      </c>
      <c r="K35" s="58">
        <f t="shared" si="1"/>
        <v>0</v>
      </c>
      <c r="L35" s="240"/>
      <c r="M35" s="19"/>
    </row>
    <row r="36" spans="1:13" ht="20.100000000000001" customHeight="1" thickBot="1" x14ac:dyDescent="0.25">
      <c r="A36" s="283"/>
      <c r="B36" s="301"/>
      <c r="C36" s="106"/>
      <c r="D36" s="128"/>
      <c r="E36" s="28"/>
      <c r="F36" s="106"/>
      <c r="G36" s="94"/>
      <c r="H36" s="109"/>
      <c r="I36" s="104"/>
      <c r="J36" s="36">
        <f t="shared" si="0"/>
        <v>0</v>
      </c>
      <c r="K36" s="59">
        <f t="shared" si="1"/>
        <v>0</v>
      </c>
      <c r="L36" s="302"/>
      <c r="M36" s="19"/>
    </row>
    <row r="37" spans="1:13" ht="20.100000000000001" customHeight="1" x14ac:dyDescent="0.2">
      <c r="A37" s="261"/>
      <c r="B37" s="299"/>
      <c r="C37" s="96"/>
      <c r="D37" s="126"/>
      <c r="E37" s="25"/>
      <c r="F37" s="96"/>
      <c r="G37" s="91"/>
      <c r="H37" s="97"/>
      <c r="I37" s="98"/>
      <c r="J37" s="34">
        <f>I37*(1+H37)</f>
        <v>0</v>
      </c>
      <c r="K37" s="57">
        <f t="shared" si="1"/>
        <v>0</v>
      </c>
      <c r="L37" s="239">
        <f>SUM(K37:K39)</f>
        <v>0</v>
      </c>
      <c r="M37" s="19"/>
    </row>
    <row r="38" spans="1:13" ht="20.100000000000001" customHeight="1" x14ac:dyDescent="0.2">
      <c r="A38" s="304"/>
      <c r="B38" s="300"/>
      <c r="C38" s="99"/>
      <c r="D38" s="127"/>
      <c r="E38" s="26"/>
      <c r="F38" s="99"/>
      <c r="G38" s="92"/>
      <c r="H38" s="100"/>
      <c r="I38" s="101"/>
      <c r="J38" s="35">
        <f t="shared" ref="J38:J57" si="2">I38*(1+H38)</f>
        <v>0</v>
      </c>
      <c r="K38" s="58">
        <f t="shared" si="1"/>
        <v>0</v>
      </c>
      <c r="L38" s="240"/>
      <c r="M38" s="19"/>
    </row>
    <row r="39" spans="1:13" ht="20.100000000000001" customHeight="1" thickBot="1" x14ac:dyDescent="0.25">
      <c r="A39" s="304"/>
      <c r="B39" s="300"/>
      <c r="C39" s="102"/>
      <c r="D39" s="129"/>
      <c r="E39" s="27"/>
      <c r="F39" s="102"/>
      <c r="G39" s="93"/>
      <c r="H39" s="103"/>
      <c r="I39" s="104"/>
      <c r="J39" s="36">
        <f t="shared" si="2"/>
        <v>0</v>
      </c>
      <c r="K39" s="59">
        <f t="shared" si="1"/>
        <v>0</v>
      </c>
      <c r="L39" s="302"/>
      <c r="M39" s="19"/>
    </row>
    <row r="40" spans="1:13" ht="20.100000000000001" customHeight="1" x14ac:dyDescent="0.2">
      <c r="A40" s="260"/>
      <c r="B40" s="299"/>
      <c r="C40" s="96"/>
      <c r="D40" s="126"/>
      <c r="E40" s="25"/>
      <c r="F40" s="96"/>
      <c r="G40" s="91"/>
      <c r="H40" s="105"/>
      <c r="I40" s="98"/>
      <c r="J40" s="34">
        <f t="shared" si="2"/>
        <v>0</v>
      </c>
      <c r="K40" s="57">
        <f t="shared" si="1"/>
        <v>0</v>
      </c>
      <c r="L40" s="239">
        <f>SUM(K40:K42)</f>
        <v>0</v>
      </c>
      <c r="M40" s="19"/>
    </row>
    <row r="41" spans="1:13" ht="20.100000000000001" customHeight="1" x14ac:dyDescent="0.2">
      <c r="A41" s="304"/>
      <c r="B41" s="305"/>
      <c r="C41" s="99"/>
      <c r="D41" s="127"/>
      <c r="E41" s="26"/>
      <c r="F41" s="99"/>
      <c r="G41" s="92"/>
      <c r="H41" s="100"/>
      <c r="I41" s="101"/>
      <c r="J41" s="35">
        <f t="shared" si="2"/>
        <v>0</v>
      </c>
      <c r="K41" s="58">
        <f t="shared" si="1"/>
        <v>0</v>
      </c>
      <c r="L41" s="240"/>
      <c r="M41" s="19"/>
    </row>
    <row r="42" spans="1:13" ht="20.100000000000001" customHeight="1" thickBot="1" x14ac:dyDescent="0.25">
      <c r="A42" s="276"/>
      <c r="B42" s="306"/>
      <c r="C42" s="106"/>
      <c r="D42" s="128"/>
      <c r="E42" s="28"/>
      <c r="F42" s="106"/>
      <c r="G42" s="94"/>
      <c r="H42" s="103"/>
      <c r="I42" s="104"/>
      <c r="J42" s="36">
        <f t="shared" si="2"/>
        <v>0</v>
      </c>
      <c r="K42" s="59">
        <f t="shared" si="1"/>
        <v>0</v>
      </c>
      <c r="L42" s="302"/>
      <c r="M42" s="19"/>
    </row>
    <row r="43" spans="1:13" ht="20.100000000000001" customHeight="1" x14ac:dyDescent="0.2">
      <c r="A43" s="260"/>
      <c r="B43" s="299"/>
      <c r="C43" s="13"/>
      <c r="D43" s="126"/>
      <c r="E43" s="25"/>
      <c r="F43" s="96"/>
      <c r="G43" s="95"/>
      <c r="H43" s="97"/>
      <c r="I43" s="98"/>
      <c r="J43" s="34">
        <f t="shared" si="2"/>
        <v>0</v>
      </c>
      <c r="K43" s="57">
        <f t="shared" si="1"/>
        <v>0</v>
      </c>
      <c r="L43" s="239">
        <f t="shared" ref="L43" si="3">SUM(K43:K45)</f>
        <v>0</v>
      </c>
      <c r="M43" s="19"/>
    </row>
    <row r="44" spans="1:13" ht="20.100000000000001" customHeight="1" x14ac:dyDescent="0.2">
      <c r="A44" s="304"/>
      <c r="B44" s="305"/>
      <c r="C44" s="14"/>
      <c r="D44" s="127"/>
      <c r="E44" s="26"/>
      <c r="F44" s="99"/>
      <c r="G44" s="92"/>
      <c r="H44" s="100"/>
      <c r="I44" s="101"/>
      <c r="J44" s="35">
        <f t="shared" si="2"/>
        <v>0</v>
      </c>
      <c r="K44" s="58">
        <f t="shared" si="1"/>
        <v>0</v>
      </c>
      <c r="L44" s="240"/>
      <c r="M44" s="19"/>
    </row>
    <row r="45" spans="1:13" ht="20.100000000000001" customHeight="1" thickBot="1" x14ac:dyDescent="0.25">
      <c r="A45" s="304"/>
      <c r="B45" s="306"/>
      <c r="C45" s="106"/>
      <c r="D45" s="128"/>
      <c r="E45" s="28"/>
      <c r="F45" s="106"/>
      <c r="G45" s="93"/>
      <c r="H45" s="103"/>
      <c r="I45" s="104"/>
      <c r="J45" s="36">
        <f t="shared" si="2"/>
        <v>0</v>
      </c>
      <c r="K45" s="59">
        <f t="shared" si="1"/>
        <v>0</v>
      </c>
      <c r="L45" s="302"/>
      <c r="M45" s="19"/>
    </row>
    <row r="46" spans="1:13" ht="20.100000000000001" customHeight="1" x14ac:dyDescent="0.2">
      <c r="A46" s="260"/>
      <c r="B46" s="299"/>
      <c r="C46" s="96"/>
      <c r="D46" s="126"/>
      <c r="E46" s="25"/>
      <c r="F46" s="96"/>
      <c r="G46" s="91"/>
      <c r="H46" s="107"/>
      <c r="I46" s="98"/>
      <c r="J46" s="34">
        <f t="shared" si="2"/>
        <v>0</v>
      </c>
      <c r="K46" s="57">
        <f t="shared" si="1"/>
        <v>0</v>
      </c>
      <c r="L46" s="239">
        <f>SUM(K46:K48)</f>
        <v>0</v>
      </c>
      <c r="M46" s="19"/>
    </row>
    <row r="47" spans="1:13" ht="20.100000000000001" customHeight="1" x14ac:dyDescent="0.2">
      <c r="A47" s="261"/>
      <c r="B47" s="300"/>
      <c r="C47" s="14"/>
      <c r="D47" s="22"/>
      <c r="E47" s="26"/>
      <c r="F47" s="99"/>
      <c r="G47" s="92"/>
      <c r="H47" s="108"/>
      <c r="I47" s="101"/>
      <c r="J47" s="35">
        <f t="shared" si="2"/>
        <v>0</v>
      </c>
      <c r="K47" s="58">
        <f t="shared" si="1"/>
        <v>0</v>
      </c>
      <c r="L47" s="240"/>
      <c r="M47" s="19"/>
    </row>
    <row r="48" spans="1:13" ht="20.100000000000001" customHeight="1" thickBot="1" x14ac:dyDescent="0.25">
      <c r="A48" s="283"/>
      <c r="B48" s="301"/>
      <c r="C48" s="15"/>
      <c r="D48" s="23"/>
      <c r="E48" s="28"/>
      <c r="F48" s="106"/>
      <c r="G48" s="94"/>
      <c r="H48" s="109"/>
      <c r="I48" s="104"/>
      <c r="J48" s="36">
        <f t="shared" si="2"/>
        <v>0</v>
      </c>
      <c r="K48" s="59">
        <f t="shared" si="1"/>
        <v>0</v>
      </c>
      <c r="L48" s="302"/>
      <c r="M48" s="19"/>
    </row>
    <row r="49" spans="1:13" ht="20.100000000000001" customHeight="1" x14ac:dyDescent="0.2">
      <c r="A49" s="303"/>
      <c r="B49" s="299"/>
      <c r="C49" s="13"/>
      <c r="D49" s="21"/>
      <c r="E49" s="25"/>
      <c r="F49" s="96"/>
      <c r="G49" s="91"/>
      <c r="H49" s="107"/>
      <c r="I49" s="98"/>
      <c r="J49" s="34">
        <f t="shared" si="2"/>
        <v>0</v>
      </c>
      <c r="K49" s="57">
        <f t="shared" si="1"/>
        <v>0</v>
      </c>
      <c r="L49" s="239">
        <f>SUM(K49:K51)</f>
        <v>0</v>
      </c>
      <c r="M49" s="19"/>
    </row>
    <row r="50" spans="1:13" ht="20.100000000000001" customHeight="1" x14ac:dyDescent="0.2">
      <c r="A50" s="261"/>
      <c r="B50" s="300"/>
      <c r="C50" s="14"/>
      <c r="D50" s="22"/>
      <c r="E50" s="26"/>
      <c r="F50" s="99"/>
      <c r="G50" s="92"/>
      <c r="H50" s="108"/>
      <c r="I50" s="101"/>
      <c r="J50" s="35">
        <f t="shared" si="2"/>
        <v>0</v>
      </c>
      <c r="K50" s="58">
        <f t="shared" si="1"/>
        <v>0</v>
      </c>
      <c r="L50" s="240"/>
      <c r="M50" s="19"/>
    </row>
    <row r="51" spans="1:13" ht="18" customHeight="1" thickBot="1" x14ac:dyDescent="0.25">
      <c r="A51" s="283"/>
      <c r="B51" s="301"/>
      <c r="C51" s="15"/>
      <c r="D51" s="23"/>
      <c r="E51" s="28"/>
      <c r="F51" s="106"/>
      <c r="G51" s="94"/>
      <c r="H51" s="109"/>
      <c r="I51" s="104"/>
      <c r="J51" s="36">
        <f t="shared" si="2"/>
        <v>0</v>
      </c>
      <c r="K51" s="59">
        <f t="shared" si="1"/>
        <v>0</v>
      </c>
      <c r="L51" s="302"/>
      <c r="M51" s="19"/>
    </row>
    <row r="52" spans="1:13" ht="25.5" customHeight="1" thickBot="1" x14ac:dyDescent="0.25">
      <c r="A52" s="83" t="s">
        <v>58</v>
      </c>
      <c r="B52" s="48"/>
      <c r="C52" s="42"/>
      <c r="D52" s="43"/>
      <c r="E52" s="44"/>
      <c r="F52" s="44"/>
      <c r="G52" s="45"/>
      <c r="H52" s="46"/>
      <c r="I52" s="47"/>
      <c r="J52" s="49"/>
      <c r="K52" s="81"/>
      <c r="L52" s="82"/>
      <c r="M52" s="19"/>
    </row>
    <row r="53" spans="1:13" ht="51.75" customHeight="1" thickBot="1" x14ac:dyDescent="0.25">
      <c r="A53" s="61" t="s">
        <v>49</v>
      </c>
      <c r="B53" s="80" t="s">
        <v>59</v>
      </c>
      <c r="C53" s="50" t="s">
        <v>48</v>
      </c>
      <c r="D53" s="51" t="s">
        <v>55</v>
      </c>
      <c r="E53" s="52" t="s">
        <v>57</v>
      </c>
      <c r="F53" s="52" t="s">
        <v>56</v>
      </c>
      <c r="G53" s="71"/>
      <c r="H53" s="77" t="s">
        <v>46</v>
      </c>
      <c r="I53" s="50" t="s">
        <v>51</v>
      </c>
      <c r="J53" s="78" t="s">
        <v>52</v>
      </c>
      <c r="K53" s="52" t="s">
        <v>61</v>
      </c>
      <c r="L53" s="119" t="s">
        <v>67</v>
      </c>
    </row>
    <row r="54" spans="1:13" ht="20.100000000000001" customHeight="1" x14ac:dyDescent="0.2">
      <c r="A54" s="65"/>
      <c r="B54" s="62"/>
      <c r="C54" s="37"/>
      <c r="D54" s="22"/>
      <c r="E54" s="26"/>
      <c r="F54" s="110"/>
      <c r="G54" s="111"/>
      <c r="H54" s="112"/>
      <c r="I54" s="113"/>
      <c r="J54" s="68">
        <f t="shared" si="2"/>
        <v>0</v>
      </c>
      <c r="K54" s="69">
        <f>J54*F54</f>
        <v>0</v>
      </c>
      <c r="L54" s="70">
        <f t="shared" ref="L54:L57" si="4">K54</f>
        <v>0</v>
      </c>
    </row>
    <row r="55" spans="1:13" ht="20.100000000000001" customHeight="1" x14ac:dyDescent="0.2">
      <c r="A55" s="66"/>
      <c r="B55" s="63"/>
      <c r="C55" s="37"/>
      <c r="D55" s="22"/>
      <c r="E55" s="26"/>
      <c r="F55" s="110"/>
      <c r="G55" s="114"/>
      <c r="H55" s="115"/>
      <c r="I55" s="101"/>
      <c r="J55" s="35">
        <f t="shared" si="2"/>
        <v>0</v>
      </c>
      <c r="K55" s="58">
        <f t="shared" ref="K55:K56" si="5">J55*F55</f>
        <v>0</v>
      </c>
      <c r="L55" s="39">
        <f t="shared" si="4"/>
        <v>0</v>
      </c>
    </row>
    <row r="56" spans="1:13" ht="20.100000000000001" customHeight="1" x14ac:dyDescent="0.2">
      <c r="A56" s="66"/>
      <c r="B56" s="63"/>
      <c r="C56" s="37"/>
      <c r="D56" s="22"/>
      <c r="E56" s="26"/>
      <c r="F56" s="110"/>
      <c r="G56" s="114"/>
      <c r="H56" s="115"/>
      <c r="I56" s="101"/>
      <c r="J56" s="35">
        <f t="shared" si="2"/>
        <v>0</v>
      </c>
      <c r="K56" s="58">
        <f t="shared" si="5"/>
        <v>0</v>
      </c>
      <c r="L56" s="39">
        <f t="shared" si="4"/>
        <v>0</v>
      </c>
    </row>
    <row r="57" spans="1:13" ht="20.100000000000001" customHeight="1" thickBot="1" x14ac:dyDescent="0.25">
      <c r="A57" s="67"/>
      <c r="B57" s="64"/>
      <c r="C57" s="38"/>
      <c r="D57" s="23"/>
      <c r="E57" s="28"/>
      <c r="F57" s="116"/>
      <c r="G57" s="117"/>
      <c r="H57" s="118"/>
      <c r="I57" s="104"/>
      <c r="J57" s="36">
        <f t="shared" si="2"/>
        <v>0</v>
      </c>
      <c r="K57" s="59">
        <f>J57*F57</f>
        <v>0</v>
      </c>
      <c r="L57" s="40">
        <f t="shared" si="4"/>
        <v>0</v>
      </c>
    </row>
    <row r="58" spans="1:13" ht="12.75" customHeight="1" thickBot="1" x14ac:dyDescent="0.3">
      <c r="C58" s="9"/>
      <c r="D58" s="9"/>
      <c r="E58" s="9"/>
      <c r="F58" s="9"/>
      <c r="G58" s="9"/>
      <c r="H58" s="9"/>
      <c r="I58" s="10"/>
      <c r="J58" s="10"/>
      <c r="K58" s="10"/>
      <c r="L58" s="17"/>
      <c r="M58" s="10"/>
    </row>
    <row r="59" spans="1:13" ht="32.25" customHeight="1" thickBot="1" x14ac:dyDescent="0.25">
      <c r="A59" s="33" t="s">
        <v>71</v>
      </c>
      <c r="B59" s="29"/>
      <c r="C59" s="30"/>
      <c r="D59" s="30"/>
      <c r="E59" s="30"/>
      <c r="F59" s="30"/>
      <c r="G59" s="30"/>
      <c r="H59" s="30"/>
      <c r="I59" s="31"/>
      <c r="J59" s="31"/>
      <c r="K59" s="32"/>
      <c r="L59" s="84">
        <f>SUM(L37:L51,L54:L57)</f>
        <v>0</v>
      </c>
      <c r="M59" s="17"/>
    </row>
    <row r="60" spans="1:13" ht="9.75" customHeight="1" thickBot="1" x14ac:dyDescent="0.3"/>
    <row r="61" spans="1:13" ht="32.25" customHeight="1" thickBot="1" x14ac:dyDescent="0.25">
      <c r="A61" s="85" t="s">
        <v>72</v>
      </c>
      <c r="B61" s="41"/>
      <c r="C61" s="86"/>
      <c r="D61" s="86"/>
      <c r="E61" s="86"/>
      <c r="F61" s="86"/>
      <c r="G61" s="86"/>
      <c r="H61" s="86"/>
      <c r="I61" s="87"/>
      <c r="J61" s="87"/>
      <c r="K61" s="88"/>
      <c r="L61" s="89">
        <f>L59*4</f>
        <v>0</v>
      </c>
      <c r="M61" s="17"/>
    </row>
    <row r="62" spans="1:13" ht="9.75" customHeight="1" x14ac:dyDescent="0.25"/>
    <row r="63" spans="1:13" ht="12.75" customHeight="1" x14ac:dyDescent="0.25"/>
    <row r="64" spans="1:13" ht="12.75" customHeight="1" x14ac:dyDescent="0.2">
      <c r="A64" s="60" t="s">
        <v>53</v>
      </c>
      <c r="B64" s="53"/>
      <c r="C64" s="53"/>
      <c r="D64" s="54"/>
      <c r="E64" s="54"/>
      <c r="F64" s="54"/>
      <c r="G64" s="54"/>
      <c r="H64" s="53"/>
      <c r="I64" s="53"/>
      <c r="J64" s="53"/>
    </row>
    <row r="65" spans="1:12" ht="12.75" customHeight="1" x14ac:dyDescent="0.2">
      <c r="A65" s="55" t="s">
        <v>69</v>
      </c>
      <c r="D65" s="54"/>
      <c r="E65" s="54"/>
      <c r="F65" s="54"/>
      <c r="G65" s="54"/>
      <c r="H65" s="53"/>
      <c r="I65" s="53"/>
      <c r="J65" s="53"/>
    </row>
    <row r="66" spans="1:12" ht="12.75" customHeight="1" x14ac:dyDescent="0.2">
      <c r="A66" s="55" t="s">
        <v>60</v>
      </c>
      <c r="D66" s="54"/>
      <c r="E66" s="54"/>
      <c r="F66" s="54"/>
      <c r="G66" s="54"/>
      <c r="H66" s="53"/>
      <c r="I66" s="53"/>
      <c r="J66" s="53"/>
    </row>
    <row r="67" spans="1:12" ht="24.75" customHeight="1" x14ac:dyDescent="0.2">
      <c r="A67" s="292" t="s">
        <v>70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</row>
    <row r="68" spans="1:12" ht="12.75" customHeight="1" x14ac:dyDescent="0.2">
      <c r="A68" s="55" t="s">
        <v>64</v>
      </c>
      <c r="D68" s="54"/>
      <c r="E68" s="54"/>
      <c r="F68" s="54"/>
      <c r="G68" s="54"/>
      <c r="I68" s="53"/>
      <c r="J68" s="53"/>
    </row>
    <row r="69" spans="1:12" ht="12.75" customHeight="1" x14ac:dyDescent="0.2">
      <c r="A69" s="55" t="s">
        <v>65</v>
      </c>
      <c r="D69" s="54"/>
      <c r="E69" s="54"/>
      <c r="F69" s="54"/>
      <c r="G69" s="54"/>
      <c r="I69" s="53"/>
      <c r="J69" s="53"/>
    </row>
    <row r="70" spans="1:12" ht="12.75" customHeight="1" x14ac:dyDescent="0.2">
      <c r="A70" s="53"/>
      <c r="B70" s="53"/>
      <c r="C70" s="7"/>
      <c r="D70" s="54"/>
      <c r="E70" s="54"/>
      <c r="F70" s="54"/>
      <c r="G70" s="54"/>
      <c r="I70" s="56"/>
      <c r="J70" s="53"/>
    </row>
    <row r="71" spans="1:12" ht="12.75" customHeight="1" x14ac:dyDescent="0.25"/>
    <row r="73" spans="1:12" ht="12.75" customHeight="1" x14ac:dyDescent="0.25">
      <c r="J73" s="90"/>
      <c r="K73" s="90"/>
    </row>
    <row r="74" spans="1:12" ht="12.75" customHeight="1" x14ac:dyDescent="0.25">
      <c r="J74" s="291" t="s">
        <v>66</v>
      </c>
      <c r="K74" s="291"/>
    </row>
  </sheetData>
  <mergeCells count="50">
    <mergeCell ref="A4:A6"/>
    <mergeCell ref="B4:B6"/>
    <mergeCell ref="L4:L6"/>
    <mergeCell ref="A7:A9"/>
    <mergeCell ref="B7:B9"/>
    <mergeCell ref="L7:L9"/>
    <mergeCell ref="A10:A12"/>
    <mergeCell ref="B10:B12"/>
    <mergeCell ref="L10:L12"/>
    <mergeCell ref="A13:A15"/>
    <mergeCell ref="B13:B15"/>
    <mergeCell ref="L13:L15"/>
    <mergeCell ref="A16:A18"/>
    <mergeCell ref="B16:B18"/>
    <mergeCell ref="L16:L18"/>
    <mergeCell ref="A19:A21"/>
    <mergeCell ref="B19:B21"/>
    <mergeCell ref="L19:L21"/>
    <mergeCell ref="A22:A24"/>
    <mergeCell ref="B22:B24"/>
    <mergeCell ref="L22:L24"/>
    <mergeCell ref="A25:A27"/>
    <mergeCell ref="B25:B27"/>
    <mergeCell ref="L25:L27"/>
    <mergeCell ref="A28:A30"/>
    <mergeCell ref="B28:B30"/>
    <mergeCell ref="L28:L30"/>
    <mergeCell ref="A31:A33"/>
    <mergeCell ref="B31:B33"/>
    <mergeCell ref="L31:L33"/>
    <mergeCell ref="A34:A36"/>
    <mergeCell ref="B34:B36"/>
    <mergeCell ref="L34:L36"/>
    <mergeCell ref="A37:A39"/>
    <mergeCell ref="B37:B39"/>
    <mergeCell ref="L37:L39"/>
    <mergeCell ref="A40:A42"/>
    <mergeCell ref="B40:B42"/>
    <mergeCell ref="L40:L42"/>
    <mergeCell ref="A43:A45"/>
    <mergeCell ref="B43:B45"/>
    <mergeCell ref="L43:L45"/>
    <mergeCell ref="A67:L67"/>
    <mergeCell ref="J74:K74"/>
    <mergeCell ref="A46:A48"/>
    <mergeCell ref="B46:B48"/>
    <mergeCell ref="L46:L48"/>
    <mergeCell ref="A49:A51"/>
    <mergeCell ref="B49:B51"/>
    <mergeCell ref="L49:L5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souhrn</vt:lpstr>
      <vt:lpstr>cenová nabídka</vt:lpstr>
      <vt:lpstr>List2</vt:lpstr>
      <vt:lpstr>'cenová nabídka'!Oblast_tisku</vt:lpstr>
    </vt:vector>
  </TitlesOfParts>
  <Company>Fakultní nemocnice Plzeň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Dialýza - zadávací dokumentace</dc:title>
  <dc:creator>Ures Lukas</dc:creator>
  <cp:lastModifiedBy>Láníčková Kateřina</cp:lastModifiedBy>
  <cp:lastPrinted>2019-12-03T05:56:18Z</cp:lastPrinted>
  <dcterms:created xsi:type="dcterms:W3CDTF">2005-05-11T12:40:34Z</dcterms:created>
  <dcterms:modified xsi:type="dcterms:W3CDTF">2021-01-22T10:06:06Z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