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IOd\Spolecne\30_aktivni akce_IOd\10_akce_vl zdroje\VL_2020_NBP_KNPT_vestavba soc kabinky\2. kolo\zadání\"/>
    </mc:Choice>
  </mc:AlternateContent>
  <bookViews>
    <workbookView xWindow="0" yWindow="0" windowWidth="21570" windowHeight="9405" activeTab="3"/>
  </bookViews>
  <sheets>
    <sheet name="Pokyny pro vyplnění" sheetId="11" r:id="rId1"/>
    <sheet name="Stavba" sheetId="1" r:id="rId2"/>
    <sheet name="VzorPolozky" sheetId="10" state="hidden" r:id="rId3"/>
    <sheet name="02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Pol'!$A$1:$X$239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2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K25" i="12"/>
  <c r="V25" i="12"/>
  <c r="G26" i="12"/>
  <c r="I26" i="12"/>
  <c r="I25" i="12" s="1"/>
  <c r="K26" i="12"/>
  <c r="M26" i="12"/>
  <c r="O26" i="12"/>
  <c r="Q26" i="12"/>
  <c r="Q25" i="12" s="1"/>
  <c r="V26" i="12"/>
  <c r="G27" i="12"/>
  <c r="G25" i="12" s="1"/>
  <c r="I27" i="12"/>
  <c r="K27" i="12"/>
  <c r="O27" i="12"/>
  <c r="O25" i="12" s="1"/>
  <c r="Q27" i="12"/>
  <c r="V27" i="12"/>
  <c r="G30" i="12"/>
  <c r="I30" i="12"/>
  <c r="K30" i="12"/>
  <c r="M30" i="12"/>
  <c r="O30" i="12"/>
  <c r="Q30" i="12"/>
  <c r="V30" i="12"/>
  <c r="G33" i="12"/>
  <c r="I33" i="12"/>
  <c r="I32" i="12" s="1"/>
  <c r="K33" i="12"/>
  <c r="M33" i="12"/>
  <c r="O33" i="12"/>
  <c r="Q33" i="12"/>
  <c r="Q32" i="12" s="1"/>
  <c r="V33" i="12"/>
  <c r="G35" i="12"/>
  <c r="G32" i="12" s="1"/>
  <c r="I35" i="12"/>
  <c r="K35" i="12"/>
  <c r="O35" i="12"/>
  <c r="O32" i="12" s="1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K32" i="12" s="1"/>
  <c r="O37" i="12"/>
  <c r="Q37" i="12"/>
  <c r="V37" i="12"/>
  <c r="V32" i="12" s="1"/>
  <c r="I39" i="12"/>
  <c r="G40" i="12"/>
  <c r="G39" i="12" s="1"/>
  <c r="I40" i="12"/>
  <c r="K40" i="12"/>
  <c r="K39" i="12" s="1"/>
  <c r="O40" i="12"/>
  <c r="O39" i="12" s="1"/>
  <c r="Q40" i="12"/>
  <c r="Q39" i="12" s="1"/>
  <c r="V40" i="12"/>
  <c r="V39" i="12" s="1"/>
  <c r="I42" i="12"/>
  <c r="Q42" i="12"/>
  <c r="G43" i="12"/>
  <c r="M43" i="12" s="1"/>
  <c r="I43" i="12"/>
  <c r="K43" i="12"/>
  <c r="K42" i="12" s="1"/>
  <c r="O43" i="12"/>
  <c r="O42" i="12" s="1"/>
  <c r="Q43" i="12"/>
  <c r="V43" i="12"/>
  <c r="V42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I47" i="12"/>
  <c r="Q47" i="12"/>
  <c r="G48" i="12"/>
  <c r="M48" i="12" s="1"/>
  <c r="M47" i="12" s="1"/>
  <c r="I48" i="12"/>
  <c r="K48" i="12"/>
  <c r="K47" i="12" s="1"/>
  <c r="O48" i="12"/>
  <c r="O47" i="12" s="1"/>
  <c r="Q48" i="12"/>
  <c r="V48" i="12"/>
  <c r="V47" i="12" s="1"/>
  <c r="G51" i="12"/>
  <c r="G50" i="12" s="1"/>
  <c r="I51" i="12"/>
  <c r="I50" i="12" s="1"/>
  <c r="K51" i="12"/>
  <c r="K50" i="12" s="1"/>
  <c r="O51" i="12"/>
  <c r="O50" i="12" s="1"/>
  <c r="Q51" i="12"/>
  <c r="Q50" i="12" s="1"/>
  <c r="V51" i="12"/>
  <c r="V50" i="12" s="1"/>
  <c r="G55" i="12"/>
  <c r="G54" i="12" s="1"/>
  <c r="I55" i="12"/>
  <c r="K55" i="12"/>
  <c r="K54" i="12" s="1"/>
  <c r="M55" i="12"/>
  <c r="O55" i="12"/>
  <c r="O54" i="12" s="1"/>
  <c r="Q55" i="12"/>
  <c r="V55" i="12"/>
  <c r="V54" i="12" s="1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2" i="12"/>
  <c r="I62" i="12"/>
  <c r="I54" i="12" s="1"/>
  <c r="K62" i="12"/>
  <c r="M62" i="12"/>
  <c r="O62" i="12"/>
  <c r="Q62" i="12"/>
  <c r="Q54" i="12" s="1"/>
  <c r="V62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I85" i="12"/>
  <c r="Q85" i="12"/>
  <c r="G86" i="12"/>
  <c r="G85" i="12" s="1"/>
  <c r="I86" i="12"/>
  <c r="K86" i="12"/>
  <c r="K85" i="12" s="1"/>
  <c r="M86" i="12"/>
  <c r="M85" i="12" s="1"/>
  <c r="O86" i="12"/>
  <c r="O85" i="12" s="1"/>
  <c r="Q86" i="12"/>
  <c r="V86" i="12"/>
  <c r="V85" i="12" s="1"/>
  <c r="G88" i="12"/>
  <c r="G87" i="12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G93" i="12" s="1"/>
  <c r="I94" i="12"/>
  <c r="I93" i="12" s="1"/>
  <c r="K94" i="12"/>
  <c r="K93" i="12" s="1"/>
  <c r="O94" i="12"/>
  <c r="O93" i="12" s="1"/>
  <c r="Q94" i="12"/>
  <c r="Q93" i="12" s="1"/>
  <c r="V94" i="12"/>
  <c r="V93" i="12" s="1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9" i="12"/>
  <c r="G108" i="12" s="1"/>
  <c r="I109" i="12"/>
  <c r="I108" i="12" s="1"/>
  <c r="K109" i="12"/>
  <c r="M109" i="12"/>
  <c r="O109" i="12"/>
  <c r="O108" i="12" s="1"/>
  <c r="Q109" i="12"/>
  <c r="Q108" i="12" s="1"/>
  <c r="V109" i="12"/>
  <c r="G110" i="12"/>
  <c r="M110" i="12" s="1"/>
  <c r="I110" i="12"/>
  <c r="K110" i="12"/>
  <c r="O110" i="12"/>
  <c r="Q110" i="12"/>
  <c r="V110" i="12"/>
  <c r="G111" i="12"/>
  <c r="I111" i="12"/>
  <c r="K111" i="12"/>
  <c r="K108" i="12" s="1"/>
  <c r="M111" i="12"/>
  <c r="O111" i="12"/>
  <c r="Q111" i="12"/>
  <c r="V111" i="12"/>
  <c r="V108" i="12" s="1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1" i="12"/>
  <c r="M131" i="12" s="1"/>
  <c r="I131" i="12"/>
  <c r="I130" i="12" s="1"/>
  <c r="K131" i="12"/>
  <c r="O131" i="12"/>
  <c r="O130" i="12" s="1"/>
  <c r="Q131" i="12"/>
  <c r="Q130" i="12" s="1"/>
  <c r="V131" i="12"/>
  <c r="G132" i="12"/>
  <c r="M132" i="12" s="1"/>
  <c r="I132" i="12"/>
  <c r="K132" i="12"/>
  <c r="O132" i="12"/>
  <c r="Q132" i="12"/>
  <c r="V132" i="12"/>
  <c r="G133" i="12"/>
  <c r="I133" i="12"/>
  <c r="K133" i="12"/>
  <c r="K130" i="12" s="1"/>
  <c r="M133" i="12"/>
  <c r="O133" i="12"/>
  <c r="Q133" i="12"/>
  <c r="V133" i="12"/>
  <c r="V130" i="12" s="1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I155" i="12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I158" i="12"/>
  <c r="K158" i="12"/>
  <c r="M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O161" i="12"/>
  <c r="G162" i="12"/>
  <c r="I162" i="12"/>
  <c r="I161" i="12" s="1"/>
  <c r="K162" i="12"/>
  <c r="K161" i="12" s="1"/>
  <c r="M162" i="12"/>
  <c r="M161" i="12" s="1"/>
  <c r="O162" i="12"/>
  <c r="Q162" i="12"/>
  <c r="Q161" i="12" s="1"/>
  <c r="V162" i="12"/>
  <c r="V161" i="12" s="1"/>
  <c r="G164" i="12"/>
  <c r="G163" i="12" s="1"/>
  <c r="I164" i="12"/>
  <c r="I163" i="12" s="1"/>
  <c r="K164" i="12"/>
  <c r="M164" i="12"/>
  <c r="O164" i="12"/>
  <c r="O163" i="12" s="1"/>
  <c r="Q164" i="12"/>
  <c r="Q163" i="12" s="1"/>
  <c r="V164" i="12"/>
  <c r="G165" i="12"/>
  <c r="M165" i="12" s="1"/>
  <c r="I165" i="12"/>
  <c r="K165" i="12"/>
  <c r="O165" i="12"/>
  <c r="Q165" i="12"/>
  <c r="V165" i="12"/>
  <c r="G166" i="12"/>
  <c r="I166" i="12"/>
  <c r="K166" i="12"/>
  <c r="K163" i="12" s="1"/>
  <c r="M166" i="12"/>
  <c r="O166" i="12"/>
  <c r="Q166" i="12"/>
  <c r="V166" i="12"/>
  <c r="V163" i="12" s="1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70" i="12"/>
  <c r="I170" i="12"/>
  <c r="I169" i="12" s="1"/>
  <c r="K170" i="12"/>
  <c r="K169" i="12" s="1"/>
  <c r="M170" i="12"/>
  <c r="O170" i="12"/>
  <c r="Q170" i="12"/>
  <c r="Q169" i="12" s="1"/>
  <c r="V170" i="12"/>
  <c r="V169" i="12" s="1"/>
  <c r="G172" i="12"/>
  <c r="I172" i="12"/>
  <c r="K172" i="12"/>
  <c r="M172" i="12"/>
  <c r="O172" i="12"/>
  <c r="Q172" i="12"/>
  <c r="V172" i="12"/>
  <c r="G174" i="12"/>
  <c r="I174" i="12"/>
  <c r="K174" i="12"/>
  <c r="M174" i="12"/>
  <c r="O174" i="12"/>
  <c r="Q174" i="12"/>
  <c r="V174" i="12"/>
  <c r="G175" i="12"/>
  <c r="G169" i="12" s="1"/>
  <c r="I175" i="12"/>
  <c r="K175" i="12"/>
  <c r="O175" i="12"/>
  <c r="O169" i="12" s="1"/>
  <c r="Q175" i="12"/>
  <c r="V175" i="12"/>
  <c r="G177" i="12"/>
  <c r="I177" i="12"/>
  <c r="K177" i="12"/>
  <c r="M177" i="12"/>
  <c r="O177" i="12"/>
  <c r="Q177" i="12"/>
  <c r="V177" i="12"/>
  <c r="G179" i="12"/>
  <c r="I179" i="12"/>
  <c r="K179" i="12"/>
  <c r="M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K184" i="12"/>
  <c r="V184" i="12"/>
  <c r="G185" i="12"/>
  <c r="G184" i="12" s="1"/>
  <c r="I185" i="12"/>
  <c r="I184" i="12" s="1"/>
  <c r="K185" i="12"/>
  <c r="M185" i="12"/>
  <c r="O185" i="12"/>
  <c r="O184" i="12" s="1"/>
  <c r="Q185" i="12"/>
  <c r="Q184" i="12" s="1"/>
  <c r="V185" i="12"/>
  <c r="G187" i="12"/>
  <c r="M187" i="12" s="1"/>
  <c r="I187" i="12"/>
  <c r="K187" i="12"/>
  <c r="O187" i="12"/>
  <c r="Q187" i="12"/>
  <c r="V187" i="12"/>
  <c r="G189" i="12"/>
  <c r="I189" i="12"/>
  <c r="K189" i="12"/>
  <c r="M189" i="12"/>
  <c r="O189" i="12"/>
  <c r="Q189" i="12"/>
  <c r="V189" i="12"/>
  <c r="K190" i="12"/>
  <c r="V190" i="12"/>
  <c r="G191" i="12"/>
  <c r="G190" i="12" s="1"/>
  <c r="I191" i="12"/>
  <c r="I190" i="12" s="1"/>
  <c r="K191" i="12"/>
  <c r="M191" i="12"/>
  <c r="O191" i="12"/>
  <c r="O190" i="12" s="1"/>
  <c r="Q191" i="12"/>
  <c r="Q190" i="12" s="1"/>
  <c r="V191" i="12"/>
  <c r="G192" i="12"/>
  <c r="M192" i="12" s="1"/>
  <c r="I192" i="12"/>
  <c r="K192" i="12"/>
  <c r="O192" i="12"/>
  <c r="Q192" i="12"/>
  <c r="V192" i="12"/>
  <c r="I195" i="12"/>
  <c r="Q195" i="12"/>
  <c r="G196" i="12"/>
  <c r="G195" i="12" s="1"/>
  <c r="I196" i="12"/>
  <c r="K196" i="12"/>
  <c r="K195" i="12" s="1"/>
  <c r="M196" i="12"/>
  <c r="M195" i="12" s="1"/>
  <c r="O196" i="12"/>
  <c r="O195" i="12" s="1"/>
  <c r="Q196" i="12"/>
  <c r="V196" i="12"/>
  <c r="V195" i="12" s="1"/>
  <c r="G200" i="12"/>
  <c r="I200" i="12"/>
  <c r="K200" i="12"/>
  <c r="M200" i="12"/>
  <c r="O200" i="12"/>
  <c r="Q200" i="12"/>
  <c r="V200" i="12"/>
  <c r="G204" i="12"/>
  <c r="M204" i="12" s="1"/>
  <c r="I204" i="12"/>
  <c r="K204" i="12"/>
  <c r="O204" i="12"/>
  <c r="Q204" i="12"/>
  <c r="V204" i="12"/>
  <c r="G206" i="12"/>
  <c r="G205" i="12" s="1"/>
  <c r="I206" i="12"/>
  <c r="K206" i="12"/>
  <c r="K205" i="12" s="1"/>
  <c r="M206" i="12"/>
  <c r="M205" i="12" s="1"/>
  <c r="O206" i="12"/>
  <c r="O205" i="12" s="1"/>
  <c r="Q206" i="12"/>
  <c r="V206" i="12"/>
  <c r="V205" i="12" s="1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I205" i="12" s="1"/>
  <c r="K209" i="12"/>
  <c r="O209" i="12"/>
  <c r="Q209" i="12"/>
  <c r="Q205" i="12" s="1"/>
  <c r="V209" i="12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I213" i="12"/>
  <c r="K213" i="12"/>
  <c r="M213" i="12"/>
  <c r="O213" i="12"/>
  <c r="Q213" i="12"/>
  <c r="V213" i="12"/>
  <c r="G214" i="12"/>
  <c r="I214" i="12"/>
  <c r="K214" i="12"/>
  <c r="M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O217" i="12" s="1"/>
  <c r="Q219" i="12"/>
  <c r="V219" i="12"/>
  <c r="G220" i="12"/>
  <c r="M220" i="12" s="1"/>
  <c r="I220" i="12"/>
  <c r="I217" i="12" s="1"/>
  <c r="K220" i="12"/>
  <c r="O220" i="12"/>
  <c r="Q220" i="12"/>
  <c r="Q217" i="12" s="1"/>
  <c r="V220" i="12"/>
  <c r="G222" i="12"/>
  <c r="M222" i="12" s="1"/>
  <c r="I222" i="12"/>
  <c r="K222" i="12"/>
  <c r="K217" i="12" s="1"/>
  <c r="O222" i="12"/>
  <c r="Q222" i="12"/>
  <c r="V222" i="12"/>
  <c r="V217" i="12" s="1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I226" i="12"/>
  <c r="K226" i="12"/>
  <c r="O226" i="12"/>
  <c r="Q226" i="12"/>
  <c r="V226" i="12"/>
  <c r="G227" i="12"/>
  <c r="I227" i="12"/>
  <c r="K227" i="12"/>
  <c r="M227" i="12"/>
  <c r="M226" i="12" s="1"/>
  <c r="O227" i="12"/>
  <c r="Q227" i="12"/>
  <c r="V227" i="12"/>
  <c r="AE229" i="12"/>
  <c r="I20" i="1"/>
  <c r="I19" i="1"/>
  <c r="I18" i="1"/>
  <c r="I17" i="1"/>
  <c r="I16" i="1"/>
  <c r="I71" i="1"/>
  <c r="J70" i="1" s="1"/>
  <c r="F42" i="1"/>
  <c r="G23" i="1" s="1"/>
  <c r="A23" i="1" s="1"/>
  <c r="G24" i="1" s="1"/>
  <c r="G42" i="1"/>
  <c r="G25" i="1" s="1"/>
  <c r="A25" i="1" s="1"/>
  <c r="H41" i="1"/>
  <c r="I41" i="1" s="1"/>
  <c r="H40" i="1"/>
  <c r="I40" i="1" s="1"/>
  <c r="H39" i="1"/>
  <c r="H42" i="1" s="1"/>
  <c r="J67" i="1" l="1"/>
  <c r="J63" i="1"/>
  <c r="J55" i="1"/>
  <c r="J57" i="1"/>
  <c r="J51" i="1"/>
  <c r="J59" i="1"/>
  <c r="J65" i="1"/>
  <c r="J53" i="1"/>
  <c r="J61" i="1"/>
  <c r="J49" i="1"/>
  <c r="J52" i="1"/>
  <c r="J54" i="1"/>
  <c r="J56" i="1"/>
  <c r="J58" i="1"/>
  <c r="J60" i="1"/>
  <c r="J62" i="1"/>
  <c r="J64" i="1"/>
  <c r="J66" i="1"/>
  <c r="J50" i="1"/>
  <c r="J69" i="1"/>
  <c r="A26" i="1"/>
  <c r="G26" i="1"/>
  <c r="G28" i="1"/>
  <c r="A24" i="1"/>
  <c r="A27" i="1"/>
  <c r="M184" i="12"/>
  <c r="M54" i="12"/>
  <c r="M42" i="12"/>
  <c r="M163" i="12"/>
  <c r="M130" i="12"/>
  <c r="M217" i="12"/>
  <c r="M190" i="12"/>
  <c r="M108" i="12"/>
  <c r="G217" i="12"/>
  <c r="M175" i="12"/>
  <c r="M169" i="12" s="1"/>
  <c r="M94" i="12"/>
  <c r="M93" i="12" s="1"/>
  <c r="M88" i="12"/>
  <c r="M87" i="12" s="1"/>
  <c r="M51" i="12"/>
  <c r="M50" i="12" s="1"/>
  <c r="G47" i="12"/>
  <c r="G42" i="12"/>
  <c r="M40" i="12"/>
  <c r="M39" i="12" s="1"/>
  <c r="M35" i="12"/>
  <c r="M32" i="12" s="1"/>
  <c r="M27" i="12"/>
  <c r="M25" i="12" s="1"/>
  <c r="M15" i="12"/>
  <c r="M8" i="12" s="1"/>
  <c r="AF229" i="12"/>
  <c r="G130" i="12"/>
  <c r="J68" i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71" i="1" l="1"/>
  <c r="G29" i="1"/>
  <c r="G27" i="1" s="1"/>
  <c r="A29" i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Ing. Drahomír Klein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<sst xmlns="http://schemas.openxmlformats.org/spreadsheetml/2006/main" count="1362" uniqueCount="465">
  <si>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</si>
  <si>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</si>
  <si>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</si>
  <si>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</si>
  <si>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</si>
  <si>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</si>
  <si>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</si>
  <si>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</si>
  <si>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</si>
  <si>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</si>
  <si>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</si>
  <si>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</si>
  <si>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</si>
  <si>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</si>
  <si>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</si>
  <si>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</si>
  <si>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</si>
  <si>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</si>
  <si>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</si>
  <si>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</si>
  <si>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</si>
  <si>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</si>
  <si>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</si>
  <si>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</si>
  <si>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</si>
  <si>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</si>
  <si>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</si>
  <si>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</si>
  <si>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</si>
  <si>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</si>
  <si>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</si>
  <si>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</si>
  <si>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</si>
  <si>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</si>
  <si>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</si>
  <si>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</si>
  <si>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</si>
  <si>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</si>
  <si>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</si>
  <si>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</si>
  <si>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</si>
  <si>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</si>
  <si>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</si>
  <si>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</si>
  <si>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Plicní</t>
  </si>
  <si>
    <t>02</t>
  </si>
  <si>
    <t>Objekt:</t>
  </si>
  <si>
    <t>Rozpočet:</t>
  </si>
  <si>
    <t>002</t>
  </si>
  <si>
    <t>FN Bohunice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</si>
  <si>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</si>
  <si>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</si>
  <si>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</si>
  <si>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</si>
  <si>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</si>
  <si>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</si>
  <si>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</si>
  <si>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</si>
  <si>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</si>
  <si>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</si>
  <si>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</si>
  <si>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</si>
  <si>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</si>
  <si>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</si>
  <si>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</si>
  <si>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</si>
  <si>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</si>
  <si>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</si>
  <si>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</si>
  <si>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</si>
  <si>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</si>
  <si>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</si>
  <si>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</si>
  <si>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</si>
  <si>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</si>
  <si>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</si>
  <si>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</si>
  <si>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</si>
  <si>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</si>
  <si>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</si>
  <si>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</si>
  <si>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</si>
  <si>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</si>
  <si>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</si>
  <si>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</si>
  <si>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</si>
  <si>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</si>
  <si>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</si>
  <si>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</si>
  <si>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</si>
  <si>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</si>
  <si>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</si>
  <si>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</si>
  <si>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</si>
  <si>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</si>
  <si>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</si>
  <si>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</si>
  <si>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</si>
  <si>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</si>
  <si>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</si>
  <si>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</si>
  <si>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</si>
  <si>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</si>
  <si>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</si>
  <si>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</si>
  <si>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</si>
  <si>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</si>
  <si>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</si>
  <si>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</si>
  <si>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</si>
  <si>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</si>
  <si>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</si>
  <si>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</si>
  <si>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</si>
  <si>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</si>
  <si>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</si>
  <si>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</si>
  <si>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</si>
  <si>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</si>
  <si>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</si>
  <si>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</si>
  <si>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</si>
  <si>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</si>
  <si>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</si>
  <si>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</si>
  <si>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</si>
  <si>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</si>
  <si>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317234410RT2</t>
  </si>
  <si>
    <t>Vyzdívka mezi nosníky cihlami pálenými na MC s použitím suché maltové směsi</t>
  </si>
  <si>
    <t>m3</t>
  </si>
  <si>
    <t>RTS 20/ II</t>
  </si>
  <si>
    <t>RTS 20/ I</t>
  </si>
  <si>
    <t>Práce</t>
  </si>
  <si>
    <t>POL1_</t>
  </si>
  <si>
    <t>0,2*1,2*0,12</t>
  </si>
  <si>
    <t>VV</t>
  </si>
  <si>
    <t>317941121RU3</t>
  </si>
  <si>
    <t>Osazení ocelových válcovaných nosníků do č.12 Včetně dodávky profilu U č.12</t>
  </si>
  <si>
    <t>t</t>
  </si>
  <si>
    <t>1,2*2*0,0111</t>
  </si>
  <si>
    <t>310238211RT1</t>
  </si>
  <si>
    <t>Zazdívka otvorů plochy do 1 m2 cihlami na MVC s použitím suché maltové směsi</t>
  </si>
  <si>
    <t>1,97*0,2*0,2</t>
  </si>
  <si>
    <t>346244381RT2</t>
  </si>
  <si>
    <t>Plentování ocelových nosníků výšky do 20 cm s použitím suché maltové směsi</t>
  </si>
  <si>
    <t>m2</t>
  </si>
  <si>
    <t>1,2*0,12*2</t>
  </si>
  <si>
    <t>349231821RT2</t>
  </si>
  <si>
    <t>Přizdívka  z cihel, kapsy do 30 cm s použitím suché maltové směsi</t>
  </si>
  <si>
    <t>340238211RT2</t>
  </si>
  <si>
    <t>Zazdívka otvorů pl.1 m2,cihlami tl.zdi do 10 cm s použitím suché maltové směsi</t>
  </si>
  <si>
    <t>pro odpady : 1,0</t>
  </si>
  <si>
    <t>342013121R00</t>
  </si>
  <si>
    <t>Příčka SDK tl.100 mm,ocel.kce,RB 12,5mm</t>
  </si>
  <si>
    <t>(2,5+1,2)*3,0</t>
  </si>
  <si>
    <t>342090432R00</t>
  </si>
  <si>
    <t>Otvor v SDK, pro dveře 1kř do 100 kg,UA 100,2xopl.</t>
  </si>
  <si>
    <t>kus</t>
  </si>
  <si>
    <t>347021212R00</t>
  </si>
  <si>
    <t>Předstěna tl.90mm,ocel.kce CW, 2x Ridurit 20mm</t>
  </si>
  <si>
    <t>0,87*1,2</t>
  </si>
  <si>
    <t>413232211RT2</t>
  </si>
  <si>
    <t>Zazdívka zhlaví válcovaných nosníků výšky do 15cm s použitím suché maltové směsi</t>
  </si>
  <si>
    <t>416020111R00</t>
  </si>
  <si>
    <t>Podhledy SDK, kovová kce., 1x deska  12,5 mm</t>
  </si>
  <si>
    <t>s úpravou rohů, koutů a hran konstrukcí, přebroušení a tmelení spár,</t>
  </si>
  <si>
    <t>POP</t>
  </si>
  <si>
    <t>(2,5-0,075)*(1,2-0,075)</t>
  </si>
  <si>
    <t>416020119</t>
  </si>
  <si>
    <t>Úprava stávajícího kazetového podhledu po demontáži</t>
  </si>
  <si>
    <t>kpl</t>
  </si>
  <si>
    <t>Vlastní</t>
  </si>
  <si>
    <t>Indiv</t>
  </si>
  <si>
    <t>610991111R00</t>
  </si>
  <si>
    <t>Zakrývání výplní vnitřních otvorů</t>
  </si>
  <si>
    <t>POL1_1</t>
  </si>
  <si>
    <t>2,0*2,0</t>
  </si>
  <si>
    <t>612403382RT1</t>
  </si>
  <si>
    <t>Hrubá výplň rýh ve stěnách do 5x5 cm maltou ze SMS zdicí maltou</t>
  </si>
  <si>
    <t>m</t>
  </si>
  <si>
    <t>612403385R00</t>
  </si>
  <si>
    <t>Hrubá výplň rýh ve stěnách do 10x5 cm maltou z SMS</t>
  </si>
  <si>
    <t>612451121R00</t>
  </si>
  <si>
    <t>Omítka vnitřní zdiva, cementová (MC), hladká pod obklady</t>
  </si>
  <si>
    <t>((1,2-0,075)+(2,5-0,075))*2,96</t>
  </si>
  <si>
    <t>632411110RT3</t>
  </si>
  <si>
    <t>Samonivelační stěrka Cemix,ruč.zpracování tl.10 mm samonivelační polymercementová stěrka Cemix 40 MPa</t>
  </si>
  <si>
    <t>5,2*3,27-0,35*0,4-0,35*0,31-0,18*0,3*2-0,28*(0,18*2)-0,28*(0,37+0,18)</t>
  </si>
  <si>
    <t>642944121R00</t>
  </si>
  <si>
    <t>Osazení ocelových zárubní dodatečně do 2,5 m2</t>
  </si>
  <si>
    <t>Včetně pomocného pracovního lešení o výšce podlahy do 1900 mm a pro zatížení do 1,5 kPa.</t>
  </si>
  <si>
    <t>1</t>
  </si>
  <si>
    <t>Zárubeň ocelová HSE "U" 200, 900x1970 L, P</t>
  </si>
  <si>
    <t>Specifikace</t>
  </si>
  <si>
    <t>POL3_</t>
  </si>
  <si>
    <t>642942111RT3</t>
  </si>
  <si>
    <t>Osazení zárubní dveřních ocelových, pl. do 2,5 m2 včetně dodávky zárubně  70 x 197 x 11 cm</t>
  </si>
  <si>
    <t>949101111</t>
  </si>
  <si>
    <t>Lešení pomocné pro objekty pozemních staveb s lešeňovou podlahou v do 1,9 m zatížení do 150 kg/m2</t>
  </si>
  <si>
    <t>5,2*3,27</t>
  </si>
  <si>
    <t>952901111R00</t>
  </si>
  <si>
    <t>Vyčištění budov o výšce podlaží do 4 m</t>
  </si>
  <si>
    <t>chodba : 3*2</t>
  </si>
  <si>
    <t>971033521R00</t>
  </si>
  <si>
    <t>Vybourání otv. zeď cihel. pl.1 m2, tl.10 cm, MVC</t>
  </si>
  <si>
    <t>Včetně pomocného lešení o výšce podlahy do 1900 mm a pro zatížení do 1,5 kPa  (150 kg/m2).</t>
  </si>
  <si>
    <t>964011211R00</t>
  </si>
  <si>
    <t>Vybourání ŽB překladů prefa  dl. 3 m, 50 kg/m</t>
  </si>
  <si>
    <t>1,2*0,2*0,2</t>
  </si>
  <si>
    <t>965048150R00</t>
  </si>
  <si>
    <t>Dočištění povrchu , tmel do 50%</t>
  </si>
  <si>
    <t>967031132R00</t>
  </si>
  <si>
    <t>Přisekání rovných ostění cihelných na MVC</t>
  </si>
  <si>
    <t>0,2*1,97</t>
  </si>
  <si>
    <t>968061125R00</t>
  </si>
  <si>
    <t>Vyvěšení dřevěných dveřních křídel pl. do 2 m2</t>
  </si>
  <si>
    <t>968072455R00</t>
  </si>
  <si>
    <t>Vybourání kovových dveřních zárubní pl. do 2 m2</t>
  </si>
  <si>
    <t>0,9*1,97</t>
  </si>
  <si>
    <t>971033541R00</t>
  </si>
  <si>
    <t>Vybourání otv. zeď cihel. pl.1 m2, tl.30 cm, MVC</t>
  </si>
  <si>
    <t>973031824R00</t>
  </si>
  <si>
    <t>Vysekání kapes pro zavázání zdí tl. 30 cm</t>
  </si>
  <si>
    <t>974031142R00</t>
  </si>
  <si>
    <t>Vysekání rýh ve zdi cihelné 7 x 7 cm</t>
  </si>
  <si>
    <t>974031154R00</t>
  </si>
  <si>
    <t>Vysekání rýh ve zdi cihelné 10 x 15 cm</t>
  </si>
  <si>
    <t>978059531R00</t>
  </si>
  <si>
    <t>Odsekání vnitřních obkladů stěn nad 2 m2</t>
  </si>
  <si>
    <t>(1,2+0,4+1,0)*1,96</t>
  </si>
  <si>
    <t>9780139</t>
  </si>
  <si>
    <t>Bourací práce, zednické výpomoci pro ZTI</t>
  </si>
  <si>
    <t>hod</t>
  </si>
  <si>
    <t>ZTI : 6</t>
  </si>
  <si>
    <t>963016211R00</t>
  </si>
  <si>
    <t>DMTZ podhledu SDK z kazet 600x600 mm, kov.rošt</t>
  </si>
  <si>
    <t>1,2*2,5</t>
  </si>
  <si>
    <t>999281108R00</t>
  </si>
  <si>
    <t>Přesun hmot pro opravy a údržbu do výšky 12 m</t>
  </si>
  <si>
    <t>Přesun hmot</t>
  </si>
  <si>
    <t>POL7_</t>
  </si>
  <si>
    <t>711113111</t>
  </si>
  <si>
    <t>Izolace proti vlhkosti na vodorovné ploše za studena těsnicím nátěrem na bázi pryže (latexu) a bitumenů</t>
  </si>
  <si>
    <t>2,5*1,2</t>
  </si>
  <si>
    <t>711113121</t>
  </si>
  <si>
    <t>Izolace proti vlhkosti na svislé ploše za studena těsnicím nátěrem na bázi pryže (latexu) a bitumenů</t>
  </si>
  <si>
    <t>(2,5+1,2)*2*2,96-0,7*1,97</t>
  </si>
  <si>
    <t>998711102R00</t>
  </si>
  <si>
    <t>Přesun hmot pro izolace proti vodě, výšky do 12 m</t>
  </si>
  <si>
    <t>721170955R00</t>
  </si>
  <si>
    <t>Oprava-vsazení odbočky, potrubí PVC hrdlové D 110</t>
  </si>
  <si>
    <t>Včetně pomocného lešení o výšce podlahy do 1900 mm a pro zatížení do 1,5 kPa.</t>
  </si>
  <si>
    <t>721171803R00</t>
  </si>
  <si>
    <t>Demontáž potrubí z PVC do D 75 mm</t>
  </si>
  <si>
    <t>721176102R00</t>
  </si>
  <si>
    <t>Potrubí HT připojovací D 40 x 1,8 mm</t>
  </si>
  <si>
    <t>Potrubí včetně tvarovek. Bez zednických výpomocí.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</si>
  <si>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</si>
  <si>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</si>
  <si>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</si>
  <si>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</si>
  <si>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</si>
  <si>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</si>
  <si>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</si>
  <si>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</si>
  <si>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</si>
  <si>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</si>
  <si>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</si>
  <si>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</si>
  <si>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998721103R00</t>
  </si>
  <si>
    <t>Přesun hmot pro vnitřní kanalizaci, výšky do 24 m</t>
  </si>
  <si>
    <t>722130801R00</t>
  </si>
  <si>
    <t>Demontáž potrubí ocelových závitových DN 25</t>
  </si>
  <si>
    <t>722131932R00</t>
  </si>
  <si>
    <t>Oprava-propojení dosavadního potrubí závit. DN 20</t>
  </si>
  <si>
    <t>722172711R00</t>
  </si>
  <si>
    <t>Potrubí z PPR Ekoplastik, D 20 x 2,8 mm, PN 16</t>
  </si>
  <si>
    <t>Potrubí včetně tvarovek bez zednických výpomocí.</t>
  </si>
  <si>
    <t>722172712R00</t>
  </si>
  <si>
    <t>Potrubí z PPR Ekoplastik, D 25 x 3,5 mm, PN 16</t>
  </si>
  <si>
    <t>722182001RT1</t>
  </si>
  <si>
    <t>Montáž izol.skruží na potrubí přímé DN 25,sam.spoj</t>
  </si>
  <si>
    <t>722190401R00</t>
  </si>
  <si>
    <t>Vyvedení a upevnění výpustek DN 15</t>
  </si>
  <si>
    <t>722190901R00</t>
  </si>
  <si>
    <t>Uzavření/otevření vodovodního potrubí při opravě</t>
  </si>
  <si>
    <t>722237122R00</t>
  </si>
  <si>
    <t>Kohout vod.kul.,2xvnitř.záv.GIACOMINI R250D DN 20</t>
  </si>
  <si>
    <t>722280106R00</t>
  </si>
  <si>
    <t>Tlaková zkouška vodovodního potrubí DN 32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</si>
  <si>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</si>
  <si>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</si>
  <si>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</si>
  <si>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</si>
  <si>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72219059</t>
  </si>
  <si>
    <t>Koleno nástěnné PP Hostalen d 20x1/2"</t>
  </si>
  <si>
    <t>722290</t>
  </si>
  <si>
    <t>Vypuštění a napuštění systému</t>
  </si>
  <si>
    <t>283770</t>
  </si>
  <si>
    <t>Tepelná izolace Tubex Standard d22/10mm</t>
  </si>
  <si>
    <t>2837701</t>
  </si>
  <si>
    <t>Tepelná izolace Tubex Standard d28/10mm</t>
  </si>
  <si>
    <t>998722103R00</t>
  </si>
  <si>
    <t>Přesun hmot pro vnitřní vodovod, výšky do 24 m</t>
  </si>
  <si>
    <t>725210821R00</t>
  </si>
  <si>
    <t>Demontáž umyvadel bez výtokových armatur</t>
  </si>
  <si>
    <t>soubor</t>
  </si>
  <si>
    <t>725820801R00</t>
  </si>
  <si>
    <t>Demontáž baterie nástěnné do G 3/4</t>
  </si>
  <si>
    <t>725860811R00</t>
  </si>
  <si>
    <t>Demontáž uzávěrek zápachových jednoduchých</t>
  </si>
  <si>
    <t>725119110R00</t>
  </si>
  <si>
    <t>Montáž splachovací nádrže Kombifix pro WC</t>
  </si>
  <si>
    <t>72511912</t>
  </si>
  <si>
    <t xml:space="preserve">Geberit Duofix UP320 </t>
  </si>
  <si>
    <t>725119400</t>
  </si>
  <si>
    <t>Souprava pro tlumení hluku IDC11</t>
  </si>
  <si>
    <t>ks</t>
  </si>
  <si>
    <t>725119400.1</t>
  </si>
  <si>
    <t>Geberit ovládací tlačítko Sigma 115.790.11.5</t>
  </si>
  <si>
    <t>725119306R00</t>
  </si>
  <si>
    <t>Montáž klozetu závěsného</t>
  </si>
  <si>
    <t>551670</t>
  </si>
  <si>
    <t>Sedátko klozetové JIKA Lyra plus H8233820000001</t>
  </si>
  <si>
    <t>725119307</t>
  </si>
  <si>
    <t xml:space="preserve">WC mísa JIKA Lyra plus </t>
  </si>
  <si>
    <t>725219401R00</t>
  </si>
  <si>
    <t>Montáž umyvadel na šrouby do zdiva</t>
  </si>
  <si>
    <t>Včetně dodání zápachové uzávěrky.</t>
  </si>
  <si>
    <t>64213607R</t>
  </si>
  <si>
    <t>Umyvadlo 55cm JIKA Lyra plus H8143810001091</t>
  </si>
  <si>
    <t>R-položka</t>
  </si>
  <si>
    <t>POL12_0</t>
  </si>
  <si>
    <t>725249102R00</t>
  </si>
  <si>
    <t>Montáž sprchových mís a vaniček</t>
  </si>
  <si>
    <t>725249109</t>
  </si>
  <si>
    <t>Sprchová vanička Padana 100x80cm</t>
  </si>
  <si>
    <t>725860220</t>
  </si>
  <si>
    <t xml:space="preserve">Sifon sprchový </t>
  </si>
  <si>
    <t>725249109.2</t>
  </si>
  <si>
    <t>Dilatační páska 290x50mm</t>
  </si>
  <si>
    <t xml:space="preserve">ks    </t>
  </si>
  <si>
    <t>725249109.3</t>
  </si>
  <si>
    <t>Nožičky ke sprchové vaničce</t>
  </si>
  <si>
    <t>725829201R00</t>
  </si>
  <si>
    <t>Montáž baterie umyv.a dřezové nástěnné chromové</t>
  </si>
  <si>
    <t>725825114R00</t>
  </si>
  <si>
    <t>Baterie dřezová nástěnná RAF Polar PL01B</t>
  </si>
  <si>
    <t>725299101R00</t>
  </si>
  <si>
    <t>Montáž koupelnových doplňků - držák sprchového závěsu</t>
  </si>
  <si>
    <t>55145359</t>
  </si>
  <si>
    <t>Tyč sprchového závěsu Bemeta</t>
  </si>
  <si>
    <t>725849209</t>
  </si>
  <si>
    <t>Sprchový závěs Kleine Wolke Kito 120 cm</t>
  </si>
  <si>
    <t>725849302R00</t>
  </si>
  <si>
    <t>Montáž držáku sprchy</t>
  </si>
  <si>
    <t>725849200</t>
  </si>
  <si>
    <t>Sprchová souprava RAF SK500</t>
  </si>
  <si>
    <t>725829201RT1</t>
  </si>
  <si>
    <t>Baterie sprchová nástěnná RAF Polar PL80B</t>
  </si>
  <si>
    <t>725860107R00</t>
  </si>
  <si>
    <t>Uzávěrka zápachová umyvadlová D 32     D+ M</t>
  </si>
  <si>
    <t>725860212RT1</t>
  </si>
  <si>
    <t>Sifon umyvadlový- plastový PT 10041</t>
  </si>
  <si>
    <t>998725103R00</t>
  </si>
  <si>
    <t>Přesun hmot pro zařizovací předměty, výšky do 24 m</t>
  </si>
  <si>
    <t>VZD01</t>
  </si>
  <si>
    <t>766661122R00</t>
  </si>
  <si>
    <t>Montáž dveří do zárubně,otevíravých 1kř.nad 0,8 m</t>
  </si>
  <si>
    <t>61161873R</t>
  </si>
  <si>
    <t xml:space="preserve">Dveře vnitřní hladké plné 1kř. 90x197 </t>
  </si>
  <si>
    <t>SPCM</t>
  </si>
  <si>
    <t>766661112R00</t>
  </si>
  <si>
    <t>Montáž dveří do zárubně,otevíravých 1kř.do 0,8 m</t>
  </si>
  <si>
    <t>61161802R</t>
  </si>
  <si>
    <t>Dveře vnitřní hladké plné  1kř. 70x197</t>
  </si>
  <si>
    <t>998766103R00</t>
  </si>
  <si>
    <t>Přesun hmot pro truhlářské konstr., výšky do 24 m</t>
  </si>
  <si>
    <t>776101121R00</t>
  </si>
  <si>
    <t>Provedení penetrace podkladu pod.povlak.podlahy</t>
  </si>
  <si>
    <t>776401800R00</t>
  </si>
  <si>
    <t>Demontáž soklíků nebo lišt, pryžových nebo z PVC</t>
  </si>
  <si>
    <t>(5,2+3,27)*2-0,9</t>
  </si>
  <si>
    <t>776421100RU1</t>
  </si>
  <si>
    <t>Lepení podlahových soklíků z PVC a vinylu včetně dodávky soklíku PVC</t>
  </si>
  <si>
    <t>776421300R00</t>
  </si>
  <si>
    <t>Montáž fabionů k PVC podlahám do v.100 mm</t>
  </si>
  <si>
    <t>včetně vytažení a nalepení povlakové krytiny na stěnu.</t>
  </si>
  <si>
    <t>776511820RT2</t>
  </si>
  <si>
    <t>Odstranění PVC a koberců lepených s podložkou z ploch 10 - 20 m2</t>
  </si>
  <si>
    <t>776521200RT1</t>
  </si>
  <si>
    <t>Lepení povlakových podlah z dílců PVC a CV (vinyl) pouze položení - PVC ve specifikaci</t>
  </si>
  <si>
    <t>283424021R</t>
  </si>
  <si>
    <t>Lišta podlahová fabion z měkčeného PVC č. h. 1953</t>
  </si>
  <si>
    <t>28410103R</t>
  </si>
  <si>
    <t xml:space="preserve">Dodávka marmoleum </t>
  </si>
  <si>
    <t>16,39*1,15</t>
  </si>
  <si>
    <t>998776102R00</t>
  </si>
  <si>
    <t>Přesun hmot pro podlahy povlakové, výšky do 12 m</t>
  </si>
  <si>
    <t>781475112R00</t>
  </si>
  <si>
    <t>Obklad vnitřní stěn keramický, do tmele, 15x15 cm</t>
  </si>
  <si>
    <t>59761001R</t>
  </si>
  <si>
    <t>RAKO serie extra - obkladačka 30x60 cm mat</t>
  </si>
  <si>
    <t>20,52*1,05</t>
  </si>
  <si>
    <t>998781102R00</t>
  </si>
  <si>
    <t>Přesun hmot pro obklady keramické, výšky do 12 m</t>
  </si>
  <si>
    <t>783292007R00</t>
  </si>
  <si>
    <t>Nátěr disperzní kovových konstrukcí základní</t>
  </si>
  <si>
    <t>783293002R00</t>
  </si>
  <si>
    <t>Nátěr kovových konstr.disperz. Balakryl 2x email</t>
  </si>
  <si>
    <t>zárubně : (2*1,97+0,9)*(0,2+2*0,05)</t>
  </si>
  <si>
    <t>(2*1,97+0,7)*(0,075+2*0,05)</t>
  </si>
  <si>
    <t>784498911R00</t>
  </si>
  <si>
    <t>Lokální oprava malířskou masou 1x, výška do 3,8 m</t>
  </si>
  <si>
    <t>(5,2+3,27)*2*2,96</t>
  </si>
  <si>
    <t>strop : 5,2*3,27</t>
  </si>
  <si>
    <t>784191101R00</t>
  </si>
  <si>
    <t>Penetrace podkladu univerzální Primalex 1x</t>
  </si>
  <si>
    <t>784195312R00</t>
  </si>
  <si>
    <t>Malba Primalex Fortisimo, bílá, bez penetrace, 2 x</t>
  </si>
  <si>
    <t>elektro01</t>
  </si>
  <si>
    <t>Přepínač seriový 3559-A05345  D+ M</t>
  </si>
  <si>
    <t>elektro02</t>
  </si>
  <si>
    <t>Přepínač jednopólový 3559-A01345  D+ M</t>
  </si>
  <si>
    <t>elektro03</t>
  </si>
  <si>
    <t>Univerzální krabice KU 68-1901, bez víčka a svorkovnice D+ M</t>
  </si>
  <si>
    <t>elektro04</t>
  </si>
  <si>
    <t>Univerzální krabice KP 68 LD/1  D+M</t>
  </si>
  <si>
    <t>elektro05</t>
  </si>
  <si>
    <t>Rozvodná krabice KU 68-1903 s víčkem a svorkovnicí D+ M</t>
  </si>
  <si>
    <t>elektro06</t>
  </si>
  <si>
    <t>Univerzální krabice KP 68 LD/2 s víčkem  D+ M</t>
  </si>
  <si>
    <t>elektro07</t>
  </si>
  <si>
    <t>Kabel CYKY 3Cx1,5 D+ M</t>
  </si>
  <si>
    <t>elektro08</t>
  </si>
  <si>
    <t>Svítidlo vestavné LED SLIM 3000K D+ M</t>
  </si>
  <si>
    <t>elektro09</t>
  </si>
  <si>
    <t>Demontáže stávajících zařízení a rozvodů</t>
  </si>
  <si>
    <t>elektro10</t>
  </si>
  <si>
    <t>Úpravy stávajících rozvodů</t>
  </si>
  <si>
    <t>elektro11</t>
  </si>
  <si>
    <t>Vedlejší materiál a montáže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</si>
  <si>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</si>
  <si>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</si>
  <si>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</si>
  <si>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</si>
  <si>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</si>
  <si>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</si>
  <si>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</si>
  <si>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</si>
  <si>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</si>
  <si>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</si>
  <si>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</si>
  <si>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979082121R00</t>
  </si>
  <si>
    <t>Příplatek k vnitrost. dopravě suti za dalších 5 m</t>
  </si>
  <si>
    <t>979990162R00</t>
  </si>
  <si>
    <t>Poplatek za skládku suti - PVC+suť</t>
  </si>
  <si>
    <t>979990169</t>
  </si>
  <si>
    <t>Odvoz a likvidace odstraněného podhledu a vybouraných zárubní</t>
  </si>
  <si>
    <t>949105</t>
  </si>
  <si>
    <t>Koordinační přirážka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</si>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</sst>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vhkcz04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7" t="s">
        <v>24</v>
      </c>
      <c r="C2" s="78"/>
      <c r="D2" s="79" t="s">
        <v>48</v>
      </c>
      <c r="E2" s="198" t="s">
        <v>49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01" t="s">
        <v>44</v>
      </c>
      <c r="F3" s="202"/>
      <c r="G3" s="202"/>
      <c r="H3" s="202"/>
      <c r="I3" s="202"/>
      <c r="J3" s="203"/>
    </row>
    <row r="4" spans="1:15" ht="23.25" customHeight="1" x14ac:dyDescent="0.2">
      <c r="A4" s="76">
        <v>620</v>
      </c>
      <c r="B4" s="82" t="s">
        <v>47</v>
      </c>
      <c r="C4" s="83"/>
      <c r="D4" s="84" t="s">
        <v>43</v>
      </c>
      <c r="E4" s="211" t="s">
        <v>44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SUMIF(F49:F70,A16,I49:I70)+SUMIF(F49:F70,"PSU",I49:I70)</f>
        <v>0</v>
      </c>
      <c r="J16" s="19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SUMIF(F49:F70,A17,I49:I70)</f>
        <v>0</v>
      </c>
      <c r="J17" s="19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SUMIF(F49:F70,A18,I49:I70)</f>
        <v>0</v>
      </c>
      <c r="J18" s="197"/>
    </row>
    <row r="19" spans="1:10" ht="23.25" customHeight="1" x14ac:dyDescent="0.2">
      <c r="A19" s="139" t="s">
        <v>99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SUMIF(F49:F70,A19,I49:I70)</f>
        <v>0</v>
      </c>
      <c r="J19" s="197"/>
    </row>
    <row r="20" spans="1:10" ht="23.25" customHeight="1" x14ac:dyDescent="0.2">
      <c r="A20" s="139" t="s">
        <v>98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SUMIF(F49:F70,A20,I49:I70)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3">
        <f>A23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A25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9">
        <f>ZakladDPHSniVypocet+ZakladDPHZaklVypocet</f>
        <v>0</v>
      </c>
      <c r="H28" s="229"/>
      <c r="I28" s="22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8">
        <f>A27</f>
        <v>0</v>
      </c>
      <c r="H29" s="228"/>
      <c r="I29" s="228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34"/>
      <c r="D39" s="234"/>
      <c r="E39" s="234"/>
      <c r="F39" s="100">
        <f>'02 01 Pol'!AE229</f>
        <v>0</v>
      </c>
      <c r="G39" s="101">
        <f>'02 01 Pol'!AF229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35" t="s">
        <v>44</v>
      </c>
      <c r="D40" s="235"/>
      <c r="E40" s="235"/>
      <c r="F40" s="105">
        <f>'02 01 Pol'!AE229</f>
        <v>0</v>
      </c>
      <c r="G40" s="106">
        <f>'02 01 Pol'!AF229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34" t="s">
        <v>44</v>
      </c>
      <c r="D41" s="234"/>
      <c r="E41" s="234"/>
      <c r="F41" s="109">
        <f>'02 01 Pol'!AE229</f>
        <v>0</v>
      </c>
      <c r="G41" s="102">
        <f>'02 01 Pol'!AF229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36" t="s">
        <v>51</v>
      </c>
      <c r="C42" s="237"/>
      <c r="D42" s="237"/>
      <c r="E42" s="23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55</v>
      </c>
      <c r="C49" s="239" t="s">
        <v>56</v>
      </c>
      <c r="D49" s="240"/>
      <c r="E49" s="240"/>
      <c r="F49" s="135" t="s">
        <v>26</v>
      </c>
      <c r="G49" s="136"/>
      <c r="H49" s="136"/>
      <c r="I49" s="136">
        <f>'02 01 Pol'!G8</f>
        <v>0</v>
      </c>
      <c r="J49" s="133" t="str">
        <f>IF(I71=0,"",I49/I71*100)</f>
        <v/>
      </c>
    </row>
    <row r="50" spans="1:10" ht="36.75" customHeight="1" x14ac:dyDescent="0.2">
      <c r="A50" s="124"/>
      <c r="B50" s="129" t="s">
        <v>57</v>
      </c>
      <c r="C50" s="239" t="s">
        <v>58</v>
      </c>
      <c r="D50" s="240"/>
      <c r="E50" s="240"/>
      <c r="F50" s="135" t="s">
        <v>26</v>
      </c>
      <c r="G50" s="136"/>
      <c r="H50" s="136"/>
      <c r="I50" s="136">
        <f>'02 01 Pol'!G25</f>
        <v>0</v>
      </c>
      <c r="J50" s="133" t="str">
        <f>IF(I71=0,"",I50/I71*100)</f>
        <v/>
      </c>
    </row>
    <row r="51" spans="1:10" ht="36.75" customHeight="1" x14ac:dyDescent="0.2">
      <c r="A51" s="124"/>
      <c r="B51" s="129" t="s">
        <v>59</v>
      </c>
      <c r="C51" s="239" t="s">
        <v>60</v>
      </c>
      <c r="D51" s="240"/>
      <c r="E51" s="240"/>
      <c r="F51" s="135" t="s">
        <v>26</v>
      </c>
      <c r="G51" s="136"/>
      <c r="H51" s="136"/>
      <c r="I51" s="136">
        <f>'02 01 Pol'!G32</f>
        <v>0</v>
      </c>
      <c r="J51" s="133" t="str">
        <f>IF(I71=0,"",I51/I71*100)</f>
        <v/>
      </c>
    </row>
    <row r="52" spans="1:10" ht="36.75" customHeight="1" x14ac:dyDescent="0.2">
      <c r="A52" s="124"/>
      <c r="B52" s="129" t="s">
        <v>61</v>
      </c>
      <c r="C52" s="239" t="s">
        <v>62</v>
      </c>
      <c r="D52" s="240"/>
      <c r="E52" s="240"/>
      <c r="F52" s="135" t="s">
        <v>26</v>
      </c>
      <c r="G52" s="136"/>
      <c r="H52" s="136"/>
      <c r="I52" s="136">
        <f>'02 01 Pol'!G39</f>
        <v>0</v>
      </c>
      <c r="J52" s="133" t="str">
        <f>IF(I71=0,"",I52/I71*100)</f>
        <v/>
      </c>
    </row>
    <row r="53" spans="1:10" ht="36.75" customHeight="1" x14ac:dyDescent="0.2">
      <c r="A53" s="124"/>
      <c r="B53" s="129" t="s">
        <v>63</v>
      </c>
      <c r="C53" s="239" t="s">
        <v>64</v>
      </c>
      <c r="D53" s="240"/>
      <c r="E53" s="240"/>
      <c r="F53" s="135" t="s">
        <v>26</v>
      </c>
      <c r="G53" s="136"/>
      <c r="H53" s="136"/>
      <c r="I53" s="136">
        <f>'02 01 Pol'!G42</f>
        <v>0</v>
      </c>
      <c r="J53" s="133" t="str">
        <f>IF(I71=0,"",I53/I71*100)</f>
        <v/>
      </c>
    </row>
    <row r="54" spans="1:10" ht="36.75" customHeight="1" x14ac:dyDescent="0.2">
      <c r="A54" s="124"/>
      <c r="B54" s="129" t="s">
        <v>65</v>
      </c>
      <c r="C54" s="239" t="s">
        <v>66</v>
      </c>
      <c r="D54" s="240"/>
      <c r="E54" s="240"/>
      <c r="F54" s="135" t="s">
        <v>26</v>
      </c>
      <c r="G54" s="136"/>
      <c r="H54" s="136"/>
      <c r="I54" s="136">
        <f>'02 01 Pol'!G47</f>
        <v>0</v>
      </c>
      <c r="J54" s="133" t="str">
        <f>IF(I71=0,"",I54/I71*100)</f>
        <v/>
      </c>
    </row>
    <row r="55" spans="1:10" ht="36.75" customHeight="1" x14ac:dyDescent="0.2">
      <c r="A55" s="124"/>
      <c r="B55" s="129" t="s">
        <v>67</v>
      </c>
      <c r="C55" s="239" t="s">
        <v>68</v>
      </c>
      <c r="D55" s="240"/>
      <c r="E55" s="240"/>
      <c r="F55" s="135" t="s">
        <v>26</v>
      </c>
      <c r="G55" s="136"/>
      <c r="H55" s="136"/>
      <c r="I55" s="136">
        <f>'02 01 Pol'!G50</f>
        <v>0</v>
      </c>
      <c r="J55" s="133" t="str">
        <f>IF(I71=0,"",I55/I71*100)</f>
        <v/>
      </c>
    </row>
    <row r="56" spans="1:10" ht="36.75" customHeight="1" x14ac:dyDescent="0.2">
      <c r="A56" s="124"/>
      <c r="B56" s="129" t="s">
        <v>69</v>
      </c>
      <c r="C56" s="239" t="s">
        <v>70</v>
      </c>
      <c r="D56" s="240"/>
      <c r="E56" s="240"/>
      <c r="F56" s="135" t="s">
        <v>26</v>
      </c>
      <c r="G56" s="136"/>
      <c r="H56" s="136"/>
      <c r="I56" s="136">
        <f>'02 01 Pol'!G54</f>
        <v>0</v>
      </c>
      <c r="J56" s="133" t="str">
        <f>IF(I71=0,"",I56/I71*100)</f>
        <v/>
      </c>
    </row>
    <row r="57" spans="1:10" ht="36.75" customHeight="1" x14ac:dyDescent="0.2">
      <c r="A57" s="124"/>
      <c r="B57" s="129" t="s">
        <v>71</v>
      </c>
      <c r="C57" s="239" t="s">
        <v>72</v>
      </c>
      <c r="D57" s="240"/>
      <c r="E57" s="240"/>
      <c r="F57" s="135" t="s">
        <v>26</v>
      </c>
      <c r="G57" s="136"/>
      <c r="H57" s="136"/>
      <c r="I57" s="136">
        <f>'02 01 Pol'!G85</f>
        <v>0</v>
      </c>
      <c r="J57" s="133" t="str">
        <f>IF(I71=0,"",I57/I71*100)</f>
        <v/>
      </c>
    </row>
    <row r="58" spans="1:10" ht="36.75" customHeight="1" x14ac:dyDescent="0.2">
      <c r="A58" s="124"/>
      <c r="B58" s="129" t="s">
        <v>73</v>
      </c>
      <c r="C58" s="239" t="s">
        <v>74</v>
      </c>
      <c r="D58" s="240"/>
      <c r="E58" s="240"/>
      <c r="F58" s="135" t="s">
        <v>27</v>
      </c>
      <c r="G58" s="136"/>
      <c r="H58" s="136"/>
      <c r="I58" s="136">
        <f>'02 01 Pol'!G87</f>
        <v>0</v>
      </c>
      <c r="J58" s="133" t="str">
        <f>IF(I71=0,"",I58/I71*100)</f>
        <v/>
      </c>
    </row>
    <row r="59" spans="1:10" ht="36.75" customHeight="1" x14ac:dyDescent="0.2">
      <c r="A59" s="124"/>
      <c r="B59" s="129" t="s">
        <v>75</v>
      </c>
      <c r="C59" s="239" t="s">
        <v>76</v>
      </c>
      <c r="D59" s="240"/>
      <c r="E59" s="240"/>
      <c r="F59" s="135" t="s">
        <v>27</v>
      </c>
      <c r="G59" s="136"/>
      <c r="H59" s="136"/>
      <c r="I59" s="136">
        <f>'02 01 Pol'!G93</f>
        <v>0</v>
      </c>
      <c r="J59" s="133" t="str">
        <f>IF(I71=0,"",I59/I71*100)</f>
        <v/>
      </c>
    </row>
    <row r="60" spans="1:10" ht="36.75" customHeight="1" x14ac:dyDescent="0.2">
      <c r="A60" s="124"/>
      <c r="B60" s="129" t="s">
        <v>77</v>
      </c>
      <c r="C60" s="239" t="s">
        <v>78</v>
      </c>
      <c r="D60" s="240"/>
      <c r="E60" s="240"/>
      <c r="F60" s="135" t="s">
        <v>27</v>
      </c>
      <c r="G60" s="136"/>
      <c r="H60" s="136"/>
      <c r="I60" s="136">
        <f>'02 01 Pol'!G108</f>
        <v>0</v>
      </c>
      <c r="J60" s="133" t="str">
        <f>IF(I71=0,"",I60/I71*100)</f>
        <v/>
      </c>
    </row>
    <row r="61" spans="1:10" ht="36.75" customHeight="1" x14ac:dyDescent="0.2">
      <c r="A61" s="124"/>
      <c r="B61" s="129" t="s">
        <v>79</v>
      </c>
      <c r="C61" s="239" t="s">
        <v>80</v>
      </c>
      <c r="D61" s="240"/>
      <c r="E61" s="240"/>
      <c r="F61" s="135" t="s">
        <v>27</v>
      </c>
      <c r="G61" s="136"/>
      <c r="H61" s="136"/>
      <c r="I61" s="136">
        <f>'02 01 Pol'!G130</f>
        <v>0</v>
      </c>
      <c r="J61" s="133" t="str">
        <f>IF(I71=0,"",I61/I71*100)</f>
        <v/>
      </c>
    </row>
    <row r="62" spans="1:10" ht="36.75" customHeight="1" x14ac:dyDescent="0.2">
      <c r="A62" s="124"/>
      <c r="B62" s="129" t="s">
        <v>81</v>
      </c>
      <c r="C62" s="239" t="s">
        <v>82</v>
      </c>
      <c r="D62" s="240"/>
      <c r="E62" s="240"/>
      <c r="F62" s="135" t="s">
        <v>27</v>
      </c>
      <c r="G62" s="136"/>
      <c r="H62" s="136"/>
      <c r="I62" s="136">
        <f>'02 01 Pol'!G161</f>
        <v>0</v>
      </c>
      <c r="J62" s="133" t="str">
        <f>IF(I71=0,"",I62/I71*100)</f>
        <v/>
      </c>
    </row>
    <row r="63" spans="1:10" ht="36.75" customHeight="1" x14ac:dyDescent="0.2">
      <c r="A63" s="124"/>
      <c r="B63" s="129" t="s">
        <v>83</v>
      </c>
      <c r="C63" s="239" t="s">
        <v>84</v>
      </c>
      <c r="D63" s="240"/>
      <c r="E63" s="240"/>
      <c r="F63" s="135" t="s">
        <v>27</v>
      </c>
      <c r="G63" s="136"/>
      <c r="H63" s="136"/>
      <c r="I63" s="136">
        <f>'02 01 Pol'!G163</f>
        <v>0</v>
      </c>
      <c r="J63" s="133" t="str">
        <f>IF(I71=0,"",I63/I71*100)</f>
        <v/>
      </c>
    </row>
    <row r="64" spans="1:10" ht="36.75" customHeight="1" x14ac:dyDescent="0.2">
      <c r="A64" s="124"/>
      <c r="B64" s="129" t="s">
        <v>85</v>
      </c>
      <c r="C64" s="239" t="s">
        <v>86</v>
      </c>
      <c r="D64" s="240"/>
      <c r="E64" s="240"/>
      <c r="F64" s="135" t="s">
        <v>27</v>
      </c>
      <c r="G64" s="136"/>
      <c r="H64" s="136"/>
      <c r="I64" s="136">
        <f>'02 01 Pol'!G169</f>
        <v>0</v>
      </c>
      <c r="J64" s="133" t="str">
        <f>IF(I71=0,"",I64/I71*100)</f>
        <v/>
      </c>
    </row>
    <row r="65" spans="1:10" ht="36.75" customHeight="1" x14ac:dyDescent="0.2">
      <c r="A65" s="124"/>
      <c r="B65" s="129" t="s">
        <v>87</v>
      </c>
      <c r="C65" s="239" t="s">
        <v>88</v>
      </c>
      <c r="D65" s="240"/>
      <c r="E65" s="240"/>
      <c r="F65" s="135" t="s">
        <v>27</v>
      </c>
      <c r="G65" s="136"/>
      <c r="H65" s="136"/>
      <c r="I65" s="136">
        <f>'02 01 Pol'!G184</f>
        <v>0</v>
      </c>
      <c r="J65" s="133" t="str">
        <f>IF(I71=0,"",I65/I71*100)</f>
        <v/>
      </c>
    </row>
    <row r="66" spans="1:10" ht="36.75" customHeight="1" x14ac:dyDescent="0.2">
      <c r="A66" s="124"/>
      <c r="B66" s="129" t="s">
        <v>89</v>
      </c>
      <c r="C66" s="239" t="s">
        <v>90</v>
      </c>
      <c r="D66" s="240"/>
      <c r="E66" s="240"/>
      <c r="F66" s="135" t="s">
        <v>27</v>
      </c>
      <c r="G66" s="136"/>
      <c r="H66" s="136"/>
      <c r="I66" s="136">
        <f>'02 01 Pol'!G190</f>
        <v>0</v>
      </c>
      <c r="J66" s="133" t="str">
        <f>IF(I71=0,"",I66/I71*100)</f>
        <v/>
      </c>
    </row>
    <row r="67" spans="1:10" ht="36.75" customHeight="1" x14ac:dyDescent="0.2">
      <c r="A67" s="124"/>
      <c r="B67" s="129" t="s">
        <v>91</v>
      </c>
      <c r="C67" s="239" t="s">
        <v>92</v>
      </c>
      <c r="D67" s="240"/>
      <c r="E67" s="240"/>
      <c r="F67" s="135" t="s">
        <v>27</v>
      </c>
      <c r="G67" s="136"/>
      <c r="H67" s="136"/>
      <c r="I67" s="136">
        <f>'02 01 Pol'!G195</f>
        <v>0</v>
      </c>
      <c r="J67" s="133" t="str">
        <f>IF(I71=0,"",I67/I71*100)</f>
        <v/>
      </c>
    </row>
    <row r="68" spans="1:10" ht="36.75" customHeight="1" x14ac:dyDescent="0.2">
      <c r="A68" s="124"/>
      <c r="B68" s="129" t="s">
        <v>93</v>
      </c>
      <c r="C68" s="239" t="s">
        <v>94</v>
      </c>
      <c r="D68" s="240"/>
      <c r="E68" s="240"/>
      <c r="F68" s="135" t="s">
        <v>28</v>
      </c>
      <c r="G68" s="136"/>
      <c r="H68" s="136"/>
      <c r="I68" s="136">
        <f>'02 01 Pol'!G205</f>
        <v>0</v>
      </c>
      <c r="J68" s="133" t="str">
        <f>IF(I71=0,"",I68/I71*100)</f>
        <v/>
      </c>
    </row>
    <row r="69" spans="1:10" ht="36.75" customHeight="1" x14ac:dyDescent="0.2">
      <c r="A69" s="124"/>
      <c r="B69" s="129" t="s">
        <v>95</v>
      </c>
      <c r="C69" s="239" t="s">
        <v>96</v>
      </c>
      <c r="D69" s="240"/>
      <c r="E69" s="240"/>
      <c r="F69" s="135" t="s">
        <v>97</v>
      </c>
      <c r="G69" s="136"/>
      <c r="H69" s="136"/>
      <c r="I69" s="136">
        <f>'02 01 Pol'!G217</f>
        <v>0</v>
      </c>
      <c r="J69" s="133" t="str">
        <f>IF(I71=0,"",I69/I71*100)</f>
        <v/>
      </c>
    </row>
    <row r="70" spans="1:10" ht="36.75" customHeight="1" x14ac:dyDescent="0.2">
      <c r="A70" s="124"/>
      <c r="B70" s="129" t="s">
        <v>98</v>
      </c>
      <c r="C70" s="239" t="s">
        <v>30</v>
      </c>
      <c r="D70" s="240"/>
      <c r="E70" s="240"/>
      <c r="F70" s="135" t="s">
        <v>98</v>
      </c>
      <c r="G70" s="136"/>
      <c r="H70" s="136"/>
      <c r="I70" s="136">
        <f>'02 01 Pol'!G226</f>
        <v>0</v>
      </c>
      <c r="J70" s="133" t="str">
        <f>IF(I71=0,"",I70/I71*100)</f>
        <v/>
      </c>
    </row>
    <row r="71" spans="1:10" ht="25.5" customHeight="1" x14ac:dyDescent="0.2">
      <c r="A71" s="125"/>
      <c r="B71" s="130" t="s">
        <v>1</v>
      </c>
      <c r="C71" s="131"/>
      <c r="D71" s="132"/>
      <c r="E71" s="132"/>
      <c r="F71" s="137"/>
      <c r="G71" s="138"/>
      <c r="H71" s="138"/>
      <c r="I71" s="138">
        <f>SUM(I49:I70)</f>
        <v>0</v>
      </c>
      <c r="J71" s="134">
        <f>SUM(J49:J70)</f>
        <v>0</v>
      </c>
    </row>
    <row r="72" spans="1:10" x14ac:dyDescent="0.2">
      <c r="F72" s="87"/>
      <c r="G72" s="87"/>
      <c r="H72" s="87"/>
      <c r="I72" s="87"/>
      <c r="J72" s="88"/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100</v>
      </c>
    </row>
    <row r="2" spans="1:60" ht="24.95" customHeight="1" x14ac:dyDescent="0.2">
      <c r="A2" s="140" t="s">
        <v>8</v>
      </c>
      <c r="B2" s="49" t="s">
        <v>48</v>
      </c>
      <c r="C2" s="262" t="s">
        <v>49</v>
      </c>
      <c r="D2" s="263"/>
      <c r="E2" s="263"/>
      <c r="F2" s="263"/>
      <c r="G2" s="264"/>
      <c r="AG2" t="s">
        <v>101</v>
      </c>
    </row>
    <row r="3" spans="1:60" ht="24.95" customHeight="1" x14ac:dyDescent="0.2">
      <c r="A3" s="140" t="s">
        <v>9</v>
      </c>
      <c r="B3" s="49" t="s">
        <v>45</v>
      </c>
      <c r="C3" s="262" t="s">
        <v>44</v>
      </c>
      <c r="D3" s="263"/>
      <c r="E3" s="263"/>
      <c r="F3" s="263"/>
      <c r="G3" s="264"/>
      <c r="AC3" s="122" t="s">
        <v>101</v>
      </c>
      <c r="AG3" t="s">
        <v>102</v>
      </c>
    </row>
    <row r="4" spans="1:60" ht="24.95" customHeight="1" x14ac:dyDescent="0.2">
      <c r="A4" s="141" t="s">
        <v>10</v>
      </c>
      <c r="B4" s="142" t="s">
        <v>43</v>
      </c>
      <c r="C4" s="265" t="s">
        <v>44</v>
      </c>
      <c r="D4" s="266"/>
      <c r="E4" s="266"/>
      <c r="F4" s="266"/>
      <c r="G4" s="267"/>
      <c r="AG4" t="s">
        <v>103</v>
      </c>
    </row>
    <row r="5" spans="1:60" x14ac:dyDescent="0.2">
      <c r="D5" s="10"/>
    </row>
    <row r="6" spans="1:60" ht="38.25" x14ac:dyDescent="0.2">
      <c r="A6" s="144" t="s">
        <v>104</v>
      </c>
      <c r="B6" s="146" t="s">
        <v>105</v>
      </c>
      <c r="C6" s="146" t="s">
        <v>106</v>
      </c>
      <c r="D6" s="145" t="s">
        <v>107</v>
      </c>
      <c r="E6" s="144" t="s">
        <v>108</v>
      </c>
      <c r="F6" s="143" t="s">
        <v>109</v>
      </c>
      <c r="G6" s="144" t="s">
        <v>31</v>
      </c>
      <c r="H6" s="147" t="s">
        <v>32</v>
      </c>
      <c r="I6" s="147" t="s">
        <v>110</v>
      </c>
      <c r="J6" s="147" t="s">
        <v>33</v>
      </c>
      <c r="K6" s="147" t="s">
        <v>111</v>
      </c>
      <c r="L6" s="147" t="s">
        <v>112</v>
      </c>
      <c r="M6" s="147" t="s">
        <v>113</v>
      </c>
      <c r="N6" s="147" t="s">
        <v>114</v>
      </c>
      <c r="O6" s="147" t="s">
        <v>115</v>
      </c>
      <c r="P6" s="147" t="s">
        <v>116</v>
      </c>
      <c r="Q6" s="147" t="s">
        <v>117</v>
      </c>
      <c r="R6" s="147" t="s">
        <v>118</v>
      </c>
      <c r="S6" s="147" t="s">
        <v>119</v>
      </c>
      <c r="T6" s="147" t="s">
        <v>120</v>
      </c>
      <c r="U6" s="147" t="s">
        <v>121</v>
      </c>
      <c r="V6" s="147" t="s">
        <v>122</v>
      </c>
      <c r="W6" s="147" t="s">
        <v>123</v>
      </c>
      <c r="X6" s="147" t="s">
        <v>124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125</v>
      </c>
      <c r="B8" s="163" t="s">
        <v>55</v>
      </c>
      <c r="C8" s="181" t="s">
        <v>56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1"/>
      <c r="O8" s="161">
        <f>SUM(O9:O24)</f>
        <v>1.77</v>
      </c>
      <c r="P8" s="161"/>
      <c r="Q8" s="161">
        <f>SUM(Q9:Q24)</f>
        <v>0</v>
      </c>
      <c r="R8" s="161"/>
      <c r="S8" s="161"/>
      <c r="T8" s="161"/>
      <c r="U8" s="161"/>
      <c r="V8" s="161">
        <f>SUM(V9:V24)</f>
        <v>23.2</v>
      </c>
      <c r="W8" s="161"/>
      <c r="X8" s="161"/>
      <c r="AG8" t="s">
        <v>126</v>
      </c>
    </row>
    <row r="9" spans="1:60" ht="22.5" outlineLevel="1" x14ac:dyDescent="0.2">
      <c r="A9" s="168">
        <v>1</v>
      </c>
      <c r="B9" s="169" t="s">
        <v>127</v>
      </c>
      <c r="C9" s="182" t="s">
        <v>128</v>
      </c>
      <c r="D9" s="170" t="s">
        <v>129</v>
      </c>
      <c r="E9" s="171">
        <v>2.8799999999999999E-2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1.6823999999999999</v>
      </c>
      <c r="O9" s="157">
        <f>ROUND(E9*N9,2)</f>
        <v>0.05</v>
      </c>
      <c r="P9" s="157">
        <v>0</v>
      </c>
      <c r="Q9" s="157">
        <f>ROUND(E9*P9,2)</f>
        <v>0</v>
      </c>
      <c r="R9" s="157"/>
      <c r="S9" s="157" t="s">
        <v>130</v>
      </c>
      <c r="T9" s="157" t="s">
        <v>131</v>
      </c>
      <c r="U9" s="157">
        <v>6.8680000000000003</v>
      </c>
      <c r="V9" s="157">
        <f>ROUND(E9*U9,2)</f>
        <v>0.2</v>
      </c>
      <c r="W9" s="157"/>
      <c r="X9" s="157" t="s">
        <v>132</v>
      </c>
      <c r="Y9" s="148"/>
      <c r="Z9" s="148"/>
      <c r="AA9" s="148"/>
      <c r="AB9" s="148"/>
      <c r="AC9" s="148"/>
      <c r="AD9" s="148"/>
      <c r="AE9" s="148"/>
      <c r="AF9" s="148"/>
      <c r="AG9" s="148" t="s">
        <v>133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3" t="s">
        <v>134</v>
      </c>
      <c r="D10" s="159"/>
      <c r="E10" s="160">
        <v>2.8799999999999999E-2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8">
        <v>2</v>
      </c>
      <c r="B11" s="169" t="s">
        <v>136</v>
      </c>
      <c r="C11" s="182" t="s">
        <v>137</v>
      </c>
      <c r="D11" s="170" t="s">
        <v>138</v>
      </c>
      <c r="E11" s="171">
        <v>2.664E-2</v>
      </c>
      <c r="F11" s="172"/>
      <c r="G11" s="17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1.09954</v>
      </c>
      <c r="O11" s="157">
        <f>ROUND(E11*N11,2)</f>
        <v>0.03</v>
      </c>
      <c r="P11" s="157">
        <v>0</v>
      </c>
      <c r="Q11" s="157">
        <f>ROUND(E11*P11,2)</f>
        <v>0</v>
      </c>
      <c r="R11" s="157"/>
      <c r="S11" s="157" t="s">
        <v>130</v>
      </c>
      <c r="T11" s="157" t="s">
        <v>131</v>
      </c>
      <c r="U11" s="157">
        <v>18.175000000000001</v>
      </c>
      <c r="V11" s="157">
        <f>ROUND(E11*U11,2)</f>
        <v>0.48</v>
      </c>
      <c r="W11" s="157"/>
      <c r="X11" s="157" t="s">
        <v>132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3" t="s">
        <v>139</v>
      </c>
      <c r="D12" s="159"/>
      <c r="E12" s="160">
        <v>2.664E-2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68">
        <v>3</v>
      </c>
      <c r="B13" s="169" t="s">
        <v>140</v>
      </c>
      <c r="C13" s="182" t="s">
        <v>141</v>
      </c>
      <c r="D13" s="170" t="s">
        <v>129</v>
      </c>
      <c r="E13" s="171">
        <v>7.8799999999999995E-2</v>
      </c>
      <c r="F13" s="172"/>
      <c r="G13" s="173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1.62836</v>
      </c>
      <c r="O13" s="157">
        <f>ROUND(E13*N13,2)</f>
        <v>0.13</v>
      </c>
      <c r="P13" s="157">
        <v>0</v>
      </c>
      <c r="Q13" s="157">
        <f>ROUND(E13*P13,2)</f>
        <v>0</v>
      </c>
      <c r="R13" s="157"/>
      <c r="S13" s="157" t="s">
        <v>130</v>
      </c>
      <c r="T13" s="157" t="s">
        <v>131</v>
      </c>
      <c r="U13" s="157">
        <v>4.8899999999999997</v>
      </c>
      <c r="V13" s="157">
        <f>ROUND(E13*U13,2)</f>
        <v>0.39</v>
      </c>
      <c r="W13" s="157"/>
      <c r="X13" s="157" t="s">
        <v>132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3" t="s">
        <v>142</v>
      </c>
      <c r="D14" s="159"/>
      <c r="E14" s="160">
        <v>7.8799999999999995E-2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8">
        <v>4</v>
      </c>
      <c r="B15" s="169" t="s">
        <v>143</v>
      </c>
      <c r="C15" s="182" t="s">
        <v>144</v>
      </c>
      <c r="D15" s="170" t="s">
        <v>145</v>
      </c>
      <c r="E15" s="171">
        <v>0.28799999999999998</v>
      </c>
      <c r="F15" s="172"/>
      <c r="G15" s="173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0.15679999999999999</v>
      </c>
      <c r="O15" s="157">
        <f>ROUND(E15*N15,2)</f>
        <v>0.05</v>
      </c>
      <c r="P15" s="157">
        <v>0</v>
      </c>
      <c r="Q15" s="157">
        <f>ROUND(E15*P15,2)</f>
        <v>0</v>
      </c>
      <c r="R15" s="157"/>
      <c r="S15" s="157" t="s">
        <v>130</v>
      </c>
      <c r="T15" s="157" t="s">
        <v>131</v>
      </c>
      <c r="U15" s="157">
        <v>1.2225999999999999</v>
      </c>
      <c r="V15" s="157">
        <f>ROUND(E15*U15,2)</f>
        <v>0.35</v>
      </c>
      <c r="W15" s="157"/>
      <c r="X15" s="157" t="s">
        <v>132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3" t="s">
        <v>146</v>
      </c>
      <c r="D16" s="159"/>
      <c r="E16" s="160">
        <v>0.28799999999999998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4">
        <v>5</v>
      </c>
      <c r="B17" s="175" t="s">
        <v>147</v>
      </c>
      <c r="C17" s="184" t="s">
        <v>148</v>
      </c>
      <c r="D17" s="176" t="s">
        <v>145</v>
      </c>
      <c r="E17" s="177">
        <v>1.97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0.42259000000000002</v>
      </c>
      <c r="O17" s="157">
        <f>ROUND(E17*N17,2)</f>
        <v>0.83</v>
      </c>
      <c r="P17" s="157">
        <v>0</v>
      </c>
      <c r="Q17" s="157">
        <f>ROUND(E17*P17,2)</f>
        <v>0</v>
      </c>
      <c r="R17" s="157"/>
      <c r="S17" s="157" t="s">
        <v>130</v>
      </c>
      <c r="T17" s="157" t="s">
        <v>131</v>
      </c>
      <c r="U17" s="157">
        <v>2.2610000000000001</v>
      </c>
      <c r="V17" s="157">
        <f>ROUND(E17*U17,2)</f>
        <v>4.45</v>
      </c>
      <c r="W17" s="157"/>
      <c r="X17" s="157" t="s">
        <v>132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8">
        <v>6</v>
      </c>
      <c r="B18" s="169" t="s">
        <v>149</v>
      </c>
      <c r="C18" s="182" t="s">
        <v>150</v>
      </c>
      <c r="D18" s="170" t="s">
        <v>145</v>
      </c>
      <c r="E18" s="171">
        <v>1</v>
      </c>
      <c r="F18" s="172"/>
      <c r="G18" s="173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0.11765</v>
      </c>
      <c r="O18" s="157">
        <f>ROUND(E18*N18,2)</f>
        <v>0.12</v>
      </c>
      <c r="P18" s="157">
        <v>0</v>
      </c>
      <c r="Q18" s="157">
        <f>ROUND(E18*P18,2)</f>
        <v>0</v>
      </c>
      <c r="R18" s="157"/>
      <c r="S18" s="157" t="s">
        <v>130</v>
      </c>
      <c r="T18" s="157" t="s">
        <v>131</v>
      </c>
      <c r="U18" s="157">
        <v>0.90629999999999999</v>
      </c>
      <c r="V18" s="157">
        <f>ROUND(E18*U18,2)</f>
        <v>0.91</v>
      </c>
      <c r="W18" s="157"/>
      <c r="X18" s="157" t="s">
        <v>132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3" t="s">
        <v>151</v>
      </c>
      <c r="D19" s="159"/>
      <c r="E19" s="160">
        <v>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8">
        <v>7</v>
      </c>
      <c r="B20" s="169" t="s">
        <v>152</v>
      </c>
      <c r="C20" s="182" t="s">
        <v>153</v>
      </c>
      <c r="D20" s="170" t="s">
        <v>145</v>
      </c>
      <c r="E20" s="171">
        <v>11.1</v>
      </c>
      <c r="F20" s="172"/>
      <c r="G20" s="173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4.5150000000000003E-2</v>
      </c>
      <c r="O20" s="157">
        <f>ROUND(E20*N20,2)</f>
        <v>0.5</v>
      </c>
      <c r="P20" s="157">
        <v>0</v>
      </c>
      <c r="Q20" s="157">
        <f>ROUND(E20*P20,2)</f>
        <v>0</v>
      </c>
      <c r="R20" s="157"/>
      <c r="S20" s="157" t="s">
        <v>130</v>
      </c>
      <c r="T20" s="157" t="s">
        <v>131</v>
      </c>
      <c r="U20" s="157">
        <v>1.2869999999999999</v>
      </c>
      <c r="V20" s="157">
        <f>ROUND(E20*U20,2)</f>
        <v>14.29</v>
      </c>
      <c r="W20" s="157"/>
      <c r="X20" s="157" t="s">
        <v>132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3" t="s">
        <v>154</v>
      </c>
      <c r="D21" s="159"/>
      <c r="E21" s="160">
        <v>11.1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8</v>
      </c>
      <c r="B22" s="175" t="s">
        <v>155</v>
      </c>
      <c r="C22" s="184" t="s">
        <v>156</v>
      </c>
      <c r="D22" s="176" t="s">
        <v>157</v>
      </c>
      <c r="E22" s="177">
        <v>1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1.934E-2</v>
      </c>
      <c r="O22" s="157">
        <f>ROUND(E22*N22,2)</f>
        <v>0.02</v>
      </c>
      <c r="P22" s="157">
        <v>0</v>
      </c>
      <c r="Q22" s="157">
        <f>ROUND(E22*P22,2)</f>
        <v>0</v>
      </c>
      <c r="R22" s="157"/>
      <c r="S22" s="157" t="s">
        <v>130</v>
      </c>
      <c r="T22" s="157" t="s">
        <v>131</v>
      </c>
      <c r="U22" s="157">
        <v>0.997</v>
      </c>
      <c r="V22" s="157">
        <f>ROUND(E22*U22,2)</f>
        <v>1</v>
      </c>
      <c r="W22" s="157"/>
      <c r="X22" s="157" t="s">
        <v>132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8">
        <v>9</v>
      </c>
      <c r="B23" s="169" t="s">
        <v>158</v>
      </c>
      <c r="C23" s="182" t="s">
        <v>159</v>
      </c>
      <c r="D23" s="170" t="s">
        <v>145</v>
      </c>
      <c r="E23" s="171">
        <v>1.044</v>
      </c>
      <c r="F23" s="172"/>
      <c r="G23" s="173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4.1880000000000001E-2</v>
      </c>
      <c r="O23" s="157">
        <f>ROUND(E23*N23,2)</f>
        <v>0.04</v>
      </c>
      <c r="P23" s="157">
        <v>0</v>
      </c>
      <c r="Q23" s="157">
        <f>ROUND(E23*P23,2)</f>
        <v>0</v>
      </c>
      <c r="R23" s="157"/>
      <c r="S23" s="157" t="s">
        <v>130</v>
      </c>
      <c r="T23" s="157" t="s">
        <v>131</v>
      </c>
      <c r="U23" s="157">
        <v>1.0780000000000001</v>
      </c>
      <c r="V23" s="157">
        <f>ROUND(E23*U23,2)</f>
        <v>1.1299999999999999</v>
      </c>
      <c r="W23" s="157"/>
      <c r="X23" s="157" t="s">
        <v>132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3" t="s">
        <v>160</v>
      </c>
      <c r="D24" s="159"/>
      <c r="E24" s="160">
        <v>1.044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2" t="s">
        <v>125</v>
      </c>
      <c r="B25" s="163" t="s">
        <v>57</v>
      </c>
      <c r="C25" s="181" t="s">
        <v>58</v>
      </c>
      <c r="D25" s="164"/>
      <c r="E25" s="165"/>
      <c r="F25" s="166"/>
      <c r="G25" s="167">
        <f>SUMIF(AG26:AG31,"&lt;&gt;NOR",G26:G31)</f>
        <v>0</v>
      </c>
      <c r="H25" s="161"/>
      <c r="I25" s="161">
        <f>SUM(I26:I31)</f>
        <v>0</v>
      </c>
      <c r="J25" s="161"/>
      <c r="K25" s="161">
        <f>SUM(K26:K31)</f>
        <v>0</v>
      </c>
      <c r="L25" s="161"/>
      <c r="M25" s="161">
        <f>SUM(M26:M31)</f>
        <v>0</v>
      </c>
      <c r="N25" s="161"/>
      <c r="O25" s="161">
        <f>SUM(O26:O31)</f>
        <v>0.12</v>
      </c>
      <c r="P25" s="161"/>
      <c r="Q25" s="161">
        <f>SUM(Q26:Q31)</f>
        <v>0</v>
      </c>
      <c r="R25" s="161"/>
      <c r="S25" s="161"/>
      <c r="T25" s="161"/>
      <c r="U25" s="161"/>
      <c r="V25" s="161">
        <f>SUM(V26:V31)</f>
        <v>4.24</v>
      </c>
      <c r="W25" s="161"/>
      <c r="X25" s="161"/>
      <c r="AG25" t="s">
        <v>126</v>
      </c>
    </row>
    <row r="26" spans="1:60" ht="22.5" outlineLevel="1" x14ac:dyDescent="0.2">
      <c r="A26" s="174">
        <v>10</v>
      </c>
      <c r="B26" s="175" t="s">
        <v>161</v>
      </c>
      <c r="C26" s="184" t="s">
        <v>162</v>
      </c>
      <c r="D26" s="176" t="s">
        <v>157</v>
      </c>
      <c r="E26" s="177">
        <v>4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2.094E-2</v>
      </c>
      <c r="O26" s="157">
        <f>ROUND(E26*N26,2)</f>
        <v>0.08</v>
      </c>
      <c r="P26" s="157">
        <v>0</v>
      </c>
      <c r="Q26" s="157">
        <f>ROUND(E26*P26,2)</f>
        <v>0</v>
      </c>
      <c r="R26" s="157"/>
      <c r="S26" s="157" t="s">
        <v>130</v>
      </c>
      <c r="T26" s="157" t="s">
        <v>131</v>
      </c>
      <c r="U26" s="157">
        <v>0.2014</v>
      </c>
      <c r="V26" s="157">
        <f>ROUND(E26*U26,2)</f>
        <v>0.81</v>
      </c>
      <c r="W26" s="157"/>
      <c r="X26" s="157" t="s">
        <v>132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8">
        <v>11</v>
      </c>
      <c r="B27" s="169" t="s">
        <v>163</v>
      </c>
      <c r="C27" s="182" t="s">
        <v>164</v>
      </c>
      <c r="D27" s="170" t="s">
        <v>145</v>
      </c>
      <c r="E27" s="171">
        <v>2.7281200000000001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1.12E-2</v>
      </c>
      <c r="O27" s="157">
        <f>ROUND(E27*N27,2)</f>
        <v>0.03</v>
      </c>
      <c r="P27" s="157">
        <v>0</v>
      </c>
      <c r="Q27" s="157">
        <f>ROUND(E27*P27,2)</f>
        <v>0</v>
      </c>
      <c r="R27" s="157"/>
      <c r="S27" s="157" t="s">
        <v>130</v>
      </c>
      <c r="T27" s="157" t="s">
        <v>131</v>
      </c>
      <c r="U27" s="157">
        <v>0.92</v>
      </c>
      <c r="V27" s="157">
        <f>ROUND(E27*U27,2)</f>
        <v>2.5099999999999998</v>
      </c>
      <c r="W27" s="157"/>
      <c r="X27" s="157" t="s">
        <v>132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59" t="s">
        <v>165</v>
      </c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166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3" t="s">
        <v>167</v>
      </c>
      <c r="D29" s="159"/>
      <c r="E29" s="160">
        <v>2.7281300000000002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8">
        <v>12</v>
      </c>
      <c r="B30" s="169" t="s">
        <v>168</v>
      </c>
      <c r="C30" s="182" t="s">
        <v>169</v>
      </c>
      <c r="D30" s="170" t="s">
        <v>170</v>
      </c>
      <c r="E30" s="171">
        <v>1</v>
      </c>
      <c r="F30" s="172"/>
      <c r="G30" s="173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7">
        <v>1.12E-2</v>
      </c>
      <c r="O30" s="157">
        <f>ROUND(E30*N30,2)</f>
        <v>0.01</v>
      </c>
      <c r="P30" s="157">
        <v>0</v>
      </c>
      <c r="Q30" s="157">
        <f>ROUND(E30*P30,2)</f>
        <v>0</v>
      </c>
      <c r="R30" s="157"/>
      <c r="S30" s="157" t="s">
        <v>171</v>
      </c>
      <c r="T30" s="157" t="s">
        <v>172</v>
      </c>
      <c r="U30" s="157">
        <v>0.92</v>
      </c>
      <c r="V30" s="157">
        <f>ROUND(E30*U30,2)</f>
        <v>0.92</v>
      </c>
      <c r="W30" s="157"/>
      <c r="X30" s="157" t="s">
        <v>132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59" t="s">
        <v>165</v>
      </c>
      <c r="D31" s="260"/>
      <c r="E31" s="260"/>
      <c r="F31" s="260"/>
      <c r="G31" s="260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166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2" t="s">
        <v>125</v>
      </c>
      <c r="B32" s="163" t="s">
        <v>59</v>
      </c>
      <c r="C32" s="181" t="s">
        <v>60</v>
      </c>
      <c r="D32" s="164"/>
      <c r="E32" s="165"/>
      <c r="F32" s="166"/>
      <c r="G32" s="167">
        <f>SUMIF(AG33:AG38,"&lt;&gt;NOR",G33:G38)</f>
        <v>0</v>
      </c>
      <c r="H32" s="161"/>
      <c r="I32" s="161">
        <f>SUM(I33:I38)</f>
        <v>0</v>
      </c>
      <c r="J32" s="161"/>
      <c r="K32" s="161">
        <f>SUM(K33:K38)</f>
        <v>0</v>
      </c>
      <c r="L32" s="161"/>
      <c r="M32" s="161">
        <f>SUM(M33:M38)</f>
        <v>0</v>
      </c>
      <c r="N32" s="161"/>
      <c r="O32" s="161">
        <f>SUM(O33:O38)</f>
        <v>0.49</v>
      </c>
      <c r="P32" s="161"/>
      <c r="Q32" s="161">
        <f>SUM(Q33:Q38)</f>
        <v>0</v>
      </c>
      <c r="R32" s="161"/>
      <c r="S32" s="161"/>
      <c r="T32" s="161"/>
      <c r="U32" s="161"/>
      <c r="V32" s="161">
        <f>SUM(V33:V38)</f>
        <v>7.17</v>
      </c>
      <c r="W32" s="161"/>
      <c r="X32" s="161"/>
      <c r="AG32" t="s">
        <v>126</v>
      </c>
    </row>
    <row r="33" spans="1:60" outlineLevel="1" x14ac:dyDescent="0.2">
      <c r="A33" s="168">
        <v>13</v>
      </c>
      <c r="B33" s="169" t="s">
        <v>173</v>
      </c>
      <c r="C33" s="182" t="s">
        <v>174</v>
      </c>
      <c r="D33" s="170" t="s">
        <v>145</v>
      </c>
      <c r="E33" s="171">
        <v>4</v>
      </c>
      <c r="F33" s="172"/>
      <c r="G33" s="173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4.0000000000000003E-5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130</v>
      </c>
      <c r="T33" s="157" t="s">
        <v>131</v>
      </c>
      <c r="U33" s="157">
        <v>7.8E-2</v>
      </c>
      <c r="V33" s="157">
        <f>ROUND(E33*U33,2)</f>
        <v>0.31</v>
      </c>
      <c r="W33" s="157"/>
      <c r="X33" s="157" t="s">
        <v>132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175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3" t="s">
        <v>176</v>
      </c>
      <c r="D34" s="159"/>
      <c r="E34" s="160">
        <v>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14</v>
      </c>
      <c r="B35" s="175" t="s">
        <v>177</v>
      </c>
      <c r="C35" s="184" t="s">
        <v>178</v>
      </c>
      <c r="D35" s="176" t="s">
        <v>179</v>
      </c>
      <c r="E35" s="177">
        <v>1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7">
        <v>4.3299999999999996E-3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130</v>
      </c>
      <c r="T35" s="157" t="s">
        <v>131</v>
      </c>
      <c r="U35" s="157">
        <v>0.152</v>
      </c>
      <c r="V35" s="157">
        <f>ROUND(E35*U35,2)</f>
        <v>0.15</v>
      </c>
      <c r="W35" s="157"/>
      <c r="X35" s="157" t="s">
        <v>132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4">
        <v>15</v>
      </c>
      <c r="B36" s="175" t="s">
        <v>180</v>
      </c>
      <c r="C36" s="184" t="s">
        <v>181</v>
      </c>
      <c r="D36" s="176" t="s">
        <v>179</v>
      </c>
      <c r="E36" s="177">
        <v>1.7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8.6599999999999993E-3</v>
      </c>
      <c r="O36" s="157">
        <f>ROUND(E36*N36,2)</f>
        <v>0.01</v>
      </c>
      <c r="P36" s="157">
        <v>0</v>
      </c>
      <c r="Q36" s="157">
        <f>ROUND(E36*P36,2)</f>
        <v>0</v>
      </c>
      <c r="R36" s="157"/>
      <c r="S36" s="157" t="s">
        <v>130</v>
      </c>
      <c r="T36" s="157" t="s">
        <v>131</v>
      </c>
      <c r="U36" s="157">
        <v>0.186</v>
      </c>
      <c r="V36" s="157">
        <f>ROUND(E36*U36,2)</f>
        <v>0.32</v>
      </c>
      <c r="W36" s="157"/>
      <c r="X36" s="157" t="s">
        <v>132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68">
        <v>16</v>
      </c>
      <c r="B37" s="169" t="s">
        <v>182</v>
      </c>
      <c r="C37" s="182" t="s">
        <v>183</v>
      </c>
      <c r="D37" s="170" t="s">
        <v>145</v>
      </c>
      <c r="E37" s="171">
        <v>10.507999999999999</v>
      </c>
      <c r="F37" s="172"/>
      <c r="G37" s="173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4.5580000000000002E-2</v>
      </c>
      <c r="O37" s="157">
        <f>ROUND(E37*N37,2)</f>
        <v>0.48</v>
      </c>
      <c r="P37" s="157">
        <v>0</v>
      </c>
      <c r="Q37" s="157">
        <f>ROUND(E37*P37,2)</f>
        <v>0</v>
      </c>
      <c r="R37" s="157"/>
      <c r="S37" s="157" t="s">
        <v>130</v>
      </c>
      <c r="T37" s="157" t="s">
        <v>131</v>
      </c>
      <c r="U37" s="157">
        <v>0.60799999999999998</v>
      </c>
      <c r="V37" s="157">
        <f>ROUND(E37*U37,2)</f>
        <v>6.39</v>
      </c>
      <c r="W37" s="157"/>
      <c r="X37" s="157" t="s">
        <v>132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3" t="s">
        <v>184</v>
      </c>
      <c r="D38" s="159"/>
      <c r="E38" s="160">
        <v>10.507999999999999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2" t="s">
        <v>125</v>
      </c>
      <c r="B39" s="163" t="s">
        <v>61</v>
      </c>
      <c r="C39" s="181" t="s">
        <v>62</v>
      </c>
      <c r="D39" s="164"/>
      <c r="E39" s="165"/>
      <c r="F39" s="166"/>
      <c r="G39" s="167">
        <f>SUMIF(AG40:AG41,"&lt;&gt;NOR",G40:G41)</f>
        <v>0</v>
      </c>
      <c r="H39" s="161"/>
      <c r="I39" s="161">
        <f>SUM(I40:I41)</f>
        <v>0</v>
      </c>
      <c r="J39" s="161"/>
      <c r="K39" s="161">
        <f>SUM(K40:K41)</f>
        <v>0</v>
      </c>
      <c r="L39" s="161"/>
      <c r="M39" s="161">
        <f>SUM(M40:M41)</f>
        <v>0</v>
      </c>
      <c r="N39" s="161"/>
      <c r="O39" s="161">
        <f>SUM(O40:O41)</f>
        <v>0.28999999999999998</v>
      </c>
      <c r="P39" s="161"/>
      <c r="Q39" s="161">
        <f>SUM(Q40:Q41)</f>
        <v>0</v>
      </c>
      <c r="R39" s="161"/>
      <c r="S39" s="161"/>
      <c r="T39" s="161"/>
      <c r="U39" s="161"/>
      <c r="V39" s="161">
        <f>SUM(V40:V41)</f>
        <v>4.62</v>
      </c>
      <c r="W39" s="161"/>
      <c r="X39" s="161"/>
      <c r="AG39" t="s">
        <v>126</v>
      </c>
    </row>
    <row r="40" spans="1:60" ht="33.75" outlineLevel="1" x14ac:dyDescent="0.2">
      <c r="A40" s="168">
        <v>17</v>
      </c>
      <c r="B40" s="169" t="s">
        <v>185</v>
      </c>
      <c r="C40" s="182" t="s">
        <v>186</v>
      </c>
      <c r="D40" s="170" t="s">
        <v>145</v>
      </c>
      <c r="E40" s="171">
        <v>16.392700000000001</v>
      </c>
      <c r="F40" s="172"/>
      <c r="G40" s="173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1.7850000000000001E-2</v>
      </c>
      <c r="O40" s="157">
        <f>ROUND(E40*N40,2)</f>
        <v>0.28999999999999998</v>
      </c>
      <c r="P40" s="157">
        <v>0</v>
      </c>
      <c r="Q40" s="157">
        <f>ROUND(E40*P40,2)</f>
        <v>0</v>
      </c>
      <c r="R40" s="157"/>
      <c r="S40" s="157" t="s">
        <v>130</v>
      </c>
      <c r="T40" s="157" t="s">
        <v>131</v>
      </c>
      <c r="U40" s="157">
        <v>0.28199999999999997</v>
      </c>
      <c r="V40" s="157">
        <f>ROUND(E40*U40,2)</f>
        <v>4.62</v>
      </c>
      <c r="W40" s="157"/>
      <c r="X40" s="157" t="s">
        <v>132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133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183" t="s">
        <v>187</v>
      </c>
      <c r="D41" s="159"/>
      <c r="E41" s="160">
        <v>16.392700000000001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2" t="s">
        <v>125</v>
      </c>
      <c r="B42" s="163" t="s">
        <v>63</v>
      </c>
      <c r="C42" s="181" t="s">
        <v>64</v>
      </c>
      <c r="D42" s="164"/>
      <c r="E42" s="165"/>
      <c r="F42" s="166"/>
      <c r="G42" s="167">
        <f>SUMIF(AG43:AG46,"&lt;&gt;NOR",G43:G46)</f>
        <v>0</v>
      </c>
      <c r="H42" s="161"/>
      <c r="I42" s="161">
        <f>SUM(I43:I46)</f>
        <v>0</v>
      </c>
      <c r="J42" s="161"/>
      <c r="K42" s="161">
        <f>SUM(K43:K46)</f>
        <v>0</v>
      </c>
      <c r="L42" s="161"/>
      <c r="M42" s="161">
        <f>SUM(M43:M46)</f>
        <v>0</v>
      </c>
      <c r="N42" s="161"/>
      <c r="O42" s="161">
        <f>SUM(O43:O46)</f>
        <v>0.1</v>
      </c>
      <c r="P42" s="161"/>
      <c r="Q42" s="161">
        <f>SUM(Q43:Q46)</f>
        <v>0</v>
      </c>
      <c r="R42" s="161"/>
      <c r="S42" s="161"/>
      <c r="T42" s="161"/>
      <c r="U42" s="161"/>
      <c r="V42" s="161">
        <f>SUM(V43:V46)</f>
        <v>3.96</v>
      </c>
      <c r="W42" s="161"/>
      <c r="X42" s="161"/>
      <c r="AG42" t="s">
        <v>126</v>
      </c>
    </row>
    <row r="43" spans="1:60" outlineLevel="1" x14ac:dyDescent="0.2">
      <c r="A43" s="168">
        <v>18</v>
      </c>
      <c r="B43" s="169" t="s">
        <v>188</v>
      </c>
      <c r="C43" s="182" t="s">
        <v>189</v>
      </c>
      <c r="D43" s="170" t="s">
        <v>157</v>
      </c>
      <c r="E43" s="171">
        <v>1</v>
      </c>
      <c r="F43" s="172"/>
      <c r="G43" s="173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5.4109999999999998E-2</v>
      </c>
      <c r="O43" s="157">
        <f>ROUND(E43*N43,2)</f>
        <v>0.05</v>
      </c>
      <c r="P43" s="157">
        <v>0</v>
      </c>
      <c r="Q43" s="157">
        <f>ROUND(E43*P43,2)</f>
        <v>0</v>
      </c>
      <c r="R43" s="157"/>
      <c r="S43" s="157" t="s">
        <v>130</v>
      </c>
      <c r="T43" s="157" t="s">
        <v>131</v>
      </c>
      <c r="U43" s="157">
        <v>2.097</v>
      </c>
      <c r="V43" s="157">
        <f>ROUND(E43*U43,2)</f>
        <v>2.1</v>
      </c>
      <c r="W43" s="157"/>
      <c r="X43" s="157" t="s">
        <v>132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59" t="s">
        <v>190</v>
      </c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166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19</v>
      </c>
      <c r="B45" s="175" t="s">
        <v>191</v>
      </c>
      <c r="C45" s="184" t="s">
        <v>192</v>
      </c>
      <c r="D45" s="176" t="s">
        <v>157</v>
      </c>
      <c r="E45" s="177">
        <v>1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7">
        <v>1.9699999999999999E-2</v>
      </c>
      <c r="O45" s="157">
        <f>ROUND(E45*N45,2)</f>
        <v>0.02</v>
      </c>
      <c r="P45" s="157">
        <v>0</v>
      </c>
      <c r="Q45" s="157">
        <f>ROUND(E45*P45,2)</f>
        <v>0</v>
      </c>
      <c r="R45" s="157"/>
      <c r="S45" s="157" t="s">
        <v>171</v>
      </c>
      <c r="T45" s="157" t="s">
        <v>131</v>
      </c>
      <c r="U45" s="157">
        <v>0</v>
      </c>
      <c r="V45" s="157">
        <f>ROUND(E45*U45,2)</f>
        <v>0</v>
      </c>
      <c r="W45" s="157"/>
      <c r="X45" s="157" t="s">
        <v>193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194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20</v>
      </c>
      <c r="B46" s="175" t="s">
        <v>195</v>
      </c>
      <c r="C46" s="184" t="s">
        <v>196</v>
      </c>
      <c r="D46" s="176" t="s">
        <v>157</v>
      </c>
      <c r="E46" s="177">
        <v>1</v>
      </c>
      <c r="F46" s="178"/>
      <c r="G46" s="179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2.937E-2</v>
      </c>
      <c r="O46" s="157">
        <f>ROUND(E46*N46,2)</f>
        <v>0.03</v>
      </c>
      <c r="P46" s="157">
        <v>0</v>
      </c>
      <c r="Q46" s="157">
        <f>ROUND(E46*P46,2)</f>
        <v>0</v>
      </c>
      <c r="R46" s="157"/>
      <c r="S46" s="157" t="s">
        <v>130</v>
      </c>
      <c r="T46" s="157" t="s">
        <v>131</v>
      </c>
      <c r="U46" s="157">
        <v>1.86</v>
      </c>
      <c r="V46" s="157">
        <f>ROUND(E46*U46,2)</f>
        <v>1.86</v>
      </c>
      <c r="W46" s="157"/>
      <c r="X46" s="157" t="s">
        <v>132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2" t="s">
        <v>125</v>
      </c>
      <c r="B47" s="163" t="s">
        <v>65</v>
      </c>
      <c r="C47" s="181" t="s">
        <v>66</v>
      </c>
      <c r="D47" s="164"/>
      <c r="E47" s="165"/>
      <c r="F47" s="166"/>
      <c r="G47" s="167">
        <f>SUMIF(AG48:AG49,"&lt;&gt;NOR",G48:G49)</f>
        <v>0</v>
      </c>
      <c r="H47" s="161"/>
      <c r="I47" s="161">
        <f>SUM(I48:I49)</f>
        <v>0</v>
      </c>
      <c r="J47" s="161"/>
      <c r="K47" s="161">
        <f>SUM(K48:K49)</f>
        <v>0</v>
      </c>
      <c r="L47" s="161"/>
      <c r="M47" s="161">
        <f>SUM(M48:M49)</f>
        <v>0</v>
      </c>
      <c r="N47" s="161"/>
      <c r="O47" s="161">
        <f>SUM(O48:O49)</f>
        <v>0</v>
      </c>
      <c r="P47" s="161"/>
      <c r="Q47" s="161">
        <f>SUM(Q48:Q49)</f>
        <v>0</v>
      </c>
      <c r="R47" s="161"/>
      <c r="S47" s="161"/>
      <c r="T47" s="161"/>
      <c r="U47" s="161"/>
      <c r="V47" s="161">
        <f>SUM(V48:V49)</f>
        <v>0</v>
      </c>
      <c r="W47" s="161"/>
      <c r="X47" s="161"/>
      <c r="AG47" t="s">
        <v>126</v>
      </c>
    </row>
    <row r="48" spans="1:60" ht="33.75" outlineLevel="1" x14ac:dyDescent="0.2">
      <c r="A48" s="168">
        <v>21</v>
      </c>
      <c r="B48" s="169" t="s">
        <v>197</v>
      </c>
      <c r="C48" s="182" t="s">
        <v>198</v>
      </c>
      <c r="D48" s="170" t="s">
        <v>145</v>
      </c>
      <c r="E48" s="171">
        <v>17.004000000000001</v>
      </c>
      <c r="F48" s="172"/>
      <c r="G48" s="173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171</v>
      </c>
      <c r="T48" s="157" t="s">
        <v>172</v>
      </c>
      <c r="U48" s="157">
        <v>0</v>
      </c>
      <c r="V48" s="157">
        <f>ROUND(E48*U48,2)</f>
        <v>0</v>
      </c>
      <c r="W48" s="157"/>
      <c r="X48" s="157" t="s">
        <v>132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3" t="s">
        <v>199</v>
      </c>
      <c r="D49" s="159"/>
      <c r="E49" s="160">
        <v>17.004000000000001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5.5" x14ac:dyDescent="0.2">
      <c r="A50" s="162" t="s">
        <v>125</v>
      </c>
      <c r="B50" s="163" t="s">
        <v>67</v>
      </c>
      <c r="C50" s="181" t="s">
        <v>68</v>
      </c>
      <c r="D50" s="164"/>
      <c r="E50" s="165"/>
      <c r="F50" s="166"/>
      <c r="G50" s="167">
        <f>SUMIF(AG51:AG53,"&lt;&gt;NOR",G51:G53)</f>
        <v>0</v>
      </c>
      <c r="H50" s="161"/>
      <c r="I50" s="161">
        <f>SUM(I51:I53)</f>
        <v>0</v>
      </c>
      <c r="J50" s="161"/>
      <c r="K50" s="161">
        <f>SUM(K51:K53)</f>
        <v>0</v>
      </c>
      <c r="L50" s="161"/>
      <c r="M50" s="161">
        <f>SUM(M51:M53)</f>
        <v>0</v>
      </c>
      <c r="N50" s="161"/>
      <c r="O50" s="161">
        <f>SUM(O51:O53)</f>
        <v>0</v>
      </c>
      <c r="P50" s="161"/>
      <c r="Q50" s="161">
        <f>SUM(Q51:Q53)</f>
        <v>0</v>
      </c>
      <c r="R50" s="161"/>
      <c r="S50" s="161"/>
      <c r="T50" s="161"/>
      <c r="U50" s="161"/>
      <c r="V50" s="161">
        <f>SUM(V51:V53)</f>
        <v>7.09</v>
      </c>
      <c r="W50" s="161"/>
      <c r="X50" s="161"/>
      <c r="AG50" t="s">
        <v>126</v>
      </c>
    </row>
    <row r="51" spans="1:60" outlineLevel="1" x14ac:dyDescent="0.2">
      <c r="A51" s="168">
        <v>22</v>
      </c>
      <c r="B51" s="169" t="s">
        <v>200</v>
      </c>
      <c r="C51" s="182" t="s">
        <v>201</v>
      </c>
      <c r="D51" s="170" t="s">
        <v>145</v>
      </c>
      <c r="E51" s="171">
        <v>23.004000000000001</v>
      </c>
      <c r="F51" s="172"/>
      <c r="G51" s="173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7">
        <v>4.0000000000000003E-5</v>
      </c>
      <c r="O51" s="157">
        <f>ROUND(E51*N51,2)</f>
        <v>0</v>
      </c>
      <c r="P51" s="157">
        <v>0</v>
      </c>
      <c r="Q51" s="157">
        <f>ROUND(E51*P51,2)</f>
        <v>0</v>
      </c>
      <c r="R51" s="157"/>
      <c r="S51" s="157" t="s">
        <v>130</v>
      </c>
      <c r="T51" s="157" t="s">
        <v>131</v>
      </c>
      <c r="U51" s="157">
        <v>0.308</v>
      </c>
      <c r="V51" s="157">
        <f>ROUND(E51*U51,2)</f>
        <v>7.09</v>
      </c>
      <c r="W51" s="157"/>
      <c r="X51" s="157" t="s">
        <v>132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3" t="s">
        <v>199</v>
      </c>
      <c r="D52" s="159"/>
      <c r="E52" s="160">
        <v>17.004000000000001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3" t="s">
        <v>202</v>
      </c>
      <c r="D53" s="159"/>
      <c r="E53" s="160">
        <v>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2" t="s">
        <v>125</v>
      </c>
      <c r="B54" s="163" t="s">
        <v>69</v>
      </c>
      <c r="C54" s="181" t="s">
        <v>70</v>
      </c>
      <c r="D54" s="164"/>
      <c r="E54" s="165"/>
      <c r="F54" s="166"/>
      <c r="G54" s="167">
        <f>SUMIF(AG55:AG84,"&lt;&gt;NOR",G55:G84)</f>
        <v>0</v>
      </c>
      <c r="H54" s="161"/>
      <c r="I54" s="161">
        <f>SUM(I55:I84)</f>
        <v>0</v>
      </c>
      <c r="J54" s="161"/>
      <c r="K54" s="161">
        <f>SUM(K55:K84)</f>
        <v>0</v>
      </c>
      <c r="L54" s="161"/>
      <c r="M54" s="161">
        <f>SUM(M55:M84)</f>
        <v>0</v>
      </c>
      <c r="N54" s="161"/>
      <c r="O54" s="161">
        <f>SUM(O55:O84)</f>
        <v>0</v>
      </c>
      <c r="P54" s="161"/>
      <c r="Q54" s="161">
        <f>SUM(Q55:Q84)</f>
        <v>1.5</v>
      </c>
      <c r="R54" s="161"/>
      <c r="S54" s="161"/>
      <c r="T54" s="161"/>
      <c r="U54" s="161"/>
      <c r="V54" s="161">
        <f>SUM(V55:V84)</f>
        <v>13.680000000000003</v>
      </c>
      <c r="W54" s="161"/>
      <c r="X54" s="161"/>
      <c r="AG54" t="s">
        <v>126</v>
      </c>
    </row>
    <row r="55" spans="1:60" outlineLevel="1" x14ac:dyDescent="0.2">
      <c r="A55" s="168">
        <v>23</v>
      </c>
      <c r="B55" s="169" t="s">
        <v>203</v>
      </c>
      <c r="C55" s="182" t="s">
        <v>204</v>
      </c>
      <c r="D55" s="170" t="s">
        <v>145</v>
      </c>
      <c r="E55" s="171">
        <v>1</v>
      </c>
      <c r="F55" s="172"/>
      <c r="G55" s="173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1.65E-3</v>
      </c>
      <c r="O55" s="157">
        <f>ROUND(E55*N55,2)</f>
        <v>0</v>
      </c>
      <c r="P55" s="157">
        <v>0.187</v>
      </c>
      <c r="Q55" s="157">
        <f>ROUND(E55*P55,2)</f>
        <v>0.19</v>
      </c>
      <c r="R55" s="157"/>
      <c r="S55" s="157" t="s">
        <v>130</v>
      </c>
      <c r="T55" s="157" t="s">
        <v>131</v>
      </c>
      <c r="U55" s="157">
        <v>0.48</v>
      </c>
      <c r="V55" s="157">
        <f>ROUND(E55*U55,2)</f>
        <v>0.48</v>
      </c>
      <c r="W55" s="157"/>
      <c r="X55" s="157" t="s">
        <v>132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133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59" t="s">
        <v>205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166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3" t="s">
        <v>151</v>
      </c>
      <c r="D57" s="159"/>
      <c r="E57" s="160">
        <v>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135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8">
        <v>24</v>
      </c>
      <c r="B58" s="169" t="s">
        <v>206</v>
      </c>
      <c r="C58" s="182" t="s">
        <v>207</v>
      </c>
      <c r="D58" s="170" t="s">
        <v>129</v>
      </c>
      <c r="E58" s="171">
        <v>4.8000000000000001E-2</v>
      </c>
      <c r="F58" s="172"/>
      <c r="G58" s="173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1.7989999999999999E-2</v>
      </c>
      <c r="O58" s="157">
        <f>ROUND(E58*N58,2)</f>
        <v>0</v>
      </c>
      <c r="P58" s="157">
        <v>2.4</v>
      </c>
      <c r="Q58" s="157">
        <f>ROUND(E58*P58,2)</f>
        <v>0.12</v>
      </c>
      <c r="R58" s="157"/>
      <c r="S58" s="157" t="s">
        <v>130</v>
      </c>
      <c r="T58" s="157" t="s">
        <v>131</v>
      </c>
      <c r="U58" s="157">
        <v>12.817</v>
      </c>
      <c r="V58" s="157">
        <f>ROUND(E58*U58,2)</f>
        <v>0.62</v>
      </c>
      <c r="W58" s="157"/>
      <c r="X58" s="157" t="s">
        <v>132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133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3" t="s">
        <v>208</v>
      </c>
      <c r="D59" s="159"/>
      <c r="E59" s="160">
        <v>4.8000000000000001E-2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135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8">
        <v>25</v>
      </c>
      <c r="B60" s="169" t="s">
        <v>209</v>
      </c>
      <c r="C60" s="182" t="s">
        <v>210</v>
      </c>
      <c r="D60" s="170" t="s">
        <v>145</v>
      </c>
      <c r="E60" s="171">
        <v>16.392700000000001</v>
      </c>
      <c r="F60" s="172"/>
      <c r="G60" s="173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0</v>
      </c>
      <c r="O60" s="157">
        <f>ROUND(E60*N60,2)</f>
        <v>0</v>
      </c>
      <c r="P60" s="157">
        <v>1.75E-3</v>
      </c>
      <c r="Q60" s="157">
        <f>ROUND(E60*P60,2)</f>
        <v>0.03</v>
      </c>
      <c r="R60" s="157"/>
      <c r="S60" s="157" t="s">
        <v>130</v>
      </c>
      <c r="T60" s="157" t="s">
        <v>131</v>
      </c>
      <c r="U60" s="157">
        <v>0.16500000000000001</v>
      </c>
      <c r="V60" s="157">
        <f>ROUND(E60*U60,2)</f>
        <v>2.7</v>
      </c>
      <c r="W60" s="157"/>
      <c r="X60" s="157" t="s">
        <v>132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133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3" t="s">
        <v>187</v>
      </c>
      <c r="D61" s="159"/>
      <c r="E61" s="160">
        <v>16.392700000000001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8">
        <v>26</v>
      </c>
      <c r="B62" s="169" t="s">
        <v>211</v>
      </c>
      <c r="C62" s="182" t="s">
        <v>212</v>
      </c>
      <c r="D62" s="170" t="s">
        <v>145</v>
      </c>
      <c r="E62" s="171">
        <v>0.39400000000000002</v>
      </c>
      <c r="F62" s="172"/>
      <c r="G62" s="173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0</v>
      </c>
      <c r="O62" s="157">
        <f>ROUND(E62*N62,2)</f>
        <v>0</v>
      </c>
      <c r="P62" s="157">
        <v>5.5E-2</v>
      </c>
      <c r="Q62" s="157">
        <f>ROUND(E62*P62,2)</f>
        <v>0.02</v>
      </c>
      <c r="R62" s="157"/>
      <c r="S62" s="157" t="s">
        <v>130</v>
      </c>
      <c r="T62" s="157" t="s">
        <v>131</v>
      </c>
      <c r="U62" s="157">
        <v>0.42499999999999999</v>
      </c>
      <c r="V62" s="157">
        <f>ROUND(E62*U62,2)</f>
        <v>0.17</v>
      </c>
      <c r="W62" s="157"/>
      <c r="X62" s="157" t="s">
        <v>132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133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3" t="s">
        <v>213</v>
      </c>
      <c r="D63" s="159"/>
      <c r="E63" s="160">
        <v>0.39400000000000002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27</v>
      </c>
      <c r="B64" s="175" t="s">
        <v>214</v>
      </c>
      <c r="C64" s="184" t="s">
        <v>215</v>
      </c>
      <c r="D64" s="176" t="s">
        <v>157</v>
      </c>
      <c r="E64" s="177">
        <v>1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130</v>
      </c>
      <c r="T64" s="157" t="s">
        <v>131</v>
      </c>
      <c r="U64" s="157">
        <v>0.05</v>
      </c>
      <c r="V64" s="157">
        <f>ROUND(E64*U64,2)</f>
        <v>0.05</v>
      </c>
      <c r="W64" s="157"/>
      <c r="X64" s="157" t="s">
        <v>132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133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8">
        <v>28</v>
      </c>
      <c r="B65" s="169" t="s">
        <v>216</v>
      </c>
      <c r="C65" s="182" t="s">
        <v>217</v>
      </c>
      <c r="D65" s="170" t="s">
        <v>145</v>
      </c>
      <c r="E65" s="171">
        <v>1.7729999999999999</v>
      </c>
      <c r="F65" s="172"/>
      <c r="G65" s="173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1.17E-3</v>
      </c>
      <c r="O65" s="157">
        <f>ROUND(E65*N65,2)</f>
        <v>0</v>
      </c>
      <c r="P65" s="157">
        <v>7.5999999999999998E-2</v>
      </c>
      <c r="Q65" s="157">
        <f>ROUND(E65*P65,2)</f>
        <v>0.13</v>
      </c>
      <c r="R65" s="157"/>
      <c r="S65" s="157" t="s">
        <v>130</v>
      </c>
      <c r="T65" s="157" t="s">
        <v>131</v>
      </c>
      <c r="U65" s="157">
        <v>0.93899999999999995</v>
      </c>
      <c r="V65" s="157">
        <f>ROUND(E65*U65,2)</f>
        <v>1.66</v>
      </c>
      <c r="W65" s="157"/>
      <c r="X65" s="157" t="s">
        <v>132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133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3" t="s">
        <v>218</v>
      </c>
      <c r="D66" s="159"/>
      <c r="E66" s="160">
        <v>1.7729999999999999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8">
        <v>29</v>
      </c>
      <c r="B67" s="169" t="s">
        <v>219</v>
      </c>
      <c r="C67" s="182" t="s">
        <v>220</v>
      </c>
      <c r="D67" s="170" t="s">
        <v>129</v>
      </c>
      <c r="E67" s="171">
        <v>7.8799999999999995E-2</v>
      </c>
      <c r="F67" s="172"/>
      <c r="G67" s="173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1.82E-3</v>
      </c>
      <c r="O67" s="157">
        <f>ROUND(E67*N67,2)</f>
        <v>0</v>
      </c>
      <c r="P67" s="157">
        <v>1.8</v>
      </c>
      <c r="Q67" s="157">
        <f>ROUND(E67*P67,2)</f>
        <v>0.14000000000000001</v>
      </c>
      <c r="R67" s="157"/>
      <c r="S67" s="157" t="s">
        <v>130</v>
      </c>
      <c r="T67" s="157" t="s">
        <v>131</v>
      </c>
      <c r="U67" s="157">
        <v>5.016</v>
      </c>
      <c r="V67" s="157">
        <f>ROUND(E67*U67,2)</f>
        <v>0.4</v>
      </c>
      <c r="W67" s="157"/>
      <c r="X67" s="157" t="s">
        <v>132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133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59" t="s">
        <v>205</v>
      </c>
      <c r="D68" s="260"/>
      <c r="E68" s="260"/>
      <c r="F68" s="260"/>
      <c r="G68" s="260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166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3" t="s">
        <v>142</v>
      </c>
      <c r="D69" s="159"/>
      <c r="E69" s="160">
        <v>7.8799999999999995E-2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4">
        <v>30</v>
      </c>
      <c r="B70" s="175" t="s">
        <v>221</v>
      </c>
      <c r="C70" s="184" t="s">
        <v>222</v>
      </c>
      <c r="D70" s="176" t="s">
        <v>179</v>
      </c>
      <c r="E70" s="177">
        <v>1.97</v>
      </c>
      <c r="F70" s="178"/>
      <c r="G70" s="179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7">
        <v>0</v>
      </c>
      <c r="O70" s="157">
        <f>ROUND(E70*N70,2)</f>
        <v>0</v>
      </c>
      <c r="P70" s="157">
        <v>8.9999999999999993E-3</v>
      </c>
      <c r="Q70" s="157">
        <f>ROUND(E70*P70,2)</f>
        <v>0.02</v>
      </c>
      <c r="R70" s="157"/>
      <c r="S70" s="157" t="s">
        <v>130</v>
      </c>
      <c r="T70" s="157" t="s">
        <v>131</v>
      </c>
      <c r="U70" s="157">
        <v>0.61</v>
      </c>
      <c r="V70" s="157">
        <f>ROUND(E70*U70,2)</f>
        <v>1.2</v>
      </c>
      <c r="W70" s="157"/>
      <c r="X70" s="157" t="s">
        <v>132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133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8">
        <v>31</v>
      </c>
      <c r="B71" s="169" t="s">
        <v>223</v>
      </c>
      <c r="C71" s="182" t="s">
        <v>224</v>
      </c>
      <c r="D71" s="170" t="s">
        <v>179</v>
      </c>
      <c r="E71" s="171">
        <v>1</v>
      </c>
      <c r="F71" s="172"/>
      <c r="G71" s="173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4.8999999999999998E-4</v>
      </c>
      <c r="O71" s="157">
        <f>ROUND(E71*N71,2)</f>
        <v>0</v>
      </c>
      <c r="P71" s="157">
        <v>8.9999999999999993E-3</v>
      </c>
      <c r="Q71" s="157">
        <f>ROUND(E71*P71,2)</f>
        <v>0.01</v>
      </c>
      <c r="R71" s="157"/>
      <c r="S71" s="157" t="s">
        <v>130</v>
      </c>
      <c r="T71" s="157" t="s">
        <v>131</v>
      </c>
      <c r="U71" s="157">
        <v>0.247</v>
      </c>
      <c r="V71" s="157">
        <f>ROUND(E71*U71,2)</f>
        <v>0.25</v>
      </c>
      <c r="W71" s="157"/>
      <c r="X71" s="157" t="s">
        <v>132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9" t="s">
        <v>205</v>
      </c>
      <c r="D72" s="260"/>
      <c r="E72" s="260"/>
      <c r="F72" s="260"/>
      <c r="G72" s="260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166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3" t="s">
        <v>191</v>
      </c>
      <c r="D73" s="159"/>
      <c r="E73" s="160">
        <v>1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8">
        <v>32</v>
      </c>
      <c r="B74" s="169" t="s">
        <v>225</v>
      </c>
      <c r="C74" s="182" t="s">
        <v>226</v>
      </c>
      <c r="D74" s="170" t="s">
        <v>179</v>
      </c>
      <c r="E74" s="171">
        <v>1.7</v>
      </c>
      <c r="F74" s="172"/>
      <c r="G74" s="173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7">
        <v>4.8999999999999998E-4</v>
      </c>
      <c r="O74" s="157">
        <f>ROUND(E74*N74,2)</f>
        <v>0</v>
      </c>
      <c r="P74" s="157">
        <v>2.7E-2</v>
      </c>
      <c r="Q74" s="157">
        <f>ROUND(E74*P74,2)</f>
        <v>0.05</v>
      </c>
      <c r="R74" s="157"/>
      <c r="S74" s="157" t="s">
        <v>130</v>
      </c>
      <c r="T74" s="157" t="s">
        <v>131</v>
      </c>
      <c r="U74" s="157">
        <v>0.42199999999999999</v>
      </c>
      <c r="V74" s="157">
        <f>ROUND(E74*U74,2)</f>
        <v>0.72</v>
      </c>
      <c r="W74" s="157"/>
      <c r="X74" s="157" t="s">
        <v>132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9" t="s">
        <v>205</v>
      </c>
      <c r="D75" s="260"/>
      <c r="E75" s="260"/>
      <c r="F75" s="260"/>
      <c r="G75" s="260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166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8">
        <v>33</v>
      </c>
      <c r="B76" s="169" t="s">
        <v>227</v>
      </c>
      <c r="C76" s="182" t="s">
        <v>228</v>
      </c>
      <c r="D76" s="170" t="s">
        <v>145</v>
      </c>
      <c r="E76" s="171">
        <v>5.0960000000000001</v>
      </c>
      <c r="F76" s="172"/>
      <c r="G76" s="173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7">
        <v>0</v>
      </c>
      <c r="O76" s="157">
        <f>ROUND(E76*N76,2)</f>
        <v>0</v>
      </c>
      <c r="P76" s="157">
        <v>6.8000000000000005E-2</v>
      </c>
      <c r="Q76" s="157">
        <f>ROUND(E76*P76,2)</f>
        <v>0.35</v>
      </c>
      <c r="R76" s="157"/>
      <c r="S76" s="157" t="s">
        <v>130</v>
      </c>
      <c r="T76" s="157" t="s">
        <v>131</v>
      </c>
      <c r="U76" s="157">
        <v>0.3</v>
      </c>
      <c r="V76" s="157">
        <f>ROUND(E76*U76,2)</f>
        <v>1.53</v>
      </c>
      <c r="W76" s="157"/>
      <c r="X76" s="157" t="s">
        <v>132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3" t="s">
        <v>229</v>
      </c>
      <c r="D77" s="159"/>
      <c r="E77" s="160">
        <v>5.0960000000000001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8">
        <v>34</v>
      </c>
      <c r="B78" s="169" t="s">
        <v>230</v>
      </c>
      <c r="C78" s="182" t="s">
        <v>231</v>
      </c>
      <c r="D78" s="170" t="s">
        <v>232</v>
      </c>
      <c r="E78" s="171">
        <v>6</v>
      </c>
      <c r="F78" s="172"/>
      <c r="G78" s="173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7">
        <v>0</v>
      </c>
      <c r="O78" s="157">
        <f>ROUND(E78*N78,2)</f>
        <v>0</v>
      </c>
      <c r="P78" s="157">
        <v>4.5999999999999999E-2</v>
      </c>
      <c r="Q78" s="157">
        <f>ROUND(E78*P78,2)</f>
        <v>0.28000000000000003</v>
      </c>
      <c r="R78" s="157"/>
      <c r="S78" s="157" t="s">
        <v>171</v>
      </c>
      <c r="T78" s="157" t="s">
        <v>172</v>
      </c>
      <c r="U78" s="157">
        <v>0.26</v>
      </c>
      <c r="V78" s="157">
        <f>ROUND(E78*U78,2)</f>
        <v>1.56</v>
      </c>
      <c r="W78" s="157"/>
      <c r="X78" s="157" t="s">
        <v>132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3" t="s">
        <v>233</v>
      </c>
      <c r="D79" s="159"/>
      <c r="E79" s="160">
        <v>6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8">
        <v>35</v>
      </c>
      <c r="B80" s="169" t="s">
        <v>234</v>
      </c>
      <c r="C80" s="182" t="s">
        <v>235</v>
      </c>
      <c r="D80" s="170" t="s">
        <v>145</v>
      </c>
      <c r="E80" s="171">
        <v>3</v>
      </c>
      <c r="F80" s="172"/>
      <c r="G80" s="173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7">
        <v>3.3E-4</v>
      </c>
      <c r="O80" s="157">
        <f>ROUND(E80*N80,2)</f>
        <v>0</v>
      </c>
      <c r="P80" s="157">
        <v>1.068E-2</v>
      </c>
      <c r="Q80" s="157">
        <f>ROUND(E80*P80,2)</f>
        <v>0.03</v>
      </c>
      <c r="R80" s="157"/>
      <c r="S80" s="157" t="s">
        <v>130</v>
      </c>
      <c r="T80" s="157" t="s">
        <v>131</v>
      </c>
      <c r="U80" s="157">
        <v>0.21099999999999999</v>
      </c>
      <c r="V80" s="157">
        <f>ROUND(E80*U80,2)</f>
        <v>0.63</v>
      </c>
      <c r="W80" s="157"/>
      <c r="X80" s="157" t="s">
        <v>132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3" t="s">
        <v>236</v>
      </c>
      <c r="D81" s="159"/>
      <c r="E81" s="160">
        <v>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4">
        <v>36</v>
      </c>
      <c r="B82" s="175" t="s">
        <v>214</v>
      </c>
      <c r="C82" s="184" t="s">
        <v>215</v>
      </c>
      <c r="D82" s="176" t="s">
        <v>157</v>
      </c>
      <c r="E82" s="177">
        <v>1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7"/>
      <c r="S82" s="157" t="s">
        <v>130</v>
      </c>
      <c r="T82" s="157" t="s">
        <v>131</v>
      </c>
      <c r="U82" s="157">
        <v>0.05</v>
      </c>
      <c r="V82" s="157">
        <f>ROUND(E82*U82,2)</f>
        <v>0.05</v>
      </c>
      <c r="W82" s="157"/>
      <c r="X82" s="157" t="s">
        <v>132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133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8">
        <v>37</v>
      </c>
      <c r="B83" s="169" t="s">
        <v>216</v>
      </c>
      <c r="C83" s="182" t="s">
        <v>217</v>
      </c>
      <c r="D83" s="170" t="s">
        <v>145</v>
      </c>
      <c r="E83" s="171">
        <v>1.7729999999999999</v>
      </c>
      <c r="F83" s="172"/>
      <c r="G83" s="173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1.17E-3</v>
      </c>
      <c r="O83" s="157">
        <f>ROUND(E83*N83,2)</f>
        <v>0</v>
      </c>
      <c r="P83" s="157">
        <v>7.5999999999999998E-2</v>
      </c>
      <c r="Q83" s="157">
        <f>ROUND(E83*P83,2)</f>
        <v>0.13</v>
      </c>
      <c r="R83" s="157"/>
      <c r="S83" s="157" t="s">
        <v>130</v>
      </c>
      <c r="T83" s="157" t="s">
        <v>131</v>
      </c>
      <c r="U83" s="157">
        <v>0.93899999999999995</v>
      </c>
      <c r="V83" s="157">
        <f>ROUND(E83*U83,2)</f>
        <v>1.66</v>
      </c>
      <c r="W83" s="157"/>
      <c r="X83" s="157" t="s">
        <v>132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133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3" t="s">
        <v>218</v>
      </c>
      <c r="D84" s="159"/>
      <c r="E84" s="160">
        <v>1.7729999999999999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2" t="s">
        <v>125</v>
      </c>
      <c r="B85" s="163" t="s">
        <v>71</v>
      </c>
      <c r="C85" s="181" t="s">
        <v>72</v>
      </c>
      <c r="D85" s="164"/>
      <c r="E85" s="165"/>
      <c r="F85" s="166"/>
      <c r="G85" s="167">
        <f>SUMIF(AG86:AG86,"&lt;&gt;NOR",G86:G86)</f>
        <v>0</v>
      </c>
      <c r="H85" s="161"/>
      <c r="I85" s="161">
        <f>SUM(I86:I86)</f>
        <v>0</v>
      </c>
      <c r="J85" s="161"/>
      <c r="K85" s="161">
        <f>SUM(K86:K86)</f>
        <v>0</v>
      </c>
      <c r="L85" s="161"/>
      <c r="M85" s="161">
        <f>SUM(M86:M86)</f>
        <v>0</v>
      </c>
      <c r="N85" s="161"/>
      <c r="O85" s="161">
        <f>SUM(O86:O86)</f>
        <v>0</v>
      </c>
      <c r="P85" s="161"/>
      <c r="Q85" s="161">
        <f>SUM(Q86:Q86)</f>
        <v>0</v>
      </c>
      <c r="R85" s="161"/>
      <c r="S85" s="161"/>
      <c r="T85" s="161"/>
      <c r="U85" s="161"/>
      <c r="V85" s="161">
        <f>SUM(V86:V86)</f>
        <v>5.29</v>
      </c>
      <c r="W85" s="161"/>
      <c r="X85" s="161"/>
      <c r="AG85" t="s">
        <v>126</v>
      </c>
    </row>
    <row r="86" spans="1:60" outlineLevel="1" x14ac:dyDescent="0.2">
      <c r="A86" s="174">
        <v>38</v>
      </c>
      <c r="B86" s="175" t="s">
        <v>237</v>
      </c>
      <c r="C86" s="184" t="s">
        <v>238</v>
      </c>
      <c r="D86" s="176" t="s">
        <v>138</v>
      </c>
      <c r="E86" s="177">
        <v>2.7951100000000002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130</v>
      </c>
      <c r="T86" s="157" t="s">
        <v>131</v>
      </c>
      <c r="U86" s="157">
        <v>1.8919999999999999</v>
      </c>
      <c r="V86" s="157">
        <f>ROUND(E86*U86,2)</f>
        <v>5.29</v>
      </c>
      <c r="W86" s="157"/>
      <c r="X86" s="157" t="s">
        <v>239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240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2" t="s">
        <v>125</v>
      </c>
      <c r="B87" s="163" t="s">
        <v>73</v>
      </c>
      <c r="C87" s="181" t="s">
        <v>74</v>
      </c>
      <c r="D87" s="164"/>
      <c r="E87" s="165"/>
      <c r="F87" s="166"/>
      <c r="G87" s="167">
        <f>SUMIF(AG88:AG92,"&lt;&gt;NOR",G88:G92)</f>
        <v>0</v>
      </c>
      <c r="H87" s="161"/>
      <c r="I87" s="161">
        <f>SUM(I88:I92)</f>
        <v>0</v>
      </c>
      <c r="J87" s="161"/>
      <c r="K87" s="161">
        <f>SUM(K88:K92)</f>
        <v>0</v>
      </c>
      <c r="L87" s="161"/>
      <c r="M87" s="161">
        <f>SUM(M88:M92)</f>
        <v>0</v>
      </c>
      <c r="N87" s="161"/>
      <c r="O87" s="161">
        <f>SUM(O88:O92)</f>
        <v>0.05</v>
      </c>
      <c r="P87" s="161"/>
      <c r="Q87" s="161">
        <f>SUM(Q88:Q92)</f>
        <v>0</v>
      </c>
      <c r="R87" s="161"/>
      <c r="S87" s="161"/>
      <c r="T87" s="161"/>
      <c r="U87" s="161"/>
      <c r="V87" s="161">
        <f>SUM(V88:V92)</f>
        <v>0.08</v>
      </c>
      <c r="W87" s="161"/>
      <c r="X87" s="161"/>
      <c r="AG87" t="s">
        <v>126</v>
      </c>
    </row>
    <row r="88" spans="1:60" ht="22.5" outlineLevel="1" x14ac:dyDescent="0.2">
      <c r="A88" s="168">
        <v>39</v>
      </c>
      <c r="B88" s="169" t="s">
        <v>241</v>
      </c>
      <c r="C88" s="182" t="s">
        <v>242</v>
      </c>
      <c r="D88" s="170" t="s">
        <v>145</v>
      </c>
      <c r="E88" s="171">
        <v>3</v>
      </c>
      <c r="F88" s="172"/>
      <c r="G88" s="173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7">
        <v>2E-3</v>
      </c>
      <c r="O88" s="157">
        <f>ROUND(E88*N88,2)</f>
        <v>0.01</v>
      </c>
      <c r="P88" s="157">
        <v>0</v>
      </c>
      <c r="Q88" s="157">
        <f>ROUND(E88*P88,2)</f>
        <v>0</v>
      </c>
      <c r="R88" s="157"/>
      <c r="S88" s="157" t="s">
        <v>171</v>
      </c>
      <c r="T88" s="157" t="s">
        <v>172</v>
      </c>
      <c r="U88" s="157">
        <v>0</v>
      </c>
      <c r="V88" s="157">
        <f>ROUND(E88*U88,2)</f>
        <v>0</v>
      </c>
      <c r="W88" s="157"/>
      <c r="X88" s="157" t="s">
        <v>132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175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3" t="s">
        <v>243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8">
        <v>40</v>
      </c>
      <c r="B90" s="169" t="s">
        <v>244</v>
      </c>
      <c r="C90" s="182" t="s">
        <v>245</v>
      </c>
      <c r="D90" s="170" t="s">
        <v>145</v>
      </c>
      <c r="E90" s="171">
        <v>20.524999999999999</v>
      </c>
      <c r="F90" s="172"/>
      <c r="G90" s="173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2E-3</v>
      </c>
      <c r="O90" s="157">
        <f>ROUND(E90*N90,2)</f>
        <v>0.04</v>
      </c>
      <c r="P90" s="157">
        <v>0</v>
      </c>
      <c r="Q90" s="157">
        <f>ROUND(E90*P90,2)</f>
        <v>0</v>
      </c>
      <c r="R90" s="157"/>
      <c r="S90" s="157" t="s">
        <v>171</v>
      </c>
      <c r="T90" s="157" t="s">
        <v>172</v>
      </c>
      <c r="U90" s="157">
        <v>0</v>
      </c>
      <c r="V90" s="157">
        <f>ROUND(E90*U90,2)</f>
        <v>0</v>
      </c>
      <c r="W90" s="157"/>
      <c r="X90" s="157" t="s">
        <v>132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175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3" t="s">
        <v>246</v>
      </c>
      <c r="D91" s="159"/>
      <c r="E91" s="160">
        <v>20.524999999999999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135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4">
        <v>41</v>
      </c>
      <c r="B92" s="175" t="s">
        <v>247</v>
      </c>
      <c r="C92" s="184" t="s">
        <v>248</v>
      </c>
      <c r="D92" s="176" t="s">
        <v>138</v>
      </c>
      <c r="E92" s="177">
        <v>4.7050000000000002E-2</v>
      </c>
      <c r="F92" s="178"/>
      <c r="G92" s="179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130</v>
      </c>
      <c r="T92" s="157" t="s">
        <v>131</v>
      </c>
      <c r="U92" s="157">
        <v>1.5980000000000001</v>
      </c>
      <c r="V92" s="157">
        <f>ROUND(E92*U92,2)</f>
        <v>0.08</v>
      </c>
      <c r="W92" s="157"/>
      <c r="X92" s="157" t="s">
        <v>239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240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2" t="s">
        <v>125</v>
      </c>
      <c r="B93" s="163" t="s">
        <v>75</v>
      </c>
      <c r="C93" s="181" t="s">
        <v>76</v>
      </c>
      <c r="D93" s="164"/>
      <c r="E93" s="165"/>
      <c r="F93" s="166"/>
      <c r="G93" s="167">
        <f>SUMIF(AG94:AG107,"&lt;&gt;NOR",G94:G107)</f>
        <v>0</v>
      </c>
      <c r="H93" s="161"/>
      <c r="I93" s="161">
        <f>SUM(I94:I107)</f>
        <v>0</v>
      </c>
      <c r="J93" s="161"/>
      <c r="K93" s="161">
        <f>SUM(K94:K107)</f>
        <v>0</v>
      </c>
      <c r="L93" s="161"/>
      <c r="M93" s="161">
        <f>SUM(M94:M107)</f>
        <v>0</v>
      </c>
      <c r="N93" s="161"/>
      <c r="O93" s="161">
        <f>SUM(O94:O107)</f>
        <v>0.02</v>
      </c>
      <c r="P93" s="161"/>
      <c r="Q93" s="161">
        <f>SUM(Q94:Q107)</f>
        <v>0</v>
      </c>
      <c r="R93" s="161"/>
      <c r="S93" s="161"/>
      <c r="T93" s="161"/>
      <c r="U93" s="161"/>
      <c r="V93" s="161">
        <f>SUM(V94:V107)</f>
        <v>5.9299999999999988</v>
      </c>
      <c r="W93" s="161"/>
      <c r="X93" s="161"/>
      <c r="AG93" t="s">
        <v>126</v>
      </c>
    </row>
    <row r="94" spans="1:60" ht="22.5" outlineLevel="1" x14ac:dyDescent="0.2">
      <c r="A94" s="168">
        <v>42</v>
      </c>
      <c r="B94" s="169" t="s">
        <v>249</v>
      </c>
      <c r="C94" s="182" t="s">
        <v>250</v>
      </c>
      <c r="D94" s="170" t="s">
        <v>157</v>
      </c>
      <c r="E94" s="171">
        <v>2</v>
      </c>
      <c r="F94" s="172"/>
      <c r="G94" s="173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7">
        <v>8.94E-3</v>
      </c>
      <c r="O94" s="157">
        <f>ROUND(E94*N94,2)</f>
        <v>0.02</v>
      </c>
      <c r="P94" s="157">
        <v>0</v>
      </c>
      <c r="Q94" s="157">
        <f>ROUND(E94*P94,2)</f>
        <v>0</v>
      </c>
      <c r="R94" s="157"/>
      <c r="S94" s="157" t="s">
        <v>130</v>
      </c>
      <c r="T94" s="157" t="s">
        <v>131</v>
      </c>
      <c r="U94" s="157">
        <v>1.1279999999999999</v>
      </c>
      <c r="V94" s="157">
        <f>ROUND(E94*U94,2)</f>
        <v>2.2599999999999998</v>
      </c>
      <c r="W94" s="157"/>
      <c r="X94" s="157" t="s">
        <v>132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133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259" t="s">
        <v>251</v>
      </c>
      <c r="D95" s="260"/>
      <c r="E95" s="260"/>
      <c r="F95" s="260"/>
      <c r="G95" s="260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166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4">
        <v>43</v>
      </c>
      <c r="B96" s="175" t="s">
        <v>252</v>
      </c>
      <c r="C96" s="184" t="s">
        <v>253</v>
      </c>
      <c r="D96" s="176" t="s">
        <v>179</v>
      </c>
      <c r="E96" s="177">
        <v>1</v>
      </c>
      <c r="F96" s="178"/>
      <c r="G96" s="179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7">
        <v>0</v>
      </c>
      <c r="O96" s="157">
        <f>ROUND(E96*N96,2)</f>
        <v>0</v>
      </c>
      <c r="P96" s="157">
        <v>2.0999999999999999E-3</v>
      </c>
      <c r="Q96" s="157">
        <f>ROUND(E96*P96,2)</f>
        <v>0</v>
      </c>
      <c r="R96" s="157"/>
      <c r="S96" s="157" t="s">
        <v>130</v>
      </c>
      <c r="T96" s="157" t="s">
        <v>131</v>
      </c>
      <c r="U96" s="157">
        <v>3.1E-2</v>
      </c>
      <c r="V96" s="157">
        <f>ROUND(E96*U96,2)</f>
        <v>0.03</v>
      </c>
      <c r="W96" s="157"/>
      <c r="X96" s="157" t="s">
        <v>132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133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8">
        <v>44</v>
      </c>
      <c r="B97" s="169" t="s">
        <v>254</v>
      </c>
      <c r="C97" s="182" t="s">
        <v>255</v>
      </c>
      <c r="D97" s="170" t="s">
        <v>179</v>
      </c>
      <c r="E97" s="171">
        <v>1</v>
      </c>
      <c r="F97" s="172"/>
      <c r="G97" s="173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3.8000000000000002E-4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130</v>
      </c>
      <c r="T97" s="157" t="s">
        <v>131</v>
      </c>
      <c r="U97" s="157">
        <v>0.32</v>
      </c>
      <c r="V97" s="157">
        <f>ROUND(E97*U97,2)</f>
        <v>0.32</v>
      </c>
      <c r="W97" s="157"/>
      <c r="X97" s="157" t="s">
        <v>132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133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59" t="s">
        <v>256</v>
      </c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166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8">
        <v>45</v>
      </c>
      <c r="B99" s="169" t="s">
        <v>257</v>
      </c>
      <c r="C99" s="182" t="s">
        <v>258</v>
      </c>
      <c r="D99" s="170" t="s">
        <v>179</v>
      </c>
      <c r="E99" s="171">
        <v>2</v>
      </c>
      <c r="F99" s="172"/>
      <c r="G99" s="173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7">
        <v>4.6999999999999999E-4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130</v>
      </c>
      <c r="T99" s="157" t="s">
        <v>131</v>
      </c>
      <c r="U99" s="157">
        <v>0.35899999999999999</v>
      </c>
      <c r="V99" s="157">
        <f>ROUND(E99*U99,2)</f>
        <v>0.72</v>
      </c>
      <c r="W99" s="157"/>
      <c r="X99" s="157" t="s">
        <v>132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259" t="s">
        <v>256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166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8">
        <v>46</v>
      </c>
      <c r="B101" s="169" t="s">
        <v>259</v>
      </c>
      <c r="C101" s="182" t="s">
        <v>260</v>
      </c>
      <c r="D101" s="170" t="s">
        <v>179</v>
      </c>
      <c r="E101" s="171">
        <v>1.5</v>
      </c>
      <c r="F101" s="172"/>
      <c r="G101" s="173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7">
        <v>1.5200000000000001E-3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130</v>
      </c>
      <c r="T101" s="157" t="s">
        <v>131</v>
      </c>
      <c r="U101" s="157">
        <v>1.173</v>
      </c>
      <c r="V101" s="157">
        <f>ROUND(E101*U101,2)</f>
        <v>1.76</v>
      </c>
      <c r="W101" s="157"/>
      <c r="X101" s="157" t="s">
        <v>132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133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59" t="s">
        <v>256</v>
      </c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166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4">
        <v>47</v>
      </c>
      <c r="B103" s="175" t="s">
        <v>261</v>
      </c>
      <c r="C103" s="184" t="s">
        <v>262</v>
      </c>
      <c r="D103" s="176" t="s">
        <v>157</v>
      </c>
      <c r="E103" s="177">
        <v>1</v>
      </c>
      <c r="F103" s="178"/>
      <c r="G103" s="179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130</v>
      </c>
      <c r="T103" s="157" t="s">
        <v>131</v>
      </c>
      <c r="U103" s="157">
        <v>0.157</v>
      </c>
      <c r="V103" s="157">
        <f>ROUND(E103*U103,2)</f>
        <v>0.16</v>
      </c>
      <c r="W103" s="157"/>
      <c r="X103" s="157" t="s">
        <v>132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4">
        <v>48</v>
      </c>
      <c r="B104" s="175" t="s">
        <v>263</v>
      </c>
      <c r="C104" s="184" t="s">
        <v>264</v>
      </c>
      <c r="D104" s="176" t="s">
        <v>157</v>
      </c>
      <c r="E104" s="177">
        <v>1</v>
      </c>
      <c r="F104" s="178"/>
      <c r="G104" s="179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7"/>
      <c r="S104" s="157" t="s">
        <v>130</v>
      </c>
      <c r="T104" s="157" t="s">
        <v>131</v>
      </c>
      <c r="U104" s="157">
        <v>0.17399999999999999</v>
      </c>
      <c r="V104" s="157">
        <f>ROUND(E104*U104,2)</f>
        <v>0.17</v>
      </c>
      <c r="W104" s="157"/>
      <c r="X104" s="157" t="s">
        <v>132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133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4">
        <v>49</v>
      </c>
      <c r="B105" s="175" t="s">
        <v>265</v>
      </c>
      <c r="C105" s="184" t="s">
        <v>266</v>
      </c>
      <c r="D105" s="176" t="s">
        <v>157</v>
      </c>
      <c r="E105" s="177">
        <v>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130</v>
      </c>
      <c r="T105" s="157" t="s">
        <v>131</v>
      </c>
      <c r="U105" s="157">
        <v>0.25900000000000001</v>
      </c>
      <c r="V105" s="157">
        <f>ROUND(E105*U105,2)</f>
        <v>0.26</v>
      </c>
      <c r="W105" s="157"/>
      <c r="X105" s="157" t="s">
        <v>132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4">
        <v>50</v>
      </c>
      <c r="B106" s="175" t="s">
        <v>267</v>
      </c>
      <c r="C106" s="184" t="s">
        <v>268</v>
      </c>
      <c r="D106" s="176" t="s">
        <v>179</v>
      </c>
      <c r="E106" s="177">
        <v>4.5</v>
      </c>
      <c r="F106" s="178"/>
      <c r="G106" s="179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130</v>
      </c>
      <c r="T106" s="157" t="s">
        <v>131</v>
      </c>
      <c r="U106" s="157">
        <v>4.8000000000000001E-2</v>
      </c>
      <c r="V106" s="157">
        <f>ROUND(E106*U106,2)</f>
        <v>0.22</v>
      </c>
      <c r="W106" s="157"/>
      <c r="X106" s="157" t="s">
        <v>132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133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4">
        <v>51</v>
      </c>
      <c r="B107" s="175" t="s">
        <v>269</v>
      </c>
      <c r="C107" s="184" t="s">
        <v>270</v>
      </c>
      <c r="D107" s="176" t="s">
        <v>138</v>
      </c>
      <c r="E107" s="177">
        <v>2.1479999999999999E-2</v>
      </c>
      <c r="F107" s="178"/>
      <c r="G107" s="179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130</v>
      </c>
      <c r="T107" s="157" t="s">
        <v>131</v>
      </c>
      <c r="U107" s="157">
        <v>1.575</v>
      </c>
      <c r="V107" s="157">
        <f>ROUND(E107*U107,2)</f>
        <v>0.03</v>
      </c>
      <c r="W107" s="157"/>
      <c r="X107" s="157" t="s">
        <v>239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240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2" t="s">
        <v>125</v>
      </c>
      <c r="B108" s="163" t="s">
        <v>77</v>
      </c>
      <c r="C108" s="181" t="s">
        <v>78</v>
      </c>
      <c r="D108" s="164"/>
      <c r="E108" s="165"/>
      <c r="F108" s="166"/>
      <c r="G108" s="167">
        <f>SUMIF(AG109:AG129,"&lt;&gt;NOR",G109:G129)</f>
        <v>0</v>
      </c>
      <c r="H108" s="161"/>
      <c r="I108" s="161">
        <f>SUM(I109:I129)</f>
        <v>0</v>
      </c>
      <c r="J108" s="161"/>
      <c r="K108" s="161">
        <f>SUM(K109:K129)</f>
        <v>0</v>
      </c>
      <c r="L108" s="161"/>
      <c r="M108" s="161">
        <f>SUM(M109:M129)</f>
        <v>0</v>
      </c>
      <c r="N108" s="161"/>
      <c r="O108" s="161">
        <f>SUM(O109:O129)</f>
        <v>0</v>
      </c>
      <c r="P108" s="161"/>
      <c r="Q108" s="161">
        <f>SUM(Q109:Q129)</f>
        <v>0</v>
      </c>
      <c r="R108" s="161"/>
      <c r="S108" s="161"/>
      <c r="T108" s="161"/>
      <c r="U108" s="161"/>
      <c r="V108" s="161">
        <f>SUM(V109:V129)</f>
        <v>11.229999999999999</v>
      </c>
      <c r="W108" s="161"/>
      <c r="X108" s="161"/>
      <c r="AG108" t="s">
        <v>126</v>
      </c>
    </row>
    <row r="109" spans="1:60" outlineLevel="1" x14ac:dyDescent="0.2">
      <c r="A109" s="174">
        <v>52</v>
      </c>
      <c r="B109" s="175" t="s">
        <v>271</v>
      </c>
      <c r="C109" s="184" t="s">
        <v>272</v>
      </c>
      <c r="D109" s="176" t="s">
        <v>179</v>
      </c>
      <c r="E109" s="177">
        <v>2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2.1299999999999999E-3</v>
      </c>
      <c r="Q109" s="157">
        <f>ROUND(E109*P109,2)</f>
        <v>0</v>
      </c>
      <c r="R109" s="157"/>
      <c r="S109" s="157" t="s">
        <v>130</v>
      </c>
      <c r="T109" s="157" t="s">
        <v>131</v>
      </c>
      <c r="U109" s="157">
        <v>0.17299999999999999</v>
      </c>
      <c r="V109" s="157">
        <f>ROUND(E109*U109,2)</f>
        <v>0.35</v>
      </c>
      <c r="W109" s="157"/>
      <c r="X109" s="157" t="s">
        <v>132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4">
        <v>53</v>
      </c>
      <c r="B110" s="175" t="s">
        <v>273</v>
      </c>
      <c r="C110" s="184" t="s">
        <v>274</v>
      </c>
      <c r="D110" s="176" t="s">
        <v>157</v>
      </c>
      <c r="E110" s="177">
        <v>2</v>
      </c>
      <c r="F110" s="178"/>
      <c r="G110" s="179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7">
        <v>8.0000000000000004E-4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130</v>
      </c>
      <c r="T110" s="157" t="s">
        <v>131</v>
      </c>
      <c r="U110" s="157">
        <v>0.59399999999999997</v>
      </c>
      <c r="V110" s="157">
        <f>ROUND(E110*U110,2)</f>
        <v>1.19</v>
      </c>
      <c r="W110" s="157"/>
      <c r="X110" s="157" t="s">
        <v>132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133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8">
        <v>54</v>
      </c>
      <c r="B111" s="169" t="s">
        <v>275</v>
      </c>
      <c r="C111" s="182" t="s">
        <v>276</v>
      </c>
      <c r="D111" s="170" t="s">
        <v>179</v>
      </c>
      <c r="E111" s="171">
        <v>8</v>
      </c>
      <c r="F111" s="172"/>
      <c r="G111" s="173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4.0999999999999999E-4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130</v>
      </c>
      <c r="T111" s="157" t="s">
        <v>131</v>
      </c>
      <c r="U111" s="157">
        <v>0.25800000000000001</v>
      </c>
      <c r="V111" s="157">
        <f>ROUND(E111*U111,2)</f>
        <v>2.06</v>
      </c>
      <c r="W111" s="157"/>
      <c r="X111" s="157" t="s">
        <v>132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133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259" t="s">
        <v>277</v>
      </c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166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68" t="s">
        <v>251</v>
      </c>
      <c r="D113" s="269"/>
      <c r="E113" s="269"/>
      <c r="F113" s="269"/>
      <c r="G113" s="269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166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8">
        <v>55</v>
      </c>
      <c r="B114" s="169" t="s">
        <v>278</v>
      </c>
      <c r="C114" s="182" t="s">
        <v>279</v>
      </c>
      <c r="D114" s="170" t="s">
        <v>179</v>
      </c>
      <c r="E114" s="171">
        <v>2</v>
      </c>
      <c r="F114" s="172"/>
      <c r="G114" s="173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7">
        <v>5.2999999999999998E-4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130</v>
      </c>
      <c r="T114" s="157" t="s">
        <v>131</v>
      </c>
      <c r="U114" s="157">
        <v>0.27889999999999998</v>
      </c>
      <c r="V114" s="157">
        <f>ROUND(E114*U114,2)</f>
        <v>0.56000000000000005</v>
      </c>
      <c r="W114" s="157"/>
      <c r="X114" s="157" t="s">
        <v>132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59" t="s">
        <v>277</v>
      </c>
      <c r="D115" s="260"/>
      <c r="E115" s="260"/>
      <c r="F115" s="260"/>
      <c r="G115" s="260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166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68" t="s">
        <v>251</v>
      </c>
      <c r="D116" s="269"/>
      <c r="E116" s="269"/>
      <c r="F116" s="269"/>
      <c r="G116" s="269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166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4">
        <v>56</v>
      </c>
      <c r="B117" s="175" t="s">
        <v>280</v>
      </c>
      <c r="C117" s="184" t="s">
        <v>281</v>
      </c>
      <c r="D117" s="176" t="s">
        <v>179</v>
      </c>
      <c r="E117" s="177">
        <v>10</v>
      </c>
      <c r="F117" s="178"/>
      <c r="G117" s="179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7"/>
      <c r="S117" s="157" t="s">
        <v>130</v>
      </c>
      <c r="T117" s="157" t="s">
        <v>131</v>
      </c>
      <c r="U117" s="157">
        <v>8.2000000000000003E-2</v>
      </c>
      <c r="V117" s="157">
        <f>ROUND(E117*U117,2)</f>
        <v>0.82</v>
      </c>
      <c r="W117" s="157"/>
      <c r="X117" s="157" t="s">
        <v>132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133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4">
        <v>57</v>
      </c>
      <c r="B118" s="175" t="s">
        <v>282</v>
      </c>
      <c r="C118" s="184" t="s">
        <v>283</v>
      </c>
      <c r="D118" s="176" t="s">
        <v>157</v>
      </c>
      <c r="E118" s="177">
        <v>5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7"/>
      <c r="S118" s="157" t="s">
        <v>130</v>
      </c>
      <c r="T118" s="157" t="s">
        <v>131</v>
      </c>
      <c r="U118" s="157">
        <v>0.42499999999999999</v>
      </c>
      <c r="V118" s="157">
        <f>ROUND(E118*U118,2)</f>
        <v>2.13</v>
      </c>
      <c r="W118" s="157"/>
      <c r="X118" s="157" t="s">
        <v>132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133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4">
        <v>58</v>
      </c>
      <c r="B119" s="175" t="s">
        <v>284</v>
      </c>
      <c r="C119" s="184" t="s">
        <v>285</v>
      </c>
      <c r="D119" s="176" t="s">
        <v>157</v>
      </c>
      <c r="E119" s="177">
        <v>4</v>
      </c>
      <c r="F119" s="178"/>
      <c r="G119" s="179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7"/>
      <c r="S119" s="157" t="s">
        <v>130</v>
      </c>
      <c r="T119" s="157" t="s">
        <v>131</v>
      </c>
      <c r="U119" s="157">
        <v>0.16500000000000001</v>
      </c>
      <c r="V119" s="157">
        <f>ROUND(E119*U119,2)</f>
        <v>0.66</v>
      </c>
      <c r="W119" s="157"/>
      <c r="X119" s="157" t="s">
        <v>132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133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4">
        <v>59</v>
      </c>
      <c r="B120" s="175" t="s">
        <v>286</v>
      </c>
      <c r="C120" s="184" t="s">
        <v>287</v>
      </c>
      <c r="D120" s="176" t="s">
        <v>157</v>
      </c>
      <c r="E120" s="177">
        <v>2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3.1E-4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130</v>
      </c>
      <c r="T120" s="157" t="s">
        <v>131</v>
      </c>
      <c r="U120" s="157">
        <v>0.20699999999999999</v>
      </c>
      <c r="V120" s="157">
        <f>ROUND(E120*U120,2)</f>
        <v>0.41</v>
      </c>
      <c r="W120" s="157"/>
      <c r="X120" s="157" t="s">
        <v>132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8">
        <v>60</v>
      </c>
      <c r="B121" s="169" t="s">
        <v>288</v>
      </c>
      <c r="C121" s="182" t="s">
        <v>289</v>
      </c>
      <c r="D121" s="170" t="s">
        <v>179</v>
      </c>
      <c r="E121" s="171">
        <v>10</v>
      </c>
      <c r="F121" s="172"/>
      <c r="G121" s="173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130</v>
      </c>
      <c r="T121" s="157" t="s">
        <v>131</v>
      </c>
      <c r="U121" s="157">
        <v>2.9000000000000001E-2</v>
      </c>
      <c r="V121" s="157">
        <f>ROUND(E121*U121,2)</f>
        <v>0.28999999999999998</v>
      </c>
      <c r="W121" s="157"/>
      <c r="X121" s="157" t="s">
        <v>132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59" t="s">
        <v>290</v>
      </c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166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8">
        <v>61</v>
      </c>
      <c r="B123" s="169" t="s">
        <v>291</v>
      </c>
      <c r="C123" s="182" t="s">
        <v>292</v>
      </c>
      <c r="D123" s="170" t="s">
        <v>179</v>
      </c>
      <c r="E123" s="171">
        <v>10</v>
      </c>
      <c r="F123" s="172"/>
      <c r="G123" s="173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7">
        <v>1.0000000000000001E-5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130</v>
      </c>
      <c r="T123" s="157" t="s">
        <v>131</v>
      </c>
      <c r="U123" s="157">
        <v>6.2E-2</v>
      </c>
      <c r="V123" s="157">
        <f>ROUND(E123*U123,2)</f>
        <v>0.62</v>
      </c>
      <c r="W123" s="157"/>
      <c r="X123" s="157" t="s">
        <v>132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259" t="s">
        <v>293</v>
      </c>
      <c r="D124" s="260"/>
      <c r="E124" s="260"/>
      <c r="F124" s="260"/>
      <c r="G124" s="260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166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4">
        <v>62</v>
      </c>
      <c r="B125" s="175" t="s">
        <v>294</v>
      </c>
      <c r="C125" s="184" t="s">
        <v>295</v>
      </c>
      <c r="D125" s="176" t="s">
        <v>157</v>
      </c>
      <c r="E125" s="177">
        <v>5</v>
      </c>
      <c r="F125" s="178"/>
      <c r="G125" s="179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7"/>
      <c r="S125" s="157" t="s">
        <v>171</v>
      </c>
      <c r="T125" s="157" t="s">
        <v>172</v>
      </c>
      <c r="U125" s="157">
        <v>0.42499999999999999</v>
      </c>
      <c r="V125" s="157">
        <f>ROUND(E125*U125,2)</f>
        <v>2.13</v>
      </c>
      <c r="W125" s="157"/>
      <c r="X125" s="157" t="s">
        <v>132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133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4">
        <v>63</v>
      </c>
      <c r="B126" s="175" t="s">
        <v>296</v>
      </c>
      <c r="C126" s="184" t="s">
        <v>297</v>
      </c>
      <c r="D126" s="176" t="s">
        <v>232</v>
      </c>
      <c r="E126" s="177">
        <v>8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7">
        <v>4.0000000000000003E-5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171</v>
      </c>
      <c r="T126" s="157" t="s">
        <v>172</v>
      </c>
      <c r="U126" s="157">
        <v>0</v>
      </c>
      <c r="V126" s="157">
        <f>ROUND(E126*U126,2)</f>
        <v>0</v>
      </c>
      <c r="W126" s="157"/>
      <c r="X126" s="157" t="s">
        <v>132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4">
        <v>64</v>
      </c>
      <c r="B127" s="175" t="s">
        <v>298</v>
      </c>
      <c r="C127" s="184" t="s">
        <v>299</v>
      </c>
      <c r="D127" s="176" t="s">
        <v>179</v>
      </c>
      <c r="E127" s="177">
        <v>8</v>
      </c>
      <c r="F127" s="178"/>
      <c r="G127" s="179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7">
        <v>4.0000000000000003E-5</v>
      </c>
      <c r="O127" s="157">
        <f>ROUND(E127*N127,2)</f>
        <v>0</v>
      </c>
      <c r="P127" s="157">
        <v>0</v>
      </c>
      <c r="Q127" s="157">
        <f>ROUND(E127*P127,2)</f>
        <v>0</v>
      </c>
      <c r="R127" s="157"/>
      <c r="S127" s="157" t="s">
        <v>171</v>
      </c>
      <c r="T127" s="157" t="s">
        <v>172</v>
      </c>
      <c r="U127" s="157">
        <v>0</v>
      </c>
      <c r="V127" s="157">
        <f>ROUND(E127*U127,2)</f>
        <v>0</v>
      </c>
      <c r="W127" s="157"/>
      <c r="X127" s="157" t="s">
        <v>193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194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4">
        <v>65</v>
      </c>
      <c r="B128" s="175" t="s">
        <v>300</v>
      </c>
      <c r="C128" s="184" t="s">
        <v>301</v>
      </c>
      <c r="D128" s="176" t="s">
        <v>179</v>
      </c>
      <c r="E128" s="177">
        <v>2</v>
      </c>
      <c r="F128" s="178"/>
      <c r="G128" s="179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4.0000000000000003E-5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171</v>
      </c>
      <c r="T128" s="157" t="s">
        <v>172</v>
      </c>
      <c r="U128" s="157">
        <v>0</v>
      </c>
      <c r="V128" s="157">
        <f>ROUND(E128*U128,2)</f>
        <v>0</v>
      </c>
      <c r="W128" s="157"/>
      <c r="X128" s="157" t="s">
        <v>193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194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4">
        <v>66</v>
      </c>
      <c r="B129" s="175" t="s">
        <v>302</v>
      </c>
      <c r="C129" s="184" t="s">
        <v>303</v>
      </c>
      <c r="D129" s="176" t="s">
        <v>138</v>
      </c>
      <c r="E129" s="177">
        <v>7.3800000000000003E-3</v>
      </c>
      <c r="F129" s="178"/>
      <c r="G129" s="179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7"/>
      <c r="S129" s="157" t="s">
        <v>130</v>
      </c>
      <c r="T129" s="157" t="s">
        <v>131</v>
      </c>
      <c r="U129" s="157">
        <v>1.421</v>
      </c>
      <c r="V129" s="157">
        <f>ROUND(E129*U129,2)</f>
        <v>0.01</v>
      </c>
      <c r="W129" s="157"/>
      <c r="X129" s="157" t="s">
        <v>239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240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2" t="s">
        <v>125</v>
      </c>
      <c r="B130" s="163" t="s">
        <v>79</v>
      </c>
      <c r="C130" s="181" t="s">
        <v>80</v>
      </c>
      <c r="D130" s="164"/>
      <c r="E130" s="165"/>
      <c r="F130" s="166"/>
      <c r="G130" s="167">
        <f>SUMIF(AG131:AG160,"&lt;&gt;NOR",G131:G160)</f>
        <v>0</v>
      </c>
      <c r="H130" s="161"/>
      <c r="I130" s="161">
        <f>SUM(I131:I160)</f>
        <v>0</v>
      </c>
      <c r="J130" s="161"/>
      <c r="K130" s="161">
        <f>SUM(K131:K160)</f>
        <v>0</v>
      </c>
      <c r="L130" s="161"/>
      <c r="M130" s="161">
        <f>SUM(M131:M160)</f>
        <v>0</v>
      </c>
      <c r="N130" s="161"/>
      <c r="O130" s="161">
        <f>SUM(O131:O160)</f>
        <v>0.01</v>
      </c>
      <c r="P130" s="161"/>
      <c r="Q130" s="161">
        <f>SUM(Q131:Q160)</f>
        <v>0.02</v>
      </c>
      <c r="R130" s="161"/>
      <c r="S130" s="161"/>
      <c r="T130" s="161"/>
      <c r="U130" s="161"/>
      <c r="V130" s="161">
        <f>SUM(V131:V160)</f>
        <v>24.130000000000003</v>
      </c>
      <c r="W130" s="161"/>
      <c r="X130" s="161"/>
      <c r="AG130" t="s">
        <v>126</v>
      </c>
    </row>
    <row r="131" spans="1:60" outlineLevel="1" x14ac:dyDescent="0.2">
      <c r="A131" s="174">
        <v>67</v>
      </c>
      <c r="B131" s="175" t="s">
        <v>304</v>
      </c>
      <c r="C131" s="184" t="s">
        <v>305</v>
      </c>
      <c r="D131" s="176" t="s">
        <v>306</v>
      </c>
      <c r="E131" s="177">
        <v>1</v>
      </c>
      <c r="F131" s="178"/>
      <c r="G131" s="179">
        <f t="shared" ref="G131:G141" si="0">ROUND(E131*F131,2)</f>
        <v>0</v>
      </c>
      <c r="H131" s="158"/>
      <c r="I131" s="157">
        <f t="shared" ref="I131:I141" si="1">ROUND(E131*H131,2)</f>
        <v>0</v>
      </c>
      <c r="J131" s="158"/>
      <c r="K131" s="157">
        <f t="shared" ref="K131:K141" si="2">ROUND(E131*J131,2)</f>
        <v>0</v>
      </c>
      <c r="L131" s="157">
        <v>21</v>
      </c>
      <c r="M131" s="157">
        <f t="shared" ref="M131:M141" si="3">G131*(1+L131/100)</f>
        <v>0</v>
      </c>
      <c r="N131" s="157">
        <v>0</v>
      </c>
      <c r="O131" s="157">
        <f t="shared" ref="O131:O141" si="4">ROUND(E131*N131,2)</f>
        <v>0</v>
      </c>
      <c r="P131" s="157">
        <v>1.9460000000000002E-2</v>
      </c>
      <c r="Q131" s="157">
        <f t="shared" ref="Q131:Q141" si="5">ROUND(E131*P131,2)</f>
        <v>0.02</v>
      </c>
      <c r="R131" s="157"/>
      <c r="S131" s="157" t="s">
        <v>130</v>
      </c>
      <c r="T131" s="157" t="s">
        <v>131</v>
      </c>
      <c r="U131" s="157">
        <v>0.38200000000000001</v>
      </c>
      <c r="V131" s="157">
        <f t="shared" ref="V131:V141" si="6">ROUND(E131*U131,2)</f>
        <v>0.38</v>
      </c>
      <c r="W131" s="157"/>
      <c r="X131" s="157" t="s">
        <v>132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133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4">
        <v>68</v>
      </c>
      <c r="B132" s="175" t="s">
        <v>307</v>
      </c>
      <c r="C132" s="184" t="s">
        <v>308</v>
      </c>
      <c r="D132" s="176" t="s">
        <v>306</v>
      </c>
      <c r="E132" s="177">
        <v>1</v>
      </c>
      <c r="F132" s="178"/>
      <c r="G132" s="179">
        <f t="shared" si="0"/>
        <v>0</v>
      </c>
      <c r="H132" s="158"/>
      <c r="I132" s="157">
        <f t="shared" si="1"/>
        <v>0</v>
      </c>
      <c r="J132" s="158"/>
      <c r="K132" s="157">
        <f t="shared" si="2"/>
        <v>0</v>
      </c>
      <c r="L132" s="157">
        <v>21</v>
      </c>
      <c r="M132" s="157">
        <f t="shared" si="3"/>
        <v>0</v>
      </c>
      <c r="N132" s="157">
        <v>0</v>
      </c>
      <c r="O132" s="157">
        <f t="shared" si="4"/>
        <v>0</v>
      </c>
      <c r="P132" s="157">
        <v>1.56E-3</v>
      </c>
      <c r="Q132" s="157">
        <f t="shared" si="5"/>
        <v>0</v>
      </c>
      <c r="R132" s="157"/>
      <c r="S132" s="157" t="s">
        <v>130</v>
      </c>
      <c r="T132" s="157" t="s">
        <v>131</v>
      </c>
      <c r="U132" s="157">
        <v>0.217</v>
      </c>
      <c r="V132" s="157">
        <f t="shared" si="6"/>
        <v>0.22</v>
      </c>
      <c r="W132" s="157"/>
      <c r="X132" s="157" t="s">
        <v>132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4">
        <v>69</v>
      </c>
      <c r="B133" s="175" t="s">
        <v>309</v>
      </c>
      <c r="C133" s="184" t="s">
        <v>310</v>
      </c>
      <c r="D133" s="176" t="s">
        <v>157</v>
      </c>
      <c r="E133" s="177">
        <v>1</v>
      </c>
      <c r="F133" s="178"/>
      <c r="G133" s="179">
        <f t="shared" si="0"/>
        <v>0</v>
      </c>
      <c r="H133" s="158"/>
      <c r="I133" s="157">
        <f t="shared" si="1"/>
        <v>0</v>
      </c>
      <c r="J133" s="158"/>
      <c r="K133" s="157">
        <f t="shared" si="2"/>
        <v>0</v>
      </c>
      <c r="L133" s="157">
        <v>21</v>
      </c>
      <c r="M133" s="157">
        <f t="shared" si="3"/>
        <v>0</v>
      </c>
      <c r="N133" s="157">
        <v>0</v>
      </c>
      <c r="O133" s="157">
        <f t="shared" si="4"/>
        <v>0</v>
      </c>
      <c r="P133" s="157">
        <v>8.4999999999999995E-4</v>
      </c>
      <c r="Q133" s="157">
        <f t="shared" si="5"/>
        <v>0</v>
      </c>
      <c r="R133" s="157"/>
      <c r="S133" s="157" t="s">
        <v>130</v>
      </c>
      <c r="T133" s="157" t="s">
        <v>131</v>
      </c>
      <c r="U133" s="157">
        <v>3.7999999999999999E-2</v>
      </c>
      <c r="V133" s="157">
        <f t="shared" si="6"/>
        <v>0.04</v>
      </c>
      <c r="W133" s="157"/>
      <c r="X133" s="157" t="s">
        <v>132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133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4">
        <v>70</v>
      </c>
      <c r="B134" s="175" t="s">
        <v>311</v>
      </c>
      <c r="C134" s="184" t="s">
        <v>312</v>
      </c>
      <c r="D134" s="176" t="s">
        <v>157</v>
      </c>
      <c r="E134" s="177">
        <v>1</v>
      </c>
      <c r="F134" s="178"/>
      <c r="G134" s="179">
        <f t="shared" si="0"/>
        <v>0</v>
      </c>
      <c r="H134" s="158"/>
      <c r="I134" s="157">
        <f t="shared" si="1"/>
        <v>0</v>
      </c>
      <c r="J134" s="158"/>
      <c r="K134" s="157">
        <f t="shared" si="2"/>
        <v>0</v>
      </c>
      <c r="L134" s="157">
        <v>21</v>
      </c>
      <c r="M134" s="157">
        <f t="shared" si="3"/>
        <v>0</v>
      </c>
      <c r="N134" s="157">
        <v>0</v>
      </c>
      <c r="O134" s="157">
        <f t="shared" si="4"/>
        <v>0</v>
      </c>
      <c r="P134" s="157">
        <v>0</v>
      </c>
      <c r="Q134" s="157">
        <f t="shared" si="5"/>
        <v>0</v>
      </c>
      <c r="R134" s="157"/>
      <c r="S134" s="157" t="s">
        <v>130</v>
      </c>
      <c r="T134" s="157" t="s">
        <v>131</v>
      </c>
      <c r="U134" s="157">
        <v>1.77</v>
      </c>
      <c r="V134" s="157">
        <f t="shared" si="6"/>
        <v>1.77</v>
      </c>
      <c r="W134" s="157"/>
      <c r="X134" s="157" t="s">
        <v>132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71</v>
      </c>
      <c r="B135" s="175" t="s">
        <v>313</v>
      </c>
      <c r="C135" s="184" t="s">
        <v>314</v>
      </c>
      <c r="D135" s="176" t="s">
        <v>170</v>
      </c>
      <c r="E135" s="177">
        <v>1</v>
      </c>
      <c r="F135" s="178"/>
      <c r="G135" s="179">
        <f t="shared" si="0"/>
        <v>0</v>
      </c>
      <c r="H135" s="158"/>
      <c r="I135" s="157">
        <f t="shared" si="1"/>
        <v>0</v>
      </c>
      <c r="J135" s="158"/>
      <c r="K135" s="157">
        <f t="shared" si="2"/>
        <v>0</v>
      </c>
      <c r="L135" s="157">
        <v>21</v>
      </c>
      <c r="M135" s="157">
        <f t="shared" si="3"/>
        <v>0</v>
      </c>
      <c r="N135" s="157">
        <v>0</v>
      </c>
      <c r="O135" s="157">
        <f t="shared" si="4"/>
        <v>0</v>
      </c>
      <c r="P135" s="157">
        <v>0</v>
      </c>
      <c r="Q135" s="157">
        <f t="shared" si="5"/>
        <v>0</v>
      </c>
      <c r="R135" s="157"/>
      <c r="S135" s="157" t="s">
        <v>171</v>
      </c>
      <c r="T135" s="157" t="s">
        <v>172</v>
      </c>
      <c r="U135" s="157">
        <v>1.77</v>
      </c>
      <c r="V135" s="157">
        <f t="shared" si="6"/>
        <v>1.77</v>
      </c>
      <c r="W135" s="157"/>
      <c r="X135" s="157" t="s">
        <v>132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133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4">
        <v>72</v>
      </c>
      <c r="B136" s="175" t="s">
        <v>315</v>
      </c>
      <c r="C136" s="184" t="s">
        <v>316</v>
      </c>
      <c r="D136" s="176" t="s">
        <v>317</v>
      </c>
      <c r="E136" s="177">
        <v>1</v>
      </c>
      <c r="F136" s="178"/>
      <c r="G136" s="179">
        <f t="shared" si="0"/>
        <v>0</v>
      </c>
      <c r="H136" s="158"/>
      <c r="I136" s="157">
        <f t="shared" si="1"/>
        <v>0</v>
      </c>
      <c r="J136" s="158"/>
      <c r="K136" s="157">
        <f t="shared" si="2"/>
        <v>0</v>
      </c>
      <c r="L136" s="157">
        <v>21</v>
      </c>
      <c r="M136" s="157">
        <f t="shared" si="3"/>
        <v>0</v>
      </c>
      <c r="N136" s="157">
        <v>0</v>
      </c>
      <c r="O136" s="157">
        <f t="shared" si="4"/>
        <v>0</v>
      </c>
      <c r="P136" s="157">
        <v>0</v>
      </c>
      <c r="Q136" s="157">
        <f t="shared" si="5"/>
        <v>0</v>
      </c>
      <c r="R136" s="157"/>
      <c r="S136" s="157" t="s">
        <v>171</v>
      </c>
      <c r="T136" s="157" t="s">
        <v>172</v>
      </c>
      <c r="U136" s="157">
        <v>1.9</v>
      </c>
      <c r="V136" s="157">
        <f t="shared" si="6"/>
        <v>1.9</v>
      </c>
      <c r="W136" s="157"/>
      <c r="X136" s="157" t="s">
        <v>132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4">
        <v>73</v>
      </c>
      <c r="B137" s="175" t="s">
        <v>318</v>
      </c>
      <c r="C137" s="184" t="s">
        <v>319</v>
      </c>
      <c r="D137" s="176" t="s">
        <v>157</v>
      </c>
      <c r="E137" s="177">
        <v>1</v>
      </c>
      <c r="F137" s="178"/>
      <c r="G137" s="179">
        <f t="shared" si="0"/>
        <v>0</v>
      </c>
      <c r="H137" s="158"/>
      <c r="I137" s="157">
        <f t="shared" si="1"/>
        <v>0</v>
      </c>
      <c r="J137" s="158"/>
      <c r="K137" s="157">
        <f t="shared" si="2"/>
        <v>0</v>
      </c>
      <c r="L137" s="157">
        <v>21</v>
      </c>
      <c r="M137" s="157">
        <f t="shared" si="3"/>
        <v>0</v>
      </c>
      <c r="N137" s="157">
        <v>9.7999999999999997E-4</v>
      </c>
      <c r="O137" s="157">
        <f t="shared" si="4"/>
        <v>0</v>
      </c>
      <c r="P137" s="157">
        <v>0</v>
      </c>
      <c r="Q137" s="157">
        <f t="shared" si="5"/>
        <v>0</v>
      </c>
      <c r="R137" s="157"/>
      <c r="S137" s="157" t="s">
        <v>171</v>
      </c>
      <c r="T137" s="157" t="s">
        <v>172</v>
      </c>
      <c r="U137" s="157">
        <v>0</v>
      </c>
      <c r="V137" s="157">
        <f t="shared" si="6"/>
        <v>0</v>
      </c>
      <c r="W137" s="157"/>
      <c r="X137" s="157" t="s">
        <v>193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194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4">
        <v>74</v>
      </c>
      <c r="B138" s="175" t="s">
        <v>320</v>
      </c>
      <c r="C138" s="184" t="s">
        <v>321</v>
      </c>
      <c r="D138" s="176" t="s">
        <v>306</v>
      </c>
      <c r="E138" s="177">
        <v>1</v>
      </c>
      <c r="F138" s="178"/>
      <c r="G138" s="179">
        <f t="shared" si="0"/>
        <v>0</v>
      </c>
      <c r="H138" s="158"/>
      <c r="I138" s="157">
        <f t="shared" si="1"/>
        <v>0</v>
      </c>
      <c r="J138" s="158"/>
      <c r="K138" s="157">
        <f t="shared" si="2"/>
        <v>0</v>
      </c>
      <c r="L138" s="157">
        <v>21</v>
      </c>
      <c r="M138" s="157">
        <f t="shared" si="3"/>
        <v>0</v>
      </c>
      <c r="N138" s="157">
        <v>8.8999999999999995E-4</v>
      </c>
      <c r="O138" s="157">
        <f t="shared" si="4"/>
        <v>0</v>
      </c>
      <c r="P138" s="157">
        <v>0</v>
      </c>
      <c r="Q138" s="157">
        <f t="shared" si="5"/>
        <v>0</v>
      </c>
      <c r="R138" s="157"/>
      <c r="S138" s="157" t="s">
        <v>130</v>
      </c>
      <c r="T138" s="157" t="s">
        <v>131</v>
      </c>
      <c r="U138" s="157">
        <v>1.1200000000000001</v>
      </c>
      <c r="V138" s="157">
        <f t="shared" si="6"/>
        <v>1.1200000000000001</v>
      </c>
      <c r="W138" s="157"/>
      <c r="X138" s="157" t="s">
        <v>132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4">
        <v>75</v>
      </c>
      <c r="B139" s="175" t="s">
        <v>322</v>
      </c>
      <c r="C139" s="184" t="s">
        <v>323</v>
      </c>
      <c r="D139" s="176" t="s">
        <v>157</v>
      </c>
      <c r="E139" s="177">
        <v>1</v>
      </c>
      <c r="F139" s="178"/>
      <c r="G139" s="179">
        <f t="shared" si="0"/>
        <v>0</v>
      </c>
      <c r="H139" s="158"/>
      <c r="I139" s="157">
        <f t="shared" si="1"/>
        <v>0</v>
      </c>
      <c r="J139" s="158"/>
      <c r="K139" s="157">
        <f t="shared" si="2"/>
        <v>0</v>
      </c>
      <c r="L139" s="157">
        <v>21</v>
      </c>
      <c r="M139" s="157">
        <f t="shared" si="3"/>
        <v>0</v>
      </c>
      <c r="N139" s="157">
        <v>1.33E-3</v>
      </c>
      <c r="O139" s="157">
        <f t="shared" si="4"/>
        <v>0</v>
      </c>
      <c r="P139" s="157">
        <v>0</v>
      </c>
      <c r="Q139" s="157">
        <f t="shared" si="5"/>
        <v>0</v>
      </c>
      <c r="R139" s="157"/>
      <c r="S139" s="157" t="s">
        <v>171</v>
      </c>
      <c r="T139" s="157" t="s">
        <v>172</v>
      </c>
      <c r="U139" s="157">
        <v>0</v>
      </c>
      <c r="V139" s="157">
        <f t="shared" si="6"/>
        <v>0</v>
      </c>
      <c r="W139" s="157"/>
      <c r="X139" s="157" t="s">
        <v>193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194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4">
        <v>76</v>
      </c>
      <c r="B140" s="175" t="s">
        <v>324</v>
      </c>
      <c r="C140" s="184" t="s">
        <v>325</v>
      </c>
      <c r="D140" s="176" t="s">
        <v>306</v>
      </c>
      <c r="E140" s="177">
        <v>1</v>
      </c>
      <c r="F140" s="178"/>
      <c r="G140" s="179">
        <f t="shared" si="0"/>
        <v>0</v>
      </c>
      <c r="H140" s="158"/>
      <c r="I140" s="157">
        <f t="shared" si="1"/>
        <v>0</v>
      </c>
      <c r="J140" s="158"/>
      <c r="K140" s="157">
        <f t="shared" si="2"/>
        <v>0</v>
      </c>
      <c r="L140" s="157">
        <v>21</v>
      </c>
      <c r="M140" s="157">
        <f t="shared" si="3"/>
        <v>0</v>
      </c>
      <c r="N140" s="157">
        <v>8.8999999999999995E-4</v>
      </c>
      <c r="O140" s="157">
        <f t="shared" si="4"/>
        <v>0</v>
      </c>
      <c r="P140" s="157">
        <v>0</v>
      </c>
      <c r="Q140" s="157">
        <f t="shared" si="5"/>
        <v>0</v>
      </c>
      <c r="R140" s="157"/>
      <c r="S140" s="157" t="s">
        <v>171</v>
      </c>
      <c r="T140" s="157" t="s">
        <v>172</v>
      </c>
      <c r="U140" s="157">
        <v>1.1200000000000001</v>
      </c>
      <c r="V140" s="157">
        <f t="shared" si="6"/>
        <v>1.1200000000000001</v>
      </c>
      <c r="W140" s="157"/>
      <c r="X140" s="157" t="s">
        <v>132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133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8">
        <v>77</v>
      </c>
      <c r="B141" s="169" t="s">
        <v>326</v>
      </c>
      <c r="C141" s="182" t="s">
        <v>327</v>
      </c>
      <c r="D141" s="170" t="s">
        <v>306</v>
      </c>
      <c r="E141" s="171">
        <v>1</v>
      </c>
      <c r="F141" s="172"/>
      <c r="G141" s="173">
        <f t="shared" si="0"/>
        <v>0</v>
      </c>
      <c r="H141" s="158"/>
      <c r="I141" s="157">
        <f t="shared" si="1"/>
        <v>0</v>
      </c>
      <c r="J141" s="158"/>
      <c r="K141" s="157">
        <f t="shared" si="2"/>
        <v>0</v>
      </c>
      <c r="L141" s="157">
        <v>21</v>
      </c>
      <c r="M141" s="157">
        <f t="shared" si="3"/>
        <v>0</v>
      </c>
      <c r="N141" s="157">
        <v>1.41E-3</v>
      </c>
      <c r="O141" s="157">
        <f t="shared" si="4"/>
        <v>0</v>
      </c>
      <c r="P141" s="157">
        <v>0</v>
      </c>
      <c r="Q141" s="157">
        <f t="shared" si="5"/>
        <v>0</v>
      </c>
      <c r="R141" s="157"/>
      <c r="S141" s="157" t="s">
        <v>130</v>
      </c>
      <c r="T141" s="157" t="s">
        <v>131</v>
      </c>
      <c r="U141" s="157">
        <v>1.575</v>
      </c>
      <c r="V141" s="157">
        <f t="shared" si="6"/>
        <v>1.58</v>
      </c>
      <c r="W141" s="157"/>
      <c r="X141" s="157" t="s">
        <v>132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133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259" t="s">
        <v>328</v>
      </c>
      <c r="D142" s="260"/>
      <c r="E142" s="260"/>
      <c r="F142" s="260"/>
      <c r="G142" s="260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166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4">
        <v>78</v>
      </c>
      <c r="B143" s="175" t="s">
        <v>329</v>
      </c>
      <c r="C143" s="184" t="s">
        <v>330</v>
      </c>
      <c r="D143" s="176" t="s">
        <v>157</v>
      </c>
      <c r="E143" s="177">
        <v>1</v>
      </c>
      <c r="F143" s="178"/>
      <c r="G143" s="179">
        <f t="shared" ref="G143:G160" si="7">ROUND(E143*F143,2)</f>
        <v>0</v>
      </c>
      <c r="H143" s="158"/>
      <c r="I143" s="157">
        <f t="shared" ref="I143:I160" si="8">ROUND(E143*H143,2)</f>
        <v>0</v>
      </c>
      <c r="J143" s="158"/>
      <c r="K143" s="157">
        <f t="shared" ref="K143:K160" si="9">ROUND(E143*J143,2)</f>
        <v>0</v>
      </c>
      <c r="L143" s="157">
        <v>21</v>
      </c>
      <c r="M143" s="157">
        <f t="shared" ref="M143:M160" si="10">G143*(1+L143/100)</f>
        <v>0</v>
      </c>
      <c r="N143" s="157">
        <v>1.4E-2</v>
      </c>
      <c r="O143" s="157">
        <f t="shared" ref="O143:O160" si="11">ROUND(E143*N143,2)</f>
        <v>0.01</v>
      </c>
      <c r="P143" s="157">
        <v>0</v>
      </c>
      <c r="Q143" s="157">
        <f t="shared" ref="Q143:Q160" si="12">ROUND(E143*P143,2)</f>
        <v>0</v>
      </c>
      <c r="R143" s="157"/>
      <c r="S143" s="157" t="s">
        <v>130</v>
      </c>
      <c r="T143" s="157" t="s">
        <v>172</v>
      </c>
      <c r="U143" s="157">
        <v>0</v>
      </c>
      <c r="V143" s="157">
        <f t="shared" ref="V143:V160" si="13">ROUND(E143*U143,2)</f>
        <v>0</v>
      </c>
      <c r="W143" s="157"/>
      <c r="X143" s="157" t="s">
        <v>331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332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4">
        <v>79</v>
      </c>
      <c r="B144" s="175" t="s">
        <v>333</v>
      </c>
      <c r="C144" s="184" t="s">
        <v>334</v>
      </c>
      <c r="D144" s="176" t="s">
        <v>306</v>
      </c>
      <c r="E144" s="177">
        <v>1</v>
      </c>
      <c r="F144" s="178"/>
      <c r="G144" s="179">
        <f t="shared" si="7"/>
        <v>0</v>
      </c>
      <c r="H144" s="158"/>
      <c r="I144" s="157">
        <f t="shared" si="8"/>
        <v>0</v>
      </c>
      <c r="J144" s="158"/>
      <c r="K144" s="157">
        <f t="shared" si="9"/>
        <v>0</v>
      </c>
      <c r="L144" s="157">
        <v>21</v>
      </c>
      <c r="M144" s="157">
        <f t="shared" si="10"/>
        <v>0</v>
      </c>
      <c r="N144" s="157">
        <v>6.2E-4</v>
      </c>
      <c r="O144" s="157">
        <f t="shared" si="11"/>
        <v>0</v>
      </c>
      <c r="P144" s="157">
        <v>0</v>
      </c>
      <c r="Q144" s="157">
        <f t="shared" si="12"/>
        <v>0</v>
      </c>
      <c r="R144" s="157"/>
      <c r="S144" s="157" t="s">
        <v>130</v>
      </c>
      <c r="T144" s="157" t="s">
        <v>131</v>
      </c>
      <c r="U144" s="157">
        <v>2.6</v>
      </c>
      <c r="V144" s="157">
        <f t="shared" si="13"/>
        <v>2.6</v>
      </c>
      <c r="W144" s="157"/>
      <c r="X144" s="157" t="s">
        <v>132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133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4">
        <v>80</v>
      </c>
      <c r="B145" s="175" t="s">
        <v>335</v>
      </c>
      <c r="C145" s="184" t="s">
        <v>336</v>
      </c>
      <c r="D145" s="176" t="s">
        <v>306</v>
      </c>
      <c r="E145" s="177">
        <v>1</v>
      </c>
      <c r="F145" s="178"/>
      <c r="G145" s="179">
        <f t="shared" si="7"/>
        <v>0</v>
      </c>
      <c r="H145" s="158"/>
      <c r="I145" s="157">
        <f t="shared" si="8"/>
        <v>0</v>
      </c>
      <c r="J145" s="158"/>
      <c r="K145" s="157">
        <f t="shared" si="9"/>
        <v>0</v>
      </c>
      <c r="L145" s="157">
        <v>21</v>
      </c>
      <c r="M145" s="157">
        <f t="shared" si="10"/>
        <v>0</v>
      </c>
      <c r="N145" s="157">
        <v>6.2E-4</v>
      </c>
      <c r="O145" s="157">
        <f t="shared" si="11"/>
        <v>0</v>
      </c>
      <c r="P145" s="157">
        <v>0</v>
      </c>
      <c r="Q145" s="157">
        <f t="shared" si="12"/>
        <v>0</v>
      </c>
      <c r="R145" s="157"/>
      <c r="S145" s="157" t="s">
        <v>171</v>
      </c>
      <c r="T145" s="157" t="s">
        <v>172</v>
      </c>
      <c r="U145" s="157">
        <v>2.6</v>
      </c>
      <c r="V145" s="157">
        <f t="shared" si="13"/>
        <v>2.6</v>
      </c>
      <c r="W145" s="157"/>
      <c r="X145" s="157" t="s">
        <v>132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133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4">
        <v>81</v>
      </c>
      <c r="B146" s="175" t="s">
        <v>337</v>
      </c>
      <c r="C146" s="184" t="s">
        <v>338</v>
      </c>
      <c r="D146" s="176" t="s">
        <v>157</v>
      </c>
      <c r="E146" s="177">
        <v>1</v>
      </c>
      <c r="F146" s="178"/>
      <c r="G146" s="179">
        <f t="shared" si="7"/>
        <v>0</v>
      </c>
      <c r="H146" s="158"/>
      <c r="I146" s="157">
        <f t="shared" si="8"/>
        <v>0</v>
      </c>
      <c r="J146" s="158"/>
      <c r="K146" s="157">
        <f t="shared" si="9"/>
        <v>0</v>
      </c>
      <c r="L146" s="157">
        <v>21</v>
      </c>
      <c r="M146" s="157">
        <f t="shared" si="10"/>
        <v>0</v>
      </c>
      <c r="N146" s="157">
        <v>2.7999999999999998E-4</v>
      </c>
      <c r="O146" s="157">
        <f t="shared" si="11"/>
        <v>0</v>
      </c>
      <c r="P146" s="157">
        <v>0</v>
      </c>
      <c r="Q146" s="157">
        <f t="shared" si="12"/>
        <v>0</v>
      </c>
      <c r="R146" s="157"/>
      <c r="S146" s="157" t="s">
        <v>171</v>
      </c>
      <c r="T146" s="157" t="s">
        <v>172</v>
      </c>
      <c r="U146" s="157">
        <v>0.246</v>
      </c>
      <c r="V146" s="157">
        <f t="shared" si="13"/>
        <v>0.25</v>
      </c>
      <c r="W146" s="157"/>
      <c r="X146" s="157" t="s">
        <v>132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133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4">
        <v>82</v>
      </c>
      <c r="B147" s="175" t="s">
        <v>339</v>
      </c>
      <c r="C147" s="184" t="s">
        <v>340</v>
      </c>
      <c r="D147" s="176" t="s">
        <v>341</v>
      </c>
      <c r="E147" s="177">
        <v>1</v>
      </c>
      <c r="F147" s="178"/>
      <c r="G147" s="179">
        <f t="shared" si="7"/>
        <v>0</v>
      </c>
      <c r="H147" s="158"/>
      <c r="I147" s="157">
        <f t="shared" si="8"/>
        <v>0</v>
      </c>
      <c r="J147" s="158"/>
      <c r="K147" s="157">
        <f t="shared" si="9"/>
        <v>0</v>
      </c>
      <c r="L147" s="157">
        <v>21</v>
      </c>
      <c r="M147" s="157">
        <f t="shared" si="10"/>
        <v>0</v>
      </c>
      <c r="N147" s="157">
        <v>6.2E-4</v>
      </c>
      <c r="O147" s="157">
        <f t="shared" si="11"/>
        <v>0</v>
      </c>
      <c r="P147" s="157">
        <v>0</v>
      </c>
      <c r="Q147" s="157">
        <f t="shared" si="12"/>
        <v>0</v>
      </c>
      <c r="R147" s="157"/>
      <c r="S147" s="157" t="s">
        <v>171</v>
      </c>
      <c r="T147" s="157" t="s">
        <v>172</v>
      </c>
      <c r="U147" s="157">
        <v>2.6</v>
      </c>
      <c r="V147" s="157">
        <f t="shared" si="13"/>
        <v>2.6</v>
      </c>
      <c r="W147" s="157"/>
      <c r="X147" s="157" t="s">
        <v>132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133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4">
        <v>83</v>
      </c>
      <c r="B148" s="175" t="s">
        <v>342</v>
      </c>
      <c r="C148" s="184" t="s">
        <v>343</v>
      </c>
      <c r="D148" s="176" t="s">
        <v>341</v>
      </c>
      <c r="E148" s="177">
        <v>1</v>
      </c>
      <c r="F148" s="178"/>
      <c r="G148" s="179">
        <f t="shared" si="7"/>
        <v>0</v>
      </c>
      <c r="H148" s="158"/>
      <c r="I148" s="157">
        <f t="shared" si="8"/>
        <v>0</v>
      </c>
      <c r="J148" s="158"/>
      <c r="K148" s="157">
        <f t="shared" si="9"/>
        <v>0</v>
      </c>
      <c r="L148" s="157">
        <v>21</v>
      </c>
      <c r="M148" s="157">
        <f t="shared" si="10"/>
        <v>0</v>
      </c>
      <c r="N148" s="157">
        <v>6.2E-4</v>
      </c>
      <c r="O148" s="157">
        <f t="shared" si="11"/>
        <v>0</v>
      </c>
      <c r="P148" s="157">
        <v>0</v>
      </c>
      <c r="Q148" s="157">
        <f t="shared" si="12"/>
        <v>0</v>
      </c>
      <c r="R148" s="157"/>
      <c r="S148" s="157" t="s">
        <v>171</v>
      </c>
      <c r="T148" s="157" t="s">
        <v>172</v>
      </c>
      <c r="U148" s="157">
        <v>2.6</v>
      </c>
      <c r="V148" s="157">
        <f t="shared" si="13"/>
        <v>2.6</v>
      </c>
      <c r="W148" s="157"/>
      <c r="X148" s="157" t="s">
        <v>132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133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4">
        <v>84</v>
      </c>
      <c r="B149" s="175" t="s">
        <v>344</v>
      </c>
      <c r="C149" s="184" t="s">
        <v>345</v>
      </c>
      <c r="D149" s="176" t="s">
        <v>157</v>
      </c>
      <c r="E149" s="177">
        <v>1</v>
      </c>
      <c r="F149" s="178"/>
      <c r="G149" s="179">
        <f t="shared" si="7"/>
        <v>0</v>
      </c>
      <c r="H149" s="158"/>
      <c r="I149" s="157">
        <f t="shared" si="8"/>
        <v>0</v>
      </c>
      <c r="J149" s="158"/>
      <c r="K149" s="157">
        <f t="shared" si="9"/>
        <v>0</v>
      </c>
      <c r="L149" s="157">
        <v>21</v>
      </c>
      <c r="M149" s="157">
        <f t="shared" si="10"/>
        <v>0</v>
      </c>
      <c r="N149" s="157">
        <v>1.2E-4</v>
      </c>
      <c r="O149" s="157">
        <f t="shared" si="11"/>
        <v>0</v>
      </c>
      <c r="P149" s="157">
        <v>0</v>
      </c>
      <c r="Q149" s="157">
        <f t="shared" si="12"/>
        <v>0</v>
      </c>
      <c r="R149" s="157"/>
      <c r="S149" s="157" t="s">
        <v>130</v>
      </c>
      <c r="T149" s="157" t="s">
        <v>131</v>
      </c>
      <c r="U149" s="157">
        <v>0.47599999999999998</v>
      </c>
      <c r="V149" s="157">
        <f t="shared" si="13"/>
        <v>0.48</v>
      </c>
      <c r="W149" s="157"/>
      <c r="X149" s="157" t="s">
        <v>132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133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4">
        <v>85</v>
      </c>
      <c r="B150" s="175" t="s">
        <v>346</v>
      </c>
      <c r="C150" s="184" t="s">
        <v>347</v>
      </c>
      <c r="D150" s="176" t="s">
        <v>157</v>
      </c>
      <c r="E150" s="177">
        <v>1</v>
      </c>
      <c r="F150" s="178"/>
      <c r="G150" s="179">
        <f t="shared" si="7"/>
        <v>0</v>
      </c>
      <c r="H150" s="158"/>
      <c r="I150" s="157">
        <f t="shared" si="8"/>
        <v>0</v>
      </c>
      <c r="J150" s="158"/>
      <c r="K150" s="157">
        <f t="shared" si="9"/>
        <v>0</v>
      </c>
      <c r="L150" s="157">
        <v>21</v>
      </c>
      <c r="M150" s="157">
        <f t="shared" si="10"/>
        <v>0</v>
      </c>
      <c r="N150" s="157">
        <v>1.72E-3</v>
      </c>
      <c r="O150" s="157">
        <f t="shared" si="11"/>
        <v>0</v>
      </c>
      <c r="P150" s="157">
        <v>0</v>
      </c>
      <c r="Q150" s="157">
        <f t="shared" si="12"/>
        <v>0</v>
      </c>
      <c r="R150" s="157"/>
      <c r="S150" s="157" t="s">
        <v>130</v>
      </c>
      <c r="T150" s="157" t="s">
        <v>172</v>
      </c>
      <c r="U150" s="157">
        <v>0.47599999999999998</v>
      </c>
      <c r="V150" s="157">
        <f t="shared" si="13"/>
        <v>0.48</v>
      </c>
      <c r="W150" s="157"/>
      <c r="X150" s="157" t="s">
        <v>132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133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74">
        <v>86</v>
      </c>
      <c r="B151" s="175" t="s">
        <v>348</v>
      </c>
      <c r="C151" s="184" t="s">
        <v>349</v>
      </c>
      <c r="D151" s="176" t="s">
        <v>306</v>
      </c>
      <c r="E151" s="177">
        <v>1</v>
      </c>
      <c r="F151" s="178"/>
      <c r="G151" s="179">
        <f t="shared" si="7"/>
        <v>0</v>
      </c>
      <c r="H151" s="158"/>
      <c r="I151" s="157">
        <f t="shared" si="8"/>
        <v>0</v>
      </c>
      <c r="J151" s="158"/>
      <c r="K151" s="157">
        <f t="shared" si="9"/>
        <v>0</v>
      </c>
      <c r="L151" s="157">
        <v>21</v>
      </c>
      <c r="M151" s="157">
        <f t="shared" si="10"/>
        <v>0</v>
      </c>
      <c r="N151" s="157">
        <v>3.0000000000000001E-5</v>
      </c>
      <c r="O151" s="157">
        <f t="shared" si="11"/>
        <v>0</v>
      </c>
      <c r="P151" s="157">
        <v>0</v>
      </c>
      <c r="Q151" s="157">
        <f t="shared" si="12"/>
        <v>0</v>
      </c>
      <c r="R151" s="157"/>
      <c r="S151" s="157" t="s">
        <v>130</v>
      </c>
      <c r="T151" s="157" t="s">
        <v>131</v>
      </c>
      <c r="U151" s="157">
        <v>0.33</v>
      </c>
      <c r="V151" s="157">
        <f t="shared" si="13"/>
        <v>0.33</v>
      </c>
      <c r="W151" s="157"/>
      <c r="X151" s="157" t="s">
        <v>132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133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4">
        <v>87</v>
      </c>
      <c r="B152" s="175" t="s">
        <v>350</v>
      </c>
      <c r="C152" s="184" t="s">
        <v>351</v>
      </c>
      <c r="D152" s="176" t="s">
        <v>157</v>
      </c>
      <c r="E152" s="177">
        <v>1</v>
      </c>
      <c r="F152" s="178"/>
      <c r="G152" s="179">
        <f t="shared" si="7"/>
        <v>0</v>
      </c>
      <c r="H152" s="158"/>
      <c r="I152" s="157">
        <f t="shared" si="8"/>
        <v>0</v>
      </c>
      <c r="J152" s="158"/>
      <c r="K152" s="157">
        <f t="shared" si="9"/>
        <v>0</v>
      </c>
      <c r="L152" s="157">
        <v>21</v>
      </c>
      <c r="M152" s="157">
        <f t="shared" si="10"/>
        <v>0</v>
      </c>
      <c r="N152" s="157">
        <v>0</v>
      </c>
      <c r="O152" s="157">
        <f t="shared" si="11"/>
        <v>0</v>
      </c>
      <c r="P152" s="157">
        <v>0</v>
      </c>
      <c r="Q152" s="157">
        <f t="shared" si="12"/>
        <v>0</v>
      </c>
      <c r="R152" s="157"/>
      <c r="S152" s="157" t="s">
        <v>171</v>
      </c>
      <c r="T152" s="157" t="s">
        <v>172</v>
      </c>
      <c r="U152" s="157">
        <v>0</v>
      </c>
      <c r="V152" s="157">
        <f t="shared" si="13"/>
        <v>0</v>
      </c>
      <c r="W152" s="157"/>
      <c r="X152" s="157" t="s">
        <v>193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194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4">
        <v>88</v>
      </c>
      <c r="B153" s="175" t="s">
        <v>352</v>
      </c>
      <c r="C153" s="184" t="s">
        <v>353</v>
      </c>
      <c r="D153" s="176" t="s">
        <v>157</v>
      </c>
      <c r="E153" s="177">
        <v>1</v>
      </c>
      <c r="F153" s="178"/>
      <c r="G153" s="179">
        <f t="shared" si="7"/>
        <v>0</v>
      </c>
      <c r="H153" s="158"/>
      <c r="I153" s="157">
        <f t="shared" si="8"/>
        <v>0</v>
      </c>
      <c r="J153" s="158"/>
      <c r="K153" s="157">
        <f t="shared" si="9"/>
        <v>0</v>
      </c>
      <c r="L153" s="157">
        <v>21</v>
      </c>
      <c r="M153" s="157">
        <f t="shared" si="10"/>
        <v>0</v>
      </c>
      <c r="N153" s="157">
        <v>1.2999999999999999E-4</v>
      </c>
      <c r="O153" s="157">
        <f t="shared" si="11"/>
        <v>0</v>
      </c>
      <c r="P153" s="157">
        <v>0</v>
      </c>
      <c r="Q153" s="157">
        <f t="shared" si="12"/>
        <v>0</v>
      </c>
      <c r="R153" s="157"/>
      <c r="S153" s="157" t="s">
        <v>171</v>
      </c>
      <c r="T153" s="157" t="s">
        <v>172</v>
      </c>
      <c r="U153" s="157">
        <v>0.624</v>
      </c>
      <c r="V153" s="157">
        <f t="shared" si="13"/>
        <v>0.62</v>
      </c>
      <c r="W153" s="157"/>
      <c r="X153" s="157" t="s">
        <v>132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133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4">
        <v>89</v>
      </c>
      <c r="B154" s="175" t="s">
        <v>354</v>
      </c>
      <c r="C154" s="184" t="s">
        <v>355</v>
      </c>
      <c r="D154" s="176" t="s">
        <v>157</v>
      </c>
      <c r="E154" s="177">
        <v>1</v>
      </c>
      <c r="F154" s="178"/>
      <c r="G154" s="179">
        <f t="shared" si="7"/>
        <v>0</v>
      </c>
      <c r="H154" s="158"/>
      <c r="I154" s="157">
        <f t="shared" si="8"/>
        <v>0</v>
      </c>
      <c r="J154" s="158"/>
      <c r="K154" s="157">
        <f t="shared" si="9"/>
        <v>0</v>
      </c>
      <c r="L154" s="157">
        <v>21</v>
      </c>
      <c r="M154" s="157">
        <f t="shared" si="10"/>
        <v>0</v>
      </c>
      <c r="N154" s="157">
        <v>2.0000000000000002E-5</v>
      </c>
      <c r="O154" s="157">
        <f t="shared" si="11"/>
        <v>0</v>
      </c>
      <c r="P154" s="157">
        <v>0</v>
      </c>
      <c r="Q154" s="157">
        <f t="shared" si="12"/>
        <v>0</v>
      </c>
      <c r="R154" s="157"/>
      <c r="S154" s="157" t="s">
        <v>130</v>
      </c>
      <c r="T154" s="157" t="s">
        <v>131</v>
      </c>
      <c r="U154" s="157">
        <v>0.16800000000000001</v>
      </c>
      <c r="V154" s="157">
        <f t="shared" si="13"/>
        <v>0.17</v>
      </c>
      <c r="W154" s="157"/>
      <c r="X154" s="157" t="s">
        <v>132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133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4">
        <v>90</v>
      </c>
      <c r="B155" s="175" t="s">
        <v>356</v>
      </c>
      <c r="C155" s="184" t="s">
        <v>357</v>
      </c>
      <c r="D155" s="176" t="s">
        <v>170</v>
      </c>
      <c r="E155" s="177">
        <v>1</v>
      </c>
      <c r="F155" s="178"/>
      <c r="G155" s="179">
        <f t="shared" si="7"/>
        <v>0</v>
      </c>
      <c r="H155" s="158"/>
      <c r="I155" s="157">
        <f t="shared" si="8"/>
        <v>0</v>
      </c>
      <c r="J155" s="158"/>
      <c r="K155" s="157">
        <f t="shared" si="9"/>
        <v>0</v>
      </c>
      <c r="L155" s="157">
        <v>21</v>
      </c>
      <c r="M155" s="157">
        <f t="shared" si="10"/>
        <v>0</v>
      </c>
      <c r="N155" s="157">
        <v>6.9999999999999994E-5</v>
      </c>
      <c r="O155" s="157">
        <f t="shared" si="11"/>
        <v>0</v>
      </c>
      <c r="P155" s="157">
        <v>0</v>
      </c>
      <c r="Q155" s="157">
        <f t="shared" si="12"/>
        <v>0</v>
      </c>
      <c r="R155" s="157"/>
      <c r="S155" s="157" t="s">
        <v>171</v>
      </c>
      <c r="T155" s="157" t="s">
        <v>172</v>
      </c>
      <c r="U155" s="157">
        <v>0</v>
      </c>
      <c r="V155" s="157">
        <f t="shared" si="13"/>
        <v>0</v>
      </c>
      <c r="W155" s="157"/>
      <c r="X155" s="157" t="s">
        <v>193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194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4">
        <v>91</v>
      </c>
      <c r="B156" s="175" t="s">
        <v>344</v>
      </c>
      <c r="C156" s="184" t="s">
        <v>345</v>
      </c>
      <c r="D156" s="176" t="s">
        <v>157</v>
      </c>
      <c r="E156" s="177">
        <v>1</v>
      </c>
      <c r="F156" s="178"/>
      <c r="G156" s="179">
        <f t="shared" si="7"/>
        <v>0</v>
      </c>
      <c r="H156" s="158"/>
      <c r="I156" s="157">
        <f t="shared" si="8"/>
        <v>0</v>
      </c>
      <c r="J156" s="158"/>
      <c r="K156" s="157">
        <f t="shared" si="9"/>
        <v>0</v>
      </c>
      <c r="L156" s="157">
        <v>21</v>
      </c>
      <c r="M156" s="157">
        <f t="shared" si="10"/>
        <v>0</v>
      </c>
      <c r="N156" s="157">
        <v>1.2E-4</v>
      </c>
      <c r="O156" s="157">
        <f t="shared" si="11"/>
        <v>0</v>
      </c>
      <c r="P156" s="157">
        <v>0</v>
      </c>
      <c r="Q156" s="157">
        <f t="shared" si="12"/>
        <v>0</v>
      </c>
      <c r="R156" s="157"/>
      <c r="S156" s="157" t="s">
        <v>130</v>
      </c>
      <c r="T156" s="157" t="s">
        <v>131</v>
      </c>
      <c r="U156" s="157">
        <v>0.47599999999999998</v>
      </c>
      <c r="V156" s="157">
        <f t="shared" si="13"/>
        <v>0.48</v>
      </c>
      <c r="W156" s="157"/>
      <c r="X156" s="157" t="s">
        <v>132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133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4">
        <v>92</v>
      </c>
      <c r="B157" s="175" t="s">
        <v>358</v>
      </c>
      <c r="C157" s="184" t="s">
        <v>359</v>
      </c>
      <c r="D157" s="176" t="s">
        <v>157</v>
      </c>
      <c r="E157" s="177">
        <v>1</v>
      </c>
      <c r="F157" s="178"/>
      <c r="G157" s="179">
        <f t="shared" si="7"/>
        <v>0</v>
      </c>
      <c r="H157" s="158"/>
      <c r="I157" s="157">
        <f t="shared" si="8"/>
        <v>0</v>
      </c>
      <c r="J157" s="158"/>
      <c r="K157" s="157">
        <f t="shared" si="9"/>
        <v>0</v>
      </c>
      <c r="L157" s="157">
        <v>21</v>
      </c>
      <c r="M157" s="157">
        <f t="shared" si="10"/>
        <v>0</v>
      </c>
      <c r="N157" s="157">
        <v>1.72E-3</v>
      </c>
      <c r="O157" s="157">
        <f t="shared" si="11"/>
        <v>0</v>
      </c>
      <c r="P157" s="157">
        <v>0</v>
      </c>
      <c r="Q157" s="157">
        <f t="shared" si="12"/>
        <v>0</v>
      </c>
      <c r="R157" s="157"/>
      <c r="S157" s="157" t="s">
        <v>130</v>
      </c>
      <c r="T157" s="157" t="s">
        <v>172</v>
      </c>
      <c r="U157" s="157">
        <v>0.47599999999999998</v>
      </c>
      <c r="V157" s="157">
        <f t="shared" si="13"/>
        <v>0.48</v>
      </c>
      <c r="W157" s="157"/>
      <c r="X157" s="157" t="s">
        <v>132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133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4">
        <v>93</v>
      </c>
      <c r="B158" s="175" t="s">
        <v>360</v>
      </c>
      <c r="C158" s="184" t="s">
        <v>361</v>
      </c>
      <c r="D158" s="176" t="s">
        <v>157</v>
      </c>
      <c r="E158" s="177">
        <v>1</v>
      </c>
      <c r="F158" s="178"/>
      <c r="G158" s="179">
        <f t="shared" si="7"/>
        <v>0</v>
      </c>
      <c r="H158" s="158"/>
      <c r="I158" s="157">
        <f t="shared" si="8"/>
        <v>0</v>
      </c>
      <c r="J158" s="158"/>
      <c r="K158" s="157">
        <f t="shared" si="9"/>
        <v>0</v>
      </c>
      <c r="L158" s="157">
        <v>21</v>
      </c>
      <c r="M158" s="157">
        <f t="shared" si="10"/>
        <v>0</v>
      </c>
      <c r="N158" s="157">
        <v>4.0999999999999999E-4</v>
      </c>
      <c r="O158" s="157">
        <f t="shared" si="11"/>
        <v>0</v>
      </c>
      <c r="P158" s="157">
        <v>0</v>
      </c>
      <c r="Q158" s="157">
        <f t="shared" si="12"/>
        <v>0</v>
      </c>
      <c r="R158" s="157"/>
      <c r="S158" s="157" t="s">
        <v>130</v>
      </c>
      <c r="T158" s="157" t="s">
        <v>172</v>
      </c>
      <c r="U158" s="157">
        <v>0.246</v>
      </c>
      <c r="V158" s="157">
        <f t="shared" si="13"/>
        <v>0.25</v>
      </c>
      <c r="W158" s="157"/>
      <c r="X158" s="157" t="s">
        <v>132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133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4">
        <v>94</v>
      </c>
      <c r="B159" s="175" t="s">
        <v>362</v>
      </c>
      <c r="C159" s="184" t="s">
        <v>363</v>
      </c>
      <c r="D159" s="176" t="s">
        <v>157</v>
      </c>
      <c r="E159" s="177">
        <v>1</v>
      </c>
      <c r="F159" s="178"/>
      <c r="G159" s="179">
        <f t="shared" si="7"/>
        <v>0</v>
      </c>
      <c r="H159" s="158"/>
      <c r="I159" s="157">
        <f t="shared" si="8"/>
        <v>0</v>
      </c>
      <c r="J159" s="158"/>
      <c r="K159" s="157">
        <f t="shared" si="9"/>
        <v>0</v>
      </c>
      <c r="L159" s="157">
        <v>21</v>
      </c>
      <c r="M159" s="157">
        <f t="shared" si="10"/>
        <v>0</v>
      </c>
      <c r="N159" s="157">
        <v>2.2000000000000001E-4</v>
      </c>
      <c r="O159" s="157">
        <f t="shared" si="11"/>
        <v>0</v>
      </c>
      <c r="P159" s="157">
        <v>0</v>
      </c>
      <c r="Q159" s="157">
        <f t="shared" si="12"/>
        <v>0</v>
      </c>
      <c r="R159" s="157"/>
      <c r="S159" s="157" t="s">
        <v>130</v>
      </c>
      <c r="T159" s="157" t="s">
        <v>172</v>
      </c>
      <c r="U159" s="157">
        <v>0.246</v>
      </c>
      <c r="V159" s="157">
        <f t="shared" si="13"/>
        <v>0.25</v>
      </c>
      <c r="W159" s="157"/>
      <c r="X159" s="157" t="s">
        <v>132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133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74">
        <v>95</v>
      </c>
      <c r="B160" s="175" t="s">
        <v>364</v>
      </c>
      <c r="C160" s="184" t="s">
        <v>365</v>
      </c>
      <c r="D160" s="176" t="s">
        <v>138</v>
      </c>
      <c r="E160" s="177">
        <v>2.682E-2</v>
      </c>
      <c r="F160" s="178"/>
      <c r="G160" s="179">
        <f t="shared" si="7"/>
        <v>0</v>
      </c>
      <c r="H160" s="158"/>
      <c r="I160" s="157">
        <f t="shared" si="8"/>
        <v>0</v>
      </c>
      <c r="J160" s="158"/>
      <c r="K160" s="157">
        <f t="shared" si="9"/>
        <v>0</v>
      </c>
      <c r="L160" s="157">
        <v>21</v>
      </c>
      <c r="M160" s="157">
        <f t="shared" si="10"/>
        <v>0</v>
      </c>
      <c r="N160" s="157">
        <v>0</v>
      </c>
      <c r="O160" s="157">
        <f t="shared" si="11"/>
        <v>0</v>
      </c>
      <c r="P160" s="157">
        <v>0</v>
      </c>
      <c r="Q160" s="157">
        <f t="shared" si="12"/>
        <v>0</v>
      </c>
      <c r="R160" s="157"/>
      <c r="S160" s="157" t="s">
        <v>130</v>
      </c>
      <c r="T160" s="157" t="s">
        <v>131</v>
      </c>
      <c r="U160" s="157">
        <v>1.629</v>
      </c>
      <c r="V160" s="157">
        <f t="shared" si="13"/>
        <v>0.04</v>
      </c>
      <c r="W160" s="157"/>
      <c r="X160" s="157" t="s">
        <v>239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240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x14ac:dyDescent="0.2">
      <c r="A161" s="162" t="s">
        <v>125</v>
      </c>
      <c r="B161" s="163" t="s">
        <v>81</v>
      </c>
      <c r="C161" s="181" t="s">
        <v>82</v>
      </c>
      <c r="D161" s="164"/>
      <c r="E161" s="165"/>
      <c r="F161" s="166"/>
      <c r="G161" s="167">
        <f>SUMIF(AG162:AG162,"&lt;&gt;NOR",G162:G162)</f>
        <v>0</v>
      </c>
      <c r="H161" s="161"/>
      <c r="I161" s="161">
        <f>SUM(I162:I162)</f>
        <v>0</v>
      </c>
      <c r="J161" s="161"/>
      <c r="K161" s="161">
        <f>SUM(K162:K162)</f>
        <v>0</v>
      </c>
      <c r="L161" s="161"/>
      <c r="M161" s="161">
        <f>SUM(M162:M162)</f>
        <v>0</v>
      </c>
      <c r="N161" s="161"/>
      <c r="O161" s="161">
        <f>SUM(O162:O162)</f>
        <v>0</v>
      </c>
      <c r="P161" s="161"/>
      <c r="Q161" s="161">
        <f>SUM(Q162:Q162)</f>
        <v>0</v>
      </c>
      <c r="R161" s="161"/>
      <c r="S161" s="161"/>
      <c r="T161" s="161"/>
      <c r="U161" s="161"/>
      <c r="V161" s="161">
        <f>SUM(V162:V162)</f>
        <v>0</v>
      </c>
      <c r="W161" s="161"/>
      <c r="X161" s="161"/>
      <c r="AG161" t="s">
        <v>126</v>
      </c>
    </row>
    <row r="162" spans="1:60" outlineLevel="1" x14ac:dyDescent="0.2">
      <c r="A162" s="174">
        <v>96</v>
      </c>
      <c r="B162" s="175" t="s">
        <v>366</v>
      </c>
      <c r="C162" s="184" t="s">
        <v>82</v>
      </c>
      <c r="D162" s="176" t="s">
        <v>170</v>
      </c>
      <c r="E162" s="177">
        <v>1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7"/>
      <c r="S162" s="157" t="s">
        <v>171</v>
      </c>
      <c r="T162" s="157" t="s">
        <v>172</v>
      </c>
      <c r="U162" s="157">
        <v>0</v>
      </c>
      <c r="V162" s="157">
        <f>ROUND(E162*U162,2)</f>
        <v>0</v>
      </c>
      <c r="W162" s="157"/>
      <c r="X162" s="157" t="s">
        <v>132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133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162" t="s">
        <v>125</v>
      </c>
      <c r="B163" s="163" t="s">
        <v>83</v>
      </c>
      <c r="C163" s="181" t="s">
        <v>84</v>
      </c>
      <c r="D163" s="164"/>
      <c r="E163" s="165"/>
      <c r="F163" s="166"/>
      <c r="G163" s="167">
        <f>SUMIF(AG164:AG168,"&lt;&gt;NOR",G164:G168)</f>
        <v>0</v>
      </c>
      <c r="H163" s="161"/>
      <c r="I163" s="161">
        <f>SUM(I164:I168)</f>
        <v>0</v>
      </c>
      <c r="J163" s="161"/>
      <c r="K163" s="161">
        <f>SUM(K164:K168)</f>
        <v>0</v>
      </c>
      <c r="L163" s="161"/>
      <c r="M163" s="161">
        <f>SUM(M164:M168)</f>
        <v>0</v>
      </c>
      <c r="N163" s="161"/>
      <c r="O163" s="161">
        <f>SUM(O164:O168)</f>
        <v>0.05</v>
      </c>
      <c r="P163" s="161"/>
      <c r="Q163" s="161">
        <f>SUM(Q164:Q168)</f>
        <v>0</v>
      </c>
      <c r="R163" s="161"/>
      <c r="S163" s="161"/>
      <c r="T163" s="161"/>
      <c r="U163" s="161"/>
      <c r="V163" s="161">
        <f>SUM(V164:V168)</f>
        <v>3.0700000000000003</v>
      </c>
      <c r="W163" s="161"/>
      <c r="X163" s="161"/>
      <c r="AG163" t="s">
        <v>126</v>
      </c>
    </row>
    <row r="164" spans="1:60" outlineLevel="1" x14ac:dyDescent="0.2">
      <c r="A164" s="174">
        <v>97</v>
      </c>
      <c r="B164" s="175" t="s">
        <v>367</v>
      </c>
      <c r="C164" s="184" t="s">
        <v>368</v>
      </c>
      <c r="D164" s="176" t="s">
        <v>157</v>
      </c>
      <c r="E164" s="177">
        <v>1</v>
      </c>
      <c r="F164" s="178"/>
      <c r="G164" s="179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7"/>
      <c r="S164" s="157" t="s">
        <v>130</v>
      </c>
      <c r="T164" s="157" t="s">
        <v>131</v>
      </c>
      <c r="U164" s="157">
        <v>1.5</v>
      </c>
      <c r="V164" s="157">
        <f>ROUND(E164*U164,2)</f>
        <v>1.5</v>
      </c>
      <c r="W164" s="157"/>
      <c r="X164" s="157" t="s">
        <v>132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133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4">
        <v>98</v>
      </c>
      <c r="B165" s="175" t="s">
        <v>369</v>
      </c>
      <c r="C165" s="184" t="s">
        <v>370</v>
      </c>
      <c r="D165" s="176" t="s">
        <v>157</v>
      </c>
      <c r="E165" s="177">
        <v>1</v>
      </c>
      <c r="F165" s="178"/>
      <c r="G165" s="179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7">
        <v>2.9000000000000001E-2</v>
      </c>
      <c r="O165" s="157">
        <f>ROUND(E165*N165,2)</f>
        <v>0.03</v>
      </c>
      <c r="P165" s="157">
        <v>0</v>
      </c>
      <c r="Q165" s="157">
        <f>ROUND(E165*P165,2)</f>
        <v>0</v>
      </c>
      <c r="R165" s="157" t="s">
        <v>371</v>
      </c>
      <c r="S165" s="157" t="s">
        <v>130</v>
      </c>
      <c r="T165" s="157" t="s">
        <v>131</v>
      </c>
      <c r="U165" s="157">
        <v>0</v>
      </c>
      <c r="V165" s="157">
        <f>ROUND(E165*U165,2)</f>
        <v>0</v>
      </c>
      <c r="W165" s="157"/>
      <c r="X165" s="157" t="s">
        <v>193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194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4">
        <v>99</v>
      </c>
      <c r="B166" s="175" t="s">
        <v>372</v>
      </c>
      <c r="C166" s="184" t="s">
        <v>373</v>
      </c>
      <c r="D166" s="176" t="s">
        <v>157</v>
      </c>
      <c r="E166" s="177">
        <v>1</v>
      </c>
      <c r="F166" s="178"/>
      <c r="G166" s="179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7">
        <v>0</v>
      </c>
      <c r="O166" s="157">
        <f>ROUND(E166*N166,2)</f>
        <v>0</v>
      </c>
      <c r="P166" s="157">
        <v>0</v>
      </c>
      <c r="Q166" s="157">
        <f>ROUND(E166*P166,2)</f>
        <v>0</v>
      </c>
      <c r="R166" s="157"/>
      <c r="S166" s="157" t="s">
        <v>130</v>
      </c>
      <c r="T166" s="157" t="s">
        <v>131</v>
      </c>
      <c r="U166" s="157">
        <v>1.45</v>
      </c>
      <c r="V166" s="157">
        <f>ROUND(E166*U166,2)</f>
        <v>1.45</v>
      </c>
      <c r="W166" s="157"/>
      <c r="X166" s="157" t="s">
        <v>132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133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4">
        <v>100</v>
      </c>
      <c r="B167" s="175" t="s">
        <v>374</v>
      </c>
      <c r="C167" s="184" t="s">
        <v>375</v>
      </c>
      <c r="D167" s="176" t="s">
        <v>157</v>
      </c>
      <c r="E167" s="177">
        <v>1</v>
      </c>
      <c r="F167" s="178"/>
      <c r="G167" s="179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7">
        <v>1.7999999999999999E-2</v>
      </c>
      <c r="O167" s="157">
        <f>ROUND(E167*N167,2)</f>
        <v>0.02</v>
      </c>
      <c r="P167" s="157">
        <v>0</v>
      </c>
      <c r="Q167" s="157">
        <f>ROUND(E167*P167,2)</f>
        <v>0</v>
      </c>
      <c r="R167" s="157" t="s">
        <v>371</v>
      </c>
      <c r="S167" s="157" t="s">
        <v>130</v>
      </c>
      <c r="T167" s="157" t="s">
        <v>131</v>
      </c>
      <c r="U167" s="157">
        <v>0</v>
      </c>
      <c r="V167" s="157">
        <f>ROUND(E167*U167,2)</f>
        <v>0</v>
      </c>
      <c r="W167" s="157"/>
      <c r="X167" s="157" t="s">
        <v>193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194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4">
        <v>101</v>
      </c>
      <c r="B168" s="175" t="s">
        <v>376</v>
      </c>
      <c r="C168" s="184" t="s">
        <v>377</v>
      </c>
      <c r="D168" s="176" t="s">
        <v>138</v>
      </c>
      <c r="E168" s="177">
        <v>4.7E-2</v>
      </c>
      <c r="F168" s="178"/>
      <c r="G168" s="179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130</v>
      </c>
      <c r="T168" s="157" t="s">
        <v>131</v>
      </c>
      <c r="U168" s="157">
        <v>2.4470000000000001</v>
      </c>
      <c r="V168" s="157">
        <f>ROUND(E168*U168,2)</f>
        <v>0.12</v>
      </c>
      <c r="W168" s="157"/>
      <c r="X168" s="157" t="s">
        <v>239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240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x14ac:dyDescent="0.2">
      <c r="A169" s="162" t="s">
        <v>125</v>
      </c>
      <c r="B169" s="163" t="s">
        <v>85</v>
      </c>
      <c r="C169" s="181" t="s">
        <v>86</v>
      </c>
      <c r="D169" s="164"/>
      <c r="E169" s="165"/>
      <c r="F169" s="166"/>
      <c r="G169" s="167">
        <f>SUMIF(AG170:AG183,"&lt;&gt;NOR",G170:G183)</f>
        <v>0</v>
      </c>
      <c r="H169" s="161"/>
      <c r="I169" s="161">
        <f>SUM(I170:I183)</f>
        <v>0</v>
      </c>
      <c r="J169" s="161"/>
      <c r="K169" s="161">
        <f>SUM(K170:K183)</f>
        <v>0</v>
      </c>
      <c r="L169" s="161"/>
      <c r="M169" s="161">
        <f>SUM(M170:M183)</f>
        <v>0</v>
      </c>
      <c r="N169" s="161"/>
      <c r="O169" s="161">
        <f>SUM(O170:O183)</f>
        <v>0.08</v>
      </c>
      <c r="P169" s="161"/>
      <c r="Q169" s="161">
        <f>SUM(Q170:Q183)</f>
        <v>0.08</v>
      </c>
      <c r="R169" s="161"/>
      <c r="S169" s="161"/>
      <c r="T169" s="161"/>
      <c r="U169" s="161"/>
      <c r="V169" s="161">
        <f>SUM(V170:V183)</f>
        <v>19.059999999999999</v>
      </c>
      <c r="W169" s="161"/>
      <c r="X169" s="161"/>
      <c r="AG169" t="s">
        <v>126</v>
      </c>
    </row>
    <row r="170" spans="1:60" outlineLevel="1" x14ac:dyDescent="0.2">
      <c r="A170" s="168">
        <v>102</v>
      </c>
      <c r="B170" s="169" t="s">
        <v>378</v>
      </c>
      <c r="C170" s="182" t="s">
        <v>379</v>
      </c>
      <c r="D170" s="170" t="s">
        <v>145</v>
      </c>
      <c r="E170" s="171">
        <v>16.392700000000001</v>
      </c>
      <c r="F170" s="172"/>
      <c r="G170" s="173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7"/>
      <c r="S170" s="157" t="s">
        <v>130</v>
      </c>
      <c r="T170" s="157" t="s">
        <v>131</v>
      </c>
      <c r="U170" s="157">
        <v>4.5999999999999999E-2</v>
      </c>
      <c r="V170" s="157">
        <f>ROUND(E170*U170,2)</f>
        <v>0.75</v>
      </c>
      <c r="W170" s="157"/>
      <c r="X170" s="157" t="s">
        <v>132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133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55"/>
      <c r="B171" s="156"/>
      <c r="C171" s="183" t="s">
        <v>187</v>
      </c>
      <c r="D171" s="159"/>
      <c r="E171" s="160">
        <v>16.392700000000001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68">
        <v>103</v>
      </c>
      <c r="B172" s="169" t="s">
        <v>380</v>
      </c>
      <c r="C172" s="182" t="s">
        <v>381</v>
      </c>
      <c r="D172" s="170" t="s">
        <v>179</v>
      </c>
      <c r="E172" s="171">
        <v>16.04</v>
      </c>
      <c r="F172" s="172"/>
      <c r="G172" s="173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7">
        <v>0</v>
      </c>
      <c r="O172" s="157">
        <f>ROUND(E172*N172,2)</f>
        <v>0</v>
      </c>
      <c r="P172" s="157">
        <v>8.0000000000000007E-5</v>
      </c>
      <c r="Q172" s="157">
        <f>ROUND(E172*P172,2)</f>
        <v>0</v>
      </c>
      <c r="R172" s="157"/>
      <c r="S172" s="157" t="s">
        <v>130</v>
      </c>
      <c r="T172" s="157" t="s">
        <v>131</v>
      </c>
      <c r="U172" s="157">
        <v>3.5000000000000003E-2</v>
      </c>
      <c r="V172" s="157">
        <f>ROUND(E172*U172,2)</f>
        <v>0.56000000000000005</v>
      </c>
      <c r="W172" s="157"/>
      <c r="X172" s="157" t="s">
        <v>132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133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3" t="s">
        <v>382</v>
      </c>
      <c r="D173" s="159"/>
      <c r="E173" s="160">
        <v>16.04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135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74">
        <v>104</v>
      </c>
      <c r="B174" s="175" t="s">
        <v>383</v>
      </c>
      <c r="C174" s="184" t="s">
        <v>384</v>
      </c>
      <c r="D174" s="176" t="s">
        <v>179</v>
      </c>
      <c r="E174" s="177">
        <v>16.04</v>
      </c>
      <c r="F174" s="178"/>
      <c r="G174" s="179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8.0000000000000007E-5</v>
      </c>
      <c r="O174" s="157">
        <f>ROUND(E174*N174,2)</f>
        <v>0</v>
      </c>
      <c r="P174" s="157">
        <v>0</v>
      </c>
      <c r="Q174" s="157">
        <f>ROUND(E174*P174,2)</f>
        <v>0</v>
      </c>
      <c r="R174" s="157"/>
      <c r="S174" s="157" t="s">
        <v>130</v>
      </c>
      <c r="T174" s="157" t="s">
        <v>131</v>
      </c>
      <c r="U174" s="157">
        <v>0.13719999999999999</v>
      </c>
      <c r="V174" s="157">
        <f>ROUND(E174*U174,2)</f>
        <v>2.2000000000000002</v>
      </c>
      <c r="W174" s="157"/>
      <c r="X174" s="157" t="s">
        <v>132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133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68">
        <v>105</v>
      </c>
      <c r="B175" s="169" t="s">
        <v>385</v>
      </c>
      <c r="C175" s="182" t="s">
        <v>386</v>
      </c>
      <c r="D175" s="170" t="s">
        <v>179</v>
      </c>
      <c r="E175" s="171">
        <v>16.04</v>
      </c>
      <c r="F175" s="172"/>
      <c r="G175" s="173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7">
        <v>2.2000000000000001E-4</v>
      </c>
      <c r="O175" s="157">
        <f>ROUND(E175*N175,2)</f>
        <v>0</v>
      </c>
      <c r="P175" s="157">
        <v>0</v>
      </c>
      <c r="Q175" s="157">
        <f>ROUND(E175*P175,2)</f>
        <v>0</v>
      </c>
      <c r="R175" s="157"/>
      <c r="S175" s="157" t="s">
        <v>130</v>
      </c>
      <c r="T175" s="157" t="s">
        <v>131</v>
      </c>
      <c r="U175" s="157">
        <v>0.23</v>
      </c>
      <c r="V175" s="157">
        <f>ROUND(E175*U175,2)</f>
        <v>3.69</v>
      </c>
      <c r="W175" s="157"/>
      <c r="X175" s="157" t="s">
        <v>132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133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59" t="s">
        <v>387</v>
      </c>
      <c r="D176" s="260"/>
      <c r="E176" s="260"/>
      <c r="F176" s="260"/>
      <c r="G176" s="260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166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68">
        <v>106</v>
      </c>
      <c r="B177" s="169" t="s">
        <v>388</v>
      </c>
      <c r="C177" s="182" t="s">
        <v>389</v>
      </c>
      <c r="D177" s="170" t="s">
        <v>145</v>
      </c>
      <c r="E177" s="171">
        <v>16.392700000000001</v>
      </c>
      <c r="F177" s="172"/>
      <c r="G177" s="173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7">
        <v>0</v>
      </c>
      <c r="O177" s="157">
        <f>ROUND(E177*N177,2)</f>
        <v>0</v>
      </c>
      <c r="P177" s="157">
        <v>5.0000000000000001E-3</v>
      </c>
      <c r="Q177" s="157">
        <f>ROUND(E177*P177,2)</f>
        <v>0.08</v>
      </c>
      <c r="R177" s="157"/>
      <c r="S177" s="157" t="s">
        <v>130</v>
      </c>
      <c r="T177" s="157" t="s">
        <v>131</v>
      </c>
      <c r="U177" s="157">
        <v>0.26800000000000002</v>
      </c>
      <c r="V177" s="157">
        <f>ROUND(E177*U177,2)</f>
        <v>4.3899999999999997</v>
      </c>
      <c r="W177" s="157"/>
      <c r="X177" s="157" t="s">
        <v>132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133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55"/>
      <c r="B178" s="156"/>
      <c r="C178" s="183" t="s">
        <v>187</v>
      </c>
      <c r="D178" s="159"/>
      <c r="E178" s="160">
        <v>16.392700000000001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74">
        <v>107</v>
      </c>
      <c r="B179" s="175" t="s">
        <v>390</v>
      </c>
      <c r="C179" s="184" t="s">
        <v>391</v>
      </c>
      <c r="D179" s="176" t="s">
        <v>145</v>
      </c>
      <c r="E179" s="177">
        <v>16.39</v>
      </c>
      <c r="F179" s="178"/>
      <c r="G179" s="179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7">
        <v>3.3E-4</v>
      </c>
      <c r="O179" s="157">
        <f>ROUND(E179*N179,2)</f>
        <v>0.01</v>
      </c>
      <c r="P179" s="157">
        <v>0</v>
      </c>
      <c r="Q179" s="157">
        <f>ROUND(E179*P179,2)</f>
        <v>0</v>
      </c>
      <c r="R179" s="157"/>
      <c r="S179" s="157" t="s">
        <v>130</v>
      </c>
      <c r="T179" s="157" t="s">
        <v>131</v>
      </c>
      <c r="U179" s="157">
        <v>0.45</v>
      </c>
      <c r="V179" s="157">
        <f>ROUND(E179*U179,2)</f>
        <v>7.38</v>
      </c>
      <c r="W179" s="157"/>
      <c r="X179" s="157" t="s">
        <v>132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133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4">
        <v>108</v>
      </c>
      <c r="B180" s="175" t="s">
        <v>392</v>
      </c>
      <c r="C180" s="184" t="s">
        <v>393</v>
      </c>
      <c r="D180" s="176" t="s">
        <v>179</v>
      </c>
      <c r="E180" s="177">
        <v>16.04</v>
      </c>
      <c r="F180" s="178"/>
      <c r="G180" s="179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7">
        <v>6.0000000000000002E-5</v>
      </c>
      <c r="O180" s="157">
        <f>ROUND(E180*N180,2)</f>
        <v>0</v>
      </c>
      <c r="P180" s="157">
        <v>0</v>
      </c>
      <c r="Q180" s="157">
        <f>ROUND(E180*P180,2)</f>
        <v>0</v>
      </c>
      <c r="R180" s="157" t="s">
        <v>371</v>
      </c>
      <c r="S180" s="157" t="s">
        <v>130</v>
      </c>
      <c r="T180" s="157" t="s">
        <v>131</v>
      </c>
      <c r="U180" s="157">
        <v>0</v>
      </c>
      <c r="V180" s="157">
        <f>ROUND(E180*U180,2)</f>
        <v>0</v>
      </c>
      <c r="W180" s="157"/>
      <c r="X180" s="157" t="s">
        <v>193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194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68">
        <v>109</v>
      </c>
      <c r="B181" s="169" t="s">
        <v>394</v>
      </c>
      <c r="C181" s="182" t="s">
        <v>395</v>
      </c>
      <c r="D181" s="170" t="s">
        <v>145</v>
      </c>
      <c r="E181" s="171">
        <v>18.848500000000001</v>
      </c>
      <c r="F181" s="172"/>
      <c r="G181" s="173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7">
        <v>3.8999999999999998E-3</v>
      </c>
      <c r="O181" s="157">
        <f>ROUND(E181*N181,2)</f>
        <v>7.0000000000000007E-2</v>
      </c>
      <c r="P181" s="157">
        <v>0</v>
      </c>
      <c r="Q181" s="157">
        <f>ROUND(E181*P181,2)</f>
        <v>0</v>
      </c>
      <c r="R181" s="157" t="s">
        <v>371</v>
      </c>
      <c r="S181" s="157" t="s">
        <v>130</v>
      </c>
      <c r="T181" s="157" t="s">
        <v>131</v>
      </c>
      <c r="U181" s="157">
        <v>0</v>
      </c>
      <c r="V181" s="157">
        <f>ROUND(E181*U181,2)</f>
        <v>0</v>
      </c>
      <c r="W181" s="157"/>
      <c r="X181" s="157" t="s">
        <v>193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194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3" t="s">
        <v>396</v>
      </c>
      <c r="D182" s="159"/>
      <c r="E182" s="160">
        <v>18.848500000000001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135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4">
        <v>110</v>
      </c>
      <c r="B183" s="175" t="s">
        <v>397</v>
      </c>
      <c r="C183" s="184" t="s">
        <v>398</v>
      </c>
      <c r="D183" s="176" t="s">
        <v>138</v>
      </c>
      <c r="E183" s="177">
        <v>8.4690000000000001E-2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7">
        <v>0</v>
      </c>
      <c r="O183" s="157">
        <f>ROUND(E183*N183,2)</f>
        <v>0</v>
      </c>
      <c r="P183" s="157">
        <v>0</v>
      </c>
      <c r="Q183" s="157">
        <f>ROUND(E183*P183,2)</f>
        <v>0</v>
      </c>
      <c r="R183" s="157"/>
      <c r="S183" s="157" t="s">
        <v>130</v>
      </c>
      <c r="T183" s="157" t="s">
        <v>131</v>
      </c>
      <c r="U183" s="157">
        <v>1.1020000000000001</v>
      </c>
      <c r="V183" s="157">
        <f>ROUND(E183*U183,2)</f>
        <v>0.09</v>
      </c>
      <c r="W183" s="157"/>
      <c r="X183" s="157" t="s">
        <v>239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240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">
      <c r="A184" s="162" t="s">
        <v>125</v>
      </c>
      <c r="B184" s="163" t="s">
        <v>87</v>
      </c>
      <c r="C184" s="181" t="s">
        <v>88</v>
      </c>
      <c r="D184" s="164"/>
      <c r="E184" s="165"/>
      <c r="F184" s="166"/>
      <c r="G184" s="167">
        <f>SUMIF(AG185:AG189,"&lt;&gt;NOR",G185:G189)</f>
        <v>0</v>
      </c>
      <c r="H184" s="161"/>
      <c r="I184" s="161">
        <f>SUM(I185:I189)</f>
        <v>0</v>
      </c>
      <c r="J184" s="161"/>
      <c r="K184" s="161">
        <f>SUM(K185:K189)</f>
        <v>0</v>
      </c>
      <c r="L184" s="161"/>
      <c r="M184" s="161">
        <f>SUM(M185:M189)</f>
        <v>0</v>
      </c>
      <c r="N184" s="161"/>
      <c r="O184" s="161">
        <f>SUM(O185:O189)</f>
        <v>0.51</v>
      </c>
      <c r="P184" s="161"/>
      <c r="Q184" s="161">
        <f>SUM(Q185:Q189)</f>
        <v>0</v>
      </c>
      <c r="R184" s="161"/>
      <c r="S184" s="161"/>
      <c r="T184" s="161"/>
      <c r="U184" s="161"/>
      <c r="V184" s="161">
        <f>SUM(V185:V189)</f>
        <v>25.76</v>
      </c>
      <c r="W184" s="161"/>
      <c r="X184" s="161"/>
      <c r="AG184" t="s">
        <v>126</v>
      </c>
    </row>
    <row r="185" spans="1:60" outlineLevel="1" x14ac:dyDescent="0.2">
      <c r="A185" s="168">
        <v>111</v>
      </c>
      <c r="B185" s="169" t="s">
        <v>399</v>
      </c>
      <c r="C185" s="182" t="s">
        <v>400</v>
      </c>
      <c r="D185" s="170" t="s">
        <v>145</v>
      </c>
      <c r="E185" s="171">
        <v>20.524999999999999</v>
      </c>
      <c r="F185" s="172"/>
      <c r="G185" s="173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7">
        <v>5.2399999999999999E-3</v>
      </c>
      <c r="O185" s="157">
        <f>ROUND(E185*N185,2)</f>
        <v>0.11</v>
      </c>
      <c r="P185" s="157">
        <v>0</v>
      </c>
      <c r="Q185" s="157">
        <f>ROUND(E185*P185,2)</f>
        <v>0</v>
      </c>
      <c r="R185" s="157"/>
      <c r="S185" s="157" t="s">
        <v>130</v>
      </c>
      <c r="T185" s="157" t="s">
        <v>131</v>
      </c>
      <c r="U185" s="157">
        <v>1.224</v>
      </c>
      <c r="V185" s="157">
        <f>ROUND(E185*U185,2)</f>
        <v>25.12</v>
      </c>
      <c r="W185" s="157"/>
      <c r="X185" s="157" t="s">
        <v>132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133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3" t="s">
        <v>246</v>
      </c>
      <c r="D186" s="159"/>
      <c r="E186" s="160">
        <v>20.524999999999999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135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68">
        <v>112</v>
      </c>
      <c r="B187" s="169" t="s">
        <v>401</v>
      </c>
      <c r="C187" s="182" t="s">
        <v>402</v>
      </c>
      <c r="D187" s="170" t="s">
        <v>145</v>
      </c>
      <c r="E187" s="171">
        <v>21.545999999999999</v>
      </c>
      <c r="F187" s="172"/>
      <c r="G187" s="173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7">
        <v>1.8499999999999999E-2</v>
      </c>
      <c r="O187" s="157">
        <f>ROUND(E187*N187,2)</f>
        <v>0.4</v>
      </c>
      <c r="P187" s="157">
        <v>0</v>
      </c>
      <c r="Q187" s="157">
        <f>ROUND(E187*P187,2)</f>
        <v>0</v>
      </c>
      <c r="R187" s="157" t="s">
        <v>371</v>
      </c>
      <c r="S187" s="157" t="s">
        <v>130</v>
      </c>
      <c r="T187" s="157" t="s">
        <v>131</v>
      </c>
      <c r="U187" s="157">
        <v>0</v>
      </c>
      <c r="V187" s="157">
        <f>ROUND(E187*U187,2)</f>
        <v>0</v>
      </c>
      <c r="W187" s="157"/>
      <c r="X187" s="157" t="s">
        <v>193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194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3" t="s">
        <v>403</v>
      </c>
      <c r="D188" s="159"/>
      <c r="E188" s="160">
        <v>21.545999999999999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4">
        <v>113</v>
      </c>
      <c r="B189" s="175" t="s">
        <v>404</v>
      </c>
      <c r="C189" s="184" t="s">
        <v>405</v>
      </c>
      <c r="D189" s="176" t="s">
        <v>138</v>
      </c>
      <c r="E189" s="177">
        <v>0.50614999999999999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7"/>
      <c r="S189" s="157" t="s">
        <v>130</v>
      </c>
      <c r="T189" s="157" t="s">
        <v>131</v>
      </c>
      <c r="U189" s="157">
        <v>1.2649999999999999</v>
      </c>
      <c r="V189" s="157">
        <f>ROUND(E189*U189,2)</f>
        <v>0.64</v>
      </c>
      <c r="W189" s="157"/>
      <c r="X189" s="157" t="s">
        <v>239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240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2" t="s">
        <v>125</v>
      </c>
      <c r="B190" s="163" t="s">
        <v>89</v>
      </c>
      <c r="C190" s="181" t="s">
        <v>90</v>
      </c>
      <c r="D190" s="164"/>
      <c r="E190" s="165"/>
      <c r="F190" s="166"/>
      <c r="G190" s="167">
        <f>SUMIF(AG191:AG194,"&lt;&gt;NOR",G191:G194)</f>
        <v>0</v>
      </c>
      <c r="H190" s="161"/>
      <c r="I190" s="161">
        <f>SUM(I191:I194)</f>
        <v>0</v>
      </c>
      <c r="J190" s="161"/>
      <c r="K190" s="161">
        <f>SUM(K191:K194)</f>
        <v>0</v>
      </c>
      <c r="L190" s="161"/>
      <c r="M190" s="161">
        <f>SUM(M191:M194)</f>
        <v>0</v>
      </c>
      <c r="N190" s="161"/>
      <c r="O190" s="161">
        <f>SUM(O191:O194)</f>
        <v>0</v>
      </c>
      <c r="P190" s="161"/>
      <c r="Q190" s="161">
        <f>SUM(Q191:Q194)</f>
        <v>0</v>
      </c>
      <c r="R190" s="161"/>
      <c r="S190" s="161"/>
      <c r="T190" s="161"/>
      <c r="U190" s="161"/>
      <c r="V190" s="161">
        <f>SUM(V191:V194)</f>
        <v>1.19</v>
      </c>
      <c r="W190" s="161"/>
      <c r="X190" s="161"/>
      <c r="AG190" t="s">
        <v>126</v>
      </c>
    </row>
    <row r="191" spans="1:60" outlineLevel="1" x14ac:dyDescent="0.2">
      <c r="A191" s="174">
        <v>114</v>
      </c>
      <c r="B191" s="175" t="s">
        <v>406</v>
      </c>
      <c r="C191" s="184" t="s">
        <v>407</v>
      </c>
      <c r="D191" s="176" t="s">
        <v>145</v>
      </c>
      <c r="E191" s="177">
        <v>2.2639999999999998</v>
      </c>
      <c r="F191" s="178"/>
      <c r="G191" s="179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7">
        <v>1.7000000000000001E-4</v>
      </c>
      <c r="O191" s="157">
        <f>ROUND(E191*N191,2)</f>
        <v>0</v>
      </c>
      <c r="P191" s="157">
        <v>0</v>
      </c>
      <c r="Q191" s="157">
        <f>ROUND(E191*P191,2)</f>
        <v>0</v>
      </c>
      <c r="R191" s="157"/>
      <c r="S191" s="157" t="s">
        <v>130</v>
      </c>
      <c r="T191" s="157" t="s">
        <v>131</v>
      </c>
      <c r="U191" s="157">
        <v>0.16800000000000001</v>
      </c>
      <c r="V191" s="157">
        <f>ROUND(E191*U191,2)</f>
        <v>0.38</v>
      </c>
      <c r="W191" s="157"/>
      <c r="X191" s="157" t="s">
        <v>132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133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68">
        <v>115</v>
      </c>
      <c r="B192" s="169" t="s">
        <v>408</v>
      </c>
      <c r="C192" s="182" t="s">
        <v>409</v>
      </c>
      <c r="D192" s="170" t="s">
        <v>145</v>
      </c>
      <c r="E192" s="171">
        <v>2.2639999999999998</v>
      </c>
      <c r="F192" s="172"/>
      <c r="G192" s="173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7">
        <v>4.8000000000000001E-4</v>
      </c>
      <c r="O192" s="157">
        <f>ROUND(E192*N192,2)</f>
        <v>0</v>
      </c>
      <c r="P192" s="157">
        <v>0</v>
      </c>
      <c r="Q192" s="157">
        <f>ROUND(E192*P192,2)</f>
        <v>0</v>
      </c>
      <c r="R192" s="157"/>
      <c r="S192" s="157" t="s">
        <v>130</v>
      </c>
      <c r="T192" s="157" t="s">
        <v>131</v>
      </c>
      <c r="U192" s="157">
        <v>0.35799999999999998</v>
      </c>
      <c r="V192" s="157">
        <f>ROUND(E192*U192,2)</f>
        <v>0.81</v>
      </c>
      <c r="W192" s="157"/>
      <c r="X192" s="157" t="s">
        <v>132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133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3" t="s">
        <v>410</v>
      </c>
      <c r="D193" s="159"/>
      <c r="E193" s="160">
        <v>1.452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135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3" t="s">
        <v>411</v>
      </c>
      <c r="D194" s="159"/>
      <c r="E194" s="160">
        <v>0.81200000000000006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135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62" t="s">
        <v>125</v>
      </c>
      <c r="B195" s="163" t="s">
        <v>91</v>
      </c>
      <c r="C195" s="181" t="s">
        <v>92</v>
      </c>
      <c r="D195" s="164"/>
      <c r="E195" s="165"/>
      <c r="F195" s="166"/>
      <c r="G195" s="167">
        <f>SUMIF(AG196:AG204,"&lt;&gt;NOR",G196:G204)</f>
        <v>0</v>
      </c>
      <c r="H195" s="161"/>
      <c r="I195" s="161">
        <f>SUM(I196:I204)</f>
        <v>0</v>
      </c>
      <c r="J195" s="161"/>
      <c r="K195" s="161">
        <f>SUM(K196:K204)</f>
        <v>0</v>
      </c>
      <c r="L195" s="161"/>
      <c r="M195" s="161">
        <f>SUM(M196:M204)</f>
        <v>0</v>
      </c>
      <c r="N195" s="161"/>
      <c r="O195" s="161">
        <f>SUM(O196:O204)</f>
        <v>0.05</v>
      </c>
      <c r="P195" s="161"/>
      <c r="Q195" s="161">
        <f>SUM(Q196:Q204)</f>
        <v>0</v>
      </c>
      <c r="R195" s="161"/>
      <c r="S195" s="161"/>
      <c r="T195" s="161"/>
      <c r="U195" s="161"/>
      <c r="V195" s="161">
        <f>SUM(V196:V204)</f>
        <v>19.7</v>
      </c>
      <c r="W195" s="161"/>
      <c r="X195" s="161"/>
      <c r="AG195" t="s">
        <v>126</v>
      </c>
    </row>
    <row r="196" spans="1:60" outlineLevel="1" x14ac:dyDescent="0.2">
      <c r="A196" s="168">
        <v>116</v>
      </c>
      <c r="B196" s="169" t="s">
        <v>412</v>
      </c>
      <c r="C196" s="182" t="s">
        <v>413</v>
      </c>
      <c r="D196" s="170" t="s">
        <v>145</v>
      </c>
      <c r="E196" s="171">
        <v>73.1464</v>
      </c>
      <c r="F196" s="172"/>
      <c r="G196" s="173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7">
        <v>3.4000000000000002E-4</v>
      </c>
      <c r="O196" s="157">
        <f>ROUND(E196*N196,2)</f>
        <v>0.02</v>
      </c>
      <c r="P196" s="157">
        <v>0</v>
      </c>
      <c r="Q196" s="157">
        <f>ROUND(E196*P196,2)</f>
        <v>0</v>
      </c>
      <c r="R196" s="157"/>
      <c r="S196" s="157" t="s">
        <v>130</v>
      </c>
      <c r="T196" s="157" t="s">
        <v>172</v>
      </c>
      <c r="U196" s="157">
        <v>0.13500000000000001</v>
      </c>
      <c r="V196" s="157">
        <f>ROUND(E196*U196,2)</f>
        <v>9.8699999999999992</v>
      </c>
      <c r="W196" s="157"/>
      <c r="X196" s="157" t="s">
        <v>132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133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3" t="s">
        <v>414</v>
      </c>
      <c r="D197" s="159"/>
      <c r="E197" s="160">
        <v>50.142400000000002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3" t="s">
        <v>202</v>
      </c>
      <c r="D198" s="159"/>
      <c r="E198" s="160">
        <v>6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135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3" t="s">
        <v>415</v>
      </c>
      <c r="D199" s="159"/>
      <c r="E199" s="160">
        <v>17.004000000000001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68">
        <v>117</v>
      </c>
      <c r="B200" s="169" t="s">
        <v>416</v>
      </c>
      <c r="C200" s="182" t="s">
        <v>417</v>
      </c>
      <c r="D200" s="170" t="s">
        <v>145</v>
      </c>
      <c r="E200" s="171">
        <v>73.1464</v>
      </c>
      <c r="F200" s="172"/>
      <c r="G200" s="173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7">
        <v>6.9999999999999994E-5</v>
      </c>
      <c r="O200" s="157">
        <f>ROUND(E200*N200,2)</f>
        <v>0.01</v>
      </c>
      <c r="P200" s="157">
        <v>0</v>
      </c>
      <c r="Q200" s="157">
        <f>ROUND(E200*P200,2)</f>
        <v>0</v>
      </c>
      <c r="R200" s="157"/>
      <c r="S200" s="157" t="s">
        <v>130</v>
      </c>
      <c r="T200" s="157" t="s">
        <v>131</v>
      </c>
      <c r="U200" s="157">
        <v>3.2480000000000002E-2</v>
      </c>
      <c r="V200" s="157">
        <f>ROUND(E200*U200,2)</f>
        <v>2.38</v>
      </c>
      <c r="W200" s="157"/>
      <c r="X200" s="157" t="s">
        <v>132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133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3" t="s">
        <v>414</v>
      </c>
      <c r="D201" s="159"/>
      <c r="E201" s="160">
        <v>50.142400000000002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135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3" t="s">
        <v>202</v>
      </c>
      <c r="D202" s="159"/>
      <c r="E202" s="160">
        <v>6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3" t="s">
        <v>415</v>
      </c>
      <c r="D203" s="159"/>
      <c r="E203" s="160">
        <v>17.004000000000001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4">
        <v>118</v>
      </c>
      <c r="B204" s="175" t="s">
        <v>418</v>
      </c>
      <c r="C204" s="184" t="s">
        <v>419</v>
      </c>
      <c r="D204" s="176" t="s">
        <v>145</v>
      </c>
      <c r="E204" s="177">
        <v>73.146000000000001</v>
      </c>
      <c r="F204" s="178"/>
      <c r="G204" s="179">
        <f>ROUND(E204*F204,2)</f>
        <v>0</v>
      </c>
      <c r="H204" s="158"/>
      <c r="I204" s="157">
        <f>ROUND(E204*H204,2)</f>
        <v>0</v>
      </c>
      <c r="J204" s="158"/>
      <c r="K204" s="157">
        <f>ROUND(E204*J204,2)</f>
        <v>0</v>
      </c>
      <c r="L204" s="157">
        <v>21</v>
      </c>
      <c r="M204" s="157">
        <f>G204*(1+L204/100)</f>
        <v>0</v>
      </c>
      <c r="N204" s="157">
        <v>2.2000000000000001E-4</v>
      </c>
      <c r="O204" s="157">
        <f>ROUND(E204*N204,2)</f>
        <v>0.02</v>
      </c>
      <c r="P204" s="157">
        <v>0</v>
      </c>
      <c r="Q204" s="157">
        <f>ROUND(E204*P204,2)</f>
        <v>0</v>
      </c>
      <c r="R204" s="157"/>
      <c r="S204" s="157" t="s">
        <v>130</v>
      </c>
      <c r="T204" s="157" t="s">
        <v>131</v>
      </c>
      <c r="U204" s="157">
        <v>0.10191</v>
      </c>
      <c r="V204" s="157">
        <f>ROUND(E204*U204,2)</f>
        <v>7.45</v>
      </c>
      <c r="W204" s="157"/>
      <c r="X204" s="157" t="s">
        <v>132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133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x14ac:dyDescent="0.2">
      <c r="A205" s="162" t="s">
        <v>125</v>
      </c>
      <c r="B205" s="163" t="s">
        <v>93</v>
      </c>
      <c r="C205" s="181" t="s">
        <v>94</v>
      </c>
      <c r="D205" s="164"/>
      <c r="E205" s="165"/>
      <c r="F205" s="166"/>
      <c r="G205" s="167">
        <f>SUMIF(AG206:AG216,"&lt;&gt;NOR",G206:G216)</f>
        <v>0</v>
      </c>
      <c r="H205" s="161"/>
      <c r="I205" s="161">
        <f>SUM(I206:I216)</f>
        <v>0</v>
      </c>
      <c r="J205" s="161"/>
      <c r="K205" s="161">
        <f>SUM(K206:K216)</f>
        <v>0</v>
      </c>
      <c r="L205" s="161"/>
      <c r="M205" s="161">
        <f>SUM(M206:M216)</f>
        <v>0</v>
      </c>
      <c r="N205" s="161"/>
      <c r="O205" s="161">
        <f>SUM(O206:O216)</f>
        <v>0</v>
      </c>
      <c r="P205" s="161"/>
      <c r="Q205" s="161">
        <f>SUM(Q206:Q216)</f>
        <v>0</v>
      </c>
      <c r="R205" s="161"/>
      <c r="S205" s="161"/>
      <c r="T205" s="161"/>
      <c r="U205" s="161"/>
      <c r="V205" s="161">
        <f>SUM(V206:V216)</f>
        <v>0</v>
      </c>
      <c r="W205" s="161"/>
      <c r="X205" s="161"/>
      <c r="AG205" t="s">
        <v>126</v>
      </c>
    </row>
    <row r="206" spans="1:60" outlineLevel="1" x14ac:dyDescent="0.2">
      <c r="A206" s="174">
        <v>119</v>
      </c>
      <c r="B206" s="175" t="s">
        <v>420</v>
      </c>
      <c r="C206" s="184" t="s">
        <v>421</v>
      </c>
      <c r="D206" s="176" t="s">
        <v>317</v>
      </c>
      <c r="E206" s="177">
        <v>1</v>
      </c>
      <c r="F206" s="178"/>
      <c r="G206" s="179">
        <f t="shared" ref="G206:G216" si="14">ROUND(E206*F206,2)</f>
        <v>0</v>
      </c>
      <c r="H206" s="158"/>
      <c r="I206" s="157">
        <f t="shared" ref="I206:I216" si="15">ROUND(E206*H206,2)</f>
        <v>0</v>
      </c>
      <c r="J206" s="158"/>
      <c r="K206" s="157">
        <f t="shared" ref="K206:K216" si="16">ROUND(E206*J206,2)</f>
        <v>0</v>
      </c>
      <c r="L206" s="157">
        <v>21</v>
      </c>
      <c r="M206" s="157">
        <f t="shared" ref="M206:M216" si="17">G206*(1+L206/100)</f>
        <v>0</v>
      </c>
      <c r="N206" s="157">
        <v>1.6000000000000001E-4</v>
      </c>
      <c r="O206" s="157">
        <f t="shared" ref="O206:O216" si="18">ROUND(E206*N206,2)</f>
        <v>0</v>
      </c>
      <c r="P206" s="157">
        <v>0</v>
      </c>
      <c r="Q206" s="157">
        <f t="shared" ref="Q206:Q216" si="19">ROUND(E206*P206,2)</f>
        <v>0</v>
      </c>
      <c r="R206" s="157"/>
      <c r="S206" s="157" t="s">
        <v>171</v>
      </c>
      <c r="T206" s="157" t="s">
        <v>172</v>
      </c>
      <c r="U206" s="157">
        <v>0</v>
      </c>
      <c r="V206" s="157">
        <f t="shared" ref="V206:V216" si="20">ROUND(E206*U206,2)</f>
        <v>0</v>
      </c>
      <c r="W206" s="157"/>
      <c r="X206" s="157" t="s">
        <v>132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133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4">
        <v>120</v>
      </c>
      <c r="B207" s="175" t="s">
        <v>422</v>
      </c>
      <c r="C207" s="184" t="s">
        <v>423</v>
      </c>
      <c r="D207" s="176" t="s">
        <v>317</v>
      </c>
      <c r="E207" s="177">
        <v>1</v>
      </c>
      <c r="F207" s="178"/>
      <c r="G207" s="179">
        <f t="shared" si="14"/>
        <v>0</v>
      </c>
      <c r="H207" s="158"/>
      <c r="I207" s="157">
        <f t="shared" si="15"/>
        <v>0</v>
      </c>
      <c r="J207" s="158"/>
      <c r="K207" s="157">
        <f t="shared" si="16"/>
        <v>0</v>
      </c>
      <c r="L207" s="157">
        <v>21</v>
      </c>
      <c r="M207" s="157">
        <f t="shared" si="17"/>
        <v>0</v>
      </c>
      <c r="N207" s="157">
        <v>1.6000000000000001E-4</v>
      </c>
      <c r="O207" s="157">
        <f t="shared" si="18"/>
        <v>0</v>
      </c>
      <c r="P207" s="157">
        <v>0</v>
      </c>
      <c r="Q207" s="157">
        <f t="shared" si="19"/>
        <v>0</v>
      </c>
      <c r="R207" s="157"/>
      <c r="S207" s="157" t="s">
        <v>171</v>
      </c>
      <c r="T207" s="157" t="s">
        <v>172</v>
      </c>
      <c r="U207" s="157">
        <v>0</v>
      </c>
      <c r="V207" s="157">
        <f t="shared" si="20"/>
        <v>0</v>
      </c>
      <c r="W207" s="157"/>
      <c r="X207" s="157" t="s">
        <v>132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133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74">
        <v>121</v>
      </c>
      <c r="B208" s="175" t="s">
        <v>424</v>
      </c>
      <c r="C208" s="184" t="s">
        <v>425</v>
      </c>
      <c r="D208" s="176" t="s">
        <v>317</v>
      </c>
      <c r="E208" s="177">
        <v>2</v>
      </c>
      <c r="F208" s="178"/>
      <c r="G208" s="179">
        <f t="shared" si="14"/>
        <v>0</v>
      </c>
      <c r="H208" s="158"/>
      <c r="I208" s="157">
        <f t="shared" si="15"/>
        <v>0</v>
      </c>
      <c r="J208" s="158"/>
      <c r="K208" s="157">
        <f t="shared" si="16"/>
        <v>0</v>
      </c>
      <c r="L208" s="157">
        <v>21</v>
      </c>
      <c r="M208" s="157">
        <f t="shared" si="17"/>
        <v>0</v>
      </c>
      <c r="N208" s="157">
        <v>1.6000000000000001E-4</v>
      </c>
      <c r="O208" s="157">
        <f t="shared" si="18"/>
        <v>0</v>
      </c>
      <c r="P208" s="157">
        <v>0</v>
      </c>
      <c r="Q208" s="157">
        <f t="shared" si="19"/>
        <v>0</v>
      </c>
      <c r="R208" s="157"/>
      <c r="S208" s="157" t="s">
        <v>171</v>
      </c>
      <c r="T208" s="157" t="s">
        <v>172</v>
      </c>
      <c r="U208" s="157">
        <v>0</v>
      </c>
      <c r="V208" s="157">
        <f t="shared" si="20"/>
        <v>0</v>
      </c>
      <c r="W208" s="157"/>
      <c r="X208" s="157" t="s">
        <v>132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133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4">
        <v>122</v>
      </c>
      <c r="B209" s="175" t="s">
        <v>426</v>
      </c>
      <c r="C209" s="184" t="s">
        <v>427</v>
      </c>
      <c r="D209" s="176" t="s">
        <v>317</v>
      </c>
      <c r="E209" s="177">
        <v>1</v>
      </c>
      <c r="F209" s="178"/>
      <c r="G209" s="179">
        <f t="shared" si="14"/>
        <v>0</v>
      </c>
      <c r="H209" s="158"/>
      <c r="I209" s="157">
        <f t="shared" si="15"/>
        <v>0</v>
      </c>
      <c r="J209" s="158"/>
      <c r="K209" s="157">
        <f t="shared" si="16"/>
        <v>0</v>
      </c>
      <c r="L209" s="157">
        <v>21</v>
      </c>
      <c r="M209" s="157">
        <f t="shared" si="17"/>
        <v>0</v>
      </c>
      <c r="N209" s="157">
        <v>1.6000000000000001E-4</v>
      </c>
      <c r="O209" s="157">
        <f t="shared" si="18"/>
        <v>0</v>
      </c>
      <c r="P209" s="157">
        <v>0</v>
      </c>
      <c r="Q209" s="157">
        <f t="shared" si="19"/>
        <v>0</v>
      </c>
      <c r="R209" s="157"/>
      <c r="S209" s="157" t="s">
        <v>171</v>
      </c>
      <c r="T209" s="157" t="s">
        <v>172</v>
      </c>
      <c r="U209" s="157">
        <v>0</v>
      </c>
      <c r="V209" s="157">
        <f t="shared" si="20"/>
        <v>0</v>
      </c>
      <c r="W209" s="157"/>
      <c r="X209" s="157" t="s">
        <v>132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133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74">
        <v>123</v>
      </c>
      <c r="B210" s="175" t="s">
        <v>428</v>
      </c>
      <c r="C210" s="184" t="s">
        <v>429</v>
      </c>
      <c r="D210" s="176" t="s">
        <v>317</v>
      </c>
      <c r="E210" s="177">
        <v>1</v>
      </c>
      <c r="F210" s="178"/>
      <c r="G210" s="179">
        <f t="shared" si="14"/>
        <v>0</v>
      </c>
      <c r="H210" s="158"/>
      <c r="I210" s="157">
        <f t="shared" si="15"/>
        <v>0</v>
      </c>
      <c r="J210" s="158"/>
      <c r="K210" s="157">
        <f t="shared" si="16"/>
        <v>0</v>
      </c>
      <c r="L210" s="157">
        <v>21</v>
      </c>
      <c r="M210" s="157">
        <f t="shared" si="17"/>
        <v>0</v>
      </c>
      <c r="N210" s="157">
        <v>1.6000000000000001E-4</v>
      </c>
      <c r="O210" s="157">
        <f t="shared" si="18"/>
        <v>0</v>
      </c>
      <c r="P210" s="157">
        <v>0</v>
      </c>
      <c r="Q210" s="157">
        <f t="shared" si="19"/>
        <v>0</v>
      </c>
      <c r="R210" s="157"/>
      <c r="S210" s="157" t="s">
        <v>171</v>
      </c>
      <c r="T210" s="157" t="s">
        <v>172</v>
      </c>
      <c r="U210" s="157">
        <v>0</v>
      </c>
      <c r="V210" s="157">
        <f t="shared" si="20"/>
        <v>0</v>
      </c>
      <c r="W210" s="157"/>
      <c r="X210" s="157" t="s">
        <v>132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133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4">
        <v>124</v>
      </c>
      <c r="B211" s="175" t="s">
        <v>430</v>
      </c>
      <c r="C211" s="184" t="s">
        <v>431</v>
      </c>
      <c r="D211" s="176" t="s">
        <v>317</v>
      </c>
      <c r="E211" s="177">
        <v>1</v>
      </c>
      <c r="F211" s="178"/>
      <c r="G211" s="179">
        <f t="shared" si="14"/>
        <v>0</v>
      </c>
      <c r="H211" s="158"/>
      <c r="I211" s="157">
        <f t="shared" si="15"/>
        <v>0</v>
      </c>
      <c r="J211" s="158"/>
      <c r="K211" s="157">
        <f t="shared" si="16"/>
        <v>0</v>
      </c>
      <c r="L211" s="157">
        <v>21</v>
      </c>
      <c r="M211" s="157">
        <f t="shared" si="17"/>
        <v>0</v>
      </c>
      <c r="N211" s="157">
        <v>1.6000000000000001E-4</v>
      </c>
      <c r="O211" s="157">
        <f t="shared" si="18"/>
        <v>0</v>
      </c>
      <c r="P211" s="157">
        <v>0</v>
      </c>
      <c r="Q211" s="157">
        <f t="shared" si="19"/>
        <v>0</v>
      </c>
      <c r="R211" s="157"/>
      <c r="S211" s="157" t="s">
        <v>171</v>
      </c>
      <c r="T211" s="157" t="s">
        <v>172</v>
      </c>
      <c r="U211" s="157">
        <v>0</v>
      </c>
      <c r="V211" s="157">
        <f t="shared" si="20"/>
        <v>0</v>
      </c>
      <c r="W211" s="157"/>
      <c r="X211" s="157" t="s">
        <v>132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133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4">
        <v>125</v>
      </c>
      <c r="B212" s="175" t="s">
        <v>432</v>
      </c>
      <c r="C212" s="184" t="s">
        <v>433</v>
      </c>
      <c r="D212" s="176" t="s">
        <v>179</v>
      </c>
      <c r="E212" s="177">
        <v>23</v>
      </c>
      <c r="F212" s="178"/>
      <c r="G212" s="179">
        <f t="shared" si="14"/>
        <v>0</v>
      </c>
      <c r="H212" s="158"/>
      <c r="I212" s="157">
        <f t="shared" si="15"/>
        <v>0</v>
      </c>
      <c r="J212" s="158"/>
      <c r="K212" s="157">
        <f t="shared" si="16"/>
        <v>0</v>
      </c>
      <c r="L212" s="157">
        <v>21</v>
      </c>
      <c r="M212" s="157">
        <f t="shared" si="17"/>
        <v>0</v>
      </c>
      <c r="N212" s="157">
        <v>1.6000000000000001E-4</v>
      </c>
      <c r="O212" s="157">
        <f t="shared" si="18"/>
        <v>0</v>
      </c>
      <c r="P212" s="157">
        <v>0</v>
      </c>
      <c r="Q212" s="157">
        <f t="shared" si="19"/>
        <v>0</v>
      </c>
      <c r="R212" s="157"/>
      <c r="S212" s="157" t="s">
        <v>171</v>
      </c>
      <c r="T212" s="157" t="s">
        <v>172</v>
      </c>
      <c r="U212" s="157">
        <v>0</v>
      </c>
      <c r="V212" s="157">
        <f t="shared" si="20"/>
        <v>0</v>
      </c>
      <c r="W212" s="157"/>
      <c r="X212" s="157" t="s">
        <v>132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133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4">
        <v>126</v>
      </c>
      <c r="B213" s="175" t="s">
        <v>434</v>
      </c>
      <c r="C213" s="184" t="s">
        <v>435</v>
      </c>
      <c r="D213" s="176" t="s">
        <v>317</v>
      </c>
      <c r="E213" s="177">
        <v>1</v>
      </c>
      <c r="F213" s="178"/>
      <c r="G213" s="179">
        <f t="shared" si="14"/>
        <v>0</v>
      </c>
      <c r="H213" s="158"/>
      <c r="I213" s="157">
        <f t="shared" si="15"/>
        <v>0</v>
      </c>
      <c r="J213" s="158"/>
      <c r="K213" s="157">
        <f t="shared" si="16"/>
        <v>0</v>
      </c>
      <c r="L213" s="157">
        <v>21</v>
      </c>
      <c r="M213" s="157">
        <f t="shared" si="17"/>
        <v>0</v>
      </c>
      <c r="N213" s="157">
        <v>1.6000000000000001E-4</v>
      </c>
      <c r="O213" s="157">
        <f t="shared" si="18"/>
        <v>0</v>
      </c>
      <c r="P213" s="157">
        <v>0</v>
      </c>
      <c r="Q213" s="157">
        <f t="shared" si="19"/>
        <v>0</v>
      </c>
      <c r="R213" s="157"/>
      <c r="S213" s="157" t="s">
        <v>171</v>
      </c>
      <c r="T213" s="157" t="s">
        <v>172</v>
      </c>
      <c r="U213" s="157">
        <v>0</v>
      </c>
      <c r="V213" s="157">
        <f t="shared" si="20"/>
        <v>0</v>
      </c>
      <c r="W213" s="157"/>
      <c r="X213" s="157" t="s">
        <v>132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133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4">
        <v>127</v>
      </c>
      <c r="B214" s="175" t="s">
        <v>436</v>
      </c>
      <c r="C214" s="184" t="s">
        <v>437</v>
      </c>
      <c r="D214" s="176" t="s">
        <v>232</v>
      </c>
      <c r="E214" s="177">
        <v>5</v>
      </c>
      <c r="F214" s="178"/>
      <c r="G214" s="179">
        <f t="shared" si="14"/>
        <v>0</v>
      </c>
      <c r="H214" s="158"/>
      <c r="I214" s="157">
        <f t="shared" si="15"/>
        <v>0</v>
      </c>
      <c r="J214" s="158"/>
      <c r="K214" s="157">
        <f t="shared" si="16"/>
        <v>0</v>
      </c>
      <c r="L214" s="157">
        <v>21</v>
      </c>
      <c r="M214" s="157">
        <f t="shared" si="17"/>
        <v>0</v>
      </c>
      <c r="N214" s="157">
        <v>1.6000000000000001E-4</v>
      </c>
      <c r="O214" s="157">
        <f t="shared" si="18"/>
        <v>0</v>
      </c>
      <c r="P214" s="157">
        <v>0</v>
      </c>
      <c r="Q214" s="157">
        <f t="shared" si="19"/>
        <v>0</v>
      </c>
      <c r="R214" s="157"/>
      <c r="S214" s="157" t="s">
        <v>171</v>
      </c>
      <c r="T214" s="157" t="s">
        <v>172</v>
      </c>
      <c r="U214" s="157">
        <v>0</v>
      </c>
      <c r="V214" s="157">
        <f t="shared" si="20"/>
        <v>0</v>
      </c>
      <c r="W214" s="157"/>
      <c r="X214" s="157" t="s">
        <v>132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133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4">
        <v>128</v>
      </c>
      <c r="B215" s="175" t="s">
        <v>438</v>
      </c>
      <c r="C215" s="184" t="s">
        <v>439</v>
      </c>
      <c r="D215" s="176" t="s">
        <v>232</v>
      </c>
      <c r="E215" s="177">
        <v>4</v>
      </c>
      <c r="F215" s="178"/>
      <c r="G215" s="179">
        <f t="shared" si="14"/>
        <v>0</v>
      </c>
      <c r="H215" s="158"/>
      <c r="I215" s="157">
        <f t="shared" si="15"/>
        <v>0</v>
      </c>
      <c r="J215" s="158"/>
      <c r="K215" s="157">
        <f t="shared" si="16"/>
        <v>0</v>
      </c>
      <c r="L215" s="157">
        <v>21</v>
      </c>
      <c r="M215" s="157">
        <f t="shared" si="17"/>
        <v>0</v>
      </c>
      <c r="N215" s="157">
        <v>1.6000000000000001E-4</v>
      </c>
      <c r="O215" s="157">
        <f t="shared" si="18"/>
        <v>0</v>
      </c>
      <c r="P215" s="157">
        <v>0</v>
      </c>
      <c r="Q215" s="157">
        <f t="shared" si="19"/>
        <v>0</v>
      </c>
      <c r="R215" s="157"/>
      <c r="S215" s="157" t="s">
        <v>171</v>
      </c>
      <c r="T215" s="157" t="s">
        <v>172</v>
      </c>
      <c r="U215" s="157">
        <v>0</v>
      </c>
      <c r="V215" s="157">
        <f t="shared" si="20"/>
        <v>0</v>
      </c>
      <c r="W215" s="157"/>
      <c r="X215" s="157" t="s">
        <v>132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133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4">
        <v>129</v>
      </c>
      <c r="B216" s="175" t="s">
        <v>440</v>
      </c>
      <c r="C216" s="184" t="s">
        <v>441</v>
      </c>
      <c r="D216" s="176" t="s">
        <v>170</v>
      </c>
      <c r="E216" s="177">
        <v>1</v>
      </c>
      <c r="F216" s="178"/>
      <c r="G216" s="179">
        <f t="shared" si="14"/>
        <v>0</v>
      </c>
      <c r="H216" s="158"/>
      <c r="I216" s="157">
        <f t="shared" si="15"/>
        <v>0</v>
      </c>
      <c r="J216" s="158"/>
      <c r="K216" s="157">
        <f t="shared" si="16"/>
        <v>0</v>
      </c>
      <c r="L216" s="157">
        <v>21</v>
      </c>
      <c r="M216" s="157">
        <f t="shared" si="17"/>
        <v>0</v>
      </c>
      <c r="N216" s="157">
        <v>1.6000000000000001E-4</v>
      </c>
      <c r="O216" s="157">
        <f t="shared" si="18"/>
        <v>0</v>
      </c>
      <c r="P216" s="157">
        <v>0</v>
      </c>
      <c r="Q216" s="157">
        <f t="shared" si="19"/>
        <v>0</v>
      </c>
      <c r="R216" s="157"/>
      <c r="S216" s="157" t="s">
        <v>171</v>
      </c>
      <c r="T216" s="157" t="s">
        <v>172</v>
      </c>
      <c r="U216" s="157">
        <v>0</v>
      </c>
      <c r="V216" s="157">
        <f t="shared" si="20"/>
        <v>0</v>
      </c>
      <c r="W216" s="157"/>
      <c r="X216" s="157" t="s">
        <v>132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133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2" t="s">
        <v>125</v>
      </c>
      <c r="B217" s="163" t="s">
        <v>95</v>
      </c>
      <c r="C217" s="181" t="s">
        <v>96</v>
      </c>
      <c r="D217" s="164"/>
      <c r="E217" s="165"/>
      <c r="F217" s="166"/>
      <c r="G217" s="167">
        <f>SUMIF(AG218:AG225,"&lt;&gt;NOR",G218:G225)</f>
        <v>0</v>
      </c>
      <c r="H217" s="161"/>
      <c r="I217" s="161">
        <f>SUM(I218:I225)</f>
        <v>0</v>
      </c>
      <c r="J217" s="161"/>
      <c r="K217" s="161">
        <f>SUM(K218:K225)</f>
        <v>0</v>
      </c>
      <c r="L217" s="161"/>
      <c r="M217" s="161">
        <f>SUM(M218:M225)</f>
        <v>0</v>
      </c>
      <c r="N217" s="161"/>
      <c r="O217" s="161">
        <f>SUM(O218:O225)</f>
        <v>0</v>
      </c>
      <c r="P217" s="161"/>
      <c r="Q217" s="161">
        <f>SUM(Q218:Q225)</f>
        <v>0</v>
      </c>
      <c r="R217" s="161"/>
      <c r="S217" s="161"/>
      <c r="T217" s="161"/>
      <c r="U217" s="161"/>
      <c r="V217" s="161">
        <f>SUM(V218:V225)</f>
        <v>8.7900000000000009</v>
      </c>
      <c r="W217" s="161"/>
      <c r="X217" s="161"/>
      <c r="AG217" t="s">
        <v>126</v>
      </c>
    </row>
    <row r="218" spans="1:60" outlineLevel="1" x14ac:dyDescent="0.2">
      <c r="A218" s="174">
        <v>130</v>
      </c>
      <c r="B218" s="175" t="s">
        <v>442</v>
      </c>
      <c r="C218" s="184" t="s">
        <v>443</v>
      </c>
      <c r="D218" s="176" t="s">
        <v>138</v>
      </c>
      <c r="E218" s="177">
        <v>1.6025700000000001</v>
      </c>
      <c r="F218" s="178"/>
      <c r="G218" s="179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7"/>
      <c r="S218" s="157" t="s">
        <v>130</v>
      </c>
      <c r="T218" s="157" t="s">
        <v>131</v>
      </c>
      <c r="U218" s="157">
        <v>2.0089999999999999</v>
      </c>
      <c r="V218" s="157">
        <f>ROUND(E218*U218,2)</f>
        <v>3.22</v>
      </c>
      <c r="W218" s="157"/>
      <c r="X218" s="157" t="s">
        <v>444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445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4">
        <v>131</v>
      </c>
      <c r="B219" s="175" t="s">
        <v>446</v>
      </c>
      <c r="C219" s="184" t="s">
        <v>447</v>
      </c>
      <c r="D219" s="176" t="s">
        <v>138</v>
      </c>
      <c r="E219" s="177">
        <v>4.8076999999999996</v>
      </c>
      <c r="F219" s="178"/>
      <c r="G219" s="179">
        <f>ROUND(E219*F219,2)</f>
        <v>0</v>
      </c>
      <c r="H219" s="158"/>
      <c r="I219" s="157">
        <f>ROUND(E219*H219,2)</f>
        <v>0</v>
      </c>
      <c r="J219" s="158"/>
      <c r="K219" s="157">
        <f>ROUND(E219*J219,2)</f>
        <v>0</v>
      </c>
      <c r="L219" s="157">
        <v>21</v>
      </c>
      <c r="M219" s="157">
        <f>G219*(1+L219/100)</f>
        <v>0</v>
      </c>
      <c r="N219" s="157">
        <v>0</v>
      </c>
      <c r="O219" s="157">
        <f>ROUND(E219*N219,2)</f>
        <v>0</v>
      </c>
      <c r="P219" s="157">
        <v>0</v>
      </c>
      <c r="Q219" s="157">
        <f>ROUND(E219*P219,2)</f>
        <v>0</v>
      </c>
      <c r="R219" s="157"/>
      <c r="S219" s="157" t="s">
        <v>130</v>
      </c>
      <c r="T219" s="157" t="s">
        <v>131</v>
      </c>
      <c r="U219" s="157">
        <v>0.95899999999999996</v>
      </c>
      <c r="V219" s="157">
        <f>ROUND(E219*U219,2)</f>
        <v>4.6100000000000003</v>
      </c>
      <c r="W219" s="157"/>
      <c r="X219" s="157" t="s">
        <v>444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445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68">
        <v>132</v>
      </c>
      <c r="B220" s="169" t="s">
        <v>448</v>
      </c>
      <c r="C220" s="182" t="s">
        <v>449</v>
      </c>
      <c r="D220" s="170" t="s">
        <v>138</v>
      </c>
      <c r="E220" s="171">
        <v>1.6025700000000001</v>
      </c>
      <c r="F220" s="172"/>
      <c r="G220" s="173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7"/>
      <c r="S220" s="157" t="s">
        <v>130</v>
      </c>
      <c r="T220" s="157" t="s">
        <v>131</v>
      </c>
      <c r="U220" s="157">
        <v>0.49</v>
      </c>
      <c r="V220" s="157">
        <f>ROUND(E220*U220,2)</f>
        <v>0.79</v>
      </c>
      <c r="W220" s="157"/>
      <c r="X220" s="157" t="s">
        <v>444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445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259" t="s">
        <v>450</v>
      </c>
      <c r="D221" s="260"/>
      <c r="E221" s="260"/>
      <c r="F221" s="260"/>
      <c r="G221" s="260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166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4">
        <v>133</v>
      </c>
      <c r="B222" s="175" t="s">
        <v>451</v>
      </c>
      <c r="C222" s="184" t="s">
        <v>452</v>
      </c>
      <c r="D222" s="176" t="s">
        <v>138</v>
      </c>
      <c r="E222" s="177">
        <v>19.230820000000001</v>
      </c>
      <c r="F222" s="178"/>
      <c r="G222" s="179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7"/>
      <c r="S222" s="157" t="s">
        <v>130</v>
      </c>
      <c r="T222" s="157" t="s">
        <v>131</v>
      </c>
      <c r="U222" s="157">
        <v>0</v>
      </c>
      <c r="V222" s="157">
        <f>ROUND(E222*U222,2)</f>
        <v>0</v>
      </c>
      <c r="W222" s="157"/>
      <c r="X222" s="157" t="s">
        <v>444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445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4">
        <v>134</v>
      </c>
      <c r="B223" s="175" t="s">
        <v>453</v>
      </c>
      <c r="C223" s="184" t="s">
        <v>454</v>
      </c>
      <c r="D223" s="176" t="s">
        <v>138</v>
      </c>
      <c r="E223" s="177">
        <v>1.6025700000000001</v>
      </c>
      <c r="F223" s="178"/>
      <c r="G223" s="179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7">
        <v>0</v>
      </c>
      <c r="O223" s="157">
        <f>ROUND(E223*N223,2)</f>
        <v>0</v>
      </c>
      <c r="P223" s="157">
        <v>0</v>
      </c>
      <c r="Q223" s="157">
        <f>ROUND(E223*P223,2)</f>
        <v>0</v>
      </c>
      <c r="R223" s="157"/>
      <c r="S223" s="157" t="s">
        <v>130</v>
      </c>
      <c r="T223" s="157" t="s">
        <v>131</v>
      </c>
      <c r="U223" s="157">
        <v>0.105</v>
      </c>
      <c r="V223" s="157">
        <f>ROUND(E223*U223,2)</f>
        <v>0.17</v>
      </c>
      <c r="W223" s="157"/>
      <c r="X223" s="157" t="s">
        <v>444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445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4">
        <v>135</v>
      </c>
      <c r="B224" s="175" t="s">
        <v>455</v>
      </c>
      <c r="C224" s="184" t="s">
        <v>456</v>
      </c>
      <c r="D224" s="176" t="s">
        <v>138</v>
      </c>
      <c r="E224" s="177">
        <v>1.6025700000000001</v>
      </c>
      <c r="F224" s="178"/>
      <c r="G224" s="179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7">
        <v>0</v>
      </c>
      <c r="O224" s="157">
        <f>ROUND(E224*N224,2)</f>
        <v>0</v>
      </c>
      <c r="P224" s="157">
        <v>0</v>
      </c>
      <c r="Q224" s="157">
        <f>ROUND(E224*P224,2)</f>
        <v>0</v>
      </c>
      <c r="R224" s="157"/>
      <c r="S224" s="157" t="s">
        <v>130</v>
      </c>
      <c r="T224" s="157" t="s">
        <v>131</v>
      </c>
      <c r="U224" s="157">
        <v>0</v>
      </c>
      <c r="V224" s="157">
        <f>ROUND(E224*U224,2)</f>
        <v>0</v>
      </c>
      <c r="W224" s="157"/>
      <c r="X224" s="157" t="s">
        <v>444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445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ht="22.5" outlineLevel="1" x14ac:dyDescent="0.2">
      <c r="A225" s="174">
        <v>136</v>
      </c>
      <c r="B225" s="175" t="s">
        <v>457</v>
      </c>
      <c r="C225" s="184" t="s">
        <v>458</v>
      </c>
      <c r="D225" s="176" t="s">
        <v>170</v>
      </c>
      <c r="E225" s="177">
        <v>1</v>
      </c>
      <c r="F225" s="178"/>
      <c r="G225" s="179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7">
        <v>0</v>
      </c>
      <c r="O225" s="157">
        <f>ROUND(E225*N225,2)</f>
        <v>0</v>
      </c>
      <c r="P225" s="157">
        <v>0</v>
      </c>
      <c r="Q225" s="157">
        <f>ROUND(E225*P225,2)</f>
        <v>0</v>
      </c>
      <c r="R225" s="157"/>
      <c r="S225" s="157" t="s">
        <v>171</v>
      </c>
      <c r="T225" s="157" t="s">
        <v>172</v>
      </c>
      <c r="U225" s="157">
        <v>0</v>
      </c>
      <c r="V225" s="157">
        <f>ROUND(E225*U225,2)</f>
        <v>0</v>
      </c>
      <c r="W225" s="157"/>
      <c r="X225" s="157" t="s">
        <v>132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133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x14ac:dyDescent="0.2">
      <c r="A226" s="162" t="s">
        <v>125</v>
      </c>
      <c r="B226" s="163" t="s">
        <v>98</v>
      </c>
      <c r="C226" s="181" t="s">
        <v>30</v>
      </c>
      <c r="D226" s="164"/>
      <c r="E226" s="165"/>
      <c r="F226" s="166"/>
      <c r="G226" s="167">
        <f>SUMIF(AG227:AG227,"&lt;&gt;NOR",G227:G227)</f>
        <v>0</v>
      </c>
      <c r="H226" s="161"/>
      <c r="I226" s="161">
        <f>SUM(I227:I227)</f>
        <v>0</v>
      </c>
      <c r="J226" s="161"/>
      <c r="K226" s="161">
        <f>SUM(K227:K227)</f>
        <v>0</v>
      </c>
      <c r="L226" s="161"/>
      <c r="M226" s="161">
        <f>SUM(M227:M227)</f>
        <v>0</v>
      </c>
      <c r="N226" s="161"/>
      <c r="O226" s="161">
        <f>SUM(O227:O227)</f>
        <v>0</v>
      </c>
      <c r="P226" s="161"/>
      <c r="Q226" s="161">
        <f>SUM(Q227:Q227)</f>
        <v>0</v>
      </c>
      <c r="R226" s="161"/>
      <c r="S226" s="161"/>
      <c r="T226" s="161"/>
      <c r="U226" s="161"/>
      <c r="V226" s="161">
        <f>SUM(V227:V227)</f>
        <v>0</v>
      </c>
      <c r="W226" s="161"/>
      <c r="X226" s="161"/>
      <c r="AG226" t="s">
        <v>126</v>
      </c>
    </row>
    <row r="227" spans="1:60" outlineLevel="1" x14ac:dyDescent="0.2">
      <c r="A227" s="168">
        <v>137</v>
      </c>
      <c r="B227" s="169" t="s">
        <v>459</v>
      </c>
      <c r="C227" s="182" t="s">
        <v>460</v>
      </c>
      <c r="D227" s="170" t="s">
        <v>0</v>
      </c>
      <c r="E227" s="171">
        <v>2303.21</v>
      </c>
      <c r="F227" s="172"/>
      <c r="G227" s="173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7"/>
      <c r="S227" s="157" t="s">
        <v>171</v>
      </c>
      <c r="T227" s="157" t="s">
        <v>172</v>
      </c>
      <c r="U227" s="157">
        <v>0</v>
      </c>
      <c r="V227" s="157">
        <f>ROUND(E227*U227,2)</f>
        <v>0</v>
      </c>
      <c r="W227" s="157"/>
      <c r="X227" s="157" t="s">
        <v>132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175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3"/>
      <c r="B228" s="4"/>
      <c r="C228" s="185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v>15</v>
      </c>
      <c r="AF228">
        <v>21</v>
      </c>
      <c r="AG228" t="s">
        <v>112</v>
      </c>
    </row>
    <row r="229" spans="1:60" x14ac:dyDescent="0.2">
      <c r="A229" s="151"/>
      <c r="B229" s="152" t="s">
        <v>31</v>
      </c>
      <c r="C229" s="186"/>
      <c r="D229" s="153"/>
      <c r="E229" s="154"/>
      <c r="F229" s="154"/>
      <c r="G229" s="180">
        <f>G8+G25+G32+G39+G42+G47+G50+G54+G85+G87+G93+G108+G130+G161+G163+G169+G184+G190+G195+G205+G217+G226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f>SUMIF(L7:L227,AE228,G7:G227)</f>
        <v>0</v>
      </c>
      <c r="AF229">
        <f>SUMIF(L7:L227,AF228,G7:G227)</f>
        <v>0</v>
      </c>
      <c r="AG229" t="s">
        <v>461</v>
      </c>
    </row>
    <row r="230" spans="1:60" x14ac:dyDescent="0.2">
      <c r="A230" s="3"/>
      <c r="B230" s="4"/>
      <c r="C230" s="185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60" x14ac:dyDescent="0.2">
      <c r="A231" s="3"/>
      <c r="B231" s="4"/>
      <c r="C231" s="185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60" x14ac:dyDescent="0.2">
      <c r="A232" s="245" t="s">
        <v>462</v>
      </c>
      <c r="B232" s="245"/>
      <c r="C232" s="246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60" x14ac:dyDescent="0.2">
      <c r="A233" s="247"/>
      <c r="B233" s="248"/>
      <c r="C233" s="249"/>
      <c r="D233" s="248"/>
      <c r="E233" s="248"/>
      <c r="F233" s="248"/>
      <c r="G233" s="25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G233" t="s">
        <v>463</v>
      </c>
    </row>
    <row r="234" spans="1:60" x14ac:dyDescent="0.2">
      <c r="A234" s="251"/>
      <c r="B234" s="252"/>
      <c r="C234" s="253"/>
      <c r="D234" s="252"/>
      <c r="E234" s="252"/>
      <c r="F234" s="252"/>
      <c r="G234" s="25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60" x14ac:dyDescent="0.2">
      <c r="A235" s="251"/>
      <c r="B235" s="252"/>
      <c r="C235" s="253"/>
      <c r="D235" s="252"/>
      <c r="E235" s="252"/>
      <c r="F235" s="252"/>
      <c r="G235" s="25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60" x14ac:dyDescent="0.2">
      <c r="A236" s="251"/>
      <c r="B236" s="252"/>
      <c r="C236" s="253"/>
      <c r="D236" s="252"/>
      <c r="E236" s="252"/>
      <c r="F236" s="252"/>
      <c r="G236" s="25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60" x14ac:dyDescent="0.2">
      <c r="A237" s="255"/>
      <c r="B237" s="256"/>
      <c r="C237" s="257"/>
      <c r="D237" s="256"/>
      <c r="E237" s="256"/>
      <c r="F237" s="256"/>
      <c r="G237" s="25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60" x14ac:dyDescent="0.2">
      <c r="A238" s="3"/>
      <c r="B238" s="4"/>
      <c r="C238" s="185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60" x14ac:dyDescent="0.2">
      <c r="C239" s="187"/>
      <c r="D239" s="10"/>
      <c r="AG239" t="s">
        <v>464</v>
      </c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6">
    <mergeCell ref="C112:G112"/>
    <mergeCell ref="C113:G113"/>
    <mergeCell ref="C115:G115"/>
    <mergeCell ref="C116:G116"/>
    <mergeCell ref="C122:G122"/>
    <mergeCell ref="A1:G1"/>
    <mergeCell ref="C2:G2"/>
    <mergeCell ref="C3:G3"/>
    <mergeCell ref="C4:G4"/>
    <mergeCell ref="C68:G68"/>
    <mergeCell ref="A232:C232"/>
    <mergeCell ref="A233:G237"/>
    <mergeCell ref="C28:G28"/>
    <mergeCell ref="C31:G31"/>
    <mergeCell ref="C44:G44"/>
    <mergeCell ref="C56:G56"/>
    <mergeCell ref="C100:G100"/>
    <mergeCell ref="C72:G72"/>
    <mergeCell ref="C75:G75"/>
    <mergeCell ref="C95:G95"/>
    <mergeCell ref="C98:G98"/>
    <mergeCell ref="C124:G124"/>
    <mergeCell ref="C142:G142"/>
    <mergeCell ref="C176:G176"/>
    <mergeCell ref="C221:G221"/>
    <mergeCell ref="C102:G10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Drahomír Klein</dc:creator>
  <cp:lastModifiedBy>Vlková Jana</cp:lastModifiedBy>
  <cp:lastPrinted>2019-03-19T12:27:02Z</cp:lastPrinted>
  <dcterms:created xsi:type="dcterms:W3CDTF">2009-04-08T07:15:50Z</dcterms:created>
  <dcterms:modified xsi:type="dcterms:W3CDTF">2021-08-02T06:37:25Z</dcterms:modified>
</cp:coreProperties>
</file>