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<sst xmlns="http://schemas.openxmlformats.org/spreadsheetml/2006/main" count="67" uniqueCount="55">
  <si>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</si>
  <si>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</si>
  <si>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</si>
  <si>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</si>
  <si>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</si>
  <si>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</si>
  <si>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</si>
  <si>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</si>
  <si>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</si>
  <si>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Elektrická revize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</si>
  <si>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</si>
  <si>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</si>
  <si>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</si>
  <si>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</si>
  <si>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</si>
  <si>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</si>
  <si>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</si>
  <si>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</si>
  <si>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</si>
  <si>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</si>
  <si>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</si>
  <si>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</si>
  <si>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</si>
  <si>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</si>
  <si>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</si>
  <si>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</si>
  <si>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</si>
  <si>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</si>
  <si>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</si>
  <si>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</si>
  <si>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</si>
  <si>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</si>
  <si>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t>Ztrátová doba na cestě*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</si>
  <si>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</si>
  <si>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</si>
  <si>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</si>
  <si>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</si>
  <si>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</si>
  <si>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</si>
  <si>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</si>
  <si>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</si>
  <si>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</si>
  <si>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</si>
  <si>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</si>
  <si>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</si>
  <si>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</si>
  <si>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</si>
  <si>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</si>
  <si>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</si>
  <si>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Hodinové sazby za servis technika a ztrátovou dobu na cestě budou účtovány po 1/4 hodině. Nebude akceptováno učtování za každou započatou hodinu.</t>
  </si>
  <si>
    <t>Hodinová sazba servisu technika</t>
  </si>
  <si>
    <t>Hodinová sazba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</si>
  <si>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přístroje/všech přístrojů, tzn. 10 let. (Od životnosti odečtěte dobu záruky, po kterou budou úkony prováděny bez nároků na úplatu.)</t>
    </r>
  </si>
  <si>
    <t>VZMR 61/2021 Elektrokonvulzivní přístroj</t>
  </si>
  <si>
    <t>Elektrokonvulzivní přístroj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</si>
</sst>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5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7" xfId="0" applyFont="1" applyFill="1" applyBorder="1" applyAlignment="1" applyProtection="1">
      <alignment horizontal="center" vertical="center" wrapText="1"/>
      <protection locked="0"/>
    </xf>
    <xf numFmtId="4" fontId="2" fillId="4" borderId="17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8" xfId="0" applyNumberFormat="1" applyFont="1" applyFill="1" applyBorder="1" applyAlignment="1" applyProtection="1">
      <alignment horizontal="right" vertical="center" wrapText="1"/>
      <protection/>
    </xf>
    <xf numFmtId="4" fontId="2" fillId="4" borderId="15" xfId="0" applyNumberFormat="1" applyFont="1" applyFill="1" applyBorder="1" applyAlignment="1" applyProtection="1">
      <alignment horizontal="right" vertical="center" wrapText="1"/>
      <protection/>
    </xf>
    <xf numFmtId="4" fontId="2" fillId="4" borderId="19" xfId="0" applyNumberFormat="1" applyFont="1" applyFill="1" applyBorder="1" applyAlignment="1" applyProtection="1">
      <alignment horizontal="right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4" fontId="8" fillId="6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6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5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6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19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4" borderId="23" xfId="0" applyNumberFormat="1" applyFont="1" applyFill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" fillId="6" borderId="29" xfId="0" applyFont="1" applyFill="1" applyBorder="1" applyAlignment="1" applyProtection="1">
      <alignment vertical="center"/>
      <protection locked="0"/>
    </xf>
    <xf numFmtId="0" fontId="2" fillId="6" borderId="30" xfId="0" applyFont="1" applyFill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32" xfId="0" applyFont="1" applyFill="1" applyBorder="1" applyAlignment="1" applyProtection="1">
      <alignment horizontal="left" vertical="center" wrapText="1"/>
      <protection locked="0"/>
    </xf>
    <xf numFmtId="0" fontId="2" fillId="6" borderId="33" xfId="0" applyFont="1" applyFill="1" applyBorder="1" applyAlignment="1" applyProtection="1">
      <alignment horizontal="left" vertical="center" wrapText="1"/>
      <protection locked="0"/>
    </xf>
    <xf numFmtId="0" fontId="2" fillId="6" borderId="34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6" borderId="32" xfId="0" applyFont="1" applyFill="1" applyBorder="1" applyAlignment="1" applyProtection="1">
      <alignment vertical="center" wrapText="1"/>
      <protection locked="0"/>
    </xf>
    <xf numFmtId="0" fontId="2" fillId="6" borderId="33" xfId="0" applyFont="1" applyFill="1" applyBorder="1" applyAlignment="1" applyProtection="1">
      <alignment vertical="center" wrapText="1"/>
      <protection locked="0"/>
    </xf>
    <xf numFmtId="0" fontId="2" fillId="6" borderId="34" xfId="0" applyFont="1" applyFill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2" fillId="5" borderId="29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2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4" xfId="0" applyFont="1" applyBorder="1" applyAlignment="1" applyProtection="1">
      <alignment vertical="center" wrapText="1"/>
      <protection/>
    </xf>
    <xf numFmtId="0" fontId="12" fillId="0" borderId="45" xfId="0" applyFont="1" applyBorder="1" applyAlignment="1" applyProtection="1">
      <alignment wrapText="1"/>
      <protection/>
    </xf>
    <xf numFmtId="0" fontId="12" fillId="0" borderId="46" xfId="0" applyFont="1" applyBorder="1" applyAlignment="1" applyProtection="1">
      <alignment wrapText="1"/>
      <protection/>
    </xf>
    <xf numFmtId="0" fontId="12" fillId="0" borderId="47" xfId="0" applyFont="1" applyBorder="1" applyAlignment="1" applyProtection="1">
      <alignment wrapText="1"/>
      <protection/>
    </xf>
    <xf numFmtId="0" fontId="4" fillId="2" borderId="31" xfId="0" applyFont="1" applyFill="1" applyBorder="1" applyAlignment="1" applyProtection="1">
      <alignment horizontal="center" vertical="center"/>
      <protection/>
    </xf>
    <xf numFmtId="0" fontId="4" fillId="2" borderId="29" xfId="0" applyFont="1" applyFill="1" applyBorder="1" applyAlignment="1" applyProtection="1">
      <alignment horizontal="center" vertical="center"/>
      <protection/>
    </xf>
    <xf numFmtId="0" fontId="4" fillId="2" borderId="30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1" fontId="6" fillId="6" borderId="24" xfId="0" applyNumberFormat="1" applyFont="1" applyFill="1" applyBorder="1" applyAlignment="1" applyProtection="1">
      <alignment horizontal="right" vertical="center"/>
      <protection locked="0"/>
    </xf>
    <xf numFmtId="1" fontId="6" fillId="6" borderId="25" xfId="0" applyNumberFormat="1" applyFont="1" applyFill="1" applyBorder="1" applyAlignment="1" applyProtection="1">
      <alignment horizontal="right" vertical="center"/>
      <protection locked="0"/>
    </xf>
    <xf numFmtId="49" fontId="3" fillId="6" borderId="3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8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8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2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5" xfId="0" applyFont="1" applyFill="1" applyBorder="1" applyAlignment="1" applyProtection="1">
      <alignment horizontal="left" vertical="center" wrapText="1"/>
      <protection locked="0"/>
    </xf>
    <xf numFmtId="0" fontId="8" fillId="6" borderId="19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41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8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vertical="center" wrapText="1"/>
      <protection/>
    </xf>
    <xf numFmtId="0" fontId="11" fillId="0" borderId="29" xfId="0" applyFont="1" applyBorder="1" applyAlignment="1" applyProtection="1">
      <alignment vertical="center" wrapText="1"/>
      <protection/>
    </xf>
    <xf numFmtId="0" fontId="11" fillId="0" borderId="30" xfId="0" applyFont="1" applyBorder="1" applyAlignment="1" applyProtection="1">
      <alignment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41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49" xfId="0" applyFont="1" applyBorder="1" applyAlignment="1" applyProtection="1">
      <alignment horizontal="left" vertical="center" wrapText="1"/>
      <protection/>
    </xf>
    <xf numFmtId="0" fontId="8" fillId="0" borderId="43" xfId="0" applyFont="1" applyBorder="1" applyAlignment="1" applyProtection="1">
      <alignment horizontal="left" vertical="center" wrapText="1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19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4" fontId="4" fillId="3" borderId="18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5" fillId="4" borderId="9" xfId="0" applyNumberFormat="1" applyFont="1" applyFill="1" applyBorder="1" applyAlignment="1" applyProtection="1">
      <alignment horizontal="right" vertical="center"/>
      <protection/>
    </xf>
    <xf numFmtId="0" fontId="2" fillId="7" borderId="13" xfId="0" applyFont="1" applyFill="1" applyBorder="1" applyAlignment="1" applyProtection="1">
      <alignment horizontal="center" vertical="center" wrapText="1"/>
      <protection/>
    </xf>
    <xf numFmtId="4" fontId="6" fillId="6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2" fillId="0" borderId="23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0" xfId="0" applyFont="1" applyBorder="1" applyAlignment="1" applyProtection="1">
      <alignment vertical="center" wrapText="1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4" fillId="2" borderId="31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4" fontId="6" fillId="6" borderId="7" xfId="0" applyNumberFormat="1" applyFont="1" applyFill="1" applyBorder="1" applyAlignment="1" applyProtection="1">
      <alignment horizontal="right" vertical="center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 applyProtection="1">
      <alignment horizontal="left" vertical="center" wrapText="1"/>
      <protection/>
    </xf>
    <xf numFmtId="0" fontId="8" fillId="0" borderId="51" xfId="0" applyFont="1" applyBorder="1" applyAlignment="1" applyProtection="1">
      <alignment horizontal="left" vertical="center" wrapText="1"/>
      <protection/>
    </xf>
    <xf numFmtId="0" fontId="8" fillId="0" borderId="5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49" fontId="3" fillId="6" borderId="5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55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31" xfId="0" applyNumberFormat="1" applyFont="1" applyFill="1" applyBorder="1" applyAlignment="1" applyProtection="1">
      <alignment horizontal="left" vertical="center" wrapText="1"/>
      <protection/>
    </xf>
    <xf numFmtId="49" fontId="4" fillId="7" borderId="29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28" xfId="0" applyNumberFormat="1" applyFont="1" applyFill="1" applyBorder="1" applyAlignment="1" applyProtection="1">
      <alignment horizontal="left" vertical="center" wrapText="1"/>
      <protection/>
    </xf>
    <xf numFmtId="0" fontId="2" fillId="6" borderId="14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vertical="center" wrapText="1"/>
      <protection locked="0"/>
    </xf>
    <xf numFmtId="0" fontId="2" fillId="6" borderId="19" xfId="0" applyFont="1" applyFill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horizontal="left" vertical="center" wrapText="1"/>
      <protection/>
    </xf>
    <xf numFmtId="0" fontId="2" fillId="0" borderId="55" xfId="0" applyFont="1" applyBorder="1" applyAlignment="1" applyProtection="1">
      <alignment horizontal="left" vertical="center" wrapText="1"/>
      <protection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0" fontId="5" fillId="2" borderId="29" xfId="0" applyFont="1" applyFill="1" applyBorder="1" applyAlignment="1" applyProtection="1">
      <alignment horizontal="left" vertical="center" wrapText="1"/>
      <protection locked="0"/>
    </xf>
    <xf numFmtId="0" fontId="5" fillId="2" borderId="30" xfId="0" applyFont="1" applyFill="1" applyBorder="1" applyAlignment="1" applyProtection="1">
      <alignment horizontal="left" vertical="center" wrapText="1"/>
      <protection locked="0"/>
    </xf>
    <xf numFmtId="49" fontId="5" fillId="7" borderId="41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37" xfId="0" applyNumberFormat="1" applyFont="1" applyFill="1" applyBorder="1" applyAlignment="1" applyProtection="1">
      <alignment horizontal="left" vertical="center" wrapText="1"/>
      <protection/>
    </xf>
    <xf numFmtId="49" fontId="5" fillId="7" borderId="48" xfId="0" applyNumberFormat="1" applyFont="1" applyFill="1" applyBorder="1" applyAlignment="1" applyProtection="1">
      <alignment horizontal="left" vertical="center" wrapText="1"/>
      <protection/>
    </xf>
    <xf numFmtId="49" fontId="5" fillId="7" borderId="12" xfId="0" applyNumberFormat="1" applyFont="1" applyFill="1" applyBorder="1" applyAlignment="1" applyProtection="1">
      <alignment horizontal="left" vertical="center" wrapText="1"/>
      <protection/>
    </xf>
    <xf numFmtId="49" fontId="5" fillId="7" borderId="7" xfId="0" applyNumberFormat="1" applyFont="1" applyFill="1" applyBorder="1" applyAlignment="1" applyProtection="1">
      <alignment horizontal="left" vertical="center" wrapText="1"/>
      <protection/>
    </xf>
    <xf numFmtId="49" fontId="5" fillId="7" borderId="24" xfId="0" applyNumberFormat="1" applyFont="1" applyFill="1" applyBorder="1" applyAlignment="1" applyProtection="1">
      <alignment horizontal="left" vertical="center" wrapText="1"/>
      <protection/>
    </xf>
    <xf numFmtId="49" fontId="5" fillId="7" borderId="13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9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25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13" xfId="0" applyNumberFormat="1" applyFont="1" applyFill="1" applyBorder="1" applyAlignment="1" applyProtection="1">
      <alignment horizontal="left" vertical="center"/>
      <protection/>
    </xf>
    <xf numFmtId="49" fontId="5" fillId="7" borderId="9" xfId="0" applyNumberFormat="1" applyFont="1" applyFill="1" applyBorder="1" applyAlignment="1" applyProtection="1">
      <alignment horizontal="left" vertical="center"/>
      <protection/>
    </xf>
    <xf numFmtId="49" fontId="5" fillId="7" borderId="25" xfId="0" applyNumberFormat="1" applyFont="1" applyFill="1" applyBorder="1" applyAlignment="1" applyProtection="1">
      <alignment horizontal="left" vertical="center"/>
      <protection/>
    </xf>
    <xf numFmtId="49" fontId="5" fillId="7" borderId="14" xfId="0" applyNumberFormat="1" applyFont="1" applyFill="1" applyBorder="1" applyAlignment="1" applyProtection="1">
      <alignment horizontal="left" vertical="center" wrapText="1"/>
      <protection/>
    </xf>
    <xf numFmtId="49" fontId="5" fillId="7" borderId="15" xfId="0" applyNumberFormat="1" applyFont="1" applyFill="1" applyBorder="1" applyAlignment="1" applyProtection="1">
      <alignment horizontal="left" vertical="center" wrapText="1"/>
      <protection/>
    </xf>
    <xf numFmtId="49" fontId="5" fillId="7" borderId="56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 topLeftCell="A1">
      <selection activeCell="B1" sqref="B1:K1"/>
    </sheetView>
  </sheetViews>
  <sheetFormatPr defaultColWidth="9.140625" defaultRowHeight="15"/>
  <cols>
    <col min="1" max="1" width="2.57421875" style="1" customWidth="1"/>
    <col min="2" max="2" width="13.140625" style="18" customWidth="1"/>
    <col min="3" max="3" width="10.140625" style="18" customWidth="1"/>
    <col min="4" max="4" width="16.00390625" style="18" customWidth="1"/>
    <col min="5" max="5" width="9.140625" style="18" customWidth="1"/>
    <col min="6" max="6" width="12.00390625" style="18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60"/>
      <c r="B1" s="256" t="s">
        <v>53</v>
      </c>
      <c r="C1" s="257"/>
      <c r="D1" s="257"/>
      <c r="E1" s="257"/>
      <c r="F1" s="257"/>
      <c r="G1" s="257"/>
      <c r="H1" s="257"/>
      <c r="I1" s="257"/>
      <c r="J1" s="257"/>
      <c r="K1" s="258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43" t="s">
        <v>33</v>
      </c>
      <c r="C3" s="144"/>
      <c r="D3" s="144"/>
      <c r="E3" s="144"/>
      <c r="F3" s="144"/>
      <c r="G3" s="145"/>
      <c r="H3" s="7" t="s">
        <v>0</v>
      </c>
      <c r="I3" s="8" t="s">
        <v>1</v>
      </c>
      <c r="J3" s="9" t="s">
        <v>2</v>
      </c>
      <c r="K3" s="8" t="s">
        <v>3</v>
      </c>
      <c r="L3" s="8" t="s">
        <v>19</v>
      </c>
      <c r="M3" s="8" t="s">
        <v>4</v>
      </c>
    </row>
    <row r="4" spans="1:13" ht="12.75" customHeight="1">
      <c r="A4" s="216" t="s">
        <v>5</v>
      </c>
      <c r="B4" s="259" t="s">
        <v>54</v>
      </c>
      <c r="C4" s="260"/>
      <c r="D4" s="260"/>
      <c r="E4" s="260"/>
      <c r="F4" s="260"/>
      <c r="G4" s="260"/>
      <c r="H4" s="232">
        <v>1</v>
      </c>
      <c r="I4" s="233"/>
      <c r="J4" s="148"/>
      <c r="K4" s="234">
        <f>H4*I4</f>
        <v>0</v>
      </c>
      <c r="L4" s="235">
        <f>H4*(I4*J4/100)</f>
        <v>0</v>
      </c>
      <c r="M4" s="227">
        <f>IF(J4&gt;0,H4*I4*(J4/100+1),IF(I4&gt;0,"Zadejte DPH",0))</f>
        <v>0</v>
      </c>
    </row>
    <row r="5" spans="1:13" ht="14.25" customHeight="1">
      <c r="A5" s="217"/>
      <c r="B5" s="261"/>
      <c r="C5" s="262"/>
      <c r="D5" s="262"/>
      <c r="E5" s="262"/>
      <c r="F5" s="262"/>
      <c r="G5" s="262"/>
      <c r="H5" s="214"/>
      <c r="I5" s="215"/>
      <c r="J5" s="149"/>
      <c r="K5" s="212"/>
      <c r="L5" s="213"/>
      <c r="M5" s="228"/>
    </row>
    <row r="6" spans="1:13" ht="15" customHeight="1" thickBot="1">
      <c r="A6" s="10"/>
      <c r="B6" s="11"/>
      <c r="C6" s="11"/>
      <c r="D6" s="130" t="s">
        <v>34</v>
      </c>
      <c r="E6" s="146"/>
      <c r="F6" s="146"/>
      <c r="G6" s="146"/>
      <c r="H6" s="146"/>
      <c r="I6" s="146"/>
      <c r="J6" s="147"/>
      <c r="K6" s="26">
        <f>SUM(K4:K5)</f>
        <v>0</v>
      </c>
      <c r="L6" s="27">
        <f>SUM(L4:L5)</f>
        <v>0</v>
      </c>
      <c r="M6" s="28">
        <f>SUM(M4:M5)</f>
        <v>0</v>
      </c>
    </row>
    <row r="7" spans="1:13" ht="12" customHeight="1" thickBo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>
      <c r="A8" s="10"/>
      <c r="B8" s="229" t="s">
        <v>52</v>
      </c>
      <c r="C8" s="230"/>
      <c r="D8" s="230"/>
      <c r="E8" s="230"/>
      <c r="F8" s="230"/>
      <c r="G8" s="231"/>
      <c r="H8" s="8" t="s">
        <v>27</v>
      </c>
      <c r="I8" s="7" t="s">
        <v>6</v>
      </c>
      <c r="J8" s="9" t="s">
        <v>2</v>
      </c>
      <c r="K8" s="8" t="s">
        <v>3</v>
      </c>
      <c r="L8" s="8" t="s">
        <v>19</v>
      </c>
      <c r="M8" s="8" t="s">
        <v>4</v>
      </c>
    </row>
    <row r="9" spans="1:13" ht="14.25" customHeight="1">
      <c r="A9" s="159" t="s">
        <v>7</v>
      </c>
      <c r="B9" s="134"/>
      <c r="C9" s="263" t="s">
        <v>8</v>
      </c>
      <c r="D9" s="264"/>
      <c r="E9" s="264"/>
      <c r="F9" s="264"/>
      <c r="G9" s="265"/>
      <c r="H9" s="38"/>
      <c r="I9" s="39"/>
      <c r="J9" s="61"/>
      <c r="K9" s="68">
        <f>H9*I9</f>
        <v>0</v>
      </c>
      <c r="L9" s="29">
        <f>H9*(I9*J9/100)</f>
        <v>0</v>
      </c>
      <c r="M9" s="30">
        <f>IF(J9&gt;0,H9*I9*(J9/100+1),IF(I9&gt;0,"Zadejte DPH",0))</f>
        <v>0</v>
      </c>
    </row>
    <row r="10" spans="1:13" ht="28.5" customHeight="1">
      <c r="A10" s="160"/>
      <c r="B10" s="135"/>
      <c r="C10" s="266" t="s">
        <v>24</v>
      </c>
      <c r="D10" s="267"/>
      <c r="E10" s="267"/>
      <c r="F10" s="267"/>
      <c r="G10" s="268"/>
      <c r="H10" s="40"/>
      <c r="I10" s="41"/>
      <c r="J10" s="62"/>
      <c r="K10" s="69">
        <f aca="true" t="shared" si="0" ref="K10:K12">H10*I10</f>
        <v>0</v>
      </c>
      <c r="L10" s="31">
        <f aca="true" t="shared" si="1" ref="L10:L12">H10*(I10*J10/100)</f>
        <v>0</v>
      </c>
      <c r="M10" s="32">
        <f aca="true" t="shared" si="2" ref="M10:M12">IF(J10&gt;0,H10*I10*(J10/100+1),IF(I10&gt;0,"Zadejte DPH",0))</f>
        <v>0</v>
      </c>
    </row>
    <row r="11" spans="1:13" ht="14.25" customHeight="1">
      <c r="A11" s="160"/>
      <c r="B11" s="135"/>
      <c r="C11" s="269" t="s">
        <v>9</v>
      </c>
      <c r="D11" s="270"/>
      <c r="E11" s="270"/>
      <c r="F11" s="270"/>
      <c r="G11" s="271"/>
      <c r="H11" s="40"/>
      <c r="I11" s="41"/>
      <c r="J11" s="62"/>
      <c r="K11" s="69">
        <f t="shared" si="0"/>
        <v>0</v>
      </c>
      <c r="L11" s="31">
        <f t="shared" si="1"/>
        <v>0</v>
      </c>
      <c r="M11" s="32">
        <f t="shared" si="2"/>
        <v>0</v>
      </c>
    </row>
    <row r="12" spans="1:13" ht="14.25" customHeight="1" thickBot="1">
      <c r="A12" s="160"/>
      <c r="B12" s="135"/>
      <c r="C12" s="272" t="s">
        <v>20</v>
      </c>
      <c r="D12" s="273"/>
      <c r="E12" s="273"/>
      <c r="F12" s="273"/>
      <c r="G12" s="274"/>
      <c r="H12" s="42"/>
      <c r="I12" s="41"/>
      <c r="J12" s="62"/>
      <c r="K12" s="70">
        <f t="shared" si="0"/>
        <v>0</v>
      </c>
      <c r="L12" s="49">
        <f t="shared" si="1"/>
        <v>0</v>
      </c>
      <c r="M12" s="50">
        <f t="shared" si="2"/>
        <v>0</v>
      </c>
    </row>
    <row r="13" spans="1:13" ht="14.25" customHeight="1" thickBot="1">
      <c r="A13" s="160"/>
      <c r="B13" s="135"/>
      <c r="C13" s="246" t="s">
        <v>25</v>
      </c>
      <c r="D13" s="247"/>
      <c r="E13" s="247"/>
      <c r="F13" s="247"/>
      <c r="G13" s="247"/>
      <c r="H13" s="248"/>
      <c r="I13" s="248"/>
      <c r="J13" s="248"/>
      <c r="K13" s="249"/>
      <c r="L13" s="249"/>
      <c r="M13" s="250"/>
    </row>
    <row r="14" spans="1:13" ht="14.25" customHeight="1">
      <c r="A14" s="160"/>
      <c r="B14" s="135"/>
      <c r="C14" s="150"/>
      <c r="D14" s="151"/>
      <c r="E14" s="151"/>
      <c r="F14" s="151"/>
      <c r="G14" s="152"/>
      <c r="H14" s="59"/>
      <c r="I14" s="39"/>
      <c r="J14" s="63"/>
      <c r="K14" s="74">
        <f>H14*I14</f>
        <v>0</v>
      </c>
      <c r="L14" s="29">
        <f>H14*(I14*J14/100)</f>
        <v>0</v>
      </c>
      <c r="M14" s="30">
        <f>IF(J14&gt;0,H14*I14*(J14/100+1),IF(I14&gt;0,"Zadejte DPH",0))</f>
        <v>0</v>
      </c>
    </row>
    <row r="15" spans="1:13" ht="14.25" customHeight="1">
      <c r="A15" s="160"/>
      <c r="B15" s="135"/>
      <c r="C15" s="153"/>
      <c r="D15" s="154"/>
      <c r="E15" s="154"/>
      <c r="F15" s="154"/>
      <c r="G15" s="155"/>
      <c r="H15" s="45"/>
      <c r="I15" s="41"/>
      <c r="J15" s="64"/>
      <c r="K15" s="46">
        <f aca="true" t="shared" si="3" ref="K15:K16">H15*I15</f>
        <v>0</v>
      </c>
      <c r="L15" s="31">
        <f aca="true" t="shared" si="4" ref="L15:L16">H15*(I15*J15/100)</f>
        <v>0</v>
      </c>
      <c r="M15" s="32">
        <f aca="true" t="shared" si="5" ref="M15:M16">IF(J15&gt;0,H15*I15*(J15/100+1),IF(I15&gt;0,"Zadejte DPH",0))</f>
        <v>0</v>
      </c>
    </row>
    <row r="16" spans="1:13" ht="14.25" customHeight="1" thickBot="1">
      <c r="A16" s="161"/>
      <c r="B16" s="136"/>
      <c r="C16" s="243"/>
      <c r="D16" s="244"/>
      <c r="E16" s="244"/>
      <c r="F16" s="244"/>
      <c r="G16" s="245"/>
      <c r="H16" s="42"/>
      <c r="I16" s="43"/>
      <c r="J16" s="65"/>
      <c r="K16" s="70">
        <f t="shared" si="3"/>
        <v>0</v>
      </c>
      <c r="L16" s="49">
        <f t="shared" si="4"/>
        <v>0</v>
      </c>
      <c r="M16" s="50">
        <f t="shared" si="5"/>
        <v>0</v>
      </c>
    </row>
    <row r="17" spans="1:13" ht="15" customHeight="1" thickBot="1">
      <c r="A17" s="11"/>
      <c r="B17" s="17"/>
      <c r="C17" s="17"/>
      <c r="D17" s="209" t="s">
        <v>23</v>
      </c>
      <c r="E17" s="210"/>
      <c r="F17" s="210"/>
      <c r="G17" s="210"/>
      <c r="H17" s="210"/>
      <c r="I17" s="210"/>
      <c r="J17" s="211"/>
      <c r="K17" s="33">
        <f>SUM(K9:K16)</f>
        <v>0</v>
      </c>
      <c r="L17" s="48">
        <f>SUM(L9:L16)</f>
        <v>0</v>
      </c>
      <c r="M17" s="26">
        <f>SUM(M9:M16)</f>
        <v>0</v>
      </c>
    </row>
    <row r="18" spans="1:13" ht="12.75" customHeight="1" thickBot="1">
      <c r="A18" s="20"/>
      <c r="B18" s="21"/>
      <c r="C18" s="21"/>
      <c r="D18" s="19"/>
      <c r="E18" s="21"/>
      <c r="F18" s="22"/>
      <c r="G18" s="22"/>
      <c r="H18" s="22"/>
      <c r="K18" s="34"/>
      <c r="L18" s="35"/>
      <c r="M18" s="36"/>
    </row>
    <row r="19" spans="2:13" ht="17.25" customHeight="1" thickBot="1">
      <c r="B19" s="131" t="s">
        <v>36</v>
      </c>
      <c r="C19" s="132"/>
      <c r="D19" s="132"/>
      <c r="E19" s="132"/>
      <c r="F19" s="132"/>
      <c r="G19" s="132"/>
      <c r="H19" s="132"/>
      <c r="I19" s="132"/>
      <c r="J19" s="133"/>
      <c r="K19" s="37">
        <f>SUM(_xlfn.IFERROR(K6,0),_xlfn.IFERROR(K17,0),_xlfn.IFERROR(#REF!,0),_xlfn.IFERROR(#REF!,0))</f>
        <v>0</v>
      </c>
      <c r="L19" s="37">
        <f>SUM(_xlfn.IFERROR(L6,0),_xlfn.IFERROR(L17,0),_xlfn.IFERROR(#REF!,0),_xlfn.IFERROR(#REF!,0))</f>
        <v>0</v>
      </c>
      <c r="M19" s="37">
        <f>SUM(_xlfn.IFERROR(M6,0),_xlfn.IFERROR(M17,0),_xlfn.IFERROR(#REF!,0),_xlfn.IFERROR(#REF!,0))</f>
        <v>0</v>
      </c>
    </row>
    <row r="20" spans="2:6" ht="15.75" thickBot="1">
      <c r="B20" s="241" t="s">
        <v>10</v>
      </c>
      <c r="C20" s="241"/>
      <c r="D20" s="241"/>
      <c r="E20" s="23"/>
      <c r="F20" s="23"/>
    </row>
    <row r="21" spans="1:13" ht="36.75" customHeight="1" thickBot="1">
      <c r="A21" s="125" t="s">
        <v>11</v>
      </c>
      <c r="B21" s="180" t="s">
        <v>12</v>
      </c>
      <c r="C21" s="181"/>
      <c r="D21" s="182"/>
      <c r="E21" s="51" t="s">
        <v>28</v>
      </c>
      <c r="F21" s="52" t="s">
        <v>2</v>
      </c>
      <c r="G21" s="242" t="s">
        <v>19</v>
      </c>
      <c r="H21" s="242"/>
      <c r="I21" s="53" t="s">
        <v>29</v>
      </c>
      <c r="K21" s="47"/>
      <c r="L21" s="47"/>
      <c r="M21" s="47"/>
    </row>
    <row r="22" spans="1:13" ht="24.95" customHeight="1" thickBot="1">
      <c r="A22" s="126"/>
      <c r="B22" s="224" t="s">
        <v>50</v>
      </c>
      <c r="C22" s="225"/>
      <c r="D22" s="226"/>
      <c r="E22" s="54"/>
      <c r="F22" s="66"/>
      <c r="G22" s="192">
        <f>I22-E22</f>
        <v>0</v>
      </c>
      <c r="H22" s="192"/>
      <c r="I22" s="55">
        <f>E22*(F22/100+1)</f>
        <v>0</v>
      </c>
      <c r="K22" s="47"/>
      <c r="L22" s="47"/>
      <c r="M22" s="47"/>
    </row>
    <row r="23" spans="1:13" ht="24.95" customHeight="1">
      <c r="A23" s="126"/>
      <c r="B23" s="237" t="s">
        <v>31</v>
      </c>
      <c r="C23" s="196" t="s">
        <v>30</v>
      </c>
      <c r="D23" s="236"/>
      <c r="E23" s="56"/>
      <c r="F23" s="67"/>
      <c r="G23" s="124">
        <f>I23-E23</f>
        <v>0</v>
      </c>
      <c r="H23" s="124"/>
      <c r="I23" s="57">
        <f>E23*(F23/100+1)</f>
        <v>0</v>
      </c>
      <c r="K23" s="47"/>
      <c r="L23" s="47"/>
      <c r="M23" s="47"/>
    </row>
    <row r="24" spans="1:13" ht="24.95" customHeight="1" thickBot="1">
      <c r="A24" s="126"/>
      <c r="B24" s="238"/>
      <c r="C24" s="239" t="s">
        <v>26</v>
      </c>
      <c r="D24" s="240"/>
      <c r="E24" s="56"/>
      <c r="F24" s="67"/>
      <c r="G24" s="124">
        <f aca="true" t="shared" si="6" ref="G24:G27">I24-E24</f>
        <v>0</v>
      </c>
      <c r="H24" s="124"/>
      <c r="I24" s="57">
        <f aca="true" t="shared" si="7" ref="I24:I27">E24*(F24/100+1)</f>
        <v>0</v>
      </c>
      <c r="K24" s="47"/>
      <c r="L24" s="47"/>
      <c r="M24" s="47"/>
    </row>
    <row r="25" spans="1:13" ht="24.95" customHeight="1" thickBot="1">
      <c r="A25" s="126"/>
      <c r="B25" s="193" t="s">
        <v>32</v>
      </c>
      <c r="C25" s="196" t="s">
        <v>51</v>
      </c>
      <c r="D25" s="197"/>
      <c r="E25" s="44"/>
      <c r="F25" s="67"/>
      <c r="G25" s="124">
        <f>I25-E25</f>
        <v>0</v>
      </c>
      <c r="H25" s="124"/>
      <c r="I25" s="57">
        <f>E25*(F25/100+1)</f>
        <v>0</v>
      </c>
      <c r="K25" s="183" t="s">
        <v>35</v>
      </c>
      <c r="L25" s="184"/>
      <c r="M25" s="185"/>
    </row>
    <row r="26" spans="1:13" ht="24.95" customHeight="1">
      <c r="A26" s="126"/>
      <c r="B26" s="194"/>
      <c r="C26" s="128" t="s">
        <v>30</v>
      </c>
      <c r="D26" s="129"/>
      <c r="E26" s="44"/>
      <c r="F26" s="67"/>
      <c r="G26" s="124">
        <f>I26-E26</f>
        <v>0</v>
      </c>
      <c r="H26" s="124"/>
      <c r="I26" s="57">
        <f>E26*(F26/100+1)</f>
        <v>0</v>
      </c>
      <c r="K26" s="186" t="s">
        <v>48</v>
      </c>
      <c r="L26" s="187"/>
      <c r="M26" s="188"/>
    </row>
    <row r="27" spans="1:13" ht="24.95" customHeight="1" thickBot="1">
      <c r="A27" s="126"/>
      <c r="B27" s="195"/>
      <c r="C27" s="198" t="s">
        <v>26</v>
      </c>
      <c r="D27" s="199"/>
      <c r="E27" s="44"/>
      <c r="F27" s="67"/>
      <c r="G27" s="124">
        <f t="shared" si="6"/>
        <v>0</v>
      </c>
      <c r="H27" s="124"/>
      <c r="I27" s="57">
        <f t="shared" si="7"/>
        <v>0</v>
      </c>
      <c r="K27" s="189"/>
      <c r="L27" s="190"/>
      <c r="M27" s="191"/>
    </row>
    <row r="28" spans="1:13" ht="24.95" customHeight="1" thickBot="1">
      <c r="A28" s="126"/>
      <c r="B28" s="137" t="s">
        <v>13</v>
      </c>
      <c r="C28" s="138"/>
      <c r="D28" s="139"/>
      <c r="E28" s="165"/>
      <c r="F28" s="166"/>
      <c r="G28" s="166"/>
      <c r="H28" s="166"/>
      <c r="I28" s="167"/>
      <c r="K28" s="47"/>
      <c r="L28" s="47"/>
      <c r="M28" s="47"/>
    </row>
    <row r="29" spans="1:13" ht="15.75" customHeight="1" thickBot="1">
      <c r="A29" s="127"/>
      <c r="B29" s="140" t="s">
        <v>14</v>
      </c>
      <c r="C29" s="141"/>
      <c r="D29" s="142"/>
      <c r="E29" s="162"/>
      <c r="F29" s="163"/>
      <c r="G29" s="163"/>
      <c r="H29" s="163"/>
      <c r="I29" s="164"/>
      <c r="K29" s="47"/>
      <c r="L29" s="47"/>
      <c r="M29" s="47"/>
    </row>
    <row r="30" spans="1:8" ht="12" customHeight="1" thickBot="1">
      <c r="A30" s="10"/>
      <c r="B30" s="24"/>
      <c r="C30" s="24"/>
      <c r="D30" s="24"/>
      <c r="E30" s="12"/>
      <c r="F30" s="12"/>
      <c r="G30" s="12"/>
      <c r="H30" s="25"/>
    </row>
    <row r="31" spans="1:13" ht="15" customHeight="1">
      <c r="A31" s="156" t="s">
        <v>40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8"/>
    </row>
    <row r="32" spans="1:13" ht="15" customHeight="1">
      <c r="A32" s="200" t="s">
        <v>41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2"/>
    </row>
    <row r="33" spans="1:13" ht="15" customHeight="1">
      <c r="A33" s="75" t="s">
        <v>49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</row>
    <row r="34" spans="1:13" ht="15" customHeight="1" thickBot="1">
      <c r="A34" s="203" t="s">
        <v>21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5"/>
    </row>
    <row r="35" ht="12" customHeight="1" thickBot="1"/>
    <row r="36" spans="1:10" ht="15" customHeight="1">
      <c r="A36" s="218" t="s">
        <v>42</v>
      </c>
      <c r="B36" s="219"/>
      <c r="C36" s="219"/>
      <c r="D36" s="219"/>
      <c r="E36" s="219"/>
      <c r="F36" s="219"/>
      <c r="G36" s="219"/>
      <c r="H36" s="219"/>
      <c r="I36" s="219"/>
      <c r="J36" s="220"/>
    </row>
    <row r="37" spans="1:10" ht="15" customHeight="1">
      <c r="A37" s="221" t="s">
        <v>43</v>
      </c>
      <c r="B37" s="222"/>
      <c r="C37" s="222"/>
      <c r="D37" s="222"/>
      <c r="E37" s="222"/>
      <c r="F37" s="222"/>
      <c r="G37" s="222"/>
      <c r="H37" s="222"/>
      <c r="I37" s="222"/>
      <c r="J37" s="223"/>
    </row>
    <row r="38" ht="12" customHeight="1" thickBot="1"/>
    <row r="39" spans="1:13" ht="15.75" thickBot="1">
      <c r="A39" s="174" t="s">
        <v>15</v>
      </c>
      <c r="B39" s="175"/>
      <c r="C39" s="175"/>
      <c r="D39" s="168"/>
      <c r="E39" s="169"/>
      <c r="F39" s="169"/>
      <c r="G39" s="170"/>
      <c r="I39" s="178" t="s">
        <v>16</v>
      </c>
      <c r="J39" s="179"/>
      <c r="K39" s="78"/>
      <c r="L39" s="78"/>
      <c r="M39" s="79"/>
    </row>
    <row r="40" spans="1:13" ht="15.75" thickBot="1">
      <c r="A40" s="176"/>
      <c r="B40" s="177"/>
      <c r="C40" s="177"/>
      <c r="D40" s="171"/>
      <c r="E40" s="172"/>
      <c r="F40" s="172"/>
      <c r="G40" s="173"/>
      <c r="I40" s="80" t="s">
        <v>22</v>
      </c>
      <c r="J40" s="81"/>
      <c r="K40" s="78"/>
      <c r="L40" s="78"/>
      <c r="M40" s="79"/>
    </row>
    <row r="41" spans="1:13" ht="15" customHeight="1">
      <c r="A41" s="105" t="s">
        <v>17</v>
      </c>
      <c r="B41" s="106"/>
      <c r="C41" s="107"/>
      <c r="D41" s="114"/>
      <c r="E41" s="115"/>
      <c r="F41" s="115"/>
      <c r="G41" s="116"/>
      <c r="I41" s="112" t="s">
        <v>17</v>
      </c>
      <c r="J41" s="113"/>
      <c r="K41" s="206"/>
      <c r="L41" s="207"/>
      <c r="M41" s="208"/>
    </row>
    <row r="42" spans="1:13" ht="15">
      <c r="A42" s="120"/>
      <c r="B42" s="121"/>
      <c r="C42" s="122"/>
      <c r="D42" s="88"/>
      <c r="E42" s="89"/>
      <c r="F42" s="89"/>
      <c r="G42" s="90"/>
      <c r="I42" s="108"/>
      <c r="J42" s="109"/>
      <c r="K42" s="94"/>
      <c r="L42" s="95"/>
      <c r="M42" s="96"/>
    </row>
    <row r="43" spans="1:13" ht="15">
      <c r="A43" s="120"/>
      <c r="B43" s="121"/>
      <c r="C43" s="122"/>
      <c r="D43" s="88"/>
      <c r="E43" s="89"/>
      <c r="F43" s="89"/>
      <c r="G43" s="90"/>
      <c r="I43" s="110"/>
      <c r="J43" s="111"/>
      <c r="K43" s="94"/>
      <c r="L43" s="95"/>
      <c r="M43" s="96"/>
    </row>
    <row r="44" spans="1:13" ht="15" customHeight="1">
      <c r="A44" s="100" t="s">
        <v>37</v>
      </c>
      <c r="B44" s="123"/>
      <c r="C44" s="101"/>
      <c r="D44" s="97"/>
      <c r="E44" s="98"/>
      <c r="F44" s="98"/>
      <c r="G44" s="99"/>
      <c r="I44" s="100" t="s">
        <v>37</v>
      </c>
      <c r="J44" s="101"/>
      <c r="K44" s="102"/>
      <c r="L44" s="103"/>
      <c r="M44" s="104"/>
    </row>
    <row r="45" spans="1:13" ht="15" customHeight="1">
      <c r="A45" s="82" t="s">
        <v>38</v>
      </c>
      <c r="B45" s="83"/>
      <c r="C45" s="84"/>
      <c r="D45" s="117"/>
      <c r="E45" s="118"/>
      <c r="F45" s="118"/>
      <c r="G45" s="119"/>
      <c r="I45" s="100" t="s">
        <v>38</v>
      </c>
      <c r="J45" s="101"/>
      <c r="K45" s="94"/>
      <c r="L45" s="95"/>
      <c r="M45" s="96"/>
    </row>
    <row r="46" spans="1:13" ht="15" customHeight="1" thickBot="1">
      <c r="A46" s="85" t="s">
        <v>39</v>
      </c>
      <c r="B46" s="86"/>
      <c r="C46" s="87"/>
      <c r="D46" s="91"/>
      <c r="E46" s="92"/>
      <c r="F46" s="92"/>
      <c r="G46" s="93"/>
      <c r="I46" s="100" t="s">
        <v>39</v>
      </c>
      <c r="J46" s="101"/>
      <c r="K46" s="94"/>
      <c r="L46" s="95"/>
      <c r="M46" s="96"/>
    </row>
    <row r="47" spans="1:13" ht="33" customHeight="1" thickBot="1">
      <c r="A47" s="25"/>
      <c r="B47" s="25"/>
      <c r="C47" s="25"/>
      <c r="D47" s="58"/>
      <c r="E47" s="58"/>
      <c r="F47" s="58"/>
      <c r="G47" s="58"/>
      <c r="I47" s="254" t="s">
        <v>18</v>
      </c>
      <c r="J47" s="255"/>
      <c r="K47" s="251"/>
      <c r="L47" s="252"/>
      <c r="M47" s="253"/>
    </row>
    <row r="48" ht="12" customHeight="1"/>
  </sheetData>
  <sheetProtection algorithmName="SHA-512" hashValue="XoQIIQlCbMojwqykSWO9LKIwOmgOTZrlcuzY5n47jnkF+n7R9pesHf9kxVDIDTpWKHgNmPMjNvrrGviNtzmrdg==" saltValue="Mh+y0rtaXyb7MvZRT85jWQ==" spinCount="100000" sheet="1" objects="1" scenarios="1"/>
  <mergeCells count="84">
    <mergeCell ref="K45:M45"/>
    <mergeCell ref="K46:M46"/>
    <mergeCell ref="K47:M47"/>
    <mergeCell ref="I47:J47"/>
    <mergeCell ref="G25:H25"/>
    <mergeCell ref="C23:D23"/>
    <mergeCell ref="B23:B24"/>
    <mergeCell ref="C24:D24"/>
    <mergeCell ref="G23:H23"/>
    <mergeCell ref="B20:D20"/>
    <mergeCell ref="G21:H21"/>
    <mergeCell ref="C16:G16"/>
    <mergeCell ref="C13:M13"/>
    <mergeCell ref="M4:M5"/>
    <mergeCell ref="B8:G8"/>
    <mergeCell ref="H4:H5"/>
    <mergeCell ref="I4:I5"/>
    <mergeCell ref="C12:G12"/>
    <mergeCell ref="K4:K5"/>
    <mergeCell ref="L4:L5"/>
    <mergeCell ref="B1:K1"/>
    <mergeCell ref="A32:M32"/>
    <mergeCell ref="A34:M34"/>
    <mergeCell ref="K41:M41"/>
    <mergeCell ref="D17:J17"/>
    <mergeCell ref="A4:A5"/>
    <mergeCell ref="A36:J36"/>
    <mergeCell ref="A37:J37"/>
    <mergeCell ref="B22:D22"/>
    <mergeCell ref="A31:M31"/>
    <mergeCell ref="A9:A16"/>
    <mergeCell ref="E29:I29"/>
    <mergeCell ref="E28:I28"/>
    <mergeCell ref="D39:G40"/>
    <mergeCell ref="A39:C40"/>
    <mergeCell ref="K39:M39"/>
    <mergeCell ref="I39:J39"/>
    <mergeCell ref="B21:D21"/>
    <mergeCell ref="K25:M25"/>
    <mergeCell ref="K26:M27"/>
    <mergeCell ref="G22:H22"/>
    <mergeCell ref="G27:H27"/>
    <mergeCell ref="B25:B27"/>
    <mergeCell ref="C25:D25"/>
    <mergeCell ref="C27:D27"/>
    <mergeCell ref="B3:G3"/>
    <mergeCell ref="B4:G5"/>
    <mergeCell ref="D6:J6"/>
    <mergeCell ref="C9:G9"/>
    <mergeCell ref="C10:G10"/>
    <mergeCell ref="C11:G11"/>
    <mergeCell ref="J4:J5"/>
    <mergeCell ref="B9:B16"/>
    <mergeCell ref="C14:G14"/>
    <mergeCell ref="C15:G15"/>
    <mergeCell ref="G24:H24"/>
    <mergeCell ref="A21:A29"/>
    <mergeCell ref="C26:D26"/>
    <mergeCell ref="G26:H26"/>
    <mergeCell ref="B19:J19"/>
    <mergeCell ref="B28:D28"/>
    <mergeCell ref="B29:D29"/>
    <mergeCell ref="I44:J44"/>
    <mergeCell ref="K44:M44"/>
    <mergeCell ref="A41:C41"/>
    <mergeCell ref="I45:J45"/>
    <mergeCell ref="I46:J46"/>
    <mergeCell ref="I42:J43"/>
    <mergeCell ref="I41:J41"/>
    <mergeCell ref="D41:G41"/>
    <mergeCell ref="D45:G45"/>
    <mergeCell ref="A42:C43"/>
    <mergeCell ref="A44:C44"/>
    <mergeCell ref="A33:M33"/>
    <mergeCell ref="K40:M40"/>
    <mergeCell ref="I40:J40"/>
    <mergeCell ref="A45:C45"/>
    <mergeCell ref="A46:C46"/>
    <mergeCell ref="D43:G43"/>
    <mergeCell ref="D46:G46"/>
    <mergeCell ref="D42:G42"/>
    <mergeCell ref="K42:M42"/>
    <mergeCell ref="K43:M43"/>
    <mergeCell ref="D44:G44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9:M12">
    <cfRule type="containsText" priority="2" dxfId="0" operator="containsText" text="Zadejte DPH">
      <formula>NOT(ISERROR(SEARCH("Zadejte DPH",M9)))</formula>
    </cfRule>
  </conditionalFormatting>
  <conditionalFormatting sqref="M14:M16">
    <cfRule type="containsText" priority="1" dxfId="0" operator="containsText" text="Zadejte DPH">
      <formula>NOT(ISERROR(SEARCH("Zadejte DPH",M14)))</formula>
    </cfRule>
  </conditionalFormatting>
  <dataValidations count="1" disablePrompts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4:J16 F22:F27 J4:J5 J9:J12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71" t="s">
        <v>44</v>
      </c>
      <c r="B1" s="72"/>
    </row>
    <row r="2" spans="1:2" ht="15">
      <c r="A2" s="72" t="s">
        <v>45</v>
      </c>
      <c r="B2" s="73">
        <v>21</v>
      </c>
    </row>
    <row r="3" spans="1:2" ht="15">
      <c r="A3" s="72" t="s">
        <v>46</v>
      </c>
      <c r="B3" s="73">
        <v>15</v>
      </c>
    </row>
    <row r="4" spans="1:2" ht="15">
      <c r="A4" s="72" t="s">
        <v>47</v>
      </c>
      <c r="B4" s="73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Musil Tomáš</cp:lastModifiedBy>
  <cp:lastPrinted>2021-10-13T05:38:22Z</cp:lastPrinted>
  <dcterms:created xsi:type="dcterms:W3CDTF">2019-09-24T11:59:36Z</dcterms:created>
  <dcterms:modified xsi:type="dcterms:W3CDTF">2021-10-13T05:39:13Z</dcterms:modified>
  <cp:category/>
  <cp:version/>
  <cp:contentType/>
  <cp:contentStatus/>
</cp:coreProperties>
</file>