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OPV\Kaldova\14.7 Veřejné zakázky\Zadávací řízení\Otevřené řízení\Nadlimitní\2022\Dezinfekční prostředky 2022\Zadávací dokumentace\"/>
    </mc:Choice>
  </mc:AlternateContent>
  <bookViews>
    <workbookView xWindow="0" yWindow="0" windowWidth="14370" windowHeight="6825"/>
  </bookViews>
  <sheets>
    <sheet name="ZD" sheetId="6" r:id="rId1"/>
  </sheets>
  <definedNames>
    <definedName name="_xlnm.Print_Area" localSheetId="0">ZD!$A$2:$N$62</definedName>
  </definedNames>
  <calcPr calcId="162913"/>
</workbook>
</file>

<file path=xl/calcChain.xml><?xml version="1.0" encoding="utf-8"?>
<calcChain xmlns="http://schemas.openxmlformats.org/spreadsheetml/2006/main">
  <c r="J61" i="6" l="1"/>
  <c r="J38" i="6" l="1"/>
  <c r="L38" i="6"/>
  <c r="N38" i="6" s="1"/>
  <c r="J39" i="6"/>
  <c r="L39" i="6"/>
  <c r="N39" i="6" s="1"/>
  <c r="L61" i="6"/>
  <c r="N61" i="6" s="1"/>
  <c r="N62" i="6" s="1"/>
  <c r="N40" i="6" l="1"/>
  <c r="L40" i="6"/>
  <c r="L62" i="6"/>
  <c r="J57" i="6"/>
  <c r="L57" i="6" s="1"/>
  <c r="N57" i="6" s="1"/>
  <c r="J56" i="6"/>
  <c r="L56" i="6" s="1"/>
  <c r="N56" i="6" s="1"/>
  <c r="J27" i="6" l="1"/>
  <c r="L27" i="6" s="1"/>
  <c r="N27" i="6" s="1"/>
  <c r="J30" i="6"/>
  <c r="L30" i="6" s="1"/>
  <c r="N30" i="6" s="1"/>
  <c r="J34" i="6" l="1"/>
  <c r="L34" i="6" s="1"/>
  <c r="N34" i="6" s="1"/>
  <c r="J35" i="6"/>
  <c r="L35" i="6" s="1"/>
  <c r="N35" i="6" s="1"/>
  <c r="J4" i="6" l="1"/>
  <c r="J44" i="6" l="1"/>
  <c r="J49" i="6"/>
  <c r="J58" i="6" l="1"/>
  <c r="J50" i="6" l="1"/>
  <c r="L50" i="6" l="1"/>
  <c r="N50" i="6" s="1"/>
  <c r="L49" i="6"/>
  <c r="N49" i="6" s="1"/>
  <c r="J19" i="6" l="1"/>
  <c r="L19" i="6" s="1"/>
  <c r="N19" i="6" s="1"/>
  <c r="J18" i="6"/>
  <c r="L18" i="6" s="1"/>
  <c r="N18" i="6" s="1"/>
  <c r="J16" i="6"/>
  <c r="L16" i="6" s="1"/>
  <c r="J17" i="6"/>
  <c r="L17" i="6" s="1"/>
  <c r="N17" i="6" s="1"/>
  <c r="N16" i="6" l="1"/>
  <c r="N24" i="6" s="1"/>
  <c r="L24" i="6"/>
  <c r="J31" i="6"/>
  <c r="L31" i="6" s="1"/>
  <c r="N31" i="6" s="1"/>
  <c r="L44" i="6" l="1"/>
  <c r="N44" i="6" s="1"/>
  <c r="L58" i="6"/>
  <c r="N58" i="6" s="1"/>
  <c r="J55" i="6"/>
  <c r="L55" i="6" s="1"/>
  <c r="N55" i="6" s="1"/>
  <c r="J54" i="6"/>
  <c r="J53" i="6"/>
  <c r="J48" i="6"/>
  <c r="L48" i="6" s="1"/>
  <c r="N48" i="6" s="1"/>
  <c r="J47" i="6"/>
  <c r="L47" i="6" s="1"/>
  <c r="N47" i="6" s="1"/>
  <c r="J46" i="6"/>
  <c r="L46" i="6" s="1"/>
  <c r="N46" i="6" s="1"/>
  <c r="J45" i="6"/>
  <c r="L45" i="6" s="1"/>
  <c r="N45" i="6" s="1"/>
  <c r="J43" i="6"/>
  <c r="L43" i="6" s="1"/>
  <c r="J13" i="6"/>
  <c r="L13" i="6" s="1"/>
  <c r="N13" i="6" s="1"/>
  <c r="J12" i="6"/>
  <c r="L12" i="6" s="1"/>
  <c r="N12" i="6" s="1"/>
  <c r="J11" i="6"/>
  <c r="L11" i="6" s="1"/>
  <c r="N11" i="6" s="1"/>
  <c r="J10" i="6"/>
  <c r="L10" i="6" s="1"/>
  <c r="N10" i="6" s="1"/>
  <c r="N43" i="6" l="1"/>
  <c r="N51" i="6" s="1"/>
  <c r="L51" i="6"/>
  <c r="J32" i="6"/>
  <c r="L32" i="6" s="1"/>
  <c r="N32" i="6" s="1"/>
  <c r="J28" i="6" l="1"/>
  <c r="L28" i="6" s="1"/>
  <c r="N28" i="6" s="1"/>
  <c r="L54" i="6"/>
  <c r="N54" i="6" s="1"/>
  <c r="L53" i="6"/>
  <c r="J29" i="6"/>
  <c r="L29" i="6" s="1"/>
  <c r="N29" i="6" s="1"/>
  <c r="J26" i="6"/>
  <c r="L26" i="6" s="1"/>
  <c r="J23" i="6"/>
  <c r="L23" i="6" s="1"/>
  <c r="N23" i="6" s="1"/>
  <c r="J22" i="6"/>
  <c r="L22" i="6" s="1"/>
  <c r="N22" i="6" s="1"/>
  <c r="J21" i="6"/>
  <c r="L21" i="6" s="1"/>
  <c r="N21" i="6" s="1"/>
  <c r="J20" i="6"/>
  <c r="L20" i="6" s="1"/>
  <c r="N20" i="6" s="1"/>
  <c r="J9" i="6"/>
  <c r="L9" i="6" s="1"/>
  <c r="N9" i="6" s="1"/>
  <c r="J8" i="6"/>
  <c r="L8" i="6" s="1"/>
  <c r="J7" i="6"/>
  <c r="L7" i="6" s="1"/>
  <c r="N7" i="6" s="1"/>
  <c r="J6" i="6"/>
  <c r="L6" i="6" s="1"/>
  <c r="N6" i="6" s="1"/>
  <c r="J5" i="6"/>
  <c r="L5" i="6" s="1"/>
  <c r="L4" i="6"/>
  <c r="N4" i="6" l="1"/>
  <c r="N14" i="6" s="1"/>
  <c r="L14" i="6"/>
  <c r="N53" i="6"/>
  <c r="N59" i="6" s="1"/>
  <c r="N63" i="6" s="1"/>
  <c r="L59" i="6"/>
  <c r="L63" i="6" s="1"/>
  <c r="N26" i="6"/>
  <c r="N36" i="6" s="1"/>
  <c r="N41" i="6" s="1"/>
  <c r="L36" i="6"/>
  <c r="L41" i="6" s="1"/>
  <c r="N5" i="6"/>
  <c r="N8" i="6"/>
</calcChain>
</file>

<file path=xl/sharedStrings.xml><?xml version="1.0" encoding="utf-8"?>
<sst xmlns="http://schemas.openxmlformats.org/spreadsheetml/2006/main" count="176" uniqueCount="109">
  <si>
    <t>HDR: 30s</t>
  </si>
  <si>
    <t>5 až 6</t>
  </si>
  <si>
    <t>do 2 min.</t>
  </si>
  <si>
    <t>1 až 2</t>
  </si>
  <si>
    <t>A(B)(V)</t>
  </si>
  <si>
    <t>15 min.</t>
  </si>
  <si>
    <t>30 min.</t>
  </si>
  <si>
    <t>60 min.</t>
  </si>
  <si>
    <t>5 min.</t>
  </si>
  <si>
    <t>ethanol</t>
  </si>
  <si>
    <t>amin</t>
  </si>
  <si>
    <t>peroxid vodíku, KAS</t>
  </si>
  <si>
    <t>Název</t>
  </si>
  <si>
    <t>Účinná látka</t>
  </si>
  <si>
    <t>Požadované balení</t>
  </si>
  <si>
    <t>Minimální spektrum účinnosti</t>
  </si>
  <si>
    <t>Maximální expozice</t>
  </si>
  <si>
    <t>Přípravek č.</t>
  </si>
  <si>
    <t>CHDR:1,5 min</t>
  </si>
  <si>
    <t>alkohol</t>
  </si>
  <si>
    <t>alkohol pro citlivou pokožku</t>
  </si>
  <si>
    <t>0,25-0,35</t>
  </si>
  <si>
    <t xml:space="preserve">A(B)(V) </t>
  </si>
  <si>
    <t>octenidin</t>
  </si>
  <si>
    <t>amin, KAS</t>
  </si>
  <si>
    <t>aldehyd, KAS</t>
  </si>
  <si>
    <t>alkohol do 30%</t>
  </si>
  <si>
    <t>alkohol, KAS do 0,05g</t>
  </si>
  <si>
    <t>kombinace enzymů</t>
  </si>
  <si>
    <t>kyselina peroctová</t>
  </si>
  <si>
    <t>chlornan sodný</t>
  </si>
  <si>
    <t>AB(V)</t>
  </si>
  <si>
    <t>AB(V) + Cl. Diff.</t>
  </si>
  <si>
    <t>peroxid vodíku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</si>
  <si>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</si>
  <si>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</si>
  <si>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</si>
  <si>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</si>
  <si>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</si>
  <si>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</si>
  <si>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</si>
  <si>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</si>
  <si>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</si>
  <si>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</si>
  <si>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</si>
  <si>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</si>
  <si>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20</t>
  </si>
  <si>
    <t>21</t>
  </si>
  <si>
    <t>22</t>
  </si>
  <si>
    <t>23</t>
  </si>
  <si>
    <t>AB(V)T</t>
  </si>
  <si>
    <t>A(B)(V)T</t>
  </si>
  <si>
    <t>ABCMTV</t>
  </si>
  <si>
    <t>kombinace alkoholů</t>
  </si>
  <si>
    <t>propanol (isopropanol)</t>
  </si>
  <si>
    <t>PVP-jód</t>
  </si>
  <si>
    <t>alkohol s obsahem chlorhexidinu (bezbarrvý, barevný)</t>
  </si>
  <si>
    <t>do 10 min.</t>
  </si>
  <si>
    <t>24</t>
  </si>
  <si>
    <t>aldehyd</t>
  </si>
  <si>
    <t>13</t>
  </si>
  <si>
    <t>14</t>
  </si>
  <si>
    <t>15</t>
  </si>
  <si>
    <t>16</t>
  </si>
  <si>
    <t>17</t>
  </si>
  <si>
    <t>18</t>
  </si>
  <si>
    <t>19</t>
  </si>
  <si>
    <t xml:space="preserve">A(B)(V)T </t>
  </si>
  <si>
    <t xml:space="preserve">před vpichem 30s       do 3 min (pro kůži s vysokým výskytem mazových žláz) </t>
  </si>
  <si>
    <t xml:space="preserve"> </t>
  </si>
  <si>
    <t>CHDR:60s</t>
  </si>
  <si>
    <t>KAS + propanol</t>
  </si>
  <si>
    <t>T</t>
  </si>
  <si>
    <t>ABVCT</t>
  </si>
  <si>
    <t>AB(V)T+Cl.Diff</t>
  </si>
  <si>
    <t>A(B)VTM+Cl.Diff</t>
  </si>
  <si>
    <t>0,45-0,6</t>
  </si>
  <si>
    <t>gel, kombinace alkoholů</t>
  </si>
  <si>
    <t>HDR: 60s</t>
  </si>
  <si>
    <t>0,25-0,35 bezbarvý</t>
  </si>
  <si>
    <t>1 barevný</t>
  </si>
  <si>
    <t>0,5-1 barevný</t>
  </si>
  <si>
    <t>5. dezinfekční přípravky na epidemiologicky závažné situace (množství objemové)</t>
  </si>
  <si>
    <t>5. dezinfekční přípravky na epidemiologicky závažné situace (množství kusové)</t>
  </si>
  <si>
    <t>3.b dezinfekční přípravky na malé plochy (množství kusové)</t>
  </si>
  <si>
    <t>3.b dezinfekční přípravky na malé plochy (množství objemové)</t>
  </si>
  <si>
    <t>3.a dezinfekční přípravky na plochy a povrchy (množství objemové)</t>
  </si>
  <si>
    <t>2. dezinfekční přípravky na kůži (množství objemové)</t>
  </si>
  <si>
    <t>1. dezinfekční přípravky na ruce (množství objemové)</t>
  </si>
  <si>
    <t>4. dezinfekční přípravky na nástroje (množství objemové)</t>
  </si>
  <si>
    <t xml:space="preserve">4. Celkem </t>
  </si>
  <si>
    <t xml:space="preserve">1. Celkem </t>
  </si>
  <si>
    <t xml:space="preserve">2. Celkem </t>
  </si>
  <si>
    <t>3. Celkem</t>
  </si>
  <si>
    <t>3. Mezisoučet celkem kusových</t>
  </si>
  <si>
    <t>3. Mezisoučet celkem objemových</t>
  </si>
  <si>
    <t>5. Celkem</t>
  </si>
  <si>
    <t>5. Mezisoučet celkem kusových</t>
  </si>
  <si>
    <t>5. Mezisoučet celkem objemových</t>
  </si>
  <si>
    <t>Dezinfekční přípravky</t>
  </si>
  <si>
    <t>počet ks v balení</t>
  </si>
  <si>
    <t>Předpokládaná spotřeba v litrech / v kusech ubrousků za 1 rok</t>
  </si>
  <si>
    <t>Cena za 1 l roztoku / 1 ks ubrousku bez DPH</t>
  </si>
  <si>
    <t>Celkem za předpokládanou spotřebu litrů / spotřebu kusů ubrousků</t>
  </si>
  <si>
    <t>Celkem za předpokládanou spotřebu litrů / spotřebu kusů ubrousků, cena s DPH</t>
  </si>
  <si>
    <t xml:space="preserve">Nabízené balení v litrech / počet kusů ubrousků v balení </t>
  </si>
  <si>
    <t>Cena za balení v lirech / balení ubrousků bez DPH</t>
  </si>
  <si>
    <t>Koncentrát</t>
  </si>
  <si>
    <t>Sazba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</si>
</sst>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&quot;Kč&quot;"/>
    <numFmt numFmtId="165" formatCode="#\ ###\ ##0.00"/>
    <numFmt numFmtId="166" formatCode="0.0"/>
  </numFmts>
  <fonts count="10" x14ac:knownFonts="1">
    <font>
      <sz val="10"/>
      <name val="Arial"/>
    </font>
    <font>
      <sz val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5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91">
    <xf numFmtId="0" fontId="0" fillId="0" borderId="0" xfId="0"/>
    <xf numFmtId="0" fontId="3" fillId="0" borderId="0" xfId="3"/>
    <xf numFmtId="49" fontId="1" fillId="0" borderId="0" xfId="3" applyNumberFormat="1" applyFont="1" applyFill="1" applyAlignment="1">
      <alignment horizontal="center"/>
    </xf>
    <xf numFmtId="0" fontId="1" fillId="0" borderId="0" xfId="3" applyFont="1" applyFill="1"/>
    <xf numFmtId="164" fontId="1" fillId="0" borderId="0" xfId="3" applyNumberFormat="1" applyFont="1" applyFill="1" applyAlignment="1">
      <alignment vertical="center"/>
    </xf>
    <xf numFmtId="44" fontId="1" fillId="0" borderId="0" xfId="5" applyFont="1" applyFill="1" applyAlignment="1">
      <alignment horizontal="right" vertical="center"/>
    </xf>
    <xf numFmtId="49" fontId="1" fillId="0" borderId="0" xfId="3" applyNumberFormat="1" applyFont="1" applyFill="1" applyAlignment="1">
      <alignment horizontal="right"/>
    </xf>
    <xf numFmtId="10" fontId="1" fillId="0" borderId="0" xfId="4" applyNumberFormat="1" applyFont="1" applyFill="1" applyAlignment="1">
      <alignment horizontal="right"/>
    </xf>
    <xf numFmtId="0" fontId="1" fillId="0" borderId="0" xfId="3" applyFont="1" applyFill="1" applyAlignment="1">
      <alignment vertical="center"/>
    </xf>
    <xf numFmtId="44" fontId="1" fillId="0" borderId="0" xfId="5" applyFont="1" applyFill="1" applyAlignment="1">
      <alignment vertical="center"/>
    </xf>
    <xf numFmtId="9" fontId="1" fillId="0" borderId="0" xfId="3" applyNumberFormat="1" applyFont="1" applyFill="1" applyAlignment="1">
      <alignment vertical="center"/>
    </xf>
    <xf numFmtId="0" fontId="3" fillId="0" borderId="0" xfId="3" applyFont="1"/>
    <xf numFmtId="0" fontId="5" fillId="0" borderId="0" xfId="3" applyFont="1"/>
    <xf numFmtId="0" fontId="2" fillId="0" borderId="0" xfId="3" applyFont="1"/>
    <xf numFmtId="166" fontId="1" fillId="0" borderId="0" xfId="4" applyNumberFormat="1" applyFont="1" applyFill="1" applyAlignment="1">
      <alignment horizontal="right" vertical="center"/>
    </xf>
    <xf numFmtId="49" fontId="4" fillId="0" borderId="23" xfId="3" applyNumberFormat="1" applyFont="1" applyFill="1" applyBorder="1" applyAlignment="1">
      <alignment horizontal="center" vertical="center" wrapText="1"/>
    </xf>
    <xf numFmtId="0" fontId="4" fillId="0" borderId="24" xfId="3" applyFont="1" applyFill="1" applyBorder="1" applyAlignment="1">
      <alignment horizontal="center" vertical="center"/>
    </xf>
    <xf numFmtId="166" fontId="4" fillId="0" borderId="24" xfId="4" applyNumberFormat="1" applyFont="1" applyFill="1" applyBorder="1" applyAlignment="1">
      <alignment horizontal="center" vertical="center"/>
    </xf>
    <xf numFmtId="166" fontId="4" fillId="0" borderId="24" xfId="4" applyNumberFormat="1" applyFont="1" applyFill="1" applyBorder="1" applyAlignment="1">
      <alignment horizontal="center" vertical="center" wrapText="1"/>
    </xf>
    <xf numFmtId="44" fontId="4" fillId="0" borderId="24" xfId="5" applyFont="1" applyFill="1" applyBorder="1" applyAlignment="1">
      <alignment horizontal="center" vertical="center" wrapText="1"/>
    </xf>
    <xf numFmtId="49" fontId="4" fillId="0" borderId="24" xfId="3" applyNumberFormat="1" applyFont="1" applyFill="1" applyBorder="1" applyAlignment="1">
      <alignment horizontal="center" vertical="center" wrapText="1"/>
    </xf>
    <xf numFmtId="10" fontId="4" fillId="0" borderId="24" xfId="4" applyNumberFormat="1" applyFont="1" applyFill="1" applyBorder="1" applyAlignment="1">
      <alignment horizontal="center" vertical="center"/>
    </xf>
    <xf numFmtId="164" fontId="4" fillId="0" borderId="24" xfId="3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3" applyFont="1" applyBorder="1" applyAlignment="1">
      <alignment horizontal="center" vertical="center" wrapText="1"/>
    </xf>
    <xf numFmtId="9" fontId="4" fillId="0" borderId="24" xfId="3" applyNumberFormat="1" applyFont="1" applyFill="1" applyBorder="1" applyAlignment="1">
      <alignment horizontal="center" vertical="center"/>
    </xf>
    <xf numFmtId="0" fontId="4" fillId="0" borderId="25" xfId="3" applyFont="1" applyBorder="1" applyAlignment="1">
      <alignment horizontal="center" vertical="center" wrapText="1"/>
    </xf>
    <xf numFmtId="166" fontId="9" fillId="0" borderId="4" xfId="4" applyNumberFormat="1" applyFont="1" applyFill="1" applyBorder="1" applyAlignment="1">
      <alignment horizontal="center" vertical="center"/>
    </xf>
    <xf numFmtId="164" fontId="9" fillId="3" borderId="7" xfId="3" applyNumberFormat="1" applyFont="1" applyFill="1" applyBorder="1" applyAlignment="1">
      <alignment vertical="center"/>
    </xf>
    <xf numFmtId="1" fontId="9" fillId="0" borderId="4" xfId="4" applyNumberFormat="1" applyFont="1" applyFill="1" applyBorder="1" applyAlignment="1">
      <alignment horizontal="center" vertical="center"/>
    </xf>
    <xf numFmtId="44" fontId="4" fillId="3" borderId="7" xfId="5" applyFont="1" applyFill="1" applyBorder="1" applyAlignment="1" applyProtection="1">
      <alignment horizontal="center" vertical="center"/>
      <protection locked="0"/>
    </xf>
    <xf numFmtId="49" fontId="9" fillId="0" borderId="7" xfId="3" applyNumberFormat="1" applyFont="1" applyFill="1" applyBorder="1" applyAlignment="1">
      <alignment horizontal="center" vertical="center"/>
    </xf>
    <xf numFmtId="164" fontId="9" fillId="3" borderId="4" xfId="3" applyNumberFormat="1" applyFont="1" applyFill="1" applyBorder="1" applyAlignment="1">
      <alignment vertical="center"/>
    </xf>
    <xf numFmtId="3" fontId="9" fillId="0" borderId="4" xfId="3" applyNumberFormat="1" applyFont="1" applyFill="1" applyBorder="1" applyAlignment="1">
      <alignment vertical="center"/>
    </xf>
    <xf numFmtId="44" fontId="9" fillId="3" borderId="7" xfId="5" applyFont="1" applyFill="1" applyBorder="1" applyAlignment="1">
      <alignment vertical="center"/>
    </xf>
    <xf numFmtId="9" fontId="9" fillId="3" borderId="4" xfId="3" applyNumberFormat="1" applyFont="1" applyFill="1" applyBorder="1" applyAlignment="1">
      <alignment vertical="center"/>
    </xf>
    <xf numFmtId="164" fontId="9" fillId="3" borderId="5" xfId="3" applyNumberFormat="1" applyFont="1" applyFill="1" applyBorder="1" applyAlignment="1">
      <alignment vertical="center"/>
    </xf>
    <xf numFmtId="44" fontId="4" fillId="3" borderId="4" xfId="5" applyFont="1" applyFill="1" applyBorder="1" applyAlignment="1" applyProtection="1">
      <alignment horizontal="center" vertical="center"/>
      <protection locked="0"/>
    </xf>
    <xf numFmtId="49" fontId="9" fillId="0" borderId="3" xfId="3" applyNumberFormat="1" applyFont="1" applyFill="1" applyBorder="1" applyAlignment="1">
      <alignment horizontal="center" vertical="center"/>
    </xf>
    <xf numFmtId="3" fontId="9" fillId="0" borderId="1" xfId="3" applyNumberFormat="1" applyFont="1" applyFill="1" applyBorder="1" applyAlignment="1">
      <alignment vertical="center"/>
    </xf>
    <xf numFmtId="164" fontId="9" fillId="3" borderId="14" xfId="3" applyNumberFormat="1" applyFont="1" applyFill="1" applyBorder="1" applyAlignment="1">
      <alignment vertical="center"/>
    </xf>
    <xf numFmtId="44" fontId="4" fillId="3" borderId="3" xfId="5" applyFont="1" applyFill="1" applyBorder="1" applyAlignment="1" applyProtection="1">
      <alignment horizontal="center" vertical="center"/>
      <protection locked="0"/>
    </xf>
    <xf numFmtId="1" fontId="9" fillId="0" borderId="3" xfId="4" applyNumberFormat="1" applyFont="1" applyFill="1" applyBorder="1" applyAlignment="1">
      <alignment horizontal="center" vertical="center"/>
    </xf>
    <xf numFmtId="164" fontId="9" fillId="3" borderId="1" xfId="3" applyNumberFormat="1" applyFont="1" applyFill="1" applyBorder="1" applyAlignment="1">
      <alignment vertical="center"/>
    </xf>
    <xf numFmtId="44" fontId="9" fillId="3" borderId="3" xfId="5" applyFont="1" applyFill="1" applyBorder="1" applyAlignment="1">
      <alignment vertical="center"/>
    </xf>
    <xf numFmtId="9" fontId="9" fillId="3" borderId="1" xfId="3" applyNumberFormat="1" applyFont="1" applyFill="1" applyBorder="1" applyAlignment="1">
      <alignment vertical="center"/>
    </xf>
    <xf numFmtId="2" fontId="9" fillId="0" borderId="7" xfId="4" applyNumberFormat="1" applyFont="1" applyFill="1" applyBorder="1" applyAlignment="1">
      <alignment horizontal="center" vertical="center"/>
    </xf>
    <xf numFmtId="3" fontId="9" fillId="0" borderId="7" xfId="3" applyNumberFormat="1" applyFont="1" applyFill="1" applyBorder="1" applyAlignment="1">
      <alignment vertical="center"/>
    </xf>
    <xf numFmtId="9" fontId="9" fillId="3" borderId="7" xfId="3" applyNumberFormat="1" applyFont="1" applyFill="1" applyBorder="1" applyAlignment="1">
      <alignment vertical="center"/>
    </xf>
    <xf numFmtId="164" fontId="9" fillId="3" borderId="13" xfId="3" applyNumberFormat="1" applyFont="1" applyFill="1" applyBorder="1" applyAlignment="1">
      <alignment vertical="center"/>
    </xf>
    <xf numFmtId="44" fontId="4" fillId="3" borderId="3" xfId="5" applyFont="1" applyFill="1" applyBorder="1" applyAlignment="1" applyProtection="1">
      <alignment vertical="center"/>
      <protection locked="0"/>
    </xf>
    <xf numFmtId="9" fontId="9" fillId="3" borderId="3" xfId="3" applyNumberFormat="1" applyFont="1" applyFill="1" applyBorder="1" applyAlignment="1">
      <alignment vertical="center"/>
    </xf>
    <xf numFmtId="44" fontId="4" fillId="3" borderId="1" xfId="5" applyFont="1" applyFill="1" applyBorder="1" applyAlignment="1" applyProtection="1">
      <alignment horizontal="center" vertical="center"/>
      <protection locked="0"/>
    </xf>
    <xf numFmtId="166" fontId="9" fillId="0" borderId="3" xfId="4" applyNumberFormat="1" applyFont="1" applyFill="1" applyBorder="1" applyAlignment="1">
      <alignment horizontal="center" vertical="center"/>
    </xf>
    <xf numFmtId="2" fontId="9" fillId="0" borderId="4" xfId="4" applyNumberFormat="1" applyFont="1" applyFill="1" applyBorder="1" applyAlignment="1">
      <alignment horizontal="center" vertical="center"/>
    </xf>
    <xf numFmtId="44" fontId="4" fillId="3" borderId="11" xfId="5" applyFont="1" applyFill="1" applyBorder="1" applyAlignment="1" applyProtection="1">
      <alignment horizontal="center" vertical="center"/>
      <protection locked="0"/>
    </xf>
    <xf numFmtId="1" fontId="9" fillId="0" borderId="12" xfId="4" applyNumberFormat="1" applyFont="1" applyFill="1" applyBorder="1" applyAlignment="1">
      <alignment horizontal="center" vertical="center"/>
    </xf>
    <xf numFmtId="44" fontId="9" fillId="3" borderId="7" xfId="3" applyNumberFormat="1" applyFont="1" applyFill="1" applyBorder="1" applyAlignment="1">
      <alignment vertical="center"/>
    </xf>
    <xf numFmtId="166" fontId="9" fillId="0" borderId="7" xfId="4" applyNumberFormat="1" applyFont="1" applyFill="1" applyBorder="1" applyAlignment="1">
      <alignment horizontal="center" vertical="center"/>
    </xf>
    <xf numFmtId="44" fontId="9" fillId="3" borderId="1" xfId="3" applyNumberFormat="1" applyFont="1" applyFill="1" applyBorder="1" applyAlignment="1">
      <alignment vertical="center"/>
    </xf>
    <xf numFmtId="44" fontId="9" fillId="3" borderId="4" xfId="5" applyFont="1" applyFill="1" applyBorder="1" applyAlignment="1">
      <alignment vertical="center"/>
    </xf>
    <xf numFmtId="44" fontId="9" fillId="3" borderId="4" xfId="3" applyNumberFormat="1" applyFont="1" applyFill="1" applyBorder="1" applyAlignment="1">
      <alignment vertical="center"/>
    </xf>
    <xf numFmtId="44" fontId="4" fillId="3" borderId="4" xfId="5" applyFont="1" applyFill="1" applyBorder="1" applyAlignment="1" applyProtection="1">
      <alignment vertical="center"/>
      <protection locked="0"/>
    </xf>
    <xf numFmtId="166" fontId="9" fillId="0" borderId="20" xfId="4" applyNumberFormat="1" applyFont="1" applyFill="1" applyBorder="1" applyAlignment="1">
      <alignment horizontal="center" vertical="center"/>
    </xf>
    <xf numFmtId="44" fontId="4" fillId="3" borderId="20" xfId="5" applyFont="1" applyFill="1" applyBorder="1" applyAlignment="1" applyProtection="1">
      <alignment horizontal="center" vertical="center"/>
      <protection locked="0"/>
    </xf>
    <xf numFmtId="44" fontId="9" fillId="3" borderId="20" xfId="5" applyFont="1" applyFill="1" applyBorder="1" applyAlignment="1">
      <alignment vertical="center"/>
    </xf>
    <xf numFmtId="3" fontId="9" fillId="0" borderId="20" xfId="3" applyNumberFormat="1" applyFont="1" applyFill="1" applyBorder="1" applyAlignment="1">
      <alignment vertical="center"/>
    </xf>
    <xf numFmtId="9" fontId="9" fillId="3" borderId="20" xfId="3" applyNumberFormat="1" applyFont="1" applyFill="1" applyBorder="1" applyAlignment="1">
      <alignment vertical="center"/>
    </xf>
    <xf numFmtId="164" fontId="9" fillId="3" borderId="21" xfId="3" applyNumberFormat="1" applyFont="1" applyFill="1" applyBorder="1" applyAlignment="1">
      <alignment vertical="center"/>
    </xf>
    <xf numFmtId="44" fontId="4" fillId="3" borderId="7" xfId="5" applyFont="1" applyFill="1" applyBorder="1" applyAlignment="1">
      <alignment horizontal="center" vertical="center"/>
    </xf>
    <xf numFmtId="44" fontId="4" fillId="3" borderId="4" xfId="5" applyFont="1" applyFill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44" fontId="9" fillId="3" borderId="1" xfId="5" applyFont="1" applyFill="1" applyBorder="1" applyAlignment="1">
      <alignment vertical="center"/>
    </xf>
    <xf numFmtId="49" fontId="9" fillId="2" borderId="19" xfId="3" applyNumberFormat="1" applyFont="1" applyFill="1" applyBorder="1" applyAlignment="1" applyProtection="1">
      <alignment horizontal="center" vertical="center" wrapText="1"/>
    </xf>
    <xf numFmtId="9" fontId="9" fillId="3" borderId="4" xfId="4" applyNumberFormat="1" applyFont="1" applyFill="1" applyBorder="1" applyAlignment="1">
      <alignment horizontal="center" vertical="center"/>
    </xf>
    <xf numFmtId="2" fontId="9" fillId="3" borderId="4" xfId="3" applyNumberFormat="1" applyFont="1" applyFill="1" applyBorder="1" applyAlignment="1">
      <alignment vertical="center"/>
    </xf>
    <xf numFmtId="44" fontId="4" fillId="3" borderId="1" xfId="5" applyFont="1" applyFill="1" applyBorder="1" applyAlignment="1">
      <alignment horizontal="center" vertical="center"/>
    </xf>
    <xf numFmtId="166" fontId="9" fillId="0" borderId="7" xfId="6" applyNumberFormat="1" applyFont="1" applyFill="1" applyBorder="1" applyAlignment="1">
      <alignment horizontal="center" vertical="center"/>
    </xf>
    <xf numFmtId="2" fontId="9" fillId="3" borderId="7" xfId="3" applyNumberFormat="1" applyFont="1" applyFill="1" applyBorder="1" applyAlignment="1">
      <alignment vertical="center"/>
    </xf>
    <xf numFmtId="49" fontId="4" fillId="2" borderId="24" xfId="3" applyNumberFormat="1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/>
    </xf>
    <xf numFmtId="49" fontId="9" fillId="0" borderId="3" xfId="3" applyNumberFormat="1" applyFont="1" applyFill="1" applyBorder="1" applyAlignment="1">
      <alignment horizontal="center" vertical="center"/>
    </xf>
    <xf numFmtId="49" fontId="9" fillId="0" borderId="4" xfId="3" applyNumberFormat="1" applyFont="1" applyFill="1" applyBorder="1" applyAlignment="1">
      <alignment horizontal="center" vertical="center"/>
    </xf>
    <xf numFmtId="49" fontId="9" fillId="0" borderId="7" xfId="3" applyNumberFormat="1" applyFont="1" applyFill="1" applyBorder="1" applyAlignment="1">
      <alignment horizontal="center" vertical="center"/>
    </xf>
    <xf numFmtId="49" fontId="9" fillId="0" borderId="8" xfId="3" applyNumberFormat="1" applyFont="1" applyFill="1" applyBorder="1" applyAlignment="1" applyProtection="1">
      <alignment horizontal="center" vertical="center" wrapText="1"/>
    </xf>
    <xf numFmtId="2" fontId="9" fillId="3" borderId="1" xfId="3" applyNumberFormat="1" applyFont="1" applyFill="1" applyBorder="1" applyAlignment="1" applyProtection="1">
      <alignment horizontal="center" vertical="center" wrapText="1"/>
    </xf>
    <xf numFmtId="2" fontId="9" fillId="0" borderId="1" xfId="3" applyNumberFormat="1" applyFont="1" applyFill="1" applyBorder="1" applyAlignment="1" applyProtection="1">
      <alignment horizontal="center" vertical="center" wrapText="1"/>
    </xf>
    <xf numFmtId="10" fontId="9" fillId="3" borderId="1" xfId="4" applyNumberFormat="1" applyFont="1" applyFill="1" applyBorder="1" applyAlignment="1">
      <alignment horizontal="center" vertical="center"/>
    </xf>
    <xf numFmtId="10" fontId="9" fillId="3" borderId="4" xfId="4" applyNumberFormat="1" applyFont="1" applyFill="1" applyBorder="1" applyAlignment="1">
      <alignment horizontal="center" vertical="center"/>
    </xf>
    <xf numFmtId="10" fontId="9" fillId="3" borderId="7" xfId="4" applyNumberFormat="1" applyFont="1" applyFill="1" applyBorder="1" applyAlignment="1">
      <alignment horizontal="center" vertical="center"/>
    </xf>
    <xf numFmtId="166" fontId="9" fillId="2" borderId="7" xfId="4" applyNumberFormat="1" applyFont="1" applyFill="1" applyBorder="1" applyAlignment="1">
      <alignment horizontal="center" vertical="center"/>
    </xf>
    <xf numFmtId="1" fontId="9" fillId="2" borderId="4" xfId="4" applyNumberFormat="1" applyFont="1" applyFill="1" applyBorder="1" applyAlignment="1">
      <alignment horizontal="center" vertical="center"/>
    </xf>
    <xf numFmtId="166" fontId="9" fillId="2" borderId="4" xfId="4" applyNumberFormat="1" applyFont="1" applyFill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center" vertical="center"/>
    </xf>
    <xf numFmtId="3" fontId="9" fillId="2" borderId="7" xfId="3" applyNumberFormat="1" applyFont="1" applyFill="1" applyBorder="1" applyAlignment="1">
      <alignment vertical="center"/>
    </xf>
    <xf numFmtId="3" fontId="9" fillId="2" borderId="1" xfId="3" applyNumberFormat="1" applyFont="1" applyFill="1" applyBorder="1" applyAlignment="1">
      <alignment vertical="center"/>
    </xf>
    <xf numFmtId="3" fontId="9" fillId="2" borderId="4" xfId="3" applyNumberFormat="1" applyFont="1" applyFill="1" applyBorder="1" applyAlignment="1">
      <alignment vertical="center"/>
    </xf>
    <xf numFmtId="1" fontId="9" fillId="2" borderId="7" xfId="4" applyNumberFormat="1" applyFont="1" applyFill="1" applyBorder="1" applyAlignment="1">
      <alignment horizontal="center" vertical="center"/>
    </xf>
    <xf numFmtId="2" fontId="9" fillId="0" borderId="3" xfId="3" applyNumberFormat="1" applyFont="1" applyFill="1" applyBorder="1" applyAlignment="1" applyProtection="1">
      <alignment horizontal="center" vertical="center" wrapText="1"/>
    </xf>
    <xf numFmtId="2" fontId="9" fillId="0" borderId="7" xfId="3" applyNumberFormat="1" applyFont="1" applyFill="1" applyBorder="1" applyAlignment="1" applyProtection="1">
      <alignment horizontal="center" vertical="center" wrapText="1"/>
    </xf>
    <xf numFmtId="2" fontId="9" fillId="3" borderId="7" xfId="3" applyNumberFormat="1" applyFont="1" applyFill="1" applyBorder="1" applyAlignment="1" applyProtection="1">
      <alignment horizontal="center" vertical="center" wrapText="1"/>
    </xf>
    <xf numFmtId="49" fontId="9" fillId="0" borderId="7" xfId="3" applyNumberFormat="1" applyFont="1" applyFill="1" applyBorder="1" applyAlignment="1">
      <alignment horizontal="center" vertical="center"/>
    </xf>
    <xf numFmtId="9" fontId="9" fillId="3" borderId="7" xfId="4" applyNumberFormat="1" applyFont="1" applyFill="1" applyBorder="1" applyAlignment="1">
      <alignment horizontal="center" vertical="center"/>
    </xf>
    <xf numFmtId="49" fontId="9" fillId="0" borderId="4" xfId="3" applyNumberFormat="1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center" vertical="center" wrapText="1"/>
    </xf>
    <xf numFmtId="49" fontId="9" fillId="2" borderId="2" xfId="3" applyNumberFormat="1" applyFont="1" applyFill="1" applyBorder="1" applyAlignment="1" applyProtection="1">
      <alignment horizontal="center" vertical="center" wrapText="1"/>
    </xf>
    <xf numFmtId="49" fontId="9" fillId="2" borderId="4" xfId="3" applyNumberFormat="1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44" fontId="4" fillId="3" borderId="4" xfId="5" applyFont="1" applyFill="1" applyBorder="1" applyAlignment="1">
      <alignment vertical="center"/>
    </xf>
    <xf numFmtId="9" fontId="9" fillId="2" borderId="16" xfId="3" applyNumberFormat="1" applyFont="1" applyFill="1" applyBorder="1" applyAlignment="1">
      <alignment vertical="center"/>
    </xf>
    <xf numFmtId="9" fontId="9" fillId="2" borderId="22" xfId="3" applyNumberFormat="1" applyFont="1" applyFill="1" applyBorder="1" applyAlignment="1">
      <alignment vertical="center"/>
    </xf>
    <xf numFmtId="9" fontId="9" fillId="2" borderId="15" xfId="3" applyNumberFormat="1" applyFont="1" applyFill="1" applyBorder="1" applyAlignment="1">
      <alignment vertical="center"/>
    </xf>
    <xf numFmtId="44" fontId="9" fillId="4" borderId="22" xfId="5" applyFont="1" applyFill="1" applyBorder="1" applyAlignment="1">
      <alignment vertical="center"/>
    </xf>
    <xf numFmtId="164" fontId="9" fillId="4" borderId="22" xfId="3" applyNumberFormat="1" applyFont="1" applyFill="1" applyBorder="1" applyAlignment="1">
      <alignment vertical="center"/>
    </xf>
    <xf numFmtId="49" fontId="8" fillId="5" borderId="17" xfId="3" applyNumberFormat="1" applyFont="1" applyFill="1" applyBorder="1" applyAlignment="1" applyProtection="1">
      <alignment horizontal="left" vertical="center" wrapText="1"/>
    </xf>
    <xf numFmtId="49" fontId="8" fillId="5" borderId="18" xfId="3" applyNumberFormat="1" applyFont="1" applyFill="1" applyBorder="1" applyAlignment="1" applyProtection="1">
      <alignment horizontal="left" vertical="center" wrapText="1"/>
    </xf>
    <xf numFmtId="49" fontId="8" fillId="5" borderId="0" xfId="3" applyNumberFormat="1" applyFont="1" applyFill="1" applyBorder="1" applyAlignment="1" applyProtection="1">
      <alignment horizontal="left" vertical="center" wrapText="1"/>
    </xf>
    <xf numFmtId="49" fontId="8" fillId="5" borderId="26" xfId="3" applyNumberFormat="1" applyFont="1" applyFill="1" applyBorder="1" applyAlignment="1" applyProtection="1">
      <alignment horizontal="left" vertical="center" wrapText="1"/>
    </xf>
    <xf numFmtId="49" fontId="8" fillId="2" borderId="16" xfId="3" applyNumberFormat="1" applyFont="1" applyFill="1" applyBorder="1" applyAlignment="1">
      <alignment horizontal="right" vertical="center"/>
    </xf>
    <xf numFmtId="49" fontId="8" fillId="2" borderId="17" xfId="3" applyNumberFormat="1" applyFont="1" applyFill="1" applyBorder="1" applyAlignment="1">
      <alignment horizontal="right" vertical="center"/>
    </xf>
    <xf numFmtId="9" fontId="9" fillId="4" borderId="17" xfId="3" applyNumberFormat="1" applyFont="1" applyFill="1" applyBorder="1" applyAlignment="1">
      <alignment vertical="center"/>
    </xf>
    <xf numFmtId="44" fontId="1" fillId="4" borderId="22" xfId="5" applyFont="1" applyFill="1" applyBorder="1" applyAlignment="1">
      <alignment vertical="center"/>
    </xf>
    <xf numFmtId="9" fontId="1" fillId="0" borderId="22" xfId="3" applyNumberFormat="1" applyFont="1" applyFill="1" applyBorder="1" applyAlignment="1">
      <alignment vertical="center"/>
    </xf>
    <xf numFmtId="164" fontId="1" fillId="4" borderId="22" xfId="3" applyNumberFormat="1" applyFont="1" applyFill="1" applyBorder="1" applyAlignment="1">
      <alignment vertical="center"/>
    </xf>
    <xf numFmtId="49" fontId="8" fillId="4" borderId="16" xfId="3" applyNumberFormat="1" applyFont="1" applyFill="1" applyBorder="1" applyAlignment="1">
      <alignment horizontal="right" vertical="center"/>
    </xf>
    <xf numFmtId="49" fontId="8" fillId="4" borderId="17" xfId="3" applyNumberFormat="1" applyFont="1" applyFill="1" applyBorder="1" applyAlignment="1">
      <alignment horizontal="right" vertical="center"/>
    </xf>
    <xf numFmtId="49" fontId="8" fillId="4" borderId="18" xfId="3" applyNumberFormat="1" applyFont="1" applyFill="1" applyBorder="1" applyAlignment="1">
      <alignment horizontal="right" vertical="center"/>
    </xf>
    <xf numFmtId="49" fontId="8" fillId="5" borderId="16" xfId="3" applyNumberFormat="1" applyFont="1" applyFill="1" applyBorder="1" applyAlignment="1" applyProtection="1">
      <alignment horizontal="left" vertical="center" wrapText="1"/>
    </xf>
    <xf numFmtId="49" fontId="8" fillId="5" borderId="17" xfId="3" applyNumberFormat="1" applyFont="1" applyFill="1" applyBorder="1" applyAlignment="1" applyProtection="1">
      <alignment horizontal="left" vertical="center" wrapText="1"/>
    </xf>
    <xf numFmtId="49" fontId="8" fillId="5" borderId="18" xfId="3" applyNumberFormat="1" applyFont="1" applyFill="1" applyBorder="1" applyAlignment="1" applyProtection="1">
      <alignment horizontal="left" vertical="center" wrapText="1"/>
    </xf>
    <xf numFmtId="49" fontId="8" fillId="5" borderId="27" xfId="3" applyNumberFormat="1" applyFont="1" applyFill="1" applyBorder="1" applyAlignment="1" applyProtection="1">
      <alignment horizontal="left" vertical="center" wrapText="1"/>
    </xf>
    <xf numFmtId="49" fontId="8" fillId="5" borderId="28" xfId="3" applyNumberFormat="1" applyFont="1" applyFill="1" applyBorder="1" applyAlignment="1" applyProtection="1">
      <alignment horizontal="left" vertical="center" wrapText="1"/>
    </xf>
    <xf numFmtId="2" fontId="9" fillId="0" borderId="1" xfId="3" applyNumberFormat="1" applyFont="1" applyFill="1" applyBorder="1" applyAlignment="1" applyProtection="1">
      <alignment horizontal="center" vertical="center" wrapText="1"/>
    </xf>
    <xf numFmtId="2" fontId="9" fillId="0" borderId="3" xfId="3" applyNumberFormat="1" applyFont="1" applyFill="1" applyBorder="1" applyAlignment="1" applyProtection="1">
      <alignment horizontal="center" vertical="center" wrapText="1"/>
    </xf>
    <xf numFmtId="49" fontId="9" fillId="0" borderId="8" xfId="3" applyNumberFormat="1" applyFont="1" applyFill="1" applyBorder="1" applyAlignment="1" applyProtection="1">
      <alignment horizontal="center" vertical="center" wrapText="1"/>
    </xf>
    <xf numFmtId="49" fontId="9" fillId="0" borderId="2" xfId="3" applyNumberFormat="1" applyFont="1" applyFill="1" applyBorder="1" applyAlignment="1" applyProtection="1">
      <alignment horizontal="center" vertical="center" wrapText="1"/>
    </xf>
    <xf numFmtId="2" fontId="9" fillId="3" borderId="1" xfId="3" applyNumberFormat="1" applyFont="1" applyFill="1" applyBorder="1" applyAlignment="1" applyProtection="1">
      <alignment horizontal="center" vertical="center" wrapText="1"/>
    </xf>
    <xf numFmtId="2" fontId="9" fillId="3" borderId="3" xfId="3" applyNumberFormat="1" applyFont="1" applyFill="1" applyBorder="1" applyAlignment="1" applyProtection="1">
      <alignment horizontal="center" vertical="center" wrapText="1"/>
    </xf>
    <xf numFmtId="2" fontId="9" fillId="0" borderId="7" xfId="3" applyNumberFormat="1" applyFont="1" applyFill="1" applyBorder="1" applyAlignment="1" applyProtection="1">
      <alignment horizontal="center" vertical="center" wrapText="1"/>
    </xf>
    <xf numFmtId="2" fontId="9" fillId="3" borderId="7" xfId="3" applyNumberFormat="1" applyFont="1" applyFill="1" applyBorder="1" applyAlignment="1" applyProtection="1">
      <alignment horizontal="center" vertical="center" wrapText="1"/>
    </xf>
    <xf numFmtId="49" fontId="9" fillId="0" borderId="6" xfId="3" applyNumberFormat="1" applyFont="1" applyFill="1" applyBorder="1" applyAlignment="1" applyProtection="1">
      <alignment horizontal="center" vertical="center" wrapText="1"/>
    </xf>
    <xf numFmtId="49" fontId="9" fillId="2" borderId="8" xfId="3" applyNumberFormat="1" applyFont="1" applyFill="1" applyBorder="1" applyAlignment="1">
      <alignment horizontal="center" vertical="center"/>
    </xf>
    <xf numFmtId="49" fontId="9" fillId="2" borderId="2" xfId="3" applyNumberFormat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49" fontId="9" fillId="0" borderId="3" xfId="3" applyNumberFormat="1" applyFont="1" applyFill="1" applyBorder="1" applyAlignment="1">
      <alignment horizontal="center" vertical="center" wrapText="1"/>
    </xf>
    <xf numFmtId="10" fontId="9" fillId="3" borderId="1" xfId="4" applyNumberFormat="1" applyFont="1" applyFill="1" applyBorder="1" applyAlignment="1">
      <alignment horizontal="center" vertical="center"/>
    </xf>
    <xf numFmtId="10" fontId="9" fillId="3" borderId="3" xfId="4" applyNumberFormat="1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/>
    </xf>
    <xf numFmtId="49" fontId="9" fillId="0" borderId="3" xfId="3" applyNumberFormat="1" applyFont="1" applyFill="1" applyBorder="1" applyAlignment="1">
      <alignment horizontal="center" vertical="center"/>
    </xf>
    <xf numFmtId="49" fontId="9" fillId="0" borderId="4" xfId="3" applyNumberFormat="1" applyFont="1" applyFill="1" applyBorder="1" applyAlignment="1">
      <alignment horizontal="center" vertical="center"/>
    </xf>
    <xf numFmtId="49" fontId="9" fillId="0" borderId="7" xfId="3" applyNumberFormat="1" applyFont="1" applyFill="1" applyBorder="1" applyAlignment="1">
      <alignment horizontal="center" vertical="center"/>
    </xf>
    <xf numFmtId="10" fontId="9" fillId="3" borderId="7" xfId="4" applyNumberFormat="1" applyFont="1" applyFill="1" applyBorder="1" applyAlignment="1">
      <alignment horizontal="center" vertical="center"/>
    </xf>
    <xf numFmtId="49" fontId="8" fillId="5" borderId="16" xfId="3" applyNumberFormat="1" applyFont="1" applyFill="1" applyBorder="1" applyAlignment="1">
      <alignment horizontal="left" vertical="center" wrapText="1"/>
    </xf>
    <xf numFmtId="49" fontId="8" fillId="5" borderId="17" xfId="3" applyNumberFormat="1" applyFont="1" applyFill="1" applyBorder="1" applyAlignment="1">
      <alignment horizontal="left" vertical="center" wrapText="1"/>
    </xf>
    <xf numFmtId="49" fontId="8" fillId="5" borderId="18" xfId="3" applyNumberFormat="1" applyFont="1" applyFill="1" applyBorder="1" applyAlignment="1">
      <alignment horizontal="left" vertical="center" wrapText="1"/>
    </xf>
    <xf numFmtId="9" fontId="9" fillId="3" borderId="1" xfId="4" applyNumberFormat="1" applyFont="1" applyFill="1" applyBorder="1" applyAlignment="1">
      <alignment horizontal="center" vertical="center"/>
    </xf>
    <xf numFmtId="9" fontId="9" fillId="3" borderId="3" xfId="4" applyNumberFormat="1" applyFont="1" applyFill="1" applyBorder="1" applyAlignment="1">
      <alignment horizontal="center" vertical="center"/>
    </xf>
    <xf numFmtId="49" fontId="9" fillId="0" borderId="7" xfId="3" applyNumberFormat="1" applyFont="1" applyFill="1" applyBorder="1" applyAlignment="1">
      <alignment horizontal="center" vertical="center" wrapText="1"/>
    </xf>
    <xf numFmtId="49" fontId="9" fillId="0" borderId="2" xfId="3" applyNumberFormat="1" applyFont="1" applyFill="1" applyBorder="1" applyAlignment="1">
      <alignment horizontal="center" vertical="center"/>
    </xf>
    <xf numFmtId="49" fontId="9" fillId="0" borderId="6" xfId="3" applyNumberFormat="1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 wrapText="1"/>
    </xf>
    <xf numFmtId="49" fontId="9" fillId="0" borderId="11" xfId="3" applyNumberFormat="1" applyFont="1" applyFill="1" applyBorder="1" applyAlignment="1">
      <alignment horizontal="center" vertical="center"/>
    </xf>
    <xf numFmtId="49" fontId="9" fillId="0" borderId="12" xfId="3" applyNumberFormat="1" applyFont="1" applyFill="1" applyBorder="1" applyAlignment="1">
      <alignment horizontal="center" vertical="center"/>
    </xf>
    <xf numFmtId="9" fontId="9" fillId="3" borderId="7" xfId="4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/>
    </xf>
    <xf numFmtId="49" fontId="9" fillId="0" borderId="2" xfId="3" applyNumberFormat="1" applyFont="1" applyFill="1" applyBorder="1" applyAlignment="1">
      <alignment horizontal="center" vertical="center" wrapText="1"/>
    </xf>
    <xf numFmtId="49" fontId="9" fillId="0" borderId="6" xfId="3" applyNumberFormat="1" applyFont="1" applyFill="1" applyBorder="1" applyAlignment="1">
      <alignment horizontal="center" vertical="center" wrapText="1"/>
    </xf>
    <xf numFmtId="10" fontId="9" fillId="3" borderId="4" xfId="4" applyNumberFormat="1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49" fontId="9" fillId="0" borderId="19" xfId="3" applyNumberFormat="1" applyFont="1" applyFill="1" applyBorder="1" applyAlignment="1">
      <alignment horizontal="center" vertical="center"/>
    </xf>
    <xf numFmtId="49" fontId="9" fillId="0" borderId="8" xfId="3" applyNumberFormat="1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center" vertical="center" wrapText="1"/>
    </xf>
    <xf numFmtId="49" fontId="9" fillId="2" borderId="2" xfId="3" applyNumberFormat="1" applyFont="1" applyFill="1" applyBorder="1" applyAlignment="1">
      <alignment horizontal="center" vertical="center" wrapText="1"/>
    </xf>
    <xf numFmtId="49" fontId="9" fillId="0" borderId="4" xfId="3" applyNumberFormat="1" applyFont="1" applyFill="1" applyBorder="1" applyAlignment="1">
      <alignment horizontal="center" vertical="center" wrapText="1"/>
    </xf>
    <xf numFmtId="49" fontId="7" fillId="4" borderId="16" xfId="3" applyNumberFormat="1" applyFont="1" applyFill="1" applyBorder="1" applyAlignment="1">
      <alignment horizontal="left" vertical="center" indent="1"/>
    </xf>
    <xf numFmtId="49" fontId="7" fillId="4" borderId="17" xfId="3" applyNumberFormat="1" applyFont="1" applyFill="1" applyBorder="1" applyAlignment="1">
      <alignment horizontal="left" vertical="center" indent="1"/>
    </xf>
    <xf numFmtId="49" fontId="7" fillId="4" borderId="18" xfId="3" applyNumberFormat="1" applyFont="1" applyFill="1" applyBorder="1" applyAlignment="1">
      <alignment horizontal="left" vertical="center" indent="1"/>
    </xf>
    <xf numFmtId="49" fontId="9" fillId="2" borderId="3" xfId="3" applyNumberFormat="1" applyFont="1" applyFill="1" applyBorder="1" applyAlignment="1">
      <alignment horizontal="center" vertical="center"/>
    </xf>
    <xf numFmtId="49" fontId="9" fillId="2" borderId="7" xfId="3" applyNumberFormat="1" applyFont="1" applyFill="1" applyBorder="1" applyAlignment="1">
      <alignment horizontal="center" vertical="center"/>
    </xf>
    <xf numFmtId="49" fontId="9" fillId="0" borderId="9" xfId="3" applyNumberFormat="1" applyFont="1" applyFill="1" applyBorder="1" applyAlignment="1">
      <alignment horizontal="center" vertical="center"/>
    </xf>
    <xf numFmtId="2" fontId="9" fillId="0" borderId="9" xfId="3" applyNumberFormat="1" applyFont="1" applyFill="1" applyBorder="1" applyAlignment="1" applyProtection="1">
      <alignment horizontal="center" vertical="center" wrapText="1"/>
    </xf>
    <xf numFmtId="49" fontId="9" fillId="2" borderId="2" xfId="3" applyNumberFormat="1" applyFont="1" applyFill="1" applyBorder="1" applyAlignment="1" applyProtection="1">
      <alignment horizontal="center" vertical="center" wrapText="1"/>
    </xf>
    <xf numFmtId="49" fontId="9" fillId="2" borderId="10" xfId="3" applyNumberFormat="1" applyFont="1" applyFill="1" applyBorder="1" applyAlignment="1" applyProtection="1">
      <alignment horizontal="center" vertical="center" wrapText="1"/>
    </xf>
    <xf numFmtId="2" fontId="9" fillId="3" borderId="9" xfId="3" applyNumberFormat="1" applyFont="1" applyFill="1" applyBorder="1" applyAlignment="1" applyProtection="1">
      <alignment horizontal="center" vertical="center" wrapText="1"/>
    </xf>
    <xf numFmtId="9" fontId="9" fillId="3" borderId="9" xfId="4" applyNumberFormat="1" applyFont="1" applyFill="1" applyBorder="1" applyAlignment="1">
      <alignment horizontal="center" vertical="center"/>
    </xf>
  </cellXfs>
  <cellStyles count="7">
    <cellStyle name="_head" xfId="1"/>
    <cellStyle name="_num" xfId="2"/>
    <cellStyle name="Čárka" xfId="6" builtinId="3"/>
    <cellStyle name="Měna 2" xfId="5"/>
    <cellStyle name="Normální" xfId="0" builtinId="0"/>
    <cellStyle name="Normální 2" xfId="3"/>
    <cellStyle name="Procenta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4D0C8"/>
      <rgbColor rgb="00808080"/>
    </indexedColors>
    <mruColors>
      <color rgb="FFAFEA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9"/>
  <sheetViews>
    <sheetView tabSelected="1" topLeftCell="A6" zoomScale="87" zoomScaleNormal="87" workbookViewId="0">
      <selection activeCell="A24" sqref="A24:K24"/>
    </sheetView>
  </sheetViews>
  <sheetFormatPr defaultColWidth="9.140625" defaultRowHeight="23.25" customHeight="1" x14ac:dyDescent="0.2"/>
  <cols>
    <col min="1" max="1" width="9.7109375" style="2" customWidth="1"/>
    <col min="2" max="2" width="30.7109375" style="3" customWidth="1"/>
    <col min="3" max="3" width="24.42578125" style="3" customWidth="1"/>
    <col min="4" max="4" width="16.85546875" style="14" bestFit="1" customWidth="1"/>
    <col min="5" max="5" width="13.7109375" style="14" customWidth="1"/>
    <col min="6" max="6" width="12.7109375" style="5" customWidth="1"/>
    <col min="7" max="7" width="19.7109375" style="6" customWidth="1"/>
    <col min="8" max="8" width="10" style="7" bestFit="1" customWidth="1"/>
    <col min="9" max="9" width="16" style="6" customWidth="1"/>
    <col min="10" max="10" width="17.28515625" style="4" customWidth="1"/>
    <col min="11" max="11" width="15.140625" style="8" customWidth="1"/>
    <col min="12" max="12" width="22.42578125" style="9" customWidth="1"/>
    <col min="13" max="13" width="9.140625" style="10" customWidth="1"/>
    <col min="14" max="14" width="22" style="8" customWidth="1"/>
    <col min="15" max="16384" width="9.140625" style="1"/>
  </cols>
  <sheetData>
    <row r="1" spans="1:21" ht="28.5" customHeight="1" thickBot="1" x14ac:dyDescent="0.25">
      <c r="A1" s="180" t="s">
        <v>99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2"/>
    </row>
    <row r="2" spans="1:21" s="13" customFormat="1" ht="50.25" customHeight="1" thickBot="1" x14ac:dyDescent="0.25">
      <c r="A2" s="15" t="s">
        <v>17</v>
      </c>
      <c r="B2" s="16" t="s">
        <v>12</v>
      </c>
      <c r="C2" s="16" t="s">
        <v>13</v>
      </c>
      <c r="D2" s="17" t="s">
        <v>14</v>
      </c>
      <c r="E2" s="18" t="s">
        <v>105</v>
      </c>
      <c r="F2" s="19" t="s">
        <v>106</v>
      </c>
      <c r="G2" s="20" t="s">
        <v>15</v>
      </c>
      <c r="H2" s="21" t="s">
        <v>107</v>
      </c>
      <c r="I2" s="79" t="s">
        <v>16</v>
      </c>
      <c r="J2" s="22" t="s">
        <v>102</v>
      </c>
      <c r="K2" s="23" t="s">
        <v>101</v>
      </c>
      <c r="L2" s="24" t="s">
        <v>103</v>
      </c>
      <c r="M2" s="25" t="s">
        <v>108</v>
      </c>
      <c r="N2" s="26" t="s">
        <v>104</v>
      </c>
    </row>
    <row r="3" spans="1:21" s="12" customFormat="1" ht="23.25" customHeight="1" thickBot="1" x14ac:dyDescent="0.25">
      <c r="A3" s="156" t="s">
        <v>88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8"/>
    </row>
    <row r="4" spans="1:21" s="12" customFormat="1" ht="23.25" customHeight="1" x14ac:dyDescent="0.2">
      <c r="A4" s="171" t="s">
        <v>34</v>
      </c>
      <c r="B4" s="144"/>
      <c r="C4" s="146" t="s">
        <v>9</v>
      </c>
      <c r="D4" s="58" t="s">
        <v>76</v>
      </c>
      <c r="E4" s="58"/>
      <c r="F4" s="30"/>
      <c r="G4" s="152" t="s">
        <v>50</v>
      </c>
      <c r="H4" s="160">
        <v>1</v>
      </c>
      <c r="I4" s="31" t="s">
        <v>0</v>
      </c>
      <c r="J4" s="28" t="e">
        <f>F4/E4</f>
        <v>#DIV/0!</v>
      </c>
      <c r="K4" s="47">
        <v>1200</v>
      </c>
      <c r="L4" s="34" t="e">
        <f t="shared" ref="L4:L35" si="0">J4*K4</f>
        <v>#DIV/0!</v>
      </c>
      <c r="M4" s="51"/>
      <c r="N4" s="49" t="e">
        <f t="shared" ref="N4:N54" si="1">L4+(L4*M4)</f>
        <v>#DIV/0!</v>
      </c>
    </row>
    <row r="5" spans="1:21" s="12" customFormat="1" ht="23.25" customHeight="1" x14ac:dyDescent="0.2">
      <c r="A5" s="172"/>
      <c r="B5" s="164"/>
      <c r="C5" s="170"/>
      <c r="D5" s="29">
        <v>1</v>
      </c>
      <c r="E5" s="27"/>
      <c r="F5" s="30"/>
      <c r="G5" s="154"/>
      <c r="H5" s="167"/>
      <c r="I5" s="31" t="s">
        <v>18</v>
      </c>
      <c r="J5" s="32" t="e">
        <f t="shared" ref="J5:J23" si="2">F5/E5</f>
        <v>#DIV/0!</v>
      </c>
      <c r="K5" s="33">
        <v>1000</v>
      </c>
      <c r="L5" s="34" t="e">
        <f t="shared" si="0"/>
        <v>#DIV/0!</v>
      </c>
      <c r="M5" s="35"/>
      <c r="N5" s="36" t="e">
        <f t="shared" si="1"/>
        <v>#DIV/0!</v>
      </c>
    </row>
    <row r="6" spans="1:21" s="12" customFormat="1" ht="23.25" customHeight="1" x14ac:dyDescent="0.2">
      <c r="A6" s="134" t="s">
        <v>35</v>
      </c>
      <c r="B6" s="143"/>
      <c r="C6" s="168" t="s">
        <v>53</v>
      </c>
      <c r="D6" s="27" t="s">
        <v>76</v>
      </c>
      <c r="E6" s="27"/>
      <c r="F6" s="37"/>
      <c r="G6" s="147" t="s">
        <v>50</v>
      </c>
      <c r="H6" s="159">
        <v>1</v>
      </c>
      <c r="I6" s="38" t="s">
        <v>0</v>
      </c>
      <c r="J6" s="32" t="e">
        <f t="shared" si="2"/>
        <v>#DIV/0!</v>
      </c>
      <c r="K6" s="33">
        <v>3000</v>
      </c>
      <c r="L6" s="34" t="e">
        <f t="shared" si="0"/>
        <v>#DIV/0!</v>
      </c>
      <c r="M6" s="35"/>
      <c r="N6" s="36" t="e">
        <f t="shared" si="1"/>
        <v>#DIV/0!</v>
      </c>
    </row>
    <row r="7" spans="1:21" s="12" customFormat="1" ht="23.25" customHeight="1" x14ac:dyDescent="0.2">
      <c r="A7" s="140"/>
      <c r="B7" s="164"/>
      <c r="C7" s="169"/>
      <c r="D7" s="29">
        <v>1</v>
      </c>
      <c r="E7" s="27"/>
      <c r="F7" s="37"/>
      <c r="G7" s="161"/>
      <c r="H7" s="167"/>
      <c r="I7" s="31" t="s">
        <v>70</v>
      </c>
      <c r="J7" s="32" t="e">
        <f t="shared" si="2"/>
        <v>#DIV/0!</v>
      </c>
      <c r="K7" s="33">
        <v>1500</v>
      </c>
      <c r="L7" s="34" t="e">
        <f t="shared" si="0"/>
        <v>#DIV/0!</v>
      </c>
      <c r="M7" s="35"/>
      <c r="N7" s="36" t="e">
        <f t="shared" si="1"/>
        <v>#DIV/0!</v>
      </c>
    </row>
    <row r="8" spans="1:21" s="12" customFormat="1" ht="23.25" customHeight="1" x14ac:dyDescent="0.2">
      <c r="A8" s="134" t="s">
        <v>36</v>
      </c>
      <c r="B8" s="143"/>
      <c r="C8" s="145" t="s">
        <v>54</v>
      </c>
      <c r="D8" s="27" t="s">
        <v>76</v>
      </c>
      <c r="E8" s="27"/>
      <c r="F8" s="37"/>
      <c r="G8" s="151" t="s">
        <v>51</v>
      </c>
      <c r="H8" s="159">
        <v>1</v>
      </c>
      <c r="I8" s="38" t="s">
        <v>0</v>
      </c>
      <c r="J8" s="32" t="e">
        <f t="shared" si="2"/>
        <v>#DIV/0!</v>
      </c>
      <c r="K8" s="39">
        <v>1500</v>
      </c>
      <c r="L8" s="34" t="e">
        <f>J8*K8</f>
        <v>#DIV/0!</v>
      </c>
      <c r="M8" s="35"/>
      <c r="N8" s="40" t="e">
        <f t="shared" si="1"/>
        <v>#DIV/0!</v>
      </c>
    </row>
    <row r="9" spans="1:21" s="12" customFormat="1" ht="23.25" customHeight="1" x14ac:dyDescent="0.2">
      <c r="A9" s="140"/>
      <c r="B9" s="164"/>
      <c r="C9" s="170"/>
      <c r="D9" s="29">
        <v>1</v>
      </c>
      <c r="E9" s="27"/>
      <c r="F9" s="41"/>
      <c r="G9" s="154"/>
      <c r="H9" s="167"/>
      <c r="I9" s="31" t="s">
        <v>18</v>
      </c>
      <c r="J9" s="32" t="e">
        <f t="shared" si="2"/>
        <v>#DIV/0!</v>
      </c>
      <c r="K9" s="39">
        <v>1000</v>
      </c>
      <c r="L9" s="34" t="e">
        <f t="shared" si="0"/>
        <v>#DIV/0!</v>
      </c>
      <c r="M9" s="35"/>
      <c r="N9" s="40" t="e">
        <f t="shared" si="1"/>
        <v>#DIV/0!</v>
      </c>
    </row>
    <row r="10" spans="1:21" s="12" customFormat="1" ht="23.25" customHeight="1" x14ac:dyDescent="0.2">
      <c r="A10" s="134" t="s">
        <v>37</v>
      </c>
      <c r="B10" s="143"/>
      <c r="C10" s="145" t="s">
        <v>77</v>
      </c>
      <c r="D10" s="27" t="s">
        <v>76</v>
      </c>
      <c r="E10" s="27"/>
      <c r="F10" s="37"/>
      <c r="G10" s="151" t="s">
        <v>50</v>
      </c>
      <c r="H10" s="159">
        <v>1</v>
      </c>
      <c r="I10" s="81" t="s">
        <v>78</v>
      </c>
      <c r="J10" s="32" t="e">
        <f t="shared" ref="J10:J11" si="3">F10/E10</f>
        <v>#DIV/0!</v>
      </c>
      <c r="K10" s="39">
        <v>1500</v>
      </c>
      <c r="L10" s="34" t="e">
        <f>J10*K10</f>
        <v>#DIV/0!</v>
      </c>
      <c r="M10" s="35"/>
      <c r="N10" s="40" t="e">
        <f t="shared" ref="N10:N11" si="4">L10+(L10*M10)</f>
        <v>#DIV/0!</v>
      </c>
    </row>
    <row r="11" spans="1:21" s="12" customFormat="1" ht="23.25" customHeight="1" x14ac:dyDescent="0.2">
      <c r="A11" s="140"/>
      <c r="B11" s="164"/>
      <c r="C11" s="170"/>
      <c r="D11" s="29">
        <v>1</v>
      </c>
      <c r="E11" s="27"/>
      <c r="F11" s="41"/>
      <c r="G11" s="154"/>
      <c r="H11" s="167"/>
      <c r="I11" s="31" t="s">
        <v>18</v>
      </c>
      <c r="J11" s="32" t="e">
        <f t="shared" si="3"/>
        <v>#DIV/0!</v>
      </c>
      <c r="K11" s="39">
        <v>500</v>
      </c>
      <c r="L11" s="34" t="e">
        <f t="shared" ref="L11" si="5">J11*K11</f>
        <v>#DIV/0!</v>
      </c>
      <c r="M11" s="35"/>
      <c r="N11" s="40" t="e">
        <f t="shared" si="4"/>
        <v>#DIV/0!</v>
      </c>
    </row>
    <row r="12" spans="1:21" s="12" customFormat="1" ht="23.25" customHeight="1" x14ac:dyDescent="0.2">
      <c r="A12" s="134" t="s">
        <v>38</v>
      </c>
      <c r="B12" s="143"/>
      <c r="C12" s="145" t="s">
        <v>20</v>
      </c>
      <c r="D12" s="27" t="s">
        <v>76</v>
      </c>
      <c r="E12" s="27"/>
      <c r="F12" s="37"/>
      <c r="G12" s="151" t="s">
        <v>51</v>
      </c>
      <c r="H12" s="159">
        <v>1</v>
      </c>
      <c r="I12" s="38" t="s">
        <v>0</v>
      </c>
      <c r="J12" s="32" t="e">
        <f t="shared" ref="J12:J13" si="6">F12/E12</f>
        <v>#DIV/0!</v>
      </c>
      <c r="K12" s="39">
        <v>500</v>
      </c>
      <c r="L12" s="34" t="e">
        <f>J12*K12</f>
        <v>#DIV/0!</v>
      </c>
      <c r="M12" s="35"/>
      <c r="N12" s="40" t="e">
        <f t="shared" ref="N12:N13" si="7">L12+(L12*M12)</f>
        <v>#DIV/0!</v>
      </c>
      <c r="Q12" s="12" t="s">
        <v>69</v>
      </c>
    </row>
    <row r="13" spans="1:21" s="12" customFormat="1" ht="23.25" customHeight="1" thickBot="1" x14ac:dyDescent="0.25">
      <c r="A13" s="135"/>
      <c r="B13" s="144"/>
      <c r="C13" s="146"/>
      <c r="D13" s="42">
        <v>1</v>
      </c>
      <c r="E13" s="27"/>
      <c r="F13" s="41"/>
      <c r="G13" s="152"/>
      <c r="H13" s="160"/>
      <c r="I13" s="38" t="s">
        <v>18</v>
      </c>
      <c r="J13" s="43" t="e">
        <f t="shared" si="6"/>
        <v>#DIV/0!</v>
      </c>
      <c r="K13" s="39">
        <v>500</v>
      </c>
      <c r="L13" s="44" t="e">
        <f t="shared" ref="L13" si="8">J13*K13</f>
        <v>#DIV/0!</v>
      </c>
      <c r="M13" s="45"/>
      <c r="N13" s="40" t="e">
        <f t="shared" si="7"/>
        <v>#DIV/0!</v>
      </c>
    </row>
    <row r="14" spans="1:21" s="12" customFormat="1" ht="23.25" customHeight="1" thickBot="1" x14ac:dyDescent="0.25">
      <c r="A14" s="124" t="s">
        <v>91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6"/>
      <c r="L14" s="112" t="e">
        <f>SUM(L4:L13)</f>
        <v>#DIV/0!</v>
      </c>
      <c r="M14" s="110"/>
      <c r="N14" s="113" t="e">
        <f>SUM(N4:N13)</f>
        <v>#DIV/0!</v>
      </c>
    </row>
    <row r="15" spans="1:21" s="12" customFormat="1" ht="23.25" customHeight="1" thickBot="1" x14ac:dyDescent="0.25">
      <c r="A15" s="127" t="s">
        <v>87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9"/>
      <c r="U15" s="12" t="s">
        <v>69</v>
      </c>
    </row>
    <row r="16" spans="1:21" s="12" customFormat="1" ht="23.25" customHeight="1" x14ac:dyDescent="0.2">
      <c r="A16" s="162" t="s">
        <v>39</v>
      </c>
      <c r="B16" s="144"/>
      <c r="C16" s="133" t="s">
        <v>19</v>
      </c>
      <c r="D16" s="46" t="s">
        <v>79</v>
      </c>
      <c r="E16" s="58"/>
      <c r="F16" s="30"/>
      <c r="G16" s="152" t="s">
        <v>51</v>
      </c>
      <c r="H16" s="160">
        <v>1</v>
      </c>
      <c r="I16" s="148" t="s">
        <v>68</v>
      </c>
      <c r="J16" s="28" t="e">
        <f t="shared" si="2"/>
        <v>#DIV/0!</v>
      </c>
      <c r="K16" s="47">
        <v>1300</v>
      </c>
      <c r="L16" s="34" t="e">
        <f t="shared" si="0"/>
        <v>#DIV/0!</v>
      </c>
      <c r="M16" s="48"/>
      <c r="N16" s="49" t="e">
        <f t="shared" si="1"/>
        <v>#DIV/0!</v>
      </c>
    </row>
    <row r="17" spans="1:14" s="12" customFormat="1" ht="23.25" customHeight="1" x14ac:dyDescent="0.2">
      <c r="A17" s="163"/>
      <c r="B17" s="164"/>
      <c r="C17" s="138"/>
      <c r="D17" s="42" t="s">
        <v>80</v>
      </c>
      <c r="E17" s="27"/>
      <c r="F17" s="50"/>
      <c r="G17" s="154"/>
      <c r="H17" s="167"/>
      <c r="I17" s="161"/>
      <c r="J17" s="32" t="e">
        <f t="shared" si="2"/>
        <v>#DIV/0!</v>
      </c>
      <c r="K17" s="47">
        <v>3000</v>
      </c>
      <c r="L17" s="34" t="e">
        <f t="shared" si="0"/>
        <v>#DIV/0!</v>
      </c>
      <c r="M17" s="51"/>
      <c r="N17" s="49" t="e">
        <f t="shared" si="1"/>
        <v>#DIV/0!</v>
      </c>
    </row>
    <row r="18" spans="1:14" s="12" customFormat="1" ht="23.25" customHeight="1" x14ac:dyDescent="0.2">
      <c r="A18" s="134" t="s">
        <v>40</v>
      </c>
      <c r="B18" s="136"/>
      <c r="C18" s="132" t="s">
        <v>55</v>
      </c>
      <c r="D18" s="29" t="s">
        <v>21</v>
      </c>
      <c r="E18" s="27"/>
      <c r="F18" s="52"/>
      <c r="G18" s="151" t="s">
        <v>51</v>
      </c>
      <c r="H18" s="159">
        <v>1</v>
      </c>
      <c r="I18" s="151" t="s">
        <v>57</v>
      </c>
      <c r="J18" s="32" t="e">
        <f t="shared" ref="J18:J19" si="9">F18/E18</f>
        <v>#DIV/0!</v>
      </c>
      <c r="K18" s="33">
        <v>1300</v>
      </c>
      <c r="L18" s="34" t="e">
        <f t="shared" ref="L18:L19" si="10">J18*K18</f>
        <v>#DIV/0!</v>
      </c>
      <c r="M18" s="35"/>
      <c r="N18" s="36" t="e">
        <f t="shared" ref="N18:N19" si="11">L18+(L18*M18)</f>
        <v>#DIV/0!</v>
      </c>
    </row>
    <row r="19" spans="1:14" s="12" customFormat="1" ht="23.25" customHeight="1" x14ac:dyDescent="0.2">
      <c r="A19" s="140"/>
      <c r="B19" s="139"/>
      <c r="C19" s="138"/>
      <c r="D19" s="53">
        <v>1</v>
      </c>
      <c r="E19" s="27"/>
      <c r="F19" s="37"/>
      <c r="G19" s="154"/>
      <c r="H19" s="160"/>
      <c r="I19" s="154"/>
      <c r="J19" s="32" t="e">
        <f t="shared" si="9"/>
        <v>#DIV/0!</v>
      </c>
      <c r="K19" s="33">
        <v>2000</v>
      </c>
      <c r="L19" s="34" t="e">
        <f t="shared" si="10"/>
        <v>#DIV/0!</v>
      </c>
      <c r="M19" s="35"/>
      <c r="N19" s="36" t="e">
        <f t="shared" si="11"/>
        <v>#DIV/0!</v>
      </c>
    </row>
    <row r="20" spans="1:14" s="12" customFormat="1" ht="23.25" customHeight="1" x14ac:dyDescent="0.2">
      <c r="A20" s="134" t="s">
        <v>41</v>
      </c>
      <c r="B20" s="136"/>
      <c r="C20" s="132" t="s">
        <v>56</v>
      </c>
      <c r="D20" s="29" t="s">
        <v>79</v>
      </c>
      <c r="E20" s="27"/>
      <c r="F20" s="52"/>
      <c r="G20" s="151" t="s">
        <v>22</v>
      </c>
      <c r="H20" s="159">
        <v>1</v>
      </c>
      <c r="I20" s="151" t="s">
        <v>2</v>
      </c>
      <c r="J20" s="32" t="e">
        <f t="shared" si="2"/>
        <v>#DIV/0!</v>
      </c>
      <c r="K20" s="33">
        <v>500</v>
      </c>
      <c r="L20" s="34" t="e">
        <f t="shared" si="0"/>
        <v>#DIV/0!</v>
      </c>
      <c r="M20" s="35"/>
      <c r="N20" s="36" t="e">
        <f t="shared" si="1"/>
        <v>#DIV/0!</v>
      </c>
    </row>
    <row r="21" spans="1:14" s="12" customFormat="1" ht="23.25" customHeight="1" x14ac:dyDescent="0.2">
      <c r="A21" s="140"/>
      <c r="B21" s="139"/>
      <c r="C21" s="138"/>
      <c r="D21" s="53" t="s">
        <v>81</v>
      </c>
      <c r="E21" s="27"/>
      <c r="F21" s="37"/>
      <c r="G21" s="154"/>
      <c r="H21" s="160"/>
      <c r="I21" s="154"/>
      <c r="J21" s="32" t="e">
        <f t="shared" si="2"/>
        <v>#DIV/0!</v>
      </c>
      <c r="K21" s="33">
        <v>500</v>
      </c>
      <c r="L21" s="34" t="e">
        <f t="shared" si="0"/>
        <v>#DIV/0!</v>
      </c>
      <c r="M21" s="35"/>
      <c r="N21" s="36" t="e">
        <f t="shared" si="1"/>
        <v>#DIV/0!</v>
      </c>
    </row>
    <row r="22" spans="1:14" s="12" customFormat="1" ht="23.25" customHeight="1" x14ac:dyDescent="0.2">
      <c r="A22" s="134" t="s">
        <v>42</v>
      </c>
      <c r="B22" s="137"/>
      <c r="C22" s="133" t="s">
        <v>23</v>
      </c>
      <c r="D22" s="54" t="s">
        <v>21</v>
      </c>
      <c r="E22" s="27"/>
      <c r="F22" s="55"/>
      <c r="G22" s="165" t="s">
        <v>4</v>
      </c>
      <c r="H22" s="159">
        <v>1</v>
      </c>
      <c r="I22" s="151" t="s">
        <v>2</v>
      </c>
      <c r="J22" s="32" t="e">
        <f t="shared" si="2"/>
        <v>#DIV/0!</v>
      </c>
      <c r="K22" s="33">
        <v>800</v>
      </c>
      <c r="L22" s="34" t="e">
        <f t="shared" si="0"/>
        <v>#DIV/0!</v>
      </c>
      <c r="M22" s="35"/>
      <c r="N22" s="36" t="e">
        <f t="shared" si="1"/>
        <v>#DIV/0!</v>
      </c>
    </row>
    <row r="23" spans="1:14" s="12" customFormat="1" ht="23.25" customHeight="1" thickBot="1" x14ac:dyDescent="0.25">
      <c r="A23" s="140"/>
      <c r="B23" s="139"/>
      <c r="C23" s="138"/>
      <c r="D23" s="56">
        <v>1</v>
      </c>
      <c r="E23" s="27"/>
      <c r="F23" s="37"/>
      <c r="G23" s="166"/>
      <c r="H23" s="167"/>
      <c r="I23" s="154"/>
      <c r="J23" s="32" t="e">
        <f t="shared" si="2"/>
        <v>#DIV/0!</v>
      </c>
      <c r="K23" s="33">
        <v>2700</v>
      </c>
      <c r="L23" s="44" t="e">
        <f t="shared" si="0"/>
        <v>#DIV/0!</v>
      </c>
      <c r="M23" s="45"/>
      <c r="N23" s="40" t="e">
        <f t="shared" si="1"/>
        <v>#DIV/0!</v>
      </c>
    </row>
    <row r="24" spans="1:14" s="12" customFormat="1" ht="23.25" customHeight="1" thickBot="1" x14ac:dyDescent="0.25">
      <c r="A24" s="124" t="s">
        <v>92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6"/>
      <c r="L24" s="112" t="e">
        <f>SUM(L16:L23)</f>
        <v>#DIV/0!</v>
      </c>
      <c r="M24" s="110"/>
      <c r="N24" s="113" t="e">
        <f>SUM(N16:N23)</f>
        <v>#DIV/0!</v>
      </c>
    </row>
    <row r="25" spans="1:14" s="12" customFormat="1" ht="23.25" customHeight="1" thickBot="1" x14ac:dyDescent="0.25">
      <c r="A25" s="127" t="s">
        <v>86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9"/>
    </row>
    <row r="26" spans="1:14" s="12" customFormat="1" ht="23.25" customHeight="1" x14ac:dyDescent="0.2">
      <c r="A26" s="162" t="s">
        <v>43</v>
      </c>
      <c r="B26" s="144"/>
      <c r="C26" s="146" t="s">
        <v>11</v>
      </c>
      <c r="D26" s="90" t="s">
        <v>1</v>
      </c>
      <c r="E26" s="58"/>
      <c r="F26" s="41"/>
      <c r="G26" s="83" t="s">
        <v>4</v>
      </c>
      <c r="H26" s="89">
        <v>1</v>
      </c>
      <c r="I26" s="83" t="s">
        <v>5</v>
      </c>
      <c r="J26" s="57" t="e">
        <f>F26/E26*H26</f>
        <v>#DIV/0!</v>
      </c>
      <c r="K26" s="94">
        <v>2500</v>
      </c>
      <c r="L26" s="34" t="e">
        <f t="shared" si="0"/>
        <v>#DIV/0!</v>
      </c>
      <c r="M26" s="51"/>
      <c r="N26" s="49" t="e">
        <f t="shared" si="1"/>
        <v>#DIV/0!</v>
      </c>
    </row>
    <row r="27" spans="1:14" s="12" customFormat="1" ht="23.25" customHeight="1" x14ac:dyDescent="0.2">
      <c r="A27" s="163"/>
      <c r="B27" s="164"/>
      <c r="C27" s="170"/>
      <c r="D27" s="90" t="s">
        <v>1</v>
      </c>
      <c r="E27" s="53"/>
      <c r="F27" s="52"/>
      <c r="G27" s="83" t="s">
        <v>72</v>
      </c>
      <c r="H27" s="89">
        <v>1</v>
      </c>
      <c r="I27" s="83" t="s">
        <v>6</v>
      </c>
      <c r="J27" s="59" t="e">
        <f>F27/E27*H26</f>
        <v>#DIV/0!</v>
      </c>
      <c r="K27" s="95">
        <v>500</v>
      </c>
      <c r="L27" s="44" t="e">
        <f t="shared" si="0"/>
        <v>#DIV/0!</v>
      </c>
      <c r="M27" s="45"/>
      <c r="N27" s="40" t="e">
        <f t="shared" si="1"/>
        <v>#DIV/0!</v>
      </c>
    </row>
    <row r="28" spans="1:14" s="12" customFormat="1" ht="23.25" customHeight="1" x14ac:dyDescent="0.2">
      <c r="A28" s="84" t="s">
        <v>44</v>
      </c>
      <c r="B28" s="85"/>
      <c r="C28" s="86" t="s">
        <v>24</v>
      </c>
      <c r="D28" s="91" t="s">
        <v>1</v>
      </c>
      <c r="E28" s="27"/>
      <c r="F28" s="37"/>
      <c r="G28" s="93" t="s">
        <v>4</v>
      </c>
      <c r="H28" s="87">
        <v>1</v>
      </c>
      <c r="I28" s="80" t="s">
        <v>5</v>
      </c>
      <c r="J28" s="60" t="e">
        <f>F28/E28*H28</f>
        <v>#DIV/0!</v>
      </c>
      <c r="K28" s="96">
        <v>3500</v>
      </c>
      <c r="L28" s="60" t="e">
        <f t="shared" si="0"/>
        <v>#DIV/0!</v>
      </c>
      <c r="M28" s="35"/>
      <c r="N28" s="36" t="e">
        <f t="shared" si="1"/>
        <v>#DIV/0!</v>
      </c>
    </row>
    <row r="29" spans="1:14" s="12" customFormat="1" ht="23.25" customHeight="1" x14ac:dyDescent="0.2">
      <c r="A29" s="134" t="s">
        <v>45</v>
      </c>
      <c r="B29" s="136"/>
      <c r="C29" s="132" t="s">
        <v>10</v>
      </c>
      <c r="D29" s="92" t="s">
        <v>1</v>
      </c>
      <c r="E29" s="27"/>
      <c r="F29" s="37"/>
      <c r="G29" s="82" t="s">
        <v>4</v>
      </c>
      <c r="H29" s="88">
        <v>1</v>
      </c>
      <c r="I29" s="82" t="s">
        <v>6</v>
      </c>
      <c r="J29" s="60" t="e">
        <f>F29/E29*H29</f>
        <v>#DIV/0!</v>
      </c>
      <c r="K29" s="96">
        <v>1000</v>
      </c>
      <c r="L29" s="60" t="e">
        <f t="shared" si="0"/>
        <v>#DIV/0!</v>
      </c>
      <c r="M29" s="35"/>
      <c r="N29" s="36" t="e">
        <f t="shared" si="1"/>
        <v>#DIV/0!</v>
      </c>
    </row>
    <row r="30" spans="1:14" s="12" customFormat="1" ht="23.25" customHeight="1" x14ac:dyDescent="0.2">
      <c r="A30" s="140"/>
      <c r="B30" s="139"/>
      <c r="C30" s="138"/>
      <c r="D30" s="92" t="s">
        <v>1</v>
      </c>
      <c r="E30" s="27"/>
      <c r="F30" s="37"/>
      <c r="G30" s="83" t="s">
        <v>72</v>
      </c>
      <c r="H30" s="89">
        <v>1</v>
      </c>
      <c r="I30" s="83" t="s">
        <v>7</v>
      </c>
      <c r="J30" s="61" t="e">
        <f>F30/E30*H29</f>
        <v>#DIV/0!</v>
      </c>
      <c r="K30" s="96">
        <v>500</v>
      </c>
      <c r="L30" s="60" t="e">
        <f t="shared" si="0"/>
        <v>#DIV/0!</v>
      </c>
      <c r="M30" s="35"/>
      <c r="N30" s="36" t="e">
        <f t="shared" si="1"/>
        <v>#DIV/0!</v>
      </c>
    </row>
    <row r="31" spans="1:14" s="12" customFormat="1" ht="23.25" customHeight="1" x14ac:dyDescent="0.2">
      <c r="A31" s="134" t="s">
        <v>60</v>
      </c>
      <c r="B31" s="136"/>
      <c r="C31" s="132" t="s">
        <v>25</v>
      </c>
      <c r="D31" s="92" t="s">
        <v>1</v>
      </c>
      <c r="E31" s="27"/>
      <c r="F31" s="62"/>
      <c r="G31" s="80" t="s">
        <v>4</v>
      </c>
      <c r="H31" s="87">
        <v>1</v>
      </c>
      <c r="I31" s="80" t="s">
        <v>6</v>
      </c>
      <c r="J31" s="60" t="e">
        <f>F31/E31*H31</f>
        <v>#DIV/0!</v>
      </c>
      <c r="K31" s="33">
        <v>4000</v>
      </c>
      <c r="L31" s="60" t="e">
        <f t="shared" si="0"/>
        <v>#DIV/0!</v>
      </c>
      <c r="M31" s="35"/>
      <c r="N31" s="36" t="e">
        <f t="shared" si="1"/>
        <v>#DIV/0!</v>
      </c>
    </row>
    <row r="32" spans="1:14" s="12" customFormat="1" ht="23.25" customHeight="1" thickBot="1" x14ac:dyDescent="0.25">
      <c r="A32" s="135"/>
      <c r="B32" s="137"/>
      <c r="C32" s="133"/>
      <c r="D32" s="92" t="s">
        <v>1</v>
      </c>
      <c r="E32" s="27"/>
      <c r="F32" s="62"/>
      <c r="G32" s="80" t="s">
        <v>72</v>
      </c>
      <c r="H32" s="87">
        <v>1</v>
      </c>
      <c r="I32" s="80" t="s">
        <v>7</v>
      </c>
      <c r="J32" s="60" t="e">
        <f>F32/E32*H32</f>
        <v>#DIV/0!</v>
      </c>
      <c r="K32" s="33">
        <v>500</v>
      </c>
      <c r="L32" s="60" t="e">
        <f t="shared" ref="L32" si="12">J32*K32</f>
        <v>#DIV/0!</v>
      </c>
      <c r="M32" s="35"/>
      <c r="N32" s="36" t="e">
        <f t="shared" ref="N32" si="13">L32+(L32*M32)</f>
        <v>#DIV/0!</v>
      </c>
    </row>
    <row r="33" spans="1:14" s="12" customFormat="1" ht="23.25" customHeight="1" thickBot="1" x14ac:dyDescent="0.25">
      <c r="A33" s="127" t="s">
        <v>85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9"/>
      <c r="L33" s="114"/>
      <c r="M33" s="114"/>
      <c r="N33" s="115"/>
    </row>
    <row r="34" spans="1:14" s="12" customFormat="1" ht="23.25" customHeight="1" x14ac:dyDescent="0.2">
      <c r="A34" s="187" t="s">
        <v>63</v>
      </c>
      <c r="B34" s="137"/>
      <c r="C34" s="133" t="s">
        <v>27</v>
      </c>
      <c r="D34" s="58">
        <v>0.5</v>
      </c>
      <c r="E34" s="77"/>
      <c r="F34" s="30"/>
      <c r="G34" s="152" t="s">
        <v>31</v>
      </c>
      <c r="H34" s="160">
        <v>1</v>
      </c>
      <c r="I34" s="152" t="s">
        <v>5</v>
      </c>
      <c r="J34" s="34" t="e">
        <f>F34/E34*H34</f>
        <v>#DIV/0!</v>
      </c>
      <c r="K34" s="47">
        <v>6000</v>
      </c>
      <c r="L34" s="34" t="e">
        <f t="shared" si="0"/>
        <v>#DIV/0!</v>
      </c>
      <c r="M34" s="48"/>
      <c r="N34" s="49" t="e">
        <f t="shared" si="1"/>
        <v>#DIV/0!</v>
      </c>
    </row>
    <row r="35" spans="1:14" s="12" customFormat="1" ht="23.25" customHeight="1" thickBot="1" x14ac:dyDescent="0.25">
      <c r="A35" s="188"/>
      <c r="B35" s="189"/>
      <c r="C35" s="186"/>
      <c r="D35" s="63">
        <v>1</v>
      </c>
      <c r="E35" s="63"/>
      <c r="F35" s="64"/>
      <c r="G35" s="185"/>
      <c r="H35" s="190"/>
      <c r="I35" s="185"/>
      <c r="J35" s="65" t="e">
        <f>F35/E35*H34</f>
        <v>#DIV/0!</v>
      </c>
      <c r="K35" s="66">
        <v>3000</v>
      </c>
      <c r="L35" s="65" t="e">
        <f t="shared" si="0"/>
        <v>#DIV/0!</v>
      </c>
      <c r="M35" s="67"/>
      <c r="N35" s="68" t="e">
        <f t="shared" si="1"/>
        <v>#DIV/0!</v>
      </c>
    </row>
    <row r="36" spans="1:14" s="12" customFormat="1" ht="23.25" customHeight="1" thickBot="1" x14ac:dyDescent="0.25">
      <c r="A36" s="118"/>
      <c r="B36" s="119"/>
      <c r="C36" s="119"/>
      <c r="D36" s="119"/>
      <c r="E36" s="119"/>
      <c r="F36" s="119"/>
      <c r="G36" s="119"/>
      <c r="H36" s="124" t="s">
        <v>95</v>
      </c>
      <c r="I36" s="125"/>
      <c r="J36" s="125"/>
      <c r="K36" s="126"/>
      <c r="L36" s="112" t="e">
        <f>SUM(L26:L35)</f>
        <v>#DIV/0!</v>
      </c>
      <c r="M36" s="111"/>
      <c r="N36" s="113" t="e">
        <f>SUM(N26:N35)</f>
        <v>#DIV/0!</v>
      </c>
    </row>
    <row r="37" spans="1:14" s="12" customFormat="1" ht="23.25" customHeight="1" thickBot="1" x14ac:dyDescent="0.25">
      <c r="A37" s="127" t="s">
        <v>84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9"/>
    </row>
    <row r="38" spans="1:14" s="12" customFormat="1" ht="23.25" customHeight="1" x14ac:dyDescent="0.2">
      <c r="A38" s="105" t="s">
        <v>61</v>
      </c>
      <c r="B38" s="100"/>
      <c r="C38" s="99" t="s">
        <v>26</v>
      </c>
      <c r="D38" s="58" t="s">
        <v>100</v>
      </c>
      <c r="E38" s="58"/>
      <c r="F38" s="69"/>
      <c r="G38" s="101" t="s">
        <v>67</v>
      </c>
      <c r="H38" s="102">
        <v>1</v>
      </c>
      <c r="I38" s="101" t="s">
        <v>8</v>
      </c>
      <c r="J38" s="78" t="e">
        <f t="shared" ref="J38:J39" si="14">F38/E38</f>
        <v>#DIV/0!</v>
      </c>
      <c r="K38" s="47">
        <v>400000</v>
      </c>
      <c r="L38" s="34">
        <f>F38*K38</f>
        <v>0</v>
      </c>
      <c r="M38" s="48"/>
      <c r="N38" s="49">
        <f t="shared" ref="N38:N39" si="15">L38+(L38*M38)</f>
        <v>0</v>
      </c>
    </row>
    <row r="39" spans="1:14" s="12" customFormat="1" ht="23.25" customHeight="1" thickBot="1" x14ac:dyDescent="0.25">
      <c r="A39" s="73" t="s">
        <v>62</v>
      </c>
      <c r="B39" s="100"/>
      <c r="C39" s="98" t="s">
        <v>71</v>
      </c>
      <c r="D39" s="27" t="s">
        <v>100</v>
      </c>
      <c r="E39" s="27"/>
      <c r="F39" s="70"/>
      <c r="G39" s="103" t="s">
        <v>67</v>
      </c>
      <c r="H39" s="74">
        <v>1</v>
      </c>
      <c r="I39" s="103" t="s">
        <v>5</v>
      </c>
      <c r="J39" s="75" t="e">
        <f t="shared" si="14"/>
        <v>#DIV/0!</v>
      </c>
      <c r="K39" s="33">
        <v>400000</v>
      </c>
      <c r="L39" s="72">
        <f>F39*K39</f>
        <v>0</v>
      </c>
      <c r="M39" s="45"/>
      <c r="N39" s="40">
        <f t="shared" si="15"/>
        <v>0</v>
      </c>
    </row>
    <row r="40" spans="1:14" s="12" customFormat="1" ht="23.25" customHeight="1" thickBot="1" x14ac:dyDescent="0.25">
      <c r="A40" s="118"/>
      <c r="B40" s="119"/>
      <c r="C40" s="119"/>
      <c r="D40" s="119"/>
      <c r="E40" s="119"/>
      <c r="F40" s="119"/>
      <c r="G40" s="119"/>
      <c r="H40" s="124" t="s">
        <v>94</v>
      </c>
      <c r="I40" s="125"/>
      <c r="J40" s="125"/>
      <c r="K40" s="126"/>
      <c r="L40" s="112">
        <f>SUM(L38:L39)</f>
        <v>0</v>
      </c>
      <c r="M40" s="110"/>
      <c r="N40" s="113">
        <f>SUM(N38:N39)</f>
        <v>0</v>
      </c>
    </row>
    <row r="41" spans="1:14" s="12" customFormat="1" ht="23.25" customHeight="1" thickBot="1" x14ac:dyDescent="0.25">
      <c r="A41" s="124" t="s">
        <v>93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6"/>
      <c r="L41" s="112" t="e">
        <f>SUM(L36)+(L40)</f>
        <v>#DIV/0!</v>
      </c>
      <c r="M41" s="120"/>
      <c r="N41" s="113" t="e">
        <f>SUM(N36)+(N40)</f>
        <v>#DIV/0!</v>
      </c>
    </row>
    <row r="42" spans="1:14" s="12" customFormat="1" ht="23.25" customHeight="1" thickBot="1" x14ac:dyDescent="0.25">
      <c r="A42" s="127" t="s">
        <v>89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9"/>
    </row>
    <row r="43" spans="1:14" s="12" customFormat="1" ht="23.25" customHeight="1" x14ac:dyDescent="0.2">
      <c r="A43" s="163" t="s">
        <v>64</v>
      </c>
      <c r="B43" s="164"/>
      <c r="C43" s="170" t="s">
        <v>10</v>
      </c>
      <c r="D43" s="58" t="s">
        <v>3</v>
      </c>
      <c r="E43" s="58"/>
      <c r="F43" s="69"/>
      <c r="G43" s="161" t="s">
        <v>51</v>
      </c>
      <c r="H43" s="155">
        <v>1</v>
      </c>
      <c r="I43" s="154" t="s">
        <v>5</v>
      </c>
      <c r="J43" s="57" t="e">
        <f>F43/E43*H43</f>
        <v>#DIV/0!</v>
      </c>
      <c r="K43" s="47">
        <v>500</v>
      </c>
      <c r="L43" s="34" t="e">
        <f t="shared" ref="L43:L46" si="16">J43*K43</f>
        <v>#DIV/0!</v>
      </c>
      <c r="M43" s="48"/>
      <c r="N43" s="49" t="e">
        <f t="shared" ref="N43:N46" si="17">L43+(L43*M43)</f>
        <v>#DIV/0!</v>
      </c>
    </row>
    <row r="44" spans="1:14" s="12" customFormat="1" ht="23.25" customHeight="1" x14ac:dyDescent="0.2">
      <c r="A44" s="175"/>
      <c r="B44" s="177"/>
      <c r="C44" s="174"/>
      <c r="D44" s="27" t="s">
        <v>1</v>
      </c>
      <c r="E44" s="27"/>
      <c r="F44" s="70"/>
      <c r="G44" s="179"/>
      <c r="H44" s="173"/>
      <c r="I44" s="153"/>
      <c r="J44" s="57" t="e">
        <f>F44/E44*H43</f>
        <v>#DIV/0!</v>
      </c>
      <c r="K44" s="47">
        <v>2000</v>
      </c>
      <c r="L44" s="34" t="e">
        <f t="shared" ref="L44" si="18">J44*K44</f>
        <v>#DIV/0!</v>
      </c>
      <c r="M44" s="48"/>
      <c r="N44" s="49" t="e">
        <f t="shared" ref="N44" si="19">L44+(L44*M44)</f>
        <v>#DIV/0!</v>
      </c>
    </row>
    <row r="45" spans="1:14" s="12" customFormat="1" ht="23.25" customHeight="1" x14ac:dyDescent="0.2">
      <c r="A45" s="175" t="s">
        <v>65</v>
      </c>
      <c r="B45" s="177"/>
      <c r="C45" s="174" t="s">
        <v>28</v>
      </c>
      <c r="D45" s="27" t="s">
        <v>3</v>
      </c>
      <c r="E45" s="27"/>
      <c r="F45" s="37"/>
      <c r="G45" s="153" t="s">
        <v>4</v>
      </c>
      <c r="H45" s="173">
        <v>1</v>
      </c>
      <c r="I45" s="153" t="s">
        <v>5</v>
      </c>
      <c r="J45" s="60" t="e">
        <f>F45/E45*H45</f>
        <v>#DIV/0!</v>
      </c>
      <c r="K45" s="33">
        <v>200</v>
      </c>
      <c r="L45" s="60" t="e">
        <f t="shared" si="16"/>
        <v>#DIV/0!</v>
      </c>
      <c r="M45" s="35"/>
      <c r="N45" s="36" t="e">
        <f t="shared" si="17"/>
        <v>#DIV/0!</v>
      </c>
    </row>
    <row r="46" spans="1:14" s="12" customFormat="1" ht="23.25" customHeight="1" x14ac:dyDescent="0.2">
      <c r="A46" s="175"/>
      <c r="B46" s="177"/>
      <c r="C46" s="174"/>
      <c r="D46" s="27" t="s">
        <v>1</v>
      </c>
      <c r="E46" s="27"/>
      <c r="F46" s="37"/>
      <c r="G46" s="153"/>
      <c r="H46" s="173"/>
      <c r="I46" s="153"/>
      <c r="J46" s="61" t="e">
        <f>F46/E46*H45</f>
        <v>#DIV/0!</v>
      </c>
      <c r="K46" s="33">
        <v>500</v>
      </c>
      <c r="L46" s="60" t="e">
        <f t="shared" si="16"/>
        <v>#DIV/0!</v>
      </c>
      <c r="M46" s="35"/>
      <c r="N46" s="36" t="e">
        <f t="shared" si="17"/>
        <v>#DIV/0!</v>
      </c>
    </row>
    <row r="47" spans="1:14" s="12" customFormat="1" ht="23.25" customHeight="1" x14ac:dyDescent="0.2">
      <c r="A47" s="175" t="s">
        <v>66</v>
      </c>
      <c r="B47" s="177"/>
      <c r="C47" s="174" t="s">
        <v>29</v>
      </c>
      <c r="D47" s="27" t="s">
        <v>3</v>
      </c>
      <c r="E47" s="27"/>
      <c r="F47" s="37"/>
      <c r="G47" s="153" t="s">
        <v>52</v>
      </c>
      <c r="H47" s="173">
        <v>1</v>
      </c>
      <c r="I47" s="153" t="s">
        <v>5</v>
      </c>
      <c r="J47" s="60" t="e">
        <f>F47/E47*H47</f>
        <v>#DIV/0!</v>
      </c>
      <c r="K47" s="33">
        <v>500</v>
      </c>
      <c r="L47" s="60" t="e">
        <f t="shared" ref="L47:L50" si="20">J47*K47</f>
        <v>#DIV/0!</v>
      </c>
      <c r="M47" s="35"/>
      <c r="N47" s="36" t="e">
        <f t="shared" ref="N47" si="21">L47+(L47*M47)</f>
        <v>#DIV/0!</v>
      </c>
    </row>
    <row r="48" spans="1:14" s="12" customFormat="1" ht="23.25" customHeight="1" x14ac:dyDescent="0.2">
      <c r="A48" s="175"/>
      <c r="B48" s="177"/>
      <c r="C48" s="174"/>
      <c r="D48" s="27" t="s">
        <v>1</v>
      </c>
      <c r="E48" s="27"/>
      <c r="F48" s="37"/>
      <c r="G48" s="153"/>
      <c r="H48" s="173"/>
      <c r="I48" s="153"/>
      <c r="J48" s="60" t="e">
        <f>F48/E48*H47</f>
        <v>#DIV/0!</v>
      </c>
      <c r="K48" s="33">
        <v>500</v>
      </c>
      <c r="L48" s="60" t="e">
        <f t="shared" si="20"/>
        <v>#DIV/0!</v>
      </c>
      <c r="M48" s="35"/>
      <c r="N48" s="36" t="e">
        <f>L48+(L48*M48)</f>
        <v>#DIV/0!</v>
      </c>
    </row>
    <row r="49" spans="1:14" s="12" customFormat="1" ht="23.25" customHeight="1" x14ac:dyDescent="0.2">
      <c r="A49" s="176" t="s">
        <v>46</v>
      </c>
      <c r="B49" s="143"/>
      <c r="C49" s="145" t="s">
        <v>59</v>
      </c>
      <c r="D49" s="27" t="s">
        <v>3</v>
      </c>
      <c r="E49" s="27"/>
      <c r="F49" s="37"/>
      <c r="G49" s="153" t="s">
        <v>73</v>
      </c>
      <c r="H49" s="149">
        <v>1</v>
      </c>
      <c r="I49" s="151" t="s">
        <v>6</v>
      </c>
      <c r="J49" s="60" t="e">
        <f>F49/E49*H49</f>
        <v>#DIV/0!</v>
      </c>
      <c r="K49" s="33">
        <v>500</v>
      </c>
      <c r="L49" s="60" t="e">
        <f t="shared" si="20"/>
        <v>#DIV/0!</v>
      </c>
      <c r="M49" s="35"/>
      <c r="N49" s="36" t="e">
        <f>L49+(L49*M49)</f>
        <v>#DIV/0!</v>
      </c>
    </row>
    <row r="50" spans="1:14" s="12" customFormat="1" ht="23.25" customHeight="1" thickBot="1" x14ac:dyDescent="0.25">
      <c r="A50" s="162"/>
      <c r="B50" s="144"/>
      <c r="C50" s="146"/>
      <c r="D50" s="71" t="s">
        <v>1</v>
      </c>
      <c r="E50" s="71"/>
      <c r="F50" s="52"/>
      <c r="G50" s="151"/>
      <c r="H50" s="150"/>
      <c r="I50" s="152"/>
      <c r="J50" s="72" t="e">
        <f>F50/E50*H49</f>
        <v>#DIV/0!</v>
      </c>
      <c r="K50" s="39">
        <v>1000</v>
      </c>
      <c r="L50" s="72" t="e">
        <f t="shared" si="20"/>
        <v>#DIV/0!</v>
      </c>
      <c r="M50" s="45"/>
      <c r="N50" s="40" t="e">
        <f>L50+(L50*M50)</f>
        <v>#DIV/0!</v>
      </c>
    </row>
    <row r="51" spans="1:14" s="12" customFormat="1" ht="23.25" customHeight="1" thickBot="1" x14ac:dyDescent="0.25">
      <c r="A51" s="124" t="s">
        <v>90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12" t="e">
        <f>SUM(L43:L50)</f>
        <v>#DIV/0!</v>
      </c>
      <c r="M51" s="110"/>
      <c r="N51" s="113" t="e">
        <f>SUM(N43:N50)</f>
        <v>#DIV/0!</v>
      </c>
    </row>
    <row r="52" spans="1:14" s="12" customFormat="1" ht="23.25" customHeight="1" thickBot="1" x14ac:dyDescent="0.25">
      <c r="A52" s="127" t="s">
        <v>82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9"/>
    </row>
    <row r="53" spans="1:14" s="12" customFormat="1" ht="23.25" customHeight="1" x14ac:dyDescent="0.2">
      <c r="A53" s="178" t="s">
        <v>47</v>
      </c>
      <c r="B53" s="144"/>
      <c r="C53" s="146" t="s">
        <v>30</v>
      </c>
      <c r="D53" s="97" t="s">
        <v>3</v>
      </c>
      <c r="E53" s="58"/>
      <c r="F53" s="69"/>
      <c r="G53" s="148" t="s">
        <v>32</v>
      </c>
      <c r="H53" s="150">
        <v>1</v>
      </c>
      <c r="I53" s="183" t="s">
        <v>5</v>
      </c>
      <c r="J53" s="57" t="e">
        <f>F53/E53*H53</f>
        <v>#DIV/0!</v>
      </c>
      <c r="K53" s="47">
        <v>2000</v>
      </c>
      <c r="L53" s="34" t="e">
        <f t="shared" ref="L53:L54" si="22">J53*K53</f>
        <v>#DIV/0!</v>
      </c>
      <c r="M53" s="48"/>
      <c r="N53" s="49" t="e">
        <f t="shared" si="1"/>
        <v>#DIV/0!</v>
      </c>
    </row>
    <row r="54" spans="1:14" s="12" customFormat="1" ht="23.25" customHeight="1" x14ac:dyDescent="0.2">
      <c r="A54" s="178"/>
      <c r="B54" s="144"/>
      <c r="C54" s="146"/>
      <c r="D54" s="92" t="s">
        <v>1</v>
      </c>
      <c r="E54" s="27"/>
      <c r="F54" s="70"/>
      <c r="G54" s="161"/>
      <c r="H54" s="155"/>
      <c r="I54" s="184"/>
      <c r="J54" s="59" t="e">
        <f>F54/E54*H53</f>
        <v>#DIV/0!</v>
      </c>
      <c r="K54" s="33">
        <v>1000</v>
      </c>
      <c r="L54" s="60" t="e">
        <f t="shared" si="22"/>
        <v>#DIV/0!</v>
      </c>
      <c r="M54" s="35"/>
      <c r="N54" s="36" t="e">
        <f t="shared" si="1"/>
        <v>#DIV/0!</v>
      </c>
    </row>
    <row r="55" spans="1:14" s="12" customFormat="1" ht="23.25" customHeight="1" x14ac:dyDescent="0.2">
      <c r="A55" s="176" t="s">
        <v>48</v>
      </c>
      <c r="B55" s="143"/>
      <c r="C55" s="145" t="s">
        <v>25</v>
      </c>
      <c r="D55" s="29" t="s">
        <v>3</v>
      </c>
      <c r="E55" s="27"/>
      <c r="F55" s="70"/>
      <c r="G55" s="147" t="s">
        <v>32</v>
      </c>
      <c r="H55" s="149">
        <v>1</v>
      </c>
      <c r="I55" s="151" t="s">
        <v>7</v>
      </c>
      <c r="J55" s="60" t="e">
        <f>F55/E55*H55</f>
        <v>#DIV/0!</v>
      </c>
      <c r="K55" s="33">
        <v>500</v>
      </c>
      <c r="L55" s="60" t="e">
        <f t="shared" ref="L55:L58" si="23">J55*K55</f>
        <v>#DIV/0!</v>
      </c>
      <c r="M55" s="35"/>
      <c r="N55" s="36" t="e">
        <f t="shared" ref="N55:N56" si="24">L55+(L55*M55)</f>
        <v>#DIV/0!</v>
      </c>
    </row>
    <row r="56" spans="1:14" s="12" customFormat="1" ht="23.25" customHeight="1" x14ac:dyDescent="0.2">
      <c r="A56" s="163"/>
      <c r="B56" s="164"/>
      <c r="C56" s="170"/>
      <c r="D56" s="27" t="s">
        <v>1</v>
      </c>
      <c r="E56" s="27"/>
      <c r="F56" s="70"/>
      <c r="G56" s="161"/>
      <c r="H56" s="155"/>
      <c r="I56" s="154"/>
      <c r="J56" s="61" t="e">
        <f>F56/E56*H55</f>
        <v>#DIV/0!</v>
      </c>
      <c r="K56" s="33">
        <v>1000</v>
      </c>
      <c r="L56" s="60" t="e">
        <f t="shared" si="23"/>
        <v>#DIV/0!</v>
      </c>
      <c r="M56" s="35"/>
      <c r="N56" s="36" t="e">
        <f t="shared" si="24"/>
        <v>#DIV/0!</v>
      </c>
    </row>
    <row r="57" spans="1:14" s="12" customFormat="1" ht="23.25" customHeight="1" x14ac:dyDescent="0.2">
      <c r="A57" s="141" t="s">
        <v>49</v>
      </c>
      <c r="B57" s="143"/>
      <c r="C57" s="145" t="s">
        <v>33</v>
      </c>
      <c r="D57" s="71" t="s">
        <v>3</v>
      </c>
      <c r="E57" s="71"/>
      <c r="F57" s="76"/>
      <c r="G57" s="147" t="s">
        <v>74</v>
      </c>
      <c r="H57" s="149">
        <v>1</v>
      </c>
      <c r="I57" s="151" t="s">
        <v>7</v>
      </c>
      <c r="J57" s="59" t="e">
        <f>F57/E57*H57</f>
        <v>#DIV/0!</v>
      </c>
      <c r="K57" s="39">
        <v>500</v>
      </c>
      <c r="L57" s="72" t="e">
        <f>J57*K57</f>
        <v>#DIV/0!</v>
      </c>
      <c r="M57" s="45"/>
      <c r="N57" s="40" t="e">
        <f>L57+(L57*M57)</f>
        <v>#DIV/0!</v>
      </c>
    </row>
    <row r="58" spans="1:14" s="12" customFormat="1" ht="23.25" customHeight="1" thickBot="1" x14ac:dyDescent="0.25">
      <c r="A58" s="142"/>
      <c r="B58" s="144"/>
      <c r="C58" s="146"/>
      <c r="D58" s="71" t="s">
        <v>1</v>
      </c>
      <c r="E58" s="71"/>
      <c r="F58" s="76"/>
      <c r="G58" s="148"/>
      <c r="H58" s="150"/>
      <c r="I58" s="152"/>
      <c r="J58" s="59" t="e">
        <f>F58/E58*H57</f>
        <v>#DIV/0!</v>
      </c>
      <c r="K58" s="39">
        <v>1000</v>
      </c>
      <c r="L58" s="72" t="e">
        <f t="shared" si="23"/>
        <v>#DIV/0!</v>
      </c>
      <c r="M58" s="45"/>
      <c r="N58" s="40" t="e">
        <f>L58+(L58*M58)</f>
        <v>#DIV/0!</v>
      </c>
    </row>
    <row r="59" spans="1:14" s="12" customFormat="1" ht="23.25" customHeight="1" thickBot="1" x14ac:dyDescent="0.25">
      <c r="A59" s="118"/>
      <c r="B59" s="119"/>
      <c r="C59" s="119"/>
      <c r="D59" s="119"/>
      <c r="E59" s="119"/>
      <c r="F59" s="119"/>
      <c r="G59" s="119"/>
      <c r="H59" s="124" t="s">
        <v>98</v>
      </c>
      <c r="I59" s="125"/>
      <c r="J59" s="125"/>
      <c r="K59" s="126"/>
      <c r="L59" s="112" t="e">
        <f>SUM(L53:L58)</f>
        <v>#DIV/0!</v>
      </c>
      <c r="M59" s="109"/>
      <c r="N59" s="113" t="e">
        <f>SUM(N53:N58)</f>
        <v>#DIV/0!</v>
      </c>
    </row>
    <row r="60" spans="1:14" s="12" customFormat="1" ht="23.25" customHeight="1" x14ac:dyDescent="0.2">
      <c r="A60" s="130" t="s">
        <v>83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16"/>
      <c r="M60" s="116"/>
      <c r="N60" s="117"/>
    </row>
    <row r="61" spans="1:14" s="12" customFormat="1" ht="23.25" customHeight="1" thickBot="1" x14ac:dyDescent="0.25">
      <c r="A61" s="106" t="s">
        <v>58</v>
      </c>
      <c r="B61" s="104"/>
      <c r="C61" s="107" t="s">
        <v>33</v>
      </c>
      <c r="D61" s="27" t="s">
        <v>100</v>
      </c>
      <c r="E61" s="27"/>
      <c r="F61" s="108"/>
      <c r="G61" s="103" t="s">
        <v>75</v>
      </c>
      <c r="H61" s="74">
        <v>1</v>
      </c>
      <c r="I61" s="103" t="s">
        <v>7</v>
      </c>
      <c r="J61" s="60" t="e">
        <f>F61/E61*H61</f>
        <v>#DIV/0!</v>
      </c>
      <c r="K61" s="33">
        <v>100000</v>
      </c>
      <c r="L61" s="72" t="e">
        <f>J61*K61</f>
        <v>#DIV/0!</v>
      </c>
      <c r="M61" s="45"/>
      <c r="N61" s="43" t="e">
        <f>L61+(L61*M61)</f>
        <v>#DIV/0!</v>
      </c>
    </row>
    <row r="62" spans="1:14" s="12" customFormat="1" ht="23.25" customHeight="1" thickBot="1" x14ac:dyDescent="0.25">
      <c r="A62" s="118"/>
      <c r="B62" s="119"/>
      <c r="C62" s="119"/>
      <c r="D62" s="119"/>
      <c r="E62" s="119"/>
      <c r="F62" s="119"/>
      <c r="G62" s="119"/>
      <c r="H62" s="124" t="s">
        <v>97</v>
      </c>
      <c r="I62" s="125"/>
      <c r="J62" s="125"/>
      <c r="K62" s="126"/>
      <c r="L62" s="112" t="e">
        <f>SUM(L61)</f>
        <v>#DIV/0!</v>
      </c>
      <c r="M62" s="110"/>
      <c r="N62" s="113" t="e">
        <f>SUM(N61)</f>
        <v>#DIV/0!</v>
      </c>
    </row>
    <row r="63" spans="1:14" ht="23.25" customHeight="1" thickBot="1" x14ac:dyDescent="0.25">
      <c r="A63" s="124" t="s">
        <v>96</v>
      </c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1" t="e">
        <f>SUM(L59)+(L62)</f>
        <v>#DIV/0!</v>
      </c>
      <c r="M63" s="122"/>
      <c r="N63" s="123" t="e">
        <f>SUM(N59)+(N62)</f>
        <v>#DIV/0!</v>
      </c>
    </row>
    <row r="75" spans="1:14" s="11" customFormat="1" ht="23.25" customHeight="1" x14ac:dyDescent="0.2">
      <c r="A75" s="2"/>
      <c r="B75" s="3"/>
      <c r="C75" s="3"/>
      <c r="D75" s="14"/>
      <c r="E75" s="14"/>
      <c r="F75" s="5"/>
      <c r="G75" s="6"/>
      <c r="H75" s="7"/>
      <c r="I75" s="6"/>
      <c r="J75" s="4"/>
      <c r="K75" s="8"/>
      <c r="L75" s="9"/>
      <c r="M75" s="10"/>
      <c r="N75" s="8"/>
    </row>
    <row r="76" spans="1:14" s="11" customFormat="1" ht="23.25" customHeight="1" x14ac:dyDescent="0.2">
      <c r="A76" s="2"/>
      <c r="B76" s="3"/>
      <c r="C76" s="3"/>
      <c r="D76" s="14"/>
      <c r="E76" s="14"/>
      <c r="F76" s="5"/>
      <c r="G76" s="6"/>
      <c r="H76" s="7"/>
      <c r="I76" s="6"/>
      <c r="J76" s="4"/>
      <c r="K76" s="8"/>
      <c r="L76" s="9"/>
      <c r="M76" s="10"/>
      <c r="N76" s="8"/>
    </row>
    <row r="77" spans="1:14" s="11" customFormat="1" ht="23.25" customHeight="1" x14ac:dyDescent="0.2">
      <c r="A77" s="2"/>
      <c r="B77" s="3"/>
      <c r="C77" s="3"/>
      <c r="D77" s="14"/>
      <c r="E77" s="14"/>
      <c r="F77" s="5"/>
      <c r="G77" s="6"/>
      <c r="H77" s="7"/>
      <c r="I77" s="6"/>
      <c r="J77" s="4"/>
      <c r="K77" s="8"/>
      <c r="L77" s="9"/>
      <c r="M77" s="10"/>
      <c r="N77" s="8"/>
    </row>
    <row r="78" spans="1:14" s="11" customFormat="1" ht="23.25" customHeight="1" x14ac:dyDescent="0.2">
      <c r="A78" s="2"/>
      <c r="B78" s="3"/>
      <c r="C78" s="3"/>
      <c r="D78" s="14"/>
      <c r="E78" s="14"/>
      <c r="F78" s="5"/>
      <c r="G78" s="6"/>
      <c r="H78" s="7"/>
      <c r="I78" s="6"/>
      <c r="J78" s="4"/>
      <c r="K78" s="8"/>
      <c r="L78" s="9"/>
      <c r="M78" s="10"/>
      <c r="N78" s="8"/>
    </row>
    <row r="79" spans="1:14" s="11" customFormat="1" ht="23.25" customHeight="1" x14ac:dyDescent="0.2">
      <c r="A79" s="2"/>
      <c r="B79" s="3"/>
      <c r="C79" s="3"/>
      <c r="D79" s="14"/>
      <c r="E79" s="14"/>
      <c r="F79" s="5"/>
      <c r="G79" s="6"/>
      <c r="H79" s="7"/>
      <c r="I79" s="6"/>
      <c r="J79" s="4"/>
      <c r="K79" s="8"/>
      <c r="L79" s="9"/>
      <c r="M79" s="10"/>
      <c r="N79" s="8"/>
    </row>
  </sheetData>
  <mergeCells count="124">
    <mergeCell ref="A1:N1"/>
    <mergeCell ref="A42:N42"/>
    <mergeCell ref="B45:B46"/>
    <mergeCell ref="I49:I50"/>
    <mergeCell ref="H49:H50"/>
    <mergeCell ref="B49:B50"/>
    <mergeCell ref="G53:G54"/>
    <mergeCell ref="I53:I54"/>
    <mergeCell ref="H53:H54"/>
    <mergeCell ref="I34:I35"/>
    <mergeCell ref="C34:C35"/>
    <mergeCell ref="A34:A35"/>
    <mergeCell ref="B34:B35"/>
    <mergeCell ref="G45:G46"/>
    <mergeCell ref="G34:G35"/>
    <mergeCell ref="H34:H35"/>
    <mergeCell ref="C26:C27"/>
    <mergeCell ref="B26:B27"/>
    <mergeCell ref="A26:A27"/>
    <mergeCell ref="G47:G48"/>
    <mergeCell ref="B8:B9"/>
    <mergeCell ref="C10:C11"/>
    <mergeCell ref="A49:A50"/>
    <mergeCell ref="B18:B19"/>
    <mergeCell ref="A55:A56"/>
    <mergeCell ref="B55:B56"/>
    <mergeCell ref="C55:C56"/>
    <mergeCell ref="C49:C50"/>
    <mergeCell ref="G55:G56"/>
    <mergeCell ref="H43:H44"/>
    <mergeCell ref="I43:I44"/>
    <mergeCell ref="I47:I48"/>
    <mergeCell ref="A52:N52"/>
    <mergeCell ref="B53:B54"/>
    <mergeCell ref="B47:B48"/>
    <mergeCell ref="A53:A54"/>
    <mergeCell ref="C53:C54"/>
    <mergeCell ref="I45:I46"/>
    <mergeCell ref="A43:A44"/>
    <mergeCell ref="B43:B44"/>
    <mergeCell ref="C43:C44"/>
    <mergeCell ref="G43:G44"/>
    <mergeCell ref="A45:A46"/>
    <mergeCell ref="C47:C48"/>
    <mergeCell ref="H47:H48"/>
    <mergeCell ref="H45:H46"/>
    <mergeCell ref="C45:C46"/>
    <mergeCell ref="A47:A48"/>
    <mergeCell ref="G18:G19"/>
    <mergeCell ref="A18:A19"/>
    <mergeCell ref="A12:A13"/>
    <mergeCell ref="B12:B13"/>
    <mergeCell ref="C12:C13"/>
    <mergeCell ref="A14:K14"/>
    <mergeCell ref="C18:C19"/>
    <mergeCell ref="A41:K41"/>
    <mergeCell ref="H40:K40"/>
    <mergeCell ref="H36:K36"/>
    <mergeCell ref="G4:G5"/>
    <mergeCell ref="G10:G11"/>
    <mergeCell ref="A10:A11"/>
    <mergeCell ref="H4:H5"/>
    <mergeCell ref="A6:A7"/>
    <mergeCell ref="B6:B7"/>
    <mergeCell ref="G6:G7"/>
    <mergeCell ref="H6:H7"/>
    <mergeCell ref="G8:G9"/>
    <mergeCell ref="H8:H9"/>
    <mergeCell ref="C6:C7"/>
    <mergeCell ref="C8:C9"/>
    <mergeCell ref="H10:H11"/>
    <mergeCell ref="A4:A5"/>
    <mergeCell ref="B4:B5"/>
    <mergeCell ref="B10:B11"/>
    <mergeCell ref="C4:C5"/>
    <mergeCell ref="A8:A9"/>
    <mergeCell ref="A3:N3"/>
    <mergeCell ref="I20:I21"/>
    <mergeCell ref="A20:A21"/>
    <mergeCell ref="B20:B21"/>
    <mergeCell ref="C20:C21"/>
    <mergeCell ref="A22:A23"/>
    <mergeCell ref="G20:G21"/>
    <mergeCell ref="H20:H21"/>
    <mergeCell ref="I18:I19"/>
    <mergeCell ref="I16:I17"/>
    <mergeCell ref="A16:A17"/>
    <mergeCell ref="B16:B17"/>
    <mergeCell ref="C16:C17"/>
    <mergeCell ref="I22:I23"/>
    <mergeCell ref="B22:B23"/>
    <mergeCell ref="C22:C23"/>
    <mergeCell ref="G22:G23"/>
    <mergeCell ref="H22:H23"/>
    <mergeCell ref="G16:G17"/>
    <mergeCell ref="H16:H17"/>
    <mergeCell ref="H12:H13"/>
    <mergeCell ref="A15:N15"/>
    <mergeCell ref="H18:H19"/>
    <mergeCell ref="G12:G13"/>
    <mergeCell ref="A63:K63"/>
    <mergeCell ref="H62:K62"/>
    <mergeCell ref="H59:K59"/>
    <mergeCell ref="A37:N37"/>
    <mergeCell ref="A51:K51"/>
    <mergeCell ref="A24:K24"/>
    <mergeCell ref="A33:K33"/>
    <mergeCell ref="A60:K60"/>
    <mergeCell ref="A25:N25"/>
    <mergeCell ref="C31:C32"/>
    <mergeCell ref="A31:A32"/>
    <mergeCell ref="B31:B32"/>
    <mergeCell ref="C29:C30"/>
    <mergeCell ref="B29:B30"/>
    <mergeCell ref="A29:A30"/>
    <mergeCell ref="A57:A58"/>
    <mergeCell ref="B57:B58"/>
    <mergeCell ref="C57:C58"/>
    <mergeCell ref="G57:G58"/>
    <mergeCell ref="H57:H58"/>
    <mergeCell ref="I57:I58"/>
    <mergeCell ref="G49:G50"/>
    <mergeCell ref="I55:I56"/>
    <mergeCell ref="H55:H56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ZD</vt:lpstr>
      <vt:lpstr>ZD!Oblast_tisku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Preisová Eva</dc:creator>
  <cp:lastModifiedBy>Kaldová Petra</cp:lastModifiedBy>
  <cp:revision/>
  <cp:lastPrinted>2022-04-26T12:51:58Z</cp:lastPrinted>
  <dcterms:created xsi:type="dcterms:W3CDTF">2016-07-29T15:24:42Z</dcterms:created>
  <dcterms:modified xsi:type="dcterms:W3CDTF">2022-04-28T05:54:48Z</dcterms:modified>
</cp:coreProperties>
</file>