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1"/>
  </bookViews>
  <sheets>
    <sheet name="Rekapitulace" sheetId="3" r:id="rId1"/>
    <sheet name="Rozpočet" sheetId="2" r:id="rId2"/>
    <sheet name="Parametry" sheetId="1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<sst xmlns="http://schemas.openxmlformats.org/spreadsheetml/2006/main" count="149" uniqueCount="110">
  <si>
    <t>Název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</si>
  <si>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</si>
  <si>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</si>
  <si>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</si>
  <si>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</si>
  <si>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</si>
  <si>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</si>
  <si>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</si>
  <si>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</si>
  <si>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</si>
  <si>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</si>
  <si>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</si>
  <si>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</si>
  <si>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</si>
  <si>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</si>
  <si>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</si>
  <si>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</si>
  <si>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</si>
  <si>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/>
  </si>
  <si>
    <t>Vedlejší náklady</t>
  </si>
  <si>
    <t>GZS 8,40%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</si>
  <si>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</si>
  <si>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</si>
  <si>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</si>
  <si>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</si>
  <si>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</si>
  <si>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</si>
  <si>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</si>
  <si>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</si>
  <si>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</si>
  <si>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</si>
  <si>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</si>
  <si>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</si>
  <si>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</si>
  <si>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</si>
  <si>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</si>
  <si>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</si>
  <si>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LIŠTOVÉ KRABICE PRO PŘÍSTROJE TANGO</t>
  </si>
  <si>
    <t>LK80x28 2ZT pro dvouzásuvku</t>
  </si>
  <si>
    <t>ks</t>
  </si>
  <si>
    <t>LIŠTA ELEKTROINSTALAČNÍ VČ. DÍLŮ A PŘÍSLUŠENSTVÍ</t>
  </si>
  <si>
    <t>LHD40x20 hranatá</t>
  </si>
  <si>
    <t>m</t>
  </si>
  <si>
    <t>OSAZENÍ HMOŽDINKY DO CIHLOVÉHO ZDIVA</t>
  </si>
  <si>
    <t>HM6 naklepávací vč. vrutu</t>
  </si>
  <si>
    <t>KABEL SILOVÝ,IZOLACE PVC S VODIČEM PE</t>
  </si>
  <si>
    <t>CYKY-J 3x2.5 mm2 , pevně</t>
  </si>
  <si>
    <t>ZÁSUVKA DOMOVNÍ POD OMÍTKU, TANGO, BARVA BÍLÁ</t>
  </si>
  <si>
    <t>5513A-C02357 B 2x2p+z,dvojitá</t>
  </si>
  <si>
    <t>JISTIČ 1-PÓLOVÝ,CHARAKT."B"</t>
  </si>
  <si>
    <t>LTN-16B-1 -16A</t>
  </si>
  <si>
    <t>UKONČENÍ Cu KABELŮ  DO</t>
  </si>
  <si>
    <t xml:space="preserve"> 4x10 mm2</t>
  </si>
  <si>
    <t>UKONČENÍ  VODIČŮ V ROZVADĚČÍCH</t>
  </si>
  <si>
    <t xml:space="preserve"> do 6 mm2</t>
  </si>
  <si>
    <t>JINÉ MONTÁŽNÍ PRÁCE</t>
  </si>
  <si>
    <t>Úprava stávajícího rozvaděče</t>
  </si>
  <si>
    <t>Zkoušky, měření a jiné neměřitelné ontážní práce</t>
  </si>
  <si>
    <t>hod</t>
  </si>
  <si>
    <t>Podružný materiál</t>
  </si>
  <si>
    <t>Elektromontáže - celkem</t>
  </si>
  <si>
    <t>Hodnota</t>
  </si>
  <si>
    <t>Nadpis rekapitulace</t>
  </si>
  <si>
    <t>Seznam prací a dodávek elektrotechnických zařízení</t>
  </si>
  <si>
    <t>Akce</t>
  </si>
  <si>
    <t>FN Brno, PMDV, budova B, ambulance v 1.NP</t>
  </si>
  <si>
    <t>Projekt</t>
  </si>
  <si>
    <t>Elektroinstalační práce</t>
  </si>
  <si>
    <t>Investor</t>
  </si>
  <si>
    <t>Fakultní nemocnice Brno, Jihlavská 20, 625 00 Brno</t>
  </si>
  <si>
    <t>Z. č.</t>
  </si>
  <si>
    <t>A. č.</t>
  </si>
  <si>
    <t>Smlouva</t>
  </si>
  <si>
    <t>Vypracoval</t>
  </si>
  <si>
    <t>Jiři Prachovský  e-mail: jiri.prachovsky@seznam.cz</t>
  </si>
  <si>
    <t>Kontroloval</t>
  </si>
  <si>
    <t>Datum</t>
  </si>
  <si>
    <t>20.06.2022</t>
  </si>
  <si>
    <t>Zpracovatel</t>
  </si>
  <si>
    <t>S-TRIPLET s.r.o. Myslbekova 1, 615 00 Brno</t>
  </si>
  <si>
    <t>CÚ</t>
  </si>
  <si>
    <t>2022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</si>
  <si>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</si>
  <si>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</si>
  <si>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</si>
  <si>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</si>
  <si>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</si>
  <si>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</si>
  <si>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</si>
  <si>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</si>
  <si>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</si>
  <si>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</si>
  <si>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</si>
  <si>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</si>
  <si>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</si>
  <si>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</si>
  <si>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8,40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</si>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</sst>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"/>
  </sheetViews>
  <sheetFormatPr defaultColWidth="9.140625" defaultRowHeight="15"/>
  <cols>
    <col min="1" max="1" width="37.140625" style="1" bestFit="1" customWidth="1"/>
    <col min="2" max="3" width="8.28125" style="9" bestFit="1" customWidth="1"/>
    <col min="6" max="6" width="9.140625" style="0" hidden="1" customWidth="1"/>
  </cols>
  <sheetData>
    <row r="1" spans="1:4" ht="15">
      <c r="A1" s="2" t="s">
        <v>0</v>
      </c>
      <c r="B1" s="10" t="s">
        <v>1</v>
      </c>
      <c r="C1" s="10" t="s">
        <v>2</v>
      </c>
      <c r="D1" s="3"/>
    </row>
    <row r="2" spans="1:4" ht="15">
      <c r="A2" s="5" t="s">
        <v>3</v>
      </c>
      <c r="B2" s="15"/>
      <c r="C2" s="15"/>
      <c r="D2" s="3"/>
    </row>
    <row r="3" spans="1:4" ht="15">
      <c r="A3" s="6" t="s">
        <v>4</v>
      </c>
      <c r="B3" s="14">
        <f>0</f>
        <v>0</v>
      </c>
      <c r="C3" s="14"/>
      <c r="D3" s="3"/>
    </row>
    <row r="4" spans="1:4" ht="15">
      <c r="A4" s="6" t="s">
        <v>5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6" t="s">
        <v>6</v>
      </c>
      <c r="B5" s="14"/>
      <c r="C5" s="14">
        <f>(Rozpočet!E23)+0</f>
        <v>0</v>
      </c>
      <c r="D5" s="3"/>
    </row>
    <row r="6" spans="1:4" ht="15">
      <c r="A6" s="6" t="s">
        <v>7</v>
      </c>
      <c r="B6" s="14"/>
      <c r="C6" s="14">
        <f>0+(Rozpočet!G23)+0</f>
        <v>0</v>
      </c>
      <c r="D6" s="3"/>
    </row>
    <row r="7" spans="1:4" ht="15">
      <c r="A7" s="7" t="s">
        <v>8</v>
      </c>
      <c r="B7" s="16">
        <f>B3+B4</f>
        <v>0</v>
      </c>
      <c r="C7" s="16">
        <f>C3+C4+C5+C6</f>
        <v>0</v>
      </c>
      <c r="D7" s="3"/>
    </row>
    <row r="8" spans="1:4" ht="15">
      <c r="A8" s="6" t="s">
        <v>9</v>
      </c>
      <c r="B8" s="14"/>
      <c r="C8" s="14">
        <f>(C5+C6)*Parametry!B18/100</f>
        <v>0</v>
      </c>
      <c r="D8" s="3"/>
    </row>
    <row r="9" spans="1:4" ht="15">
      <c r="A9" s="6" t="s">
        <v>10</v>
      </c>
      <c r="B9" s="14"/>
      <c r="C9" s="14">
        <f>0+0</f>
        <v>0</v>
      </c>
      <c r="D9" s="3"/>
    </row>
    <row r="10" spans="1:4" ht="15">
      <c r="A10" s="6" t="s">
        <v>11</v>
      </c>
      <c r="B10" s="14"/>
      <c r="C10" s="14">
        <f>0+0</f>
        <v>0</v>
      </c>
      <c r="D10" s="3"/>
    </row>
    <row r="11" spans="1:4" ht="15">
      <c r="A11" s="6" t="s">
        <v>12</v>
      </c>
      <c r="B11" s="14"/>
      <c r="C11" s="14">
        <f>(C9+C10)*Parametry!B19/100</f>
        <v>0</v>
      </c>
      <c r="D11" s="3"/>
    </row>
    <row r="12" spans="1:4" ht="15">
      <c r="A12" s="7" t="s">
        <v>13</v>
      </c>
      <c r="B12" s="16">
        <f>B7</f>
        <v>0</v>
      </c>
      <c r="C12" s="16">
        <f>C7+C8+C9+C10+C11</f>
        <v>0</v>
      </c>
      <c r="D12" s="3"/>
    </row>
    <row r="13" spans="1:4" ht="15">
      <c r="A13" s="6" t="s">
        <v>14</v>
      </c>
      <c r="B13" s="14"/>
      <c r="C13" s="14">
        <f>(B12+C12)*Parametry!B20/100</f>
        <v>0</v>
      </c>
      <c r="D13" s="3"/>
    </row>
    <row r="14" spans="1:4" ht="15">
      <c r="A14" s="6" t="s">
        <v>15</v>
      </c>
      <c r="B14" s="14"/>
      <c r="C14" s="14">
        <f>(B12+C12)*Parametry!B21/100</f>
        <v>0</v>
      </c>
      <c r="D14" s="3"/>
    </row>
    <row r="15" spans="1:4" ht="15">
      <c r="A15" s="6" t="s">
        <v>16</v>
      </c>
      <c r="B15" s="14"/>
      <c r="C15" s="14">
        <f>(B7+C7)*Parametry!B22/100</f>
        <v>0</v>
      </c>
      <c r="D15" s="3"/>
    </row>
    <row r="16" spans="1:4" ht="15">
      <c r="A16" s="5" t="s">
        <v>17</v>
      </c>
      <c r="B16" s="15"/>
      <c r="C16" s="15">
        <f>B12+C12+C13+C14+C15</f>
        <v>0</v>
      </c>
      <c r="D16" s="3"/>
    </row>
    <row r="17" spans="1:4" ht="15">
      <c r="A17" s="6" t="s">
        <v>18</v>
      </c>
      <c r="B17" s="14"/>
      <c r="C17" s="14"/>
      <c r="D17" s="3"/>
    </row>
    <row r="18" spans="1:4" ht="15">
      <c r="A18" s="5" t="s">
        <v>19</v>
      </c>
      <c r="B18" s="15"/>
      <c r="C18" s="15"/>
      <c r="D18" s="3"/>
    </row>
    <row r="19" spans="1:4" ht="15">
      <c r="A19" s="6" t="s">
        <v>20</v>
      </c>
      <c r="B19" s="14"/>
      <c r="C19" s="14">
        <f>C12*Parametry!B23/100</f>
        <v>0</v>
      </c>
      <c r="D19" s="3"/>
    </row>
    <row r="20" spans="1:4" ht="15">
      <c r="A20" s="6" t="s">
        <v>21</v>
      </c>
      <c r="B20" s="14"/>
      <c r="C20" s="14">
        <f>C12*Parametry!B24/100</f>
        <v>0</v>
      </c>
      <c r="D20" s="3"/>
    </row>
    <row r="21" spans="1:4" ht="15">
      <c r="A21" s="5" t="s">
        <v>22</v>
      </c>
      <c r="B21" s="15"/>
      <c r="C21" s="15">
        <f>C19+C20</f>
        <v>0</v>
      </c>
      <c r="D21" s="3"/>
    </row>
    <row r="22" spans="1:4" ht="15">
      <c r="A22" s="6" t="s">
        <v>23</v>
      </c>
      <c r="B22" s="14"/>
      <c r="C22" s="14">
        <f>Parametry!B25*Parametry!B28*(C16*Parametry!B27)^Parametry!B26</f>
        <v>0</v>
      </c>
      <c r="D22" s="3"/>
    </row>
    <row r="23" spans="1:4" ht="15">
      <c r="A23" s="6" t="s">
        <v>18</v>
      </c>
      <c r="B23" s="14"/>
      <c r="C23" s="14"/>
      <c r="D23" s="3"/>
    </row>
    <row r="24" spans="1:4" ht="15">
      <c r="A24" s="4" t="s">
        <v>24</v>
      </c>
      <c r="B24" s="11"/>
      <c r="C24" s="11">
        <f>C16+C21+C22</f>
        <v>0</v>
      </c>
      <c r="D24" s="3"/>
    </row>
    <row r="25" spans="1:4" ht="15">
      <c r="A25" s="6" t="s">
        <v>25</v>
      </c>
      <c r="B25" s="14">
        <f>(SUM(Rozpočet!E3:E22))+(SUM(Rozpočet!G3:G21))+B4+C4+C8+C11+C13+C14+C15+C21+C22</f>
        <v>0</v>
      </c>
      <c r="C25" s="14">
        <f>B25*Parametry!B31/100</f>
        <v>0</v>
      </c>
      <c r="D25" s="3"/>
    </row>
    <row r="26" spans="1:4" ht="15">
      <c r="A26" s="6" t="s">
        <v>26</v>
      </c>
      <c r="B26" s="14">
        <f>(SUM(Rozpočet!E3,Rozpočet!E5,Rozpočet!E7,Rozpočet!E9,Rozpočet!E11,Rozpočet!E13,Rozpočet!E15,Rozpočet!E17,Rozpočet!E19))+(SUM(Rozpočet!G3,Rozpočet!G5,Rozpočet!G7,Rozpočet!G9,Rozpočet!G11,Rozpočet!G13,Rozpočet!G15,Rozpočet!G17,Rozpočet!G19))</f>
        <v>0</v>
      </c>
      <c r="C26" s="14">
        <f>B26*Parametry!B32/100</f>
        <v>0</v>
      </c>
      <c r="D26" s="3"/>
    </row>
    <row r="27" spans="1:4" ht="15">
      <c r="A27" s="4" t="s">
        <v>27</v>
      </c>
      <c r="B27" s="11"/>
      <c r="C27" s="11">
        <f>C24+C25+C26</f>
        <v>0</v>
      </c>
      <c r="D27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 topLeftCell="A1"/>
  </sheetViews>
  <sheetFormatPr defaultColWidth="9.140625" defaultRowHeight="15"/>
  <cols>
    <col min="1" max="1" width="53.28125" style="1" bestFit="1" customWidth="1"/>
    <col min="2" max="2" width="3.421875" style="1" bestFit="1" customWidth="1"/>
    <col min="3" max="3" width="6.00390625" style="9" customWidth="1"/>
    <col min="4" max="4" width="6.28125" style="9" bestFit="1" customWidth="1"/>
    <col min="5" max="5" width="12.00390625" style="9" bestFit="1" customWidth="1"/>
    <col min="6" max="6" width="6.00390625" style="9" bestFit="1" customWidth="1"/>
    <col min="7" max="7" width="11.7109375" style="9" bestFit="1" customWidth="1"/>
    <col min="8" max="8" width="4.7109375" style="9" bestFit="1" customWidth="1"/>
    <col min="9" max="9" width="10.28125" style="9" bestFit="1" customWidth="1"/>
    <col min="12" max="12" width="9.140625" style="0" hidden="1" customWidth="1"/>
  </cols>
  <sheetData>
    <row r="1" spans="1:11" ht="15">
      <c r="A1" s="2" t="s">
        <v>0</v>
      </c>
      <c r="B1" s="2" t="s">
        <v>28</v>
      </c>
      <c r="C1" s="10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3"/>
      <c r="K1" s="3"/>
    </row>
    <row r="2" spans="1:11" ht="15">
      <c r="A2" s="4" t="s">
        <v>36</v>
      </c>
      <c r="B2" s="4" t="s">
        <v>18</v>
      </c>
      <c r="C2" s="11"/>
      <c r="D2" s="11"/>
      <c r="E2" s="11"/>
      <c r="F2" s="11"/>
      <c r="G2" s="11"/>
      <c r="H2" s="11"/>
      <c r="I2" s="11"/>
      <c r="J2" s="3"/>
      <c r="K2" s="3"/>
    </row>
    <row r="3" spans="1:11" ht="15">
      <c r="A3" s="12" t="s">
        <v>37</v>
      </c>
      <c r="B3" s="12" t="s">
        <v>18</v>
      </c>
      <c r="C3" s="13"/>
      <c r="D3" s="13"/>
      <c r="E3" s="13"/>
      <c r="F3" s="13"/>
      <c r="G3" s="13"/>
      <c r="H3" s="13"/>
      <c r="I3" s="13"/>
      <c r="J3" s="3"/>
      <c r="K3" s="3"/>
    </row>
    <row r="4" spans="1:11" ht="15">
      <c r="A4" s="6" t="s">
        <v>38</v>
      </c>
      <c r="B4" s="6" t="s">
        <v>39</v>
      </c>
      <c r="C4" s="14">
        <v>2</v>
      </c>
      <c r="D4" s="14"/>
      <c r="E4" s="14">
        <f>C4*D4</f>
        <v>0</v>
      </c>
      <c r="F4" s="14"/>
      <c r="G4" s="14">
        <f>C4*F4</f>
        <v>0</v>
      </c>
      <c r="H4" s="14">
        <f>D4+F4</f>
        <v>0</v>
      </c>
      <c r="I4" s="14">
        <f>E4+G4</f>
        <v>0</v>
      </c>
      <c r="J4" s="3"/>
      <c r="K4" s="3"/>
    </row>
    <row r="5" spans="1:11" ht="15">
      <c r="A5" s="12" t="s">
        <v>40</v>
      </c>
      <c r="B5" s="12" t="s">
        <v>18</v>
      </c>
      <c r="C5" s="13"/>
      <c r="D5" s="13"/>
      <c r="E5" s="13"/>
      <c r="F5" s="13"/>
      <c r="G5" s="13"/>
      <c r="H5" s="13"/>
      <c r="I5" s="13"/>
      <c r="J5" s="3"/>
      <c r="K5" s="3"/>
    </row>
    <row r="6" spans="1:11" ht="15">
      <c r="A6" s="6" t="s">
        <v>41</v>
      </c>
      <c r="B6" s="6" t="s">
        <v>42</v>
      </c>
      <c r="C6" s="14">
        <v>6</v>
      </c>
      <c r="D6" s="14"/>
      <c r="E6" s="14">
        <f>C6*D6</f>
        <v>0</v>
      </c>
      <c r="F6" s="14"/>
      <c r="G6" s="14">
        <f>C6*F6</f>
        <v>0</v>
      </c>
      <c r="H6" s="14">
        <f>D6+F6</f>
        <v>0</v>
      </c>
      <c r="I6" s="14">
        <f>E6+G6</f>
        <v>0</v>
      </c>
      <c r="J6" s="3"/>
      <c r="K6" s="3"/>
    </row>
    <row r="7" spans="1:11" ht="15">
      <c r="A7" s="12" t="s">
        <v>43</v>
      </c>
      <c r="B7" s="12" t="s">
        <v>18</v>
      </c>
      <c r="C7" s="13"/>
      <c r="D7" s="13"/>
      <c r="E7" s="13"/>
      <c r="F7" s="13"/>
      <c r="G7" s="13"/>
      <c r="H7" s="13"/>
      <c r="I7" s="13"/>
      <c r="J7" s="3"/>
      <c r="K7" s="3"/>
    </row>
    <row r="8" spans="1:11" ht="15">
      <c r="A8" s="6" t="s">
        <v>44</v>
      </c>
      <c r="B8" s="6" t="s">
        <v>39</v>
      </c>
      <c r="C8" s="14">
        <v>34</v>
      </c>
      <c r="D8" s="14"/>
      <c r="E8" s="14">
        <f>C8*D8</f>
        <v>0</v>
      </c>
      <c r="F8" s="14"/>
      <c r="G8" s="14">
        <f>C8*F8</f>
        <v>0</v>
      </c>
      <c r="H8" s="14">
        <f>D8+F8</f>
        <v>0</v>
      </c>
      <c r="I8" s="14">
        <f>E8+G8</f>
        <v>0</v>
      </c>
      <c r="J8" s="3"/>
      <c r="K8" s="3"/>
    </row>
    <row r="9" spans="1:11" ht="15">
      <c r="A9" s="12" t="s">
        <v>45</v>
      </c>
      <c r="B9" s="12" t="s">
        <v>18</v>
      </c>
      <c r="C9" s="13"/>
      <c r="D9" s="13"/>
      <c r="E9" s="13"/>
      <c r="F9" s="13"/>
      <c r="G9" s="13"/>
      <c r="H9" s="13"/>
      <c r="I9" s="13"/>
      <c r="J9" s="3"/>
      <c r="K9" s="3"/>
    </row>
    <row r="10" spans="1:11" ht="15">
      <c r="A10" s="6" t="s">
        <v>46</v>
      </c>
      <c r="B10" s="6" t="s">
        <v>42</v>
      </c>
      <c r="C10" s="14">
        <v>52</v>
      </c>
      <c r="D10" s="14"/>
      <c r="E10" s="14">
        <f>C10*D10</f>
        <v>0</v>
      </c>
      <c r="F10" s="14"/>
      <c r="G10" s="14">
        <f>C10*F10</f>
        <v>0</v>
      </c>
      <c r="H10" s="14">
        <f>D10+F10</f>
        <v>0</v>
      </c>
      <c r="I10" s="14">
        <f>E10+G10</f>
        <v>0</v>
      </c>
      <c r="J10" s="3"/>
      <c r="K10" s="3"/>
    </row>
    <row r="11" spans="1:11" ht="15">
      <c r="A11" s="12" t="s">
        <v>47</v>
      </c>
      <c r="B11" s="12" t="s">
        <v>18</v>
      </c>
      <c r="C11" s="13"/>
      <c r="D11" s="13"/>
      <c r="E11" s="13"/>
      <c r="F11" s="13"/>
      <c r="G11" s="13"/>
      <c r="H11" s="13"/>
      <c r="I11" s="13"/>
      <c r="J11" s="3"/>
      <c r="K11" s="3"/>
    </row>
    <row r="12" spans="1:11" ht="15">
      <c r="A12" s="6" t="s">
        <v>48</v>
      </c>
      <c r="B12" s="6" t="s">
        <v>39</v>
      </c>
      <c r="C12" s="14">
        <v>2</v>
      </c>
      <c r="D12" s="14"/>
      <c r="E12" s="14">
        <f>C12*D12</f>
        <v>0</v>
      </c>
      <c r="F12" s="14"/>
      <c r="G12" s="14">
        <f>C12*F12</f>
        <v>0</v>
      </c>
      <c r="H12" s="14">
        <f>D12+F12</f>
        <v>0</v>
      </c>
      <c r="I12" s="14">
        <f>E12+G12</f>
        <v>0</v>
      </c>
      <c r="J12" s="3"/>
      <c r="K12" s="3"/>
    </row>
    <row r="13" spans="1:11" ht="15">
      <c r="A13" s="12" t="s">
        <v>49</v>
      </c>
      <c r="B13" s="12" t="s">
        <v>18</v>
      </c>
      <c r="C13" s="13"/>
      <c r="D13" s="13"/>
      <c r="E13" s="13"/>
      <c r="F13" s="13"/>
      <c r="G13" s="13"/>
      <c r="H13" s="13"/>
      <c r="I13" s="13"/>
      <c r="J13" s="3"/>
      <c r="K13" s="3"/>
    </row>
    <row r="14" spans="1:11" ht="15">
      <c r="A14" s="6" t="s">
        <v>50</v>
      </c>
      <c r="B14" s="6" t="s">
        <v>39</v>
      </c>
      <c r="C14" s="14">
        <v>2</v>
      </c>
      <c r="D14" s="14"/>
      <c r="E14" s="14">
        <f>C14*D14</f>
        <v>0</v>
      </c>
      <c r="F14" s="14"/>
      <c r="G14" s="14">
        <f>C14*F14</f>
        <v>0</v>
      </c>
      <c r="H14" s="14">
        <f>D14+F14</f>
        <v>0</v>
      </c>
      <c r="I14" s="14">
        <f>E14+G14</f>
        <v>0</v>
      </c>
      <c r="J14" s="3"/>
      <c r="K14" s="3"/>
    </row>
    <row r="15" spans="1:11" ht="15">
      <c r="A15" s="12" t="s">
        <v>51</v>
      </c>
      <c r="B15" s="12" t="s">
        <v>18</v>
      </c>
      <c r="C15" s="13"/>
      <c r="D15" s="13"/>
      <c r="E15" s="13"/>
      <c r="F15" s="13"/>
      <c r="G15" s="13"/>
      <c r="H15" s="13"/>
      <c r="I15" s="13"/>
      <c r="J15" s="3"/>
      <c r="K15" s="3"/>
    </row>
    <row r="16" spans="1:11" ht="15">
      <c r="A16" s="6" t="s">
        <v>52</v>
      </c>
      <c r="B16" s="6" t="s">
        <v>39</v>
      </c>
      <c r="C16" s="14">
        <v>2</v>
      </c>
      <c r="D16" s="14"/>
      <c r="E16" s="14">
        <f>C16*D16</f>
        <v>0</v>
      </c>
      <c r="F16" s="14"/>
      <c r="G16" s="14">
        <f>C16*F16</f>
        <v>0</v>
      </c>
      <c r="H16" s="14">
        <f>D16+F16</f>
        <v>0</v>
      </c>
      <c r="I16" s="14">
        <f>E16+G16</f>
        <v>0</v>
      </c>
      <c r="J16" s="3"/>
      <c r="K16" s="3"/>
    </row>
    <row r="17" spans="1:11" ht="15">
      <c r="A17" s="12" t="s">
        <v>53</v>
      </c>
      <c r="B17" s="12" t="s">
        <v>18</v>
      </c>
      <c r="C17" s="13"/>
      <c r="D17" s="13"/>
      <c r="E17" s="13"/>
      <c r="F17" s="13"/>
      <c r="G17" s="13"/>
      <c r="H17" s="13"/>
      <c r="I17" s="13"/>
      <c r="J17" s="3"/>
      <c r="K17" s="3"/>
    </row>
    <row r="18" spans="1:11" ht="15">
      <c r="A18" s="6" t="s">
        <v>54</v>
      </c>
      <c r="B18" s="6" t="s">
        <v>39</v>
      </c>
      <c r="C18" s="14">
        <v>6</v>
      </c>
      <c r="D18" s="14"/>
      <c r="E18" s="14">
        <f>C18*D18</f>
        <v>0</v>
      </c>
      <c r="F18" s="14"/>
      <c r="G18" s="14">
        <f>C18*F18</f>
        <v>0</v>
      </c>
      <c r="H18" s="14">
        <f>D18+F18</f>
        <v>0</v>
      </c>
      <c r="I18" s="14">
        <f>E18+G18</f>
        <v>0</v>
      </c>
      <c r="J18" s="3"/>
      <c r="K18" s="3"/>
    </row>
    <row r="19" spans="1:11" ht="15">
      <c r="A19" s="12" t="s">
        <v>55</v>
      </c>
      <c r="B19" s="12" t="s">
        <v>18</v>
      </c>
      <c r="C19" s="13"/>
      <c r="D19" s="13"/>
      <c r="E19" s="13"/>
      <c r="F19" s="13"/>
      <c r="G19" s="13"/>
      <c r="H19" s="13"/>
      <c r="I19" s="13"/>
      <c r="J19" s="3"/>
      <c r="K19" s="3"/>
    </row>
    <row r="20" spans="1:11" ht="15">
      <c r="A20" s="6" t="s">
        <v>56</v>
      </c>
      <c r="B20" s="6" t="s">
        <v>39</v>
      </c>
      <c r="C20" s="14">
        <v>1</v>
      </c>
      <c r="D20" s="14"/>
      <c r="E20" s="14">
        <f>C20*D20</f>
        <v>0</v>
      </c>
      <c r="F20" s="14"/>
      <c r="G20" s="14">
        <f>C20*F20</f>
        <v>0</v>
      </c>
      <c r="H20" s="14">
        <f aca="true" t="shared" si="0" ref="H20:I22">D20+F20</f>
        <v>0</v>
      </c>
      <c r="I20" s="14">
        <f t="shared" si="0"/>
        <v>0</v>
      </c>
      <c r="J20" s="3"/>
      <c r="K20" s="3"/>
    </row>
    <row r="21" spans="1:11" ht="15">
      <c r="A21" s="6" t="s">
        <v>57</v>
      </c>
      <c r="B21" s="6" t="s">
        <v>58</v>
      </c>
      <c r="C21" s="14">
        <v>2</v>
      </c>
      <c r="D21" s="14"/>
      <c r="E21" s="14">
        <f>C21*D21</f>
        <v>0</v>
      </c>
      <c r="F21" s="14"/>
      <c r="G21" s="14">
        <f>C21*F21</f>
        <v>0</v>
      </c>
      <c r="H21" s="14">
        <f t="shared" si="0"/>
        <v>0</v>
      </c>
      <c r="I21" s="14">
        <f t="shared" si="0"/>
        <v>0</v>
      </c>
      <c r="J21" s="3"/>
      <c r="K21" s="3"/>
    </row>
    <row r="22" spans="1:11" ht="15">
      <c r="A22" s="6" t="s">
        <v>59</v>
      </c>
      <c r="B22" s="6" t="s">
        <v>18</v>
      </c>
      <c r="C22" s="14"/>
      <c r="D22" s="14"/>
      <c r="E22" s="14">
        <f>Parametry!B33/100*E4+Parametry!B33/100*E6+Parametry!B33/100*E8+Parametry!B33/100*E10+Parametry!B33/100*E12+Parametry!B33/100*E14+Parametry!B33/100*E16+Parametry!B33/100*E18+Parametry!B33/100*E20</f>
        <v>0</v>
      </c>
      <c r="F22" s="14"/>
      <c r="G22" s="14"/>
      <c r="H22" s="14">
        <f t="shared" si="0"/>
        <v>0</v>
      </c>
      <c r="I22" s="14">
        <f t="shared" si="0"/>
        <v>0</v>
      </c>
      <c r="J22" s="3"/>
      <c r="K22" s="3"/>
    </row>
    <row r="23" spans="1:11" ht="15">
      <c r="A23" s="4" t="s">
        <v>60</v>
      </c>
      <c r="B23" s="4" t="s">
        <v>18</v>
      </c>
      <c r="C23" s="11"/>
      <c r="D23" s="11"/>
      <c r="E23" s="11">
        <f>SUM(E3:E22)</f>
        <v>0</v>
      </c>
      <c r="F23" s="11"/>
      <c r="G23" s="11">
        <f>SUM(G3:G22)</f>
        <v>0</v>
      </c>
      <c r="H23" s="11"/>
      <c r="I23" s="11">
        <f>SUM(I3:I22)</f>
        <v>0</v>
      </c>
      <c r="J23" s="3"/>
      <c r="K23" s="3"/>
    </row>
    <row r="24" spans="1:11" ht="15">
      <c r="A24" s="6" t="s">
        <v>18</v>
      </c>
      <c r="B24" s="6" t="s">
        <v>18</v>
      </c>
      <c r="C24" s="14"/>
      <c r="D24" s="14"/>
      <c r="E24" s="14"/>
      <c r="F24" s="14"/>
      <c r="G24" s="14"/>
      <c r="H24" s="14">
        <f>D24+F24</f>
        <v>0</v>
      </c>
      <c r="I24" s="14">
        <f>E24+G24</f>
        <v>0</v>
      </c>
      <c r="J24" s="3"/>
      <c r="K24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/>
  </sheetViews>
  <sheetFormatPr defaultColWidth="9.140625" defaultRowHeight="15"/>
  <cols>
    <col min="1" max="1" width="26.28125" style="1" bestFit="1" customWidth="1"/>
    <col min="2" max="2" width="60.57421875" style="1" bestFit="1" customWidth="1"/>
    <col min="4" max="4" width="9.140625" style="0" hidden="1" customWidth="1"/>
  </cols>
  <sheetData>
    <row r="1" spans="1:3" ht="15">
      <c r="A1" s="2" t="s">
        <v>0</v>
      </c>
      <c r="B1" s="2" t="s">
        <v>61</v>
      </c>
      <c r="C1" s="3"/>
    </row>
    <row r="2" spans="1:3" ht="15">
      <c r="A2" s="2" t="s">
        <v>62</v>
      </c>
      <c r="B2" s="4" t="s">
        <v>63</v>
      </c>
      <c r="C2" s="3"/>
    </row>
    <row r="3" spans="1:3" ht="15">
      <c r="A3" s="2" t="s">
        <v>64</v>
      </c>
      <c r="B3" s="5" t="s">
        <v>65</v>
      </c>
      <c r="C3" s="3"/>
    </row>
    <row r="4" spans="1:3" ht="15">
      <c r="A4" s="2" t="s">
        <v>66</v>
      </c>
      <c r="B4" s="5" t="s">
        <v>67</v>
      </c>
      <c r="C4" s="3"/>
    </row>
    <row r="5" spans="1:3" ht="15">
      <c r="A5" s="2" t="s">
        <v>68</v>
      </c>
      <c r="B5" s="5" t="s">
        <v>69</v>
      </c>
      <c r="C5" s="3"/>
    </row>
    <row r="6" spans="1:3" ht="15">
      <c r="A6" s="2" t="s">
        <v>70</v>
      </c>
      <c r="B6" s="5" t="s">
        <v>18</v>
      </c>
      <c r="C6" s="3"/>
    </row>
    <row r="7" spans="1:3" ht="15">
      <c r="A7" s="2" t="s">
        <v>71</v>
      </c>
      <c r="B7" s="5" t="s">
        <v>18</v>
      </c>
      <c r="C7" s="3"/>
    </row>
    <row r="8" spans="1:3" ht="15">
      <c r="A8" s="2" t="s">
        <v>72</v>
      </c>
      <c r="B8" s="5" t="s">
        <v>18</v>
      </c>
      <c r="C8" s="3"/>
    </row>
    <row r="9" spans="1:3" ht="15">
      <c r="A9" s="2" t="s">
        <v>73</v>
      </c>
      <c r="B9" s="5" t="s">
        <v>74</v>
      </c>
      <c r="C9" s="3"/>
    </row>
    <row r="10" spans="1:3" ht="15">
      <c r="A10" s="2" t="s">
        <v>75</v>
      </c>
      <c r="B10" s="5" t="s">
        <v>18</v>
      </c>
      <c r="C10" s="3"/>
    </row>
    <row r="11" spans="1:3" ht="15">
      <c r="A11" s="2" t="s">
        <v>76</v>
      </c>
      <c r="B11" s="5" t="s">
        <v>77</v>
      </c>
      <c r="C11" s="3"/>
    </row>
    <row r="12" spans="1:3" ht="15">
      <c r="A12" s="2" t="s">
        <v>78</v>
      </c>
      <c r="B12" s="5" t="s">
        <v>79</v>
      </c>
      <c r="C12" s="3"/>
    </row>
    <row r="13" spans="1:3" ht="15">
      <c r="A13" s="2" t="s">
        <v>80</v>
      </c>
      <c r="B13" s="5" t="s">
        <v>81</v>
      </c>
      <c r="C13" s="3"/>
    </row>
    <row r="14" spans="1:3" ht="15">
      <c r="A14" s="2" t="s">
        <v>82</v>
      </c>
      <c r="B14" s="5" t="s">
        <v>83</v>
      </c>
      <c r="C14" s="3"/>
    </row>
    <row r="15" spans="1:3" ht="15">
      <c r="A15" s="2" t="s">
        <v>18</v>
      </c>
      <c r="B15" s="6" t="s">
        <v>18</v>
      </c>
      <c r="C15" s="3"/>
    </row>
    <row r="16" spans="1:3" ht="15">
      <c r="A16" s="2" t="s">
        <v>84</v>
      </c>
      <c r="B16" s="7" t="s">
        <v>85</v>
      </c>
      <c r="C16" s="3"/>
    </row>
    <row r="17" spans="1:3" ht="15">
      <c r="A17" s="2" t="s">
        <v>86</v>
      </c>
      <c r="B17" s="7" t="s">
        <v>87</v>
      </c>
      <c r="C17" s="3"/>
    </row>
    <row r="18" spans="1:3" ht="15">
      <c r="A18" s="2" t="s">
        <v>88</v>
      </c>
      <c r="B18" s="7" t="s">
        <v>89</v>
      </c>
      <c r="C18" s="3"/>
    </row>
    <row r="19" spans="1:3" ht="15">
      <c r="A19" s="2" t="s">
        <v>90</v>
      </c>
      <c r="B19" s="7" t="s">
        <v>91</v>
      </c>
      <c r="C19" s="3"/>
    </row>
    <row r="20" spans="1:3" ht="15">
      <c r="A20" s="2" t="s">
        <v>92</v>
      </c>
      <c r="B20" s="7" t="s">
        <v>91</v>
      </c>
      <c r="C20" s="3"/>
    </row>
    <row r="21" spans="1:3" ht="15">
      <c r="A21" s="2" t="s">
        <v>93</v>
      </c>
      <c r="B21" s="7" t="s">
        <v>91</v>
      </c>
      <c r="C21" s="3"/>
    </row>
    <row r="22" spans="1:3" ht="15">
      <c r="A22" s="2" t="s">
        <v>94</v>
      </c>
      <c r="B22" s="7" t="s">
        <v>91</v>
      </c>
      <c r="C22" s="3"/>
    </row>
    <row r="23" spans="1:3" ht="15">
      <c r="A23" s="2" t="s">
        <v>95</v>
      </c>
      <c r="B23" s="7" t="s">
        <v>96</v>
      </c>
      <c r="C23" s="3"/>
    </row>
    <row r="24" spans="1:3" ht="15">
      <c r="A24" s="2" t="s">
        <v>97</v>
      </c>
      <c r="B24" s="7" t="s">
        <v>91</v>
      </c>
      <c r="C24" s="3"/>
    </row>
    <row r="25" spans="1:3" ht="15">
      <c r="A25" s="2" t="s">
        <v>98</v>
      </c>
      <c r="B25" s="7" t="s">
        <v>91</v>
      </c>
      <c r="C25" s="3"/>
    </row>
    <row r="26" spans="1:3" ht="15">
      <c r="A26" s="2" t="s">
        <v>99</v>
      </c>
      <c r="B26" s="7" t="s">
        <v>100</v>
      </c>
      <c r="C26" s="3"/>
    </row>
    <row r="27" spans="1:3" ht="15">
      <c r="A27" s="2" t="s">
        <v>101</v>
      </c>
      <c r="B27" s="7" t="s">
        <v>91</v>
      </c>
      <c r="C27" s="3"/>
    </row>
    <row r="28" spans="1:3" ht="15">
      <c r="A28" s="2" t="s">
        <v>102</v>
      </c>
      <c r="B28" s="7" t="s">
        <v>91</v>
      </c>
      <c r="C28" s="3"/>
    </row>
    <row r="29" spans="1:3" ht="15">
      <c r="A29" s="2" t="s">
        <v>103</v>
      </c>
      <c r="B29" s="7" t="s">
        <v>91</v>
      </c>
      <c r="C29" s="3"/>
    </row>
    <row r="30" spans="1:3" ht="15">
      <c r="A30" s="2" t="s">
        <v>104</v>
      </c>
      <c r="B30" s="7" t="s">
        <v>91</v>
      </c>
      <c r="C30" s="3"/>
    </row>
    <row r="31" spans="1:3" ht="24.75">
      <c r="A31" s="8" t="s">
        <v>105</v>
      </c>
      <c r="B31" s="7" t="s">
        <v>106</v>
      </c>
      <c r="C31" s="3"/>
    </row>
    <row r="32" spans="1:3" ht="15">
      <c r="A32" s="2" t="s">
        <v>107</v>
      </c>
      <c r="B32" s="7" t="s">
        <v>108</v>
      </c>
      <c r="C32" s="3"/>
    </row>
    <row r="33" spans="1:2" ht="15">
      <c r="A33" s="1" t="s">
        <v>109</v>
      </c>
      <c r="B33" s="1">
        <v>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jirip</dc:creator>
  <cp:keywords/>
  <dc:description/>
  <cp:lastModifiedBy>Borek Petr</cp:lastModifiedBy>
  <dcterms:created xsi:type="dcterms:W3CDTF">2022-06-20T14:11:27Z</dcterms:created>
  <dcterms:modified xsi:type="dcterms:W3CDTF">2022-06-23T13:03:48Z</dcterms:modified>
  <cp:category/>
  <cp:version/>
  <cp:contentType/>
  <cp:contentStatus/>
</cp:coreProperties>
</file>