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áce\AAE_DOZORY\21004_FN KIGOPL\07_Stavba\"/>
    </mc:Choice>
  </mc:AlternateContent>
  <xr:revisionPtr revIDLastSave="0" documentId="13_ncr:1_{1D02F6CF-09E7-47A4-8AC9-254578299BA4}" xr6:coauthVersionLast="47" xr6:coauthVersionMax="47" xr10:uidLastSave="{00000000-0000-0000-0000-000000000000}"/>
  <workbookProtection workbookAlgorithmName="SHA-512" workbookHashValue="9X3hUicLn5BWBnuZTLIkhocQeYygjrZS/gTHxAwTcDdlYMKpTmBiDF9cecLe8NYVBgsisleOORoYUUA2TWLSUQ==" workbookSaltValue="FZZPSQs0FoiISyT1xniFmw==" workbookSpinCount="100000" lockStructure="1"/>
  <bookViews>
    <workbookView xWindow="-120" yWindow="-120" windowWidth="57840" windowHeight="32040" tabRatio="952" firstSheet="1" activeTab="1" xr2:uid="{00000000-000D-0000-FFFF-FFFF00000000}"/>
  </bookViews>
  <sheets>
    <sheet name="VzorPolozky" sheetId="10" state="hidden" r:id="rId1"/>
    <sheet name="Rekapitulace" sheetId="13" r:id="rId2"/>
    <sheet name="SO 01 D.1.1 ARS" sheetId="12" r:id="rId3"/>
    <sheet name="SO 01 D.1.4.1 EL" sheetId="24" r:id="rId4"/>
    <sheet name="SO 01 D.1.4.2 SLP" sheetId="25" r:id="rId5"/>
    <sheet name="SO 01 D.1.4.3 VZT a CHL" sheetId="26" r:id="rId6"/>
    <sheet name="SO 01 D.1.4.4 UT" sheetId="27" r:id="rId7"/>
    <sheet name="SO 01 D.1.4.5 ZTI" sheetId="28" r:id="rId8"/>
    <sheet name="SO 01 D.1.4.6 MediPlyny" sheetId="29" r:id="rId9"/>
    <sheet name="SO 01 D.1.4.7 MAR" sheetId="30" r:id="rId10"/>
    <sheet name="SO 01 D.1.4.8 Potr.pošta" sheetId="31" r:id="rId11"/>
    <sheet name="SO 02 D.1.1 ARS" sheetId="32" r:id="rId12"/>
    <sheet name="SO 02 D.1.4.1 EL" sheetId="36" r:id="rId13"/>
    <sheet name="IO 01 Zdrav. Technol." sheetId="34" r:id="rId14"/>
    <sheet name="VN+ON" sheetId="35" r:id="rId15"/>
  </sheets>
  <externalReferences>
    <externalReference r:id="rId16"/>
  </externalReferences>
  <definedNames>
    <definedName name="_xlnm._FilterDatabase" localSheetId="6" hidden="1">'SO 01 D.1.4.4 UT'!$D$1:$D$196</definedName>
    <definedName name="_xlnm._FilterDatabase" localSheetId="7" hidden="1">'SO 01 D.1.4.5 ZTI'!$D$1:$D$220</definedName>
    <definedName name="_xlnm._FilterDatabase" localSheetId="8" hidden="1">'SO 01 D.1.4.6 MediPlyny'!$D$1:$D$168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3">'IO 01 Zdrav. Technol.'!$1:$7</definedName>
    <definedName name="_xlnm.Print_Titles" localSheetId="2">'SO 01 D.1.1 ARS'!$1:$7</definedName>
    <definedName name="_xlnm.Print_Titles" localSheetId="3">'SO 01 D.1.4.1 EL'!$1:$7</definedName>
    <definedName name="_xlnm.Print_Titles" localSheetId="4">'SO 01 D.1.4.2 SLP'!$1:$7</definedName>
    <definedName name="_xlnm.Print_Titles" localSheetId="5">'SO 01 D.1.4.3 VZT a CHL'!$1:$7</definedName>
    <definedName name="_xlnm.Print_Titles" localSheetId="6">'SO 01 D.1.4.4 UT'!$1:$7</definedName>
    <definedName name="_xlnm.Print_Titles" localSheetId="7">'SO 01 D.1.4.5 ZTI'!$1:$7</definedName>
    <definedName name="_xlnm.Print_Titles" localSheetId="8">'SO 01 D.1.4.6 MediPlyny'!$1:$7</definedName>
    <definedName name="_xlnm.Print_Titles" localSheetId="9">'SO 01 D.1.4.7 MAR'!$1:$7</definedName>
    <definedName name="_xlnm.Print_Titles" localSheetId="10">'SO 01 D.1.4.8 Potr.pošta'!$1:$7</definedName>
    <definedName name="_xlnm.Print_Titles" localSheetId="11">'SO 02 D.1.1 ARS'!$1:$7</definedName>
    <definedName name="_xlnm.Print_Titles" localSheetId="12">'SO 02 D.1.4.1 EL'!$1:$7</definedName>
    <definedName name="_xlnm.Print_Titles" localSheetId="14">'VN+ON'!$1:$6</definedName>
    <definedName name="oadresa">#REF!</definedName>
    <definedName name="_xlnm.Print_Area" localSheetId="1">Rekapitulace!$A$1:$G$27</definedName>
    <definedName name="_xlnm.Print_Area" localSheetId="2">'SO 01 D.1.1 ARS'!$A$1:$H$423</definedName>
    <definedName name="_xlnm.Print_Area" localSheetId="3">'SO 01 D.1.4.1 EL'!$A$1:$H$186</definedName>
    <definedName name="_xlnm.Print_Area" localSheetId="4">'SO 01 D.1.4.2 SLP'!$A$1:$H$200</definedName>
    <definedName name="_xlnm.Print_Area" localSheetId="5">'SO 01 D.1.4.3 VZT a CHL'!$A$1:$H$547</definedName>
    <definedName name="_xlnm.Print_Area" localSheetId="6">'SO 01 D.1.4.4 UT'!$A$1:$H$169</definedName>
    <definedName name="_xlnm.Print_Area" localSheetId="7">'SO 01 D.1.4.5 ZTI'!$A$1:$H$219</definedName>
    <definedName name="_xlnm.Print_Area" localSheetId="8">'SO 01 D.1.4.6 MediPlyny'!$A$1:$H$76</definedName>
    <definedName name="_xlnm.Print_Area" localSheetId="9">'SO 01 D.1.4.7 MAR'!$A$1:$H$214</definedName>
    <definedName name="_xlnm.Print_Area" localSheetId="10">'SO 01 D.1.4.8 Potr.pošta'!$A$1:$H$55</definedName>
    <definedName name="_xlnm.Print_Area" localSheetId="11">'SO 02 D.1.1 ARS'!$A$1:$H$244</definedName>
    <definedName name="_xlnm.Print_Area" localSheetId="12">'SO 02 D.1.4.1 EL'!$A$1:$G$61</definedName>
    <definedName name="_xlnm.Print_Area" localSheetId="14">'VN+ON'!$A$1:$H$77</definedName>
    <definedName name="padresa">#REF!</definedName>
    <definedName name="pdic">#REF!</definedName>
    <definedName name="pico">#REF!</definedName>
    <definedName name="pmisto">#REF!</definedName>
    <definedName name="PocetMJ" localSheetId="3">#REF!</definedName>
    <definedName name="PocetMJ" localSheetId="4">#REF!</definedName>
    <definedName name="PocetMJ" localSheetId="5">#REF!</definedName>
    <definedName name="PocetMJ" localSheetId="6">#REF!</definedName>
    <definedName name="PocetMJ" localSheetId="7">#REF!</definedName>
    <definedName name="PocetMJ" localSheetId="8">#REF!</definedName>
    <definedName name="PocetMJ" localSheetId="9">#REF!</definedName>
    <definedName name="PocetMJ" localSheetId="10">#REF!</definedName>
    <definedName name="PocetMJ" localSheetId="12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 localSheetId="3">#REF!</definedName>
    <definedName name="SloupecCC" localSheetId="4">#REF!</definedName>
    <definedName name="SloupecCC" localSheetId="5">#REF!</definedName>
    <definedName name="SloupecCC" localSheetId="6">#REF!</definedName>
    <definedName name="SloupecCC" localSheetId="7">#REF!</definedName>
    <definedName name="SloupecCC" localSheetId="8">#REF!</definedName>
    <definedName name="SloupecCC" localSheetId="9">#REF!</definedName>
    <definedName name="SloupecCC" localSheetId="10">#REF!</definedName>
    <definedName name="SloupecCC" localSheetId="12">#REF!</definedName>
    <definedName name="SloupecCC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 localSheetId="7">#REF!</definedName>
    <definedName name="SloupecCisloPol" localSheetId="8">#REF!</definedName>
    <definedName name="SloupecCisloPol" localSheetId="9">#REF!</definedName>
    <definedName name="SloupecCisloPol" localSheetId="10">#REF!</definedName>
    <definedName name="SloupecCisloPol" localSheetId="12">#REF!</definedName>
    <definedName name="SloupecCisloPol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6">#REF!</definedName>
    <definedName name="SloupecJC" localSheetId="7">#REF!</definedName>
    <definedName name="SloupecJC" localSheetId="8">#REF!</definedName>
    <definedName name="SloupecJC" localSheetId="9">#REF!</definedName>
    <definedName name="SloupecJC" localSheetId="10">#REF!</definedName>
    <definedName name="SloupecJC" localSheetId="12">#REF!</definedName>
    <definedName name="SloupecJC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6">#REF!</definedName>
    <definedName name="SloupecMJ" localSheetId="7">#REF!</definedName>
    <definedName name="SloupecMJ" localSheetId="8">#REF!</definedName>
    <definedName name="SloupecMJ" localSheetId="9">#REF!</definedName>
    <definedName name="SloupecMJ" localSheetId="10">#REF!</definedName>
    <definedName name="SloupecMJ" localSheetId="12">#REF!</definedName>
    <definedName name="SloupecMJ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 localSheetId="7">#REF!</definedName>
    <definedName name="SloupecMnozstvi" localSheetId="8">#REF!</definedName>
    <definedName name="SloupecMnozstvi" localSheetId="9">#REF!</definedName>
    <definedName name="SloupecMnozstvi" localSheetId="10">#REF!</definedName>
    <definedName name="SloupecMnozstvi" localSheetId="12">#REF!</definedName>
    <definedName name="SloupecMnozstvi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 localSheetId="7">#REF!</definedName>
    <definedName name="SloupecNazPol" localSheetId="8">#REF!</definedName>
    <definedName name="SloupecNazPol" localSheetId="9">#REF!</definedName>
    <definedName name="SloupecNazPol" localSheetId="10">#REF!</definedName>
    <definedName name="SloupecNazPol" localSheetId="12">#REF!</definedName>
    <definedName name="SloupecNazPol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6">#REF!</definedName>
    <definedName name="SloupecPC" localSheetId="7">#REF!</definedName>
    <definedName name="SloupecPC" localSheetId="8">#REF!</definedName>
    <definedName name="SloupecPC" localSheetId="9">#REF!</definedName>
    <definedName name="SloupecPC" localSheetId="10">#REF!</definedName>
    <definedName name="SloupecPC" localSheetId="12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4" i="12" l="1"/>
  <c r="E31" i="32"/>
  <c r="E32" i="32"/>
  <c r="E28" i="32"/>
  <c r="E29" i="32"/>
  <c r="E26" i="32"/>
  <c r="E27" i="32"/>
  <c r="E163" i="12"/>
  <c r="E155" i="12"/>
  <c r="E136" i="12"/>
  <c r="E144" i="12"/>
  <c r="E125" i="12"/>
  <c r="E114" i="12"/>
  <c r="E389" i="12"/>
  <c r="E382" i="12"/>
  <c r="E412" i="12"/>
  <c r="G58" i="36"/>
  <c r="G57" i="36"/>
  <c r="G55" i="36"/>
  <c r="G54" i="36"/>
  <c r="G53" i="36"/>
  <c r="G52" i="36"/>
  <c r="G50" i="36"/>
  <c r="G49" i="36"/>
  <c r="G48" i="36"/>
  <c r="G47" i="36"/>
  <c r="G46" i="36"/>
  <c r="G45" i="36"/>
  <c r="G44" i="36"/>
  <c r="G43" i="36"/>
  <c r="G41" i="36"/>
  <c r="G39" i="36"/>
  <c r="G37" i="36"/>
  <c r="G36" i="36"/>
  <c r="G34" i="36"/>
  <c r="G33" i="36"/>
  <c r="G31" i="36"/>
  <c r="G30" i="36"/>
  <c r="G29" i="36"/>
  <c r="G28" i="36"/>
  <c r="G26" i="36"/>
  <c r="G25" i="36"/>
  <c r="G23" i="36"/>
  <c r="G22" i="36"/>
  <c r="G21" i="36"/>
  <c r="G19" i="36"/>
  <c r="G18" i="36"/>
  <c r="G17" i="36"/>
  <c r="G16" i="36"/>
  <c r="G12" i="36"/>
  <c r="G11" i="36"/>
  <c r="G10" i="36"/>
  <c r="G9" i="36"/>
  <c r="P61" i="36"/>
  <c r="O61" i="36"/>
  <c r="G374" i="12"/>
  <c r="G211" i="12"/>
  <c r="G24" i="12"/>
  <c r="G22" i="12"/>
  <c r="G20" i="12"/>
  <c r="G18" i="12"/>
  <c r="G207" i="32"/>
  <c r="G205" i="32"/>
  <c r="G8" i="36" l="1"/>
  <c r="G61" i="36" s="1"/>
  <c r="E18" i="13" s="1"/>
  <c r="G18" i="13" s="1"/>
  <c r="G72" i="35"/>
  <c r="G73" i="35"/>
  <c r="G23" i="34"/>
  <c r="G22" i="34"/>
  <c r="G18" i="34"/>
  <c r="G17" i="34"/>
  <c r="G16" i="34"/>
  <c r="G15" i="34"/>
  <c r="G14" i="34"/>
  <c r="G13" i="34"/>
  <c r="G12" i="34"/>
  <c r="G11" i="34"/>
  <c r="G10" i="34"/>
  <c r="F18" i="13" l="1"/>
  <c r="G8" i="34"/>
  <c r="G28" i="34" s="1"/>
  <c r="E21" i="13" s="1"/>
  <c r="P28" i="34"/>
  <c r="O28" i="34"/>
  <c r="G71" i="35"/>
  <c r="G70" i="35"/>
  <c r="G69" i="35"/>
  <c r="G68" i="35"/>
  <c r="G67" i="35"/>
  <c r="G66" i="35"/>
  <c r="G65" i="35"/>
  <c r="G64" i="35"/>
  <c r="G44" i="35"/>
  <c r="G43" i="35"/>
  <c r="G42" i="35"/>
  <c r="G41" i="35"/>
  <c r="G40" i="35"/>
  <c r="G39" i="35"/>
  <c r="G38" i="35"/>
  <c r="G37" i="35"/>
  <c r="G36" i="35"/>
  <c r="G33" i="35"/>
  <c r="G31" i="35"/>
  <c r="G29" i="35"/>
  <c r="G27" i="35"/>
  <c r="G22" i="35"/>
  <c r="G19" i="35"/>
  <c r="G17" i="35"/>
  <c r="G15" i="35"/>
  <c r="G13" i="35"/>
  <c r="G12" i="35"/>
  <c r="G11" i="35"/>
  <c r="G10" i="35"/>
  <c r="G24" i="35" l="1"/>
  <c r="G8" i="35"/>
  <c r="G77" i="35" l="1"/>
  <c r="E24" i="13" s="1"/>
  <c r="G24" i="13" s="1"/>
  <c r="G25" i="13" s="1"/>
  <c r="E22" i="13"/>
  <c r="F24" i="13" l="1"/>
  <c r="F25" i="13" s="1"/>
  <c r="E25" i="13"/>
  <c r="G21" i="13"/>
  <c r="G22" i="13" s="1"/>
  <c r="F21" i="13"/>
  <c r="F22" i="13" s="1"/>
  <c r="P241" i="32"/>
  <c r="O241" i="32"/>
  <c r="G239" i="32"/>
  <c r="G229" i="32"/>
  <c r="G222" i="32"/>
  <c r="G221" i="32"/>
  <c r="G220" i="32"/>
  <c r="G219" i="32"/>
  <c r="G218" i="32"/>
  <c r="G217" i="32"/>
  <c r="G215" i="32"/>
  <c r="G213" i="32"/>
  <c r="G212" i="32" s="1"/>
  <c r="G209" i="32"/>
  <c r="G208" i="32" s="1"/>
  <c r="G203" i="32"/>
  <c r="G200" i="32"/>
  <c r="G199" i="32"/>
  <c r="G198" i="32"/>
  <c r="G196" i="32"/>
  <c r="G195" i="32"/>
  <c r="G193" i="32"/>
  <c r="G191" i="32"/>
  <c r="G185" i="32"/>
  <c r="G182" i="32"/>
  <c r="G179" i="32"/>
  <c r="G177" i="32"/>
  <c r="G175" i="32"/>
  <c r="G173" i="32"/>
  <c r="G172" i="32" s="1"/>
  <c r="G170" i="32"/>
  <c r="G168" i="32"/>
  <c r="G166" i="32"/>
  <c r="G164" i="32"/>
  <c r="G162" i="32"/>
  <c r="G160" i="32"/>
  <c r="G158" i="32"/>
  <c r="G155" i="32"/>
  <c r="G153" i="32"/>
  <c r="G151" i="32"/>
  <c r="G149" i="32"/>
  <c r="G147" i="32"/>
  <c r="G145" i="32"/>
  <c r="G143" i="32"/>
  <c r="G141" i="32"/>
  <c r="G139" i="32"/>
  <c r="G136" i="32"/>
  <c r="G133" i="32"/>
  <c r="G131" i="32"/>
  <c r="G129" i="32"/>
  <c r="G127" i="32"/>
  <c r="G124" i="32"/>
  <c r="G122" i="32"/>
  <c r="G119" i="32"/>
  <c r="G117" i="32"/>
  <c r="G114" i="32"/>
  <c r="G112" i="32"/>
  <c r="G110" i="32"/>
  <c r="G108" i="32"/>
  <c r="G106" i="32"/>
  <c r="G104" i="32"/>
  <c r="G102" i="32"/>
  <c r="G100" i="32"/>
  <c r="G98" i="32"/>
  <c r="G96" i="32"/>
  <c r="G94" i="32"/>
  <c r="G92" i="32"/>
  <c r="G88" i="32"/>
  <c r="G87" i="32" s="1"/>
  <c r="G85" i="32"/>
  <c r="G83" i="32"/>
  <c r="G80" i="32"/>
  <c r="G77" i="32"/>
  <c r="G76" i="32" s="1"/>
  <c r="G75" i="32"/>
  <c r="G74" i="32"/>
  <c r="G71" i="32"/>
  <c r="G70" i="32"/>
  <c r="G68" i="32"/>
  <c r="G66" i="32"/>
  <c r="G65" i="32" s="1"/>
  <c r="G63" i="32"/>
  <c r="G61" i="32"/>
  <c r="G59" i="32"/>
  <c r="G58" i="32"/>
  <c r="G55" i="32"/>
  <c r="G52" i="32"/>
  <c r="G49" i="32"/>
  <c r="G46" i="32"/>
  <c r="G45" i="32" s="1"/>
  <c r="G43" i="32"/>
  <c r="G41" i="32"/>
  <c r="G40" i="32" s="1"/>
  <c r="G38" i="32"/>
  <c r="G36" i="32"/>
  <c r="G33" i="32"/>
  <c r="G31" i="32"/>
  <c r="G28" i="32"/>
  <c r="G26" i="32"/>
  <c r="G24" i="32"/>
  <c r="G21" i="32"/>
  <c r="G19" i="32"/>
  <c r="G16" i="32"/>
  <c r="G14" i="32"/>
  <c r="G11" i="32"/>
  <c r="G9" i="32"/>
  <c r="G91" i="32" l="1"/>
  <c r="G197" i="32"/>
  <c r="G79" i="32"/>
  <c r="G181" i="32"/>
  <c r="G13" i="32"/>
  <c r="G23" i="32"/>
  <c r="G8" i="32"/>
  <c r="G35" i="32"/>
  <c r="G48" i="32"/>
  <c r="G157" i="32"/>
  <c r="G174" i="32"/>
  <c r="G241" i="32" l="1"/>
  <c r="E17" i="13" s="1"/>
  <c r="E19" i="13" s="1"/>
  <c r="G47" i="31"/>
  <c r="G46" i="31"/>
  <c r="G45" i="31"/>
  <c r="G44" i="31"/>
  <c r="G43" i="31"/>
  <c r="G41" i="31"/>
  <c r="G40" i="31"/>
  <c r="G39" i="31"/>
  <c r="G28" i="31"/>
  <c r="G26" i="31" s="1"/>
  <c r="G27" i="31"/>
  <c r="P55" i="31"/>
  <c r="O55" i="31"/>
  <c r="G53" i="31"/>
  <c r="G52" i="31"/>
  <c r="G51" i="31"/>
  <c r="G50" i="31"/>
  <c r="G49" i="31"/>
  <c r="G48" i="31" s="1"/>
  <c r="G38" i="31"/>
  <c r="G36" i="31"/>
  <c r="G35" i="31"/>
  <c r="G34" i="31"/>
  <c r="G33" i="31"/>
  <c r="G32" i="31"/>
  <c r="G31" i="31"/>
  <c r="G30" i="31"/>
  <c r="G25" i="31"/>
  <c r="G24" i="31"/>
  <c r="G23" i="31"/>
  <c r="G22" i="31"/>
  <c r="G20" i="31"/>
  <c r="G19" i="31"/>
  <c r="G18" i="31"/>
  <c r="G16" i="31"/>
  <c r="G15" i="31"/>
  <c r="G14" i="31"/>
  <c r="G13" i="31"/>
  <c r="G12" i="31"/>
  <c r="G11" i="31"/>
  <c r="G10" i="31"/>
  <c r="G9" i="31"/>
  <c r="G212" i="30"/>
  <c r="G211" i="30"/>
  <c r="G210" i="30"/>
  <c r="G208" i="30"/>
  <c r="G207" i="30"/>
  <c r="G206" i="30"/>
  <c r="G205" i="30"/>
  <c r="G204" i="30"/>
  <c r="G203" i="30"/>
  <c r="G202" i="30"/>
  <c r="G201" i="30"/>
  <c r="G200" i="30"/>
  <c r="G199" i="30"/>
  <c r="G197" i="30"/>
  <c r="G196" i="30"/>
  <c r="G195" i="30"/>
  <c r="G194" i="30"/>
  <c r="G193" i="30"/>
  <c r="G192" i="30"/>
  <c r="G191" i="30"/>
  <c r="E189" i="30"/>
  <c r="G187" i="30"/>
  <c r="E186" i="30"/>
  <c r="G184" i="30"/>
  <c r="E183" i="30"/>
  <c r="G181" i="30"/>
  <c r="E180" i="30"/>
  <c r="G178" i="30"/>
  <c r="E177" i="30"/>
  <c r="G175" i="30"/>
  <c r="E174" i="30"/>
  <c r="G172" i="30"/>
  <c r="E171" i="30"/>
  <c r="G169" i="30"/>
  <c r="E168" i="30"/>
  <c r="G166" i="30"/>
  <c r="E165" i="30"/>
  <c r="G163" i="30"/>
  <c r="E162" i="30"/>
  <c r="G160" i="30"/>
  <c r="E159" i="30"/>
  <c r="G157" i="30"/>
  <c r="E156" i="30"/>
  <c r="G154" i="30"/>
  <c r="E153" i="30"/>
  <c r="G151" i="30"/>
  <c r="E150" i="30"/>
  <c r="G148" i="30"/>
  <c r="E147" i="30"/>
  <c r="G145" i="30"/>
  <c r="E144" i="30"/>
  <c r="G142" i="30"/>
  <c r="E141" i="30"/>
  <c r="G139" i="30"/>
  <c r="E138" i="30"/>
  <c r="G136" i="30"/>
  <c r="E135" i="30"/>
  <c r="G133" i="30"/>
  <c r="E132" i="30"/>
  <c r="G130" i="30"/>
  <c r="E129" i="30"/>
  <c r="G127" i="30"/>
  <c r="E126" i="30"/>
  <c r="G124" i="30"/>
  <c r="E122" i="30"/>
  <c r="G120" i="30"/>
  <c r="E119" i="30"/>
  <c r="G117" i="30"/>
  <c r="E115" i="30"/>
  <c r="G113" i="30"/>
  <c r="G112" i="30" s="1"/>
  <c r="E111" i="30"/>
  <c r="G109" i="30"/>
  <c r="E108" i="30"/>
  <c r="G106" i="30"/>
  <c r="E105" i="30"/>
  <c r="G103" i="30"/>
  <c r="E102" i="30"/>
  <c r="G100" i="30"/>
  <c r="E99" i="30"/>
  <c r="G97" i="30"/>
  <c r="E96" i="30"/>
  <c r="G94" i="30"/>
  <c r="E93" i="30"/>
  <c r="G91" i="30"/>
  <c r="E90" i="30"/>
  <c r="G88" i="30"/>
  <c r="E87" i="30"/>
  <c r="G85" i="30"/>
  <c r="E84" i="30"/>
  <c r="G82" i="30"/>
  <c r="E81" i="30"/>
  <c r="G79" i="30"/>
  <c r="E77" i="30"/>
  <c r="G75" i="30"/>
  <c r="E74" i="30"/>
  <c r="G72" i="30"/>
  <c r="E71" i="30"/>
  <c r="G69" i="30"/>
  <c r="E68" i="30"/>
  <c r="G66" i="30"/>
  <c r="E65" i="30"/>
  <c r="G63" i="30"/>
  <c r="E62" i="30"/>
  <c r="G60" i="30"/>
  <c r="E59" i="30"/>
  <c r="G57" i="30"/>
  <c r="E56" i="30"/>
  <c r="G54" i="30"/>
  <c r="E53" i="30"/>
  <c r="G51" i="30"/>
  <c r="E50" i="30"/>
  <c r="G48" i="30"/>
  <c r="E47" i="30"/>
  <c r="G45" i="30"/>
  <c r="E44" i="30"/>
  <c r="G42" i="30"/>
  <c r="E41" i="30"/>
  <c r="G39" i="30"/>
  <c r="E38" i="30"/>
  <c r="G36" i="30"/>
  <c r="E35" i="30"/>
  <c r="G33" i="30"/>
  <c r="E32" i="30"/>
  <c r="G30" i="30"/>
  <c r="E29" i="30"/>
  <c r="G27" i="30"/>
  <c r="E26" i="30"/>
  <c r="G24" i="30"/>
  <c r="E23" i="30"/>
  <c r="G21" i="30"/>
  <c r="E20" i="30"/>
  <c r="G18" i="30"/>
  <c r="E17" i="30"/>
  <c r="G15" i="30"/>
  <c r="E14" i="30"/>
  <c r="G12" i="30"/>
  <c r="E11" i="30"/>
  <c r="G9" i="30"/>
  <c r="P214" i="30"/>
  <c r="O214" i="30"/>
  <c r="G42" i="31" l="1"/>
  <c r="G8" i="30"/>
  <c r="G116" i="30"/>
  <c r="G37" i="31"/>
  <c r="G123" i="30"/>
  <c r="G78" i="30"/>
  <c r="G190" i="30"/>
  <c r="F17" i="13"/>
  <c r="F19" i="13" s="1"/>
  <c r="G17" i="13"/>
  <c r="G19" i="13" s="1"/>
  <c r="G29" i="31"/>
  <c r="G21" i="31"/>
  <c r="G8" i="31"/>
  <c r="G17" i="31"/>
  <c r="G209" i="30"/>
  <c r="G198" i="30"/>
  <c r="G214" i="30" l="1"/>
  <c r="E13" i="13" s="1"/>
  <c r="G55" i="31"/>
  <c r="E14" i="13" s="1"/>
  <c r="G14" i="13" s="1"/>
  <c r="G13" i="13"/>
  <c r="F13" i="13"/>
  <c r="G73" i="29"/>
  <c r="G69" i="29"/>
  <c r="G65" i="29"/>
  <c r="G61" i="29"/>
  <c r="G57" i="29"/>
  <c r="G56" i="29" s="1"/>
  <c r="G55" i="29"/>
  <c r="G54" i="29"/>
  <c r="G53" i="29"/>
  <c r="G52" i="29"/>
  <c r="G50" i="29"/>
  <c r="G49" i="29"/>
  <c r="G48" i="29"/>
  <c r="G47" i="29"/>
  <c r="G46" i="29"/>
  <c r="G45" i="29"/>
  <c r="G44" i="29"/>
  <c r="G43" i="29"/>
  <c r="G42" i="29"/>
  <c r="G37" i="29"/>
  <c r="G36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 s="1"/>
  <c r="P76" i="29"/>
  <c r="O76" i="29"/>
  <c r="F14" i="13" l="1"/>
  <c r="G76" i="29"/>
  <c r="E12" i="13" s="1"/>
  <c r="G216" i="28"/>
  <c r="G214" i="28"/>
  <c r="G212" i="28"/>
  <c r="G210" i="28"/>
  <c r="G209" i="28" s="1"/>
  <c r="G207" i="28"/>
  <c r="G206" i="28"/>
  <c r="G204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79" i="28"/>
  <c r="G176" i="28" s="1"/>
  <c r="G178" i="28"/>
  <c r="G177" i="28"/>
  <c r="G174" i="28"/>
  <c r="G173" i="28"/>
  <c r="G172" i="28"/>
  <c r="G170" i="28"/>
  <c r="G169" i="28" s="1"/>
  <c r="G167" i="28"/>
  <c r="G166" i="28"/>
  <c r="G164" i="28"/>
  <c r="G161" i="28"/>
  <c r="G159" i="28"/>
  <c r="G158" i="28"/>
  <c r="G157" i="28"/>
  <c r="G156" i="28"/>
  <c r="G154" i="28"/>
  <c r="G153" i="28"/>
  <c r="G151" i="28"/>
  <c r="G149" i="28"/>
  <c r="G147" i="28"/>
  <c r="G145" i="28"/>
  <c r="G143" i="28"/>
  <c r="G141" i="28"/>
  <c r="G135" i="28"/>
  <c r="G128" i="28"/>
  <c r="G121" i="28"/>
  <c r="G120" i="28"/>
  <c r="G118" i="28"/>
  <c r="G115" i="28"/>
  <c r="G113" i="28"/>
  <c r="G112" i="28"/>
  <c r="G110" i="28"/>
  <c r="G108" i="28"/>
  <c r="G106" i="28"/>
  <c r="G104" i="28"/>
  <c r="G102" i="28"/>
  <c r="G100" i="28"/>
  <c r="G95" i="28"/>
  <c r="G90" i="28"/>
  <c r="G87" i="28"/>
  <c r="G84" i="28"/>
  <c r="G81" i="28"/>
  <c r="G78" i="28"/>
  <c r="G77" i="28"/>
  <c r="G76" i="28"/>
  <c r="G73" i="28"/>
  <c r="G69" i="28"/>
  <c r="G68" i="28" s="1"/>
  <c r="G67" i="28"/>
  <c r="G66" i="28"/>
  <c r="G64" i="28"/>
  <c r="G62" i="28"/>
  <c r="G61" i="28"/>
  <c r="G60" i="28"/>
  <c r="G59" i="28"/>
  <c r="G57" i="28"/>
  <c r="G56" i="28"/>
  <c r="G55" i="28"/>
  <c r="G53" i="28"/>
  <c r="G51" i="28"/>
  <c r="G49" i="28"/>
  <c r="G47" i="28"/>
  <c r="G44" i="28"/>
  <c r="G43" i="28"/>
  <c r="G41" i="28"/>
  <c r="G39" i="28"/>
  <c r="G38" i="28"/>
  <c r="G34" i="28"/>
  <c r="G31" i="28"/>
  <c r="G29" i="28"/>
  <c r="G28" i="28"/>
  <c r="G26" i="28"/>
  <c r="G25" i="28"/>
  <c r="G24" i="28"/>
  <c r="G23" i="28"/>
  <c r="G22" i="28"/>
  <c r="G21" i="28"/>
  <c r="G20" i="28"/>
  <c r="G19" i="28"/>
  <c r="G18" i="28"/>
  <c r="G17" i="28"/>
  <c r="G16" i="28"/>
  <c r="G14" i="28"/>
  <c r="G12" i="28"/>
  <c r="G10" i="28"/>
  <c r="G9" i="28"/>
  <c r="G8" i="28" s="1"/>
  <c r="G75" i="28" l="1"/>
  <c r="G15" i="28"/>
  <c r="F12" i="13"/>
  <c r="G12" i="13"/>
  <c r="G37" i="28"/>
  <c r="G27" i="28"/>
  <c r="G46" i="28"/>
  <c r="G117" i="28"/>
  <c r="G203" i="28"/>
  <c r="G219" i="28" l="1"/>
  <c r="E11" i="13" s="1"/>
  <c r="F11" i="13" s="1"/>
  <c r="G150" i="27"/>
  <c r="G149" i="27"/>
  <c r="G148" i="27"/>
  <c r="G147" i="27"/>
  <c r="G146" i="27"/>
  <c r="G145" i="27"/>
  <c r="G108" i="27"/>
  <c r="G130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1" i="13" l="1"/>
  <c r="P168" i="27"/>
  <c r="O168" i="27"/>
  <c r="G166" i="27"/>
  <c r="G165" i="27"/>
  <c r="G164" i="27"/>
  <c r="G163" i="27"/>
  <c r="G162" i="27"/>
  <c r="G161" i="27" s="1"/>
  <c r="G160" i="27"/>
  <c r="G159" i="27"/>
  <c r="G158" i="27"/>
  <c r="G157" i="27"/>
  <c r="G156" i="27"/>
  <c r="G155" i="27"/>
  <c r="G154" i="27"/>
  <c r="G152" i="27"/>
  <c r="G151" i="27" s="1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6" i="27"/>
  <c r="G67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5" i="27"/>
  <c r="G44" i="27"/>
  <c r="G43" i="27"/>
  <c r="G42" i="27"/>
  <c r="G41" i="27"/>
  <c r="G40" i="27"/>
  <c r="G39" i="27" s="1"/>
  <c r="G38" i="27"/>
  <c r="G37" i="27"/>
  <c r="G36" i="27" s="1"/>
  <c r="G35" i="27"/>
  <c r="G34" i="27"/>
  <c r="G33" i="27"/>
  <c r="G32" i="27"/>
  <c r="G31" i="27"/>
  <c r="G30" i="27"/>
  <c r="G29" i="27"/>
  <c r="G28" i="27"/>
  <c r="G26" i="27"/>
  <c r="G25" i="27"/>
  <c r="G24" i="27"/>
  <c r="G23" i="27"/>
  <c r="G22" i="27"/>
  <c r="G21" i="27"/>
  <c r="G20" i="27"/>
  <c r="G19" i="27"/>
  <c r="G18" i="27"/>
  <c r="G16" i="27"/>
  <c r="G15" i="27"/>
  <c r="G14" i="27"/>
  <c r="G13" i="27"/>
  <c r="G12" i="27"/>
  <c r="G11" i="27"/>
  <c r="G9" i="27"/>
  <c r="G8" i="27" s="1"/>
  <c r="G27" i="27" l="1"/>
  <c r="G46" i="27"/>
  <c r="G10" i="27"/>
  <c r="G17" i="27"/>
  <c r="G66" i="27"/>
  <c r="G153" i="27"/>
  <c r="G107" i="27"/>
  <c r="G168" i="27" l="1"/>
  <c r="E10" i="13" s="1"/>
  <c r="G539" i="26"/>
  <c r="G538" i="26"/>
  <c r="G537" i="26"/>
  <c r="G536" i="26"/>
  <c r="G535" i="26"/>
  <c r="G534" i="26"/>
  <c r="G533" i="26"/>
  <c r="G532" i="26"/>
  <c r="G531" i="26"/>
  <c r="G530" i="26"/>
  <c r="G529" i="26"/>
  <c r="G528" i="26"/>
  <c r="G527" i="26"/>
  <c r="G526" i="26"/>
  <c r="G525" i="26"/>
  <c r="G524" i="26"/>
  <c r="G523" i="26"/>
  <c r="G522" i="26"/>
  <c r="G521" i="26"/>
  <c r="G520" i="26"/>
  <c r="G519" i="26"/>
  <c r="G518" i="26"/>
  <c r="G517" i="26"/>
  <c r="G516" i="26"/>
  <c r="G515" i="26"/>
  <c r="G514" i="26"/>
  <c r="G513" i="26"/>
  <c r="G512" i="26"/>
  <c r="G511" i="26"/>
  <c r="G510" i="26"/>
  <c r="G509" i="26"/>
  <c r="G508" i="26"/>
  <c r="G507" i="26"/>
  <c r="G506" i="26"/>
  <c r="G505" i="26"/>
  <c r="G504" i="26"/>
  <c r="G503" i="26"/>
  <c r="G502" i="26"/>
  <c r="G501" i="26"/>
  <c r="G500" i="26"/>
  <c r="G499" i="26"/>
  <c r="G498" i="26"/>
  <c r="G497" i="26"/>
  <c r="G496" i="26"/>
  <c r="G495" i="26"/>
  <c r="G494" i="26"/>
  <c r="G493" i="26"/>
  <c r="G492" i="26"/>
  <c r="G491" i="26"/>
  <c r="G490" i="26"/>
  <c r="G489" i="26"/>
  <c r="G488" i="26"/>
  <c r="G487" i="26"/>
  <c r="G486" i="26"/>
  <c r="G484" i="26"/>
  <c r="G483" i="26"/>
  <c r="G482" i="26"/>
  <c r="G481" i="26"/>
  <c r="G480" i="26"/>
  <c r="G479" i="26"/>
  <c r="G478" i="26"/>
  <c r="G477" i="26"/>
  <c r="G476" i="26"/>
  <c r="G475" i="26"/>
  <c r="G474" i="26"/>
  <c r="G473" i="26"/>
  <c r="G472" i="26"/>
  <c r="G471" i="26"/>
  <c r="G470" i="26"/>
  <c r="G469" i="26"/>
  <c r="G468" i="26"/>
  <c r="G467" i="26"/>
  <c r="G466" i="26"/>
  <c r="G465" i="26"/>
  <c r="G464" i="26"/>
  <c r="G463" i="26"/>
  <c r="G462" i="26"/>
  <c r="G461" i="26"/>
  <c r="G460" i="26"/>
  <c r="G459" i="26"/>
  <c r="G458" i="26"/>
  <c r="G457" i="26"/>
  <c r="G456" i="26"/>
  <c r="G455" i="26"/>
  <c r="G454" i="26"/>
  <c r="G453" i="26"/>
  <c r="G452" i="26"/>
  <c r="G451" i="26"/>
  <c r="G450" i="26"/>
  <c r="G449" i="26"/>
  <c r="G448" i="26"/>
  <c r="G447" i="26"/>
  <c r="G446" i="26"/>
  <c r="G445" i="26"/>
  <c r="G444" i="26"/>
  <c r="G443" i="26"/>
  <c r="G442" i="26"/>
  <c r="G441" i="26"/>
  <c r="G439" i="26"/>
  <c r="G438" i="26"/>
  <c r="G437" i="26"/>
  <c r="G436" i="26"/>
  <c r="G435" i="26"/>
  <c r="G434" i="26"/>
  <c r="G433" i="26"/>
  <c r="G432" i="26"/>
  <c r="G431" i="26"/>
  <c r="G430" i="26"/>
  <c r="G429" i="26"/>
  <c r="G428" i="26"/>
  <c r="G427" i="26"/>
  <c r="G426" i="26"/>
  <c r="G425" i="26"/>
  <c r="G424" i="26"/>
  <c r="G423" i="26"/>
  <c r="G422" i="26"/>
  <c r="G421" i="26"/>
  <c r="G420" i="26"/>
  <c r="G419" i="26"/>
  <c r="G418" i="26"/>
  <c r="G417" i="26"/>
  <c r="G416" i="26"/>
  <c r="G415" i="26"/>
  <c r="G414" i="26"/>
  <c r="G413" i="26"/>
  <c r="G412" i="26"/>
  <c r="G411" i="26"/>
  <c r="G410" i="26"/>
  <c r="G409" i="26"/>
  <c r="G408" i="26"/>
  <c r="G407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P547" i="26"/>
  <c r="O547" i="26"/>
  <c r="G545" i="26"/>
  <c r="G544" i="26"/>
  <c r="G543" i="26"/>
  <c r="G542" i="26"/>
  <c r="G541" i="26"/>
  <c r="G9" i="26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49" i="25"/>
  <c r="G148" i="25" s="1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6" i="25"/>
  <c r="G105" i="25"/>
  <c r="G104" i="25"/>
  <c r="G103" i="25"/>
  <c r="G102" i="25"/>
  <c r="G101" i="25"/>
  <c r="G100" i="25"/>
  <c r="G99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107" i="25" l="1"/>
  <c r="G98" i="25"/>
  <c r="G8" i="26"/>
  <c r="G175" i="25"/>
  <c r="G485" i="26"/>
  <c r="G150" i="25"/>
  <c r="G130" i="25"/>
  <c r="F10" i="13"/>
  <c r="G10" i="13"/>
  <c r="G440" i="26"/>
  <c r="G406" i="26"/>
  <c r="G540" i="26"/>
  <c r="G547" i="26" l="1"/>
  <c r="E9" i="13" s="1"/>
  <c r="G9" i="13" l="1"/>
  <c r="F9" i="13"/>
  <c r="P196" i="25"/>
  <c r="O196" i="25"/>
  <c r="G97" i="25"/>
  <c r="G96" i="25"/>
  <c r="G95" i="25"/>
  <c r="G81" i="25"/>
  <c r="G9" i="25"/>
  <c r="G184" i="24"/>
  <c r="G183" i="24"/>
  <c r="G20" i="24"/>
  <c r="G21" i="24"/>
  <c r="G22" i="24"/>
  <c r="G23" i="24"/>
  <c r="G24" i="24"/>
  <c r="G25" i="24"/>
  <c r="G26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5" i="24"/>
  <c r="G46" i="24"/>
  <c r="G47" i="24"/>
  <c r="G48" i="24"/>
  <c r="G50" i="24"/>
  <c r="G51" i="24"/>
  <c r="G54" i="24"/>
  <c r="G55" i="24"/>
  <c r="G56" i="24"/>
  <c r="G58" i="24"/>
  <c r="G59" i="24"/>
  <c r="G61" i="24"/>
  <c r="G63" i="24"/>
  <c r="G64" i="24"/>
  <c r="G66" i="24"/>
  <c r="G67" i="24"/>
  <c r="G68" i="24"/>
  <c r="G69" i="24"/>
  <c r="G70" i="24"/>
  <c r="G73" i="24"/>
  <c r="G74" i="24"/>
  <c r="G75" i="24"/>
  <c r="G76" i="24"/>
  <c r="G78" i="24"/>
  <c r="G80" i="24"/>
  <c r="G82" i="24"/>
  <c r="G84" i="24"/>
  <c r="G86" i="24"/>
  <c r="G87" i="24"/>
  <c r="G88" i="24"/>
  <c r="G89" i="24"/>
  <c r="G90" i="24"/>
  <c r="G91" i="24"/>
  <c r="G92" i="24"/>
  <c r="G93" i="24"/>
  <c r="G94" i="24"/>
  <c r="G96" i="24"/>
  <c r="G97" i="24"/>
  <c r="G98" i="24"/>
  <c r="G99" i="24"/>
  <c r="G100" i="24"/>
  <c r="G101" i="24"/>
  <c r="G102" i="24"/>
  <c r="G103" i="24"/>
  <c r="G105" i="24"/>
  <c r="G106" i="24"/>
  <c r="G108" i="24"/>
  <c r="G109" i="24"/>
  <c r="G110" i="24"/>
  <c r="G111" i="24"/>
  <c r="G114" i="24"/>
  <c r="G115" i="24"/>
  <c r="G116" i="24"/>
  <c r="G117" i="24"/>
  <c r="G118" i="24"/>
  <c r="G119" i="24"/>
  <c r="G120" i="24"/>
  <c r="G121" i="24"/>
  <c r="G122" i="24"/>
  <c r="G124" i="24"/>
  <c r="G125" i="24"/>
  <c r="G127" i="24"/>
  <c r="G128" i="24"/>
  <c r="G129" i="24"/>
  <c r="G130" i="24"/>
  <c r="G132" i="24"/>
  <c r="G133" i="24"/>
  <c r="G134" i="24"/>
  <c r="G135" i="24"/>
  <c r="G136" i="24"/>
  <c r="G137" i="24"/>
  <c r="G138" i="24"/>
  <c r="G139" i="24"/>
  <c r="G140" i="24"/>
  <c r="G142" i="24"/>
  <c r="G144" i="24"/>
  <c r="G146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8" i="24"/>
  <c r="G169" i="24"/>
  <c r="G170" i="24"/>
  <c r="G171" i="24"/>
  <c r="G172" i="24"/>
  <c r="G173" i="24"/>
  <c r="G174" i="24"/>
  <c r="G175" i="24"/>
  <c r="G176" i="24"/>
  <c r="G180" i="24"/>
  <c r="G181" i="24"/>
  <c r="G16" i="24"/>
  <c r="G15" i="24"/>
  <c r="G14" i="24"/>
  <c r="G13" i="24"/>
  <c r="G12" i="24"/>
  <c r="G11" i="24"/>
  <c r="G10" i="24"/>
  <c r="G182" i="24" l="1"/>
  <c r="G80" i="25"/>
  <c r="G8" i="25"/>
  <c r="G196" i="25" s="1"/>
  <c r="E8" i="13" s="1"/>
  <c r="P186" i="24"/>
  <c r="O186" i="24"/>
  <c r="G19" i="24"/>
  <c r="G18" i="24" s="1"/>
  <c r="G9" i="24"/>
  <c r="G8" i="24" s="1"/>
  <c r="F8" i="13" l="1"/>
  <c r="G8" i="13"/>
  <c r="G186" i="24"/>
  <c r="E7" i="13" s="1"/>
  <c r="O417" i="12"/>
  <c r="P417" i="12"/>
  <c r="G9" i="12"/>
  <c r="G8" i="12" s="1"/>
  <c r="G11" i="12"/>
  <c r="G10" i="12" s="1"/>
  <c r="G15" i="12"/>
  <c r="G26" i="12"/>
  <c r="G30" i="12"/>
  <c r="G33" i="12"/>
  <c r="G36" i="12"/>
  <c r="G39" i="12"/>
  <c r="G42" i="12"/>
  <c r="G45" i="12"/>
  <c r="G48" i="12"/>
  <c r="G51" i="12"/>
  <c r="G54" i="12"/>
  <c r="G57" i="12"/>
  <c r="G60" i="12"/>
  <c r="G63" i="12"/>
  <c r="G67" i="12"/>
  <c r="G70" i="12"/>
  <c r="G74" i="12"/>
  <c r="G81" i="12"/>
  <c r="G83" i="12"/>
  <c r="G86" i="12"/>
  <c r="G90" i="12"/>
  <c r="G94" i="12"/>
  <c r="G96" i="12"/>
  <c r="G98" i="12"/>
  <c r="G100" i="12"/>
  <c r="G104" i="12"/>
  <c r="G105" i="12"/>
  <c r="G106" i="12"/>
  <c r="G107" i="12"/>
  <c r="G110" i="12"/>
  <c r="G114" i="12"/>
  <c r="G120" i="12"/>
  <c r="G125" i="12"/>
  <c r="G131" i="12"/>
  <c r="G136" i="12"/>
  <c r="G139" i="12"/>
  <c r="G144" i="12"/>
  <c r="G151" i="12"/>
  <c r="G150" i="12" s="1"/>
  <c r="G155" i="12"/>
  <c r="G154" i="12" s="1"/>
  <c r="G163" i="12"/>
  <c r="G170" i="12"/>
  <c r="G172" i="12"/>
  <c r="G175" i="12"/>
  <c r="G178" i="12"/>
  <c r="G181" i="12"/>
  <c r="G184" i="12"/>
  <c r="G187" i="12"/>
  <c r="G190" i="12"/>
  <c r="G193" i="12"/>
  <c r="G196" i="12"/>
  <c r="G199" i="12"/>
  <c r="G202" i="12"/>
  <c r="G205" i="12"/>
  <c r="G208" i="12"/>
  <c r="G213" i="12"/>
  <c r="G217" i="12"/>
  <c r="G221" i="12"/>
  <c r="G226" i="12"/>
  <c r="G229" i="12"/>
  <c r="G232" i="12"/>
  <c r="G235" i="12"/>
  <c r="G239" i="12"/>
  <c r="G243" i="12"/>
  <c r="G244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7" i="12"/>
  <c r="G273" i="12"/>
  <c r="G279" i="12"/>
  <c r="G282" i="12"/>
  <c r="G285" i="12"/>
  <c r="G288" i="12"/>
  <c r="G291" i="12"/>
  <c r="G293" i="12"/>
  <c r="G295" i="12"/>
  <c r="G297" i="12"/>
  <c r="G299" i="12"/>
  <c r="G301" i="12"/>
  <c r="G304" i="12"/>
  <c r="G303" i="12" s="1"/>
  <c r="G306" i="12"/>
  <c r="G311" i="12"/>
  <c r="G313" i="12"/>
  <c r="G316" i="12"/>
  <c r="G317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1" i="12"/>
  <c r="G342" i="12"/>
  <c r="G343" i="12"/>
  <c r="G344" i="12"/>
  <c r="G345" i="12"/>
  <c r="G348" i="12"/>
  <c r="G351" i="12"/>
  <c r="G354" i="12"/>
  <c r="G356" i="12"/>
  <c r="G357" i="12"/>
  <c r="G360" i="12"/>
  <c r="G361" i="12"/>
  <c r="G365" i="12"/>
  <c r="G368" i="12"/>
  <c r="G370" i="12"/>
  <c r="G371" i="12"/>
  <c r="G372" i="12"/>
  <c r="G373" i="12"/>
  <c r="G375" i="12"/>
  <c r="G377" i="12"/>
  <c r="G380" i="12"/>
  <c r="G382" i="12"/>
  <c r="G387" i="12"/>
  <c r="G389" i="12"/>
  <c r="G392" i="12"/>
  <c r="G394" i="12"/>
  <c r="G398" i="12"/>
  <c r="G400" i="12"/>
  <c r="G404" i="12"/>
  <c r="G409" i="12"/>
  <c r="G408" i="12" s="1"/>
  <c r="G388" i="12" l="1"/>
  <c r="G381" i="12"/>
  <c r="G7" i="13"/>
  <c r="F7" i="13"/>
  <c r="G393" i="12"/>
  <c r="G399" i="12"/>
  <c r="G376" i="12"/>
  <c r="G312" i="12"/>
  <c r="G171" i="12"/>
  <c r="G340" i="12"/>
  <c r="G73" i="12"/>
  <c r="G29" i="12"/>
  <c r="G305" i="12"/>
  <c r="G162" i="12"/>
  <c r="G113" i="12"/>
  <c r="G66" i="12"/>
  <c r="G14" i="12"/>
  <c r="G417" i="12" l="1"/>
  <c r="E6" i="13" s="1"/>
  <c r="F6" i="13" s="1"/>
  <c r="F15" i="13" s="1"/>
  <c r="F27" i="13" s="1"/>
  <c r="E15" i="13" l="1"/>
  <c r="E27" i="13" s="1"/>
  <c r="G6" i="13"/>
  <c r="G15" i="13" s="1"/>
  <c r="G27" i="13" s="1"/>
</calcChain>
</file>

<file path=xl/sharedStrings.xml><?xml version="1.0" encoding="utf-8"?>
<sst xmlns="http://schemas.openxmlformats.org/spreadsheetml/2006/main" count="6704" uniqueCount="2611">
  <si>
    <t>%</t>
  </si>
  <si>
    <t xml:space="preserve">Položkový rozpočet </t>
  </si>
  <si>
    <t>O:</t>
  </si>
  <si>
    <t>R:</t>
  </si>
  <si>
    <t>Vedlejší náklady</t>
  </si>
  <si>
    <t>Ostatní náklady</t>
  </si>
  <si>
    <t>Celkem</t>
  </si>
  <si>
    <t>Z:</t>
  </si>
  <si>
    <t>0</t>
  </si>
  <si>
    <t>Přípravné a přidružené práce</t>
  </si>
  <si>
    <t>2</t>
  </si>
  <si>
    <t>Základy,zvláštní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</si>
  <si>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</si>
  <si>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</si>
  <si>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</si>
  <si>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</si>
  <si>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</si>
  <si>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</si>
  <si>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</si>
  <si>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</si>
  <si>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</si>
  <si>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</si>
  <si>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</si>
  <si>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</si>
  <si>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</si>
  <si>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</si>
  <si>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</si>
  <si>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</si>
  <si>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</si>
  <si>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</si>
  <si>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</si>
  <si>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</si>
  <si>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711</t>
  </si>
  <si>
    <t>Izolace proti vodě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</si>
  <si>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</si>
  <si>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</si>
  <si>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</si>
  <si>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</si>
  <si>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</si>
  <si>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</si>
  <si>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</si>
  <si>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</si>
  <si>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</si>
  <si>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</si>
  <si>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</si>
  <si>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</si>
  <si>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784</t>
  </si>
  <si>
    <t>Malby</t>
  </si>
  <si>
    <t>M99</t>
  </si>
  <si>
    <t>Skladby podlah a konstrukcí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</si>
  <si>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</si>
  <si>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</si>
  <si>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</si>
  <si>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</si>
  <si>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</si>
  <si>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</si>
  <si>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</si>
  <si>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</si>
  <si>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</si>
  <si>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</si>
  <si>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</si>
  <si>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</si>
  <si>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</si>
  <si>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</si>
  <si>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</si>
  <si>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</si>
  <si>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</si>
  <si>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0.01</t>
  </si>
  <si>
    <t>Vytyčení a ochrana rozvodů a zařízení IS</t>
  </si>
  <si>
    <t>kus</t>
  </si>
  <si>
    <t>POL1_0</t>
  </si>
  <si>
    <t>273313611R00</t>
  </si>
  <si>
    <t>Beton základových desek prostý C 16/20</t>
  </si>
  <si>
    <t>m3</t>
  </si>
  <si>
    <t>2.S:</t>
  </si>
  <si>
    <t>VV</t>
  </si>
  <si>
    <t>zálivka kanálků:0,5*(0,35*4+0,45*4)</t>
  </si>
  <si>
    <t>310239211RT2</t>
  </si>
  <si>
    <t>Zazdívka otvorů plochy do 4 m2 cihlami na MVC, s použitím suché maltové směsi</t>
  </si>
  <si>
    <t>1.PP:</t>
  </si>
  <si>
    <t>1.NP:0,45*(1,2*2,5+1*2,5)</t>
  </si>
  <si>
    <t>3.1</t>
  </si>
  <si>
    <t>Zesilující karbonové lamely, kotvení,doplňky,detaily,D+M</t>
  </si>
  <si>
    <t>m</t>
  </si>
  <si>
    <t>1.NP:2,5*4</t>
  </si>
  <si>
    <t>767586201RUX</t>
  </si>
  <si>
    <t>Podhled minerální 600/600mm,závěs,rošt,lišty, kazety Hygienické, 18 mm, omyvatelné</t>
  </si>
  <si>
    <t>m2</t>
  </si>
  <si>
    <t>1.NP:323,17</t>
  </si>
  <si>
    <t>311.1</t>
  </si>
  <si>
    <t>Podhled z nerezového plechu,závěs,rošt, lišty,D+M</t>
  </si>
  <si>
    <t>1.NP:9,01</t>
  </si>
  <si>
    <t>347016113R00</t>
  </si>
  <si>
    <t>Předstěna SDK,tl.65mm,oc.kce CW,1x RBI 12,5mm,-izo</t>
  </si>
  <si>
    <t>1.PP:3,9*(21+10)</t>
  </si>
  <si>
    <t>1.NP:</t>
  </si>
  <si>
    <t>347016131R0X</t>
  </si>
  <si>
    <t>Předstěna SDK,tl.230mm,oc.kce CW,2xRB 12,5mm,-izol</t>
  </si>
  <si>
    <t>1.NP:3,9*(6,5+1,8)</t>
  </si>
  <si>
    <t>342261211RTX</t>
  </si>
  <si>
    <t>Příčka sádrokarton. ocel.kce, 2x oplášť. tl.100 mm, desky protipožární tl. 25 mm, minerál tl. 5 cm</t>
  </si>
  <si>
    <t>1.PP:3,9*(1,3+1,2)</t>
  </si>
  <si>
    <t>1.PP:3,9*(4,2+6)-0,8*2,2*2</t>
  </si>
  <si>
    <t>1.NP:3,9*1,3*2-0,7*2,2*2</t>
  </si>
  <si>
    <t>1.NP:3,9*(8,3+7,4+1,8+7,9+4,8+2,3)-(1,97*(1,1+1,7)+2,2*(0,7+0,8+0,9*4+1,6))</t>
  </si>
  <si>
    <t>1.NP:3,9*(2,6+4,6+3,4+6,4+2,3)-2,2*(0,7+0,9+1,1)</t>
  </si>
  <si>
    <t>342261213RS2</t>
  </si>
  <si>
    <t>Příčka sádrokarton. ocel.kce, 2x oplášť. tl.150 mm, desky protipožární tl. 12,5 mm, minerál tl. 8 cm</t>
  </si>
  <si>
    <t>1.NP:3,9*(8,9+4,7)-1,6*2,2*2</t>
  </si>
  <si>
    <t>342262113RSX</t>
  </si>
  <si>
    <t>Příčka sádrokart. dvoj. oc. kce, 2x opl. tl.220 mm, desky protipožární tl. 12,5 mm,minerál tl. 2x8 cm</t>
  </si>
  <si>
    <t>1.NP:3,9*(2+2+1+5+1,5)</t>
  </si>
  <si>
    <t>342263310R00</t>
  </si>
  <si>
    <t>Úprava sádrokartonové příčky pro osazení umývadla</t>
  </si>
  <si>
    <t>1.NP:6</t>
  </si>
  <si>
    <t>342263310R0X</t>
  </si>
  <si>
    <t>Úprava sádrokartonové příčky pro WC a výlevku</t>
  </si>
  <si>
    <t>1.NP:4</t>
  </si>
  <si>
    <t>411160010RAC</t>
  </si>
  <si>
    <t>Strop montovaný z ocelových nosníků, dodání a osazení I č.18, vč. pororoštů PZ</t>
  </si>
  <si>
    <t>POL2_0</t>
  </si>
  <si>
    <t>1.PP:68</t>
  </si>
  <si>
    <t>4.1</t>
  </si>
  <si>
    <t>Sanace stropů,adhezní můstek,tkanina,PO obklad, 60min.,kotvení</t>
  </si>
  <si>
    <t>1.PP:125+100</t>
  </si>
  <si>
    <t>610991111R00</t>
  </si>
  <si>
    <t>Zakrývání výplní vnitřních otvorů</t>
  </si>
  <si>
    <t>okna:0,91*2,22*2+1,7*1,35*2+1*3,2*4</t>
  </si>
  <si>
    <t>dveře:0,8*1,97+1,45*2,2*2</t>
  </si>
  <si>
    <t>okna:2,78*1,77+1*1,1*2+1,7*1,1+1,7*2,52*6+2,9*1,1*3</t>
  </si>
  <si>
    <t>dveře:1,62*2,31+1,9*2,09*2</t>
  </si>
  <si>
    <t>601016193R00</t>
  </si>
  <si>
    <t>Penetrace hloubková stropů</t>
  </si>
  <si>
    <t>2.S:100</t>
  </si>
  <si>
    <t>612481211RT2</t>
  </si>
  <si>
    <t>Montáž výztužné sítě(perlinky)do stěrky-vnit.stěny, včetně výztužné sítě a stěrkového tmelu</t>
  </si>
  <si>
    <t>1.PP:3,9*(58,5+16,5)</t>
  </si>
  <si>
    <t>1.NP:3,9*144</t>
  </si>
  <si>
    <t>602016193R00</t>
  </si>
  <si>
    <t>Penetrace hloubková stěn</t>
  </si>
  <si>
    <t>2.S:3,9*58</t>
  </si>
  <si>
    <t>612421615R00</t>
  </si>
  <si>
    <t>Omítka vnitřní zdiva, MVC, hrubá zatřená</t>
  </si>
  <si>
    <t>612473182R00</t>
  </si>
  <si>
    <t>Omítka vnitřního zdiva ze suché směsi, štuková</t>
  </si>
  <si>
    <t>602016261RT5</t>
  </si>
  <si>
    <t>Omítka stěn vápenosádrová strojně, tloušťka vrstvy 20 mm</t>
  </si>
  <si>
    <t>611475111RT2</t>
  </si>
  <si>
    <t>Omítka vnitřní stropů vápenocem. jednovrstvá, tloušťka vrstvy 10 mm</t>
  </si>
  <si>
    <t>612473185R00</t>
  </si>
  <si>
    <t>Příplatek za zabudované omítníky v ploše stěn</t>
  </si>
  <si>
    <t>612473186R00</t>
  </si>
  <si>
    <t>Příplatek za zabudované rohovníky</t>
  </si>
  <si>
    <t>612403382R00</t>
  </si>
  <si>
    <t>Hrubá výplň rýh ve stěnách do 3x7 cm maltou ze SMS</t>
  </si>
  <si>
    <t>612403386R00</t>
  </si>
  <si>
    <t>Hrubá výplň rýh ve stěnách do 5x10cm maltou z SMS</t>
  </si>
  <si>
    <t>622311737RV1</t>
  </si>
  <si>
    <t>Zatepl.syst. ETICS,strop, miner.desky KV 200 mm, textilie bez omítky</t>
  </si>
  <si>
    <t>1.PP:168+125</t>
  </si>
  <si>
    <t>632411906R00</t>
  </si>
  <si>
    <t>Penetrace velmi savých podkladů 0,35 l/m2</t>
  </si>
  <si>
    <t>Podlahy:</t>
  </si>
  <si>
    <t>F1-PVC:318,44</t>
  </si>
  <si>
    <t>F2-dlažba:11,89</t>
  </si>
  <si>
    <t>632479521R00</t>
  </si>
  <si>
    <t>Spojovací můstek - nástřik</t>
  </si>
  <si>
    <t>632443231R00</t>
  </si>
  <si>
    <t>Potěr cementový CF 25, přes 500 m2, tl. 50 mm</t>
  </si>
  <si>
    <t>632443232R00</t>
  </si>
  <si>
    <t>Potěr cement. CF 25, přes 500 m2, přípl. zkd 5 mm</t>
  </si>
  <si>
    <t>F1-PVC:318,44*2</t>
  </si>
  <si>
    <t>F2-dlažba:11,89*2</t>
  </si>
  <si>
    <t>632415106R00</t>
  </si>
  <si>
    <t>Potěr samonivelační ručně tl. 6 mm</t>
  </si>
  <si>
    <t>632415110R00</t>
  </si>
  <si>
    <t>Potěr samonivelační ručně tl. 10 mm</t>
  </si>
  <si>
    <t>632441491R00</t>
  </si>
  <si>
    <t>Broušení cementových potěrů - odstranění šlemu</t>
  </si>
  <si>
    <t>642941211RTX</t>
  </si>
  <si>
    <t>Pouzdro pro posuvné dveře jednostranné, do SDK, jednostranné pouzdro 1600/2200 mm</t>
  </si>
  <si>
    <t>1.NP:3</t>
  </si>
  <si>
    <t>941955002R00</t>
  </si>
  <si>
    <t>Lešení lehké pomocné, výška podlahy do 1,9 m</t>
  </si>
  <si>
    <t>2.S:168</t>
  </si>
  <si>
    <t>952901111R00</t>
  </si>
  <si>
    <t>Vyčištění budov o výšce podlaží do 4 m</t>
  </si>
  <si>
    <t>95.1</t>
  </si>
  <si>
    <t>Stavební přípomoce pro profese</t>
  </si>
  <si>
    <t>hod</t>
  </si>
  <si>
    <t>968061125R00</t>
  </si>
  <si>
    <t>Vyvěšení dřevěných dveřních křídel pl. do 2 m2</t>
  </si>
  <si>
    <t>1.NP:2+8+5</t>
  </si>
  <si>
    <t>968061126R00</t>
  </si>
  <si>
    <t>Vyvěšení dřevěných dveřních křídel pl. nad 2 m2</t>
  </si>
  <si>
    <t>1.NP:1</t>
  </si>
  <si>
    <t>968061113R00</t>
  </si>
  <si>
    <t>Vyvěšení dřevěných okenních křídel pl. nad 1,5 m2</t>
  </si>
  <si>
    <t>1.PP:1+1</t>
  </si>
  <si>
    <t>1.NP:1+2</t>
  </si>
  <si>
    <t>968072455R00</t>
  </si>
  <si>
    <t>Vybourání kovových dveřních zárubní pl. do 2 m2</t>
  </si>
  <si>
    <t>1.NP:1,97*(0,6*2+0,8*8)+0,9*2,2*5</t>
  </si>
  <si>
    <t>968072456R00</t>
  </si>
  <si>
    <t>Vybourání kovových dveřních zárubní pl. nad 2 m2</t>
  </si>
  <si>
    <t>1.NP:1,25*1,97</t>
  </si>
  <si>
    <t>968062355R00</t>
  </si>
  <si>
    <t>Vybourání dřevěných rámů oken dvojitých pl. 2 m2</t>
  </si>
  <si>
    <t>1.NP:1,7*1,8+1,9*1,1*2</t>
  </si>
  <si>
    <t>764410850R00</t>
  </si>
  <si>
    <t>Demontáž oplechování parapetů,rš od 100 do 330 mm</t>
  </si>
  <si>
    <t>1.NP:1,7+1,9*2</t>
  </si>
  <si>
    <t>968095001R00</t>
  </si>
  <si>
    <t>Bourání parapetů dřevěných š. do 25 cm</t>
  </si>
  <si>
    <t>962032241R00</t>
  </si>
  <si>
    <t>Bourání zdiva z cihel pálených na MC</t>
  </si>
  <si>
    <t>1.NP:0,66*(1,7*1,1*2+1,9*1,5*2)+0,25*1,4*2,2+0,2*(3,9*(3,2+4,3)-1,25*1,97)</t>
  </si>
  <si>
    <t>962032641R00</t>
  </si>
  <si>
    <t>Bourání zdiva komínového z cihel na MC</t>
  </si>
  <si>
    <t>1.NP:3,9*0,5*3,7*2</t>
  </si>
  <si>
    <t>962031113R00</t>
  </si>
  <si>
    <t>Bourání příček z cihel pálených plných tl. 65 mm</t>
  </si>
  <si>
    <t>1.NP:3,9*(5,5+7,8+4,3+2,3+17,8+2,1+8,5*2)-1,97*(0,6*2+0,8*5)</t>
  </si>
  <si>
    <t>962031116R00</t>
  </si>
  <si>
    <t>Bourání příček z cihel pálených plných tl. 140 mm</t>
  </si>
  <si>
    <t>1.PP:1,45*7,4</t>
  </si>
  <si>
    <t>1.NP:3,9*(8+5,5+1,6+8,5+7)-0,8*1,97*3-0,9*2,2*4</t>
  </si>
  <si>
    <t>967031142R00</t>
  </si>
  <si>
    <t>Přisekání rovných ostění cihelných na MC</t>
  </si>
  <si>
    <t>1.PP:0,15*1,45*2</t>
  </si>
  <si>
    <t>1.NP:0,66*(2*1,7*2+2*1,1*2+2*1,9*2+2*1,1*2)+0,25*3,9*4+0,15*3,9*12+0,1*3,9*16</t>
  </si>
  <si>
    <t>963011511R00</t>
  </si>
  <si>
    <t>Bourání stropů z tvárnic tl.12 cm, nosníky ocelové</t>
  </si>
  <si>
    <t>1.PP:66</t>
  </si>
  <si>
    <t>2.NP:69</t>
  </si>
  <si>
    <t>963051110R00</t>
  </si>
  <si>
    <t>Bourání ŽB stropů deskových tl. do 8 cm</t>
  </si>
  <si>
    <t>moniérka:</t>
  </si>
  <si>
    <t>1.NP:0,05*302,38</t>
  </si>
  <si>
    <t>963051113R00</t>
  </si>
  <si>
    <t>Bourání ŽB stropů deskových tl. nad 8 cm</t>
  </si>
  <si>
    <t>nadbetonávky:</t>
  </si>
  <si>
    <t>1.PP:0,1*66</t>
  </si>
  <si>
    <t>2.NP:0,1*69</t>
  </si>
  <si>
    <t>978013191R00</t>
  </si>
  <si>
    <t>Otlučení omítek vnitřních stěn v rozsahu do 100 %</t>
  </si>
  <si>
    <t>1.PP z 30%:0,3*3,9*(58,5+16,5)</t>
  </si>
  <si>
    <t>1.NP z 100%:3,9*144</t>
  </si>
  <si>
    <t>963016111R00</t>
  </si>
  <si>
    <t>DMTZ podhledu SDK, kovová kce., 1xoplášť.12,5 mm</t>
  </si>
  <si>
    <t>1.NP:0,5*302,38</t>
  </si>
  <si>
    <t>96.1</t>
  </si>
  <si>
    <t>Oprava stropu, nesoudrž. částí,dobetonávky</t>
  </si>
  <si>
    <t>1.PP:130</t>
  </si>
  <si>
    <t>96.2</t>
  </si>
  <si>
    <t>Vyklizení prostor od suti, instalací apod</t>
  </si>
  <si>
    <t>2.NP:169</t>
  </si>
  <si>
    <t>96.3</t>
  </si>
  <si>
    <t>Vyčerpání a vyčištění jímky</t>
  </si>
  <si>
    <t>2.NP:1,2</t>
  </si>
  <si>
    <t>96.4</t>
  </si>
  <si>
    <t>Odpojení rozvodů a zřízení IS pro bourání</t>
  </si>
  <si>
    <t>96.5</t>
  </si>
  <si>
    <t>Zhotovení střešních prostupů 1x1m pro světlovody, zapravení,izolace,kotvení,doplňky</t>
  </si>
  <si>
    <t>střecha:9</t>
  </si>
  <si>
    <t>96.6</t>
  </si>
  <si>
    <t>Ostatní bourací práce</t>
  </si>
  <si>
    <t>973031335R00</t>
  </si>
  <si>
    <t>Vysekání kapes zeď cih. MVC pl. 0,16 m2, hl. 30 cm</t>
  </si>
  <si>
    <t>973031345R00</t>
  </si>
  <si>
    <t>Vysekání kapes zeď cih. MVC pl. 0,25 m2, hl. 30 cm</t>
  </si>
  <si>
    <t>974031664R00</t>
  </si>
  <si>
    <t>Vysekání rýh zeď cihelná vtah. nosníků 15 x 15 cm</t>
  </si>
  <si>
    <t>974031666R00</t>
  </si>
  <si>
    <t>Vysekání rýh zeď cihelná vtah. nosníků 15 x 25 cm</t>
  </si>
  <si>
    <t>974031122R00</t>
  </si>
  <si>
    <t>Vysekání rýh ve zdi cihelné 3 x 7 cm</t>
  </si>
  <si>
    <t>974031133R00</t>
  </si>
  <si>
    <t>Vysekání rýh ve zdi cihelné 5 x 10 cm</t>
  </si>
  <si>
    <t>971038331R00</t>
  </si>
  <si>
    <t>Vybourání otvorů cihly duté pl. 0,09 m2, tl. 15 cm</t>
  </si>
  <si>
    <t>971038341R00</t>
  </si>
  <si>
    <t>Vybourání otvorů cihly duté pl. 0,09 m2, tl. 30 cm</t>
  </si>
  <si>
    <t>971038431R00</t>
  </si>
  <si>
    <t>Vybourání otvorů cihly duté pl. 0,25 m2, tl. 15 cm</t>
  </si>
  <si>
    <t>971038441R00</t>
  </si>
  <si>
    <t>Vybourání otvorů cihly duté pl. 0,25 m2, tl. 30 cm</t>
  </si>
  <si>
    <t>970031060R00</t>
  </si>
  <si>
    <t>Vrtání jádrové do zdiva cihelného do D 60 mm</t>
  </si>
  <si>
    <t>970031080R00</t>
  </si>
  <si>
    <t>Vrtání jádrové do zdiva cihelného do D 80 mm</t>
  </si>
  <si>
    <t>970031100R00</t>
  </si>
  <si>
    <t>Vrtání jádrové do zdiva cihelného do D 100 mm</t>
  </si>
  <si>
    <t>970051060R00</t>
  </si>
  <si>
    <t>Vrtání jádrové do ŽB do D 60 mm</t>
  </si>
  <si>
    <t>970051080R00</t>
  </si>
  <si>
    <t>Vrtání jádrové do ŽB do D 80 mm</t>
  </si>
  <si>
    <t>970051100R00</t>
  </si>
  <si>
    <t>Vrtání jádrové do ŽB do D 100 mm</t>
  </si>
  <si>
    <t>970051130R00</t>
  </si>
  <si>
    <t>Vrtání jádrové do ŽB do D 130 mm</t>
  </si>
  <si>
    <t>771990010RA0</t>
  </si>
  <si>
    <t>Vybourání podlahové krytiny, vč. soklu</t>
  </si>
  <si>
    <t>1.PP:158*2+17</t>
  </si>
  <si>
    <t>1.NP:302,38*2</t>
  </si>
  <si>
    <t>965042141RT1</t>
  </si>
  <si>
    <t>Bourání mazanin betonových tl. 10 cm, nad 4 m2, ručně tl. mazaniny 5 - 8 cm</t>
  </si>
  <si>
    <t>Začátek provozního součtu</t>
  </si>
  <si>
    <t xml:space="preserve">  1.PP:158+17</t>
  </si>
  <si>
    <t xml:space="preserve">  1.NP:302,38</t>
  </si>
  <si>
    <t>Konec provozního součtu</t>
  </si>
  <si>
    <t>0,05*477,38</t>
  </si>
  <si>
    <t>965049111R00</t>
  </si>
  <si>
    <t>Příplatek, bourání mazanin se svař. síťí tl. 10 cm</t>
  </si>
  <si>
    <t>781900010RA0</t>
  </si>
  <si>
    <t>Odsekání obkladů vnitřních keramických</t>
  </si>
  <si>
    <t>1.PP:2*(4,4+4,2+8,5)</t>
  </si>
  <si>
    <t>1.NP:2*(4,2+4,9)</t>
  </si>
  <si>
    <t>725290020RA0</t>
  </si>
  <si>
    <t>Demontáž umyvadla včetně baterie a konzol</t>
  </si>
  <si>
    <t>1.PP:2</t>
  </si>
  <si>
    <t>1.NP:2</t>
  </si>
  <si>
    <t>725290010RA0</t>
  </si>
  <si>
    <t>Demontáž klozetu včetně splachovací nádrže</t>
  </si>
  <si>
    <t>978042116R00</t>
  </si>
  <si>
    <t>Odstranění KZS minerál.izolace tl.160 mm s omítkou</t>
  </si>
  <si>
    <t>1.NP:1,7*1,1*2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</si>
  <si>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</si>
  <si>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</si>
  <si>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</si>
  <si>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</si>
  <si>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</si>
  <si>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</si>
  <si>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</si>
  <si>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</si>
  <si>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</si>
  <si>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</si>
  <si>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</si>
  <si>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979999998R00</t>
  </si>
  <si>
    <t>Poplatek za skládku suti 5% příměsí</t>
  </si>
  <si>
    <t>999281108R00</t>
  </si>
  <si>
    <t>Přesun hmot pro opravy a údržbu do výšky 12 m</t>
  </si>
  <si>
    <t>711212001RS1</t>
  </si>
  <si>
    <t>Hydroizolační povlak - nátěr, krystalická hydroizolace</t>
  </si>
  <si>
    <t>1.NP:23,54</t>
  </si>
  <si>
    <t/>
  </si>
  <si>
    <t>Stěny:61</t>
  </si>
  <si>
    <t>998711202R00</t>
  </si>
  <si>
    <t>Přesun hmot pro izolace proti vodě, výšky do 12 m</t>
  </si>
  <si>
    <t>766.2</t>
  </si>
  <si>
    <t>Polep stávajících oken a dveří pískovanou folií, kotvení,doplňky,detaily,D+M</t>
  </si>
  <si>
    <t>1.NP:1,76*2,05+2,9*1,1*2+1*1,1*2+1,9*2,09*2+1,7*1,1</t>
  </si>
  <si>
    <t>766.3</t>
  </si>
  <si>
    <t>Vestavěné skříně 1200/3150/600mm,dvířka, kotvení,doplňky,detaily,D+M</t>
  </si>
  <si>
    <t>766.4</t>
  </si>
  <si>
    <t>Prosklené vnitřní příčky s dveřmi,AL,zdvojené, sklo+vata+HPL,žaluzie,kování,zámek,doplňky,D+M</t>
  </si>
  <si>
    <t>1.NP:3,54*(7,01+10,12+4,64+7,06)+3,15*2,29</t>
  </si>
  <si>
    <t>D/1</t>
  </si>
  <si>
    <t>Dveře vnitřní 900/2200,hladké,plné,ocel.zárubeň, RAL,kování,zámek,doplňky,D+M</t>
  </si>
  <si>
    <t>D/2</t>
  </si>
  <si>
    <t>Dveře vnitřní 900/2200,hladké,plné,ocel.zárubeň, RAL,kování,bezp.zámek,doplňky,D+M</t>
  </si>
  <si>
    <t>D/3</t>
  </si>
  <si>
    <t>Dveře vnitřní 700/2200,hladké,plné,ocel.zárubeň, RAL,kování,WCzámek,doplňky,D+M</t>
  </si>
  <si>
    <t>D/4</t>
  </si>
  <si>
    <t>D/5</t>
  </si>
  <si>
    <t>Dveře v rámci AL příčce - viz prosklené příčky</t>
  </si>
  <si>
    <t>D/6</t>
  </si>
  <si>
    <t>Dveře vnitřní 800/2200,hladké,plné,EW30DP3, ocel.zárubeň,RAL,kování,zámek,doplňky,D+M</t>
  </si>
  <si>
    <t>D/7</t>
  </si>
  <si>
    <t>Dveře vnitřní 1100/2200,hladké,plné,ocel.zárubeň, RAL,kování,zámek,doplňky,D+M</t>
  </si>
  <si>
    <t>D/8</t>
  </si>
  <si>
    <t>Dveře vnitřní 1100/1970,hladké,plné,ocel.zárubeň, RAL,kování,zámek,doplňky,D+M</t>
  </si>
  <si>
    <t>D/9</t>
  </si>
  <si>
    <t>Dveře venkovní 1980/2090+510,prosklené,AL rám, bezp.sklo,RAL,bezp.kování+zámek,doplňky,D+M</t>
  </si>
  <si>
    <t>D/10</t>
  </si>
  <si>
    <t>Dveře venkovní 1900/2090+510,prosklené,AL rám, bezp.sklo,RAL,bezp.kování+zámek,doplňky,D+M</t>
  </si>
  <si>
    <t>D/11</t>
  </si>
  <si>
    <t>Dveře vnitřní 1800/2020,prosklené,AL rám, bezp.sklo,RAL,čtečka,kování+zámek,doplňky,D+M</t>
  </si>
  <si>
    <t>D/12</t>
  </si>
  <si>
    <t>Dveře venkovní 1700/2310+770,prosklené,AL rám, bezp.sklo,RAL,bezp.kování+zámek,doplňky,D+M</t>
  </si>
  <si>
    <t>D/13</t>
  </si>
  <si>
    <t>Dveře vnitřní 1680/2310,posuvné,prosklené,AL rám, bezp.sklo,RAL,pohon,vodítka,doplňky,D+M</t>
  </si>
  <si>
    <t>D/14</t>
  </si>
  <si>
    <t>D/15</t>
  </si>
  <si>
    <t>Dveře vnitřní 900/2200,hladké,plné,EW30DP3-C, ocel.zárubeň,RAL,b.kování,zámek,doplňky,D+M</t>
  </si>
  <si>
    <t>D/16</t>
  </si>
  <si>
    <t>Dveře vnitřní 800/2200,hladké,plné,ocel.zárubeň, RAL,kování,zámek,doplňky,D+M</t>
  </si>
  <si>
    <t>O/1</t>
  </si>
  <si>
    <t>Okno fasádní,1000/1500,2-dílné,rám,kování, venk.+vnitř.parapet,detaily,doplňky,D+M</t>
  </si>
  <si>
    <t>O/2</t>
  </si>
  <si>
    <t>Fasádní okno,dle stávajících,1700/2000,rám, vnitř.+venk.parapety,kování,doplňky,detaily,D+M</t>
  </si>
  <si>
    <t>Ostatní truhlářské výrobky, kotvení,doplňky,D+M</t>
  </si>
  <si>
    <t>998766202R00</t>
  </si>
  <si>
    <t>Přesun hmot pro truhlářské konstr., výšky do 12 m</t>
  </si>
  <si>
    <t>767995101R00</t>
  </si>
  <si>
    <t>Montáž kovových atypických konstrukcí do 5 kg</t>
  </si>
  <si>
    <t>kg</t>
  </si>
  <si>
    <t>767995102R00</t>
  </si>
  <si>
    <t>Montáž kovových atypických konstrukcí do 10 kg</t>
  </si>
  <si>
    <t>767.1</t>
  </si>
  <si>
    <t>Přenosný hasicí přístroj, štítek,kotvení,D+M</t>
  </si>
  <si>
    <t>767.2</t>
  </si>
  <si>
    <t>Požární ucpávky všech prostupů a instalací</t>
  </si>
  <si>
    <t>767.3</t>
  </si>
  <si>
    <t>Vnitřní okenní rolety textilní,kastlík,mech.pohon, vodítka,doplňky,detaily,D+M</t>
  </si>
  <si>
    <t>767.4</t>
  </si>
  <si>
    <t>Repase stáv. ocel. schodů,demontáž,oprava, nátěr,kotvení,doplňky,detaily</t>
  </si>
  <si>
    <t>1.PP:2,9</t>
  </si>
  <si>
    <t>767.5</t>
  </si>
  <si>
    <t>Ochranný tahokov stěny,ocel,žár.pozink, kotvení,doplňky,detaily,D+M</t>
  </si>
  <si>
    <t>767.6</t>
  </si>
  <si>
    <t>Zástěna sprchového koutu,dveře,sklo,rám nerez, kotvení,doplňky,detaily,D+M</t>
  </si>
  <si>
    <t>2,2*1,3*2</t>
  </si>
  <si>
    <t>767.7</t>
  </si>
  <si>
    <t>Vybavení sociálních zařízení-držáky,zásobníky, koše,vysoušeče,kotvení,doplňky,detaily,D+M</t>
  </si>
  <si>
    <t>767.8</t>
  </si>
  <si>
    <t>Odvodňovací žlab sprchy,nerez,mřížka, kotvení,doplňky,detaily,D+M</t>
  </si>
  <si>
    <t>1.NP:1,3+1,7</t>
  </si>
  <si>
    <t>767.9</t>
  </si>
  <si>
    <t>Střešní světlovody,D750mm,dl.2,5m,tubus, lemy,difuzor,stínění,kotvení,doplňky,detaily,D+M</t>
  </si>
  <si>
    <t>Z/1,2</t>
  </si>
  <si>
    <t>Zákryt kondenzačních jednotek,AKU obklad+střecha, nosný rám,kotvení,doplňky,detaily,D+M</t>
  </si>
  <si>
    <t>střechy:3,3*1,36+3,94*1,02</t>
  </si>
  <si>
    <t>stěny:2,3*2*(3,3+1,3+3,94+1,02)</t>
  </si>
  <si>
    <t>Z/3</t>
  </si>
  <si>
    <t>Ochranná lišta rohů,akryl. pryskyřice,UV stabilní, L50/50mm,lepení,kotvení,doplňky,detaily,D+M</t>
  </si>
  <si>
    <t>1,5*12</t>
  </si>
  <si>
    <t>Z/4</t>
  </si>
  <si>
    <t>Ochranné pásy stěn,akryl. pryskyřice,UV stabilní, š.150 a 200mm,lepení,kotvení,doplňky,detaily,D+M</t>
  </si>
  <si>
    <t>Z/5</t>
  </si>
  <si>
    <t>Ocelová podkonstrukce,profily,desky,nátěr RAL, kotvení,doplňky,detaily,D+M</t>
  </si>
  <si>
    <t>Z/6</t>
  </si>
  <si>
    <t>Z/7</t>
  </si>
  <si>
    <t>998767202R00</t>
  </si>
  <si>
    <t>Přesun hmot pro zámečnické konstr., výšky do 12 m</t>
  </si>
  <si>
    <t>771575024RAA</t>
  </si>
  <si>
    <t>Dlažba keramická protiskluzná, tmel flex,sokl,spárování vodotěsné</t>
  </si>
  <si>
    <t>998771202R00</t>
  </si>
  <si>
    <t>Přesun hmot pro podlahy z dlaždic, výšky do 12 m</t>
  </si>
  <si>
    <t>776520030RA0</t>
  </si>
  <si>
    <t>Podlaha povlaková z PVC antistatická, soklík</t>
  </si>
  <si>
    <t>998776202R00</t>
  </si>
  <si>
    <t>Přesun hmot pro podlahy povlakové, výšky do 12 m</t>
  </si>
  <si>
    <t>777645210R00</t>
  </si>
  <si>
    <t>Nátěr podlah polyuretanový ast 100, 2x, s tmelením</t>
  </si>
  <si>
    <t>998777202R00</t>
  </si>
  <si>
    <t>Přesun hmot pro podlahy syntetické, výšky do 12 m</t>
  </si>
  <si>
    <t>781475124RAA</t>
  </si>
  <si>
    <t>Obklad vnitřní keramický glazovaný,  tmel flex,lišty,spárování</t>
  </si>
  <si>
    <t>parapety oken:0,8+0,6</t>
  </si>
  <si>
    <t>998781202R00</t>
  </si>
  <si>
    <t>Přesun hmot pro obklady keramické, výšky do 12 m</t>
  </si>
  <si>
    <t>784191201R00</t>
  </si>
  <si>
    <t>Penetrace podkladu hloubková malířská 1x</t>
  </si>
  <si>
    <t>SDK:120,9+32,4+2*(9,8+43,3+160,5+69,3+46+44,9)</t>
  </si>
  <si>
    <t>omítky:100+1080,3</t>
  </si>
  <si>
    <t>784195412R00</t>
  </si>
  <si>
    <t>Malba tekutá malířská, bílá, 2 x</t>
  </si>
  <si>
    <t>M99.1</t>
  </si>
  <si>
    <t>Skladby podlah a konstrukcí, - jen pomocné výpočty, neoceňovat!!!</t>
  </si>
  <si>
    <t>Vedlejší a ostatní náklady</t>
  </si>
  <si>
    <t>SUM</t>
  </si>
  <si>
    <t>SO 01 Rekonstrukce vnitřních prostor</t>
  </si>
  <si>
    <t>FN Brno - Rekonstrukce JIP KIGOPL</t>
  </si>
  <si>
    <t>Arch. stav. část</t>
  </si>
  <si>
    <t>D.1.1 Arch. stav. část</t>
  </si>
  <si>
    <t>Elektro - silnoproud</t>
  </si>
  <si>
    <t>D.1.4.1 Elektro - silnoproud</t>
  </si>
  <si>
    <t>M21.1</t>
  </si>
  <si>
    <t>Rozvaděč RMS01, v.č.D.1.4.1.8</t>
  </si>
  <si>
    <t>Rozvaděč RIP1, v.č.D.1.4.7 (dvě skříně)</t>
  </si>
  <si>
    <t>Rozvaděč RUPS, v.č.D.1.4.1.9</t>
  </si>
  <si>
    <t>Rozvaděč RT, v.č.D.1.4..10</t>
  </si>
  <si>
    <t>Zdroj UPS 10kVA, 1f/1f, 60 min. autonomie při 7kW,</t>
  </si>
  <si>
    <t>ZP120N-10K-11-KS, vč. bater. regálu a baterií,</t>
  </si>
  <si>
    <t>signalizace, oživení, doprava (AWATTECH)</t>
  </si>
  <si>
    <t>Signalizační panel UPS</t>
  </si>
  <si>
    <t>(ceny rozvaděčů včetně montáže přístrojů)</t>
  </si>
  <si>
    <t>Dodávky</t>
  </si>
  <si>
    <t>M21.2</t>
  </si>
  <si>
    <t>Elektromontáže</t>
  </si>
  <si>
    <t>210 01-0301.R00</t>
  </si>
  <si>
    <t>KRABICE PŘÍSTROJOVÁ D68 do SDK bez zapojení</t>
  </si>
  <si>
    <t>210 01-0321.R00</t>
  </si>
  <si>
    <t>KRABICE ODBOČNÁ D68 do zdi se svorkovnicí</t>
  </si>
  <si>
    <t>KRABICE PŘÍSTROJOVÁ D68 do zdi bez zapojení</t>
  </si>
  <si>
    <t>KRABICE ODBOČNÁ D68 do SDK se svorkovnicí</t>
  </si>
  <si>
    <t>210 01-0351.R00</t>
  </si>
  <si>
    <t>KRABICE INSTALAČNÍ, IP40, se svorkovnicí</t>
  </si>
  <si>
    <t>210 01-0353.R00</t>
  </si>
  <si>
    <t>KRABICE INSTALAČNÍ, ABOX100, IP65(UPS)</t>
  </si>
  <si>
    <t>SVORKOVNICE LÁMACÍ 1050 EKL</t>
  </si>
  <si>
    <t>211 01-0001.R00</t>
  </si>
  <si>
    <t>HM 8 HMOŽDINKA 8</t>
  </si>
  <si>
    <t>KABELOVÉ ŽLABY drátové</t>
  </si>
  <si>
    <t>(včetně příslušenství, spojky šrouby apod.)</t>
  </si>
  <si>
    <t>210 02-0302.R00</t>
  </si>
  <si>
    <t>Žlab drátový 50 /50 bez víka (délka ks 2m)</t>
  </si>
  <si>
    <t>Nosník 50</t>
  </si>
  <si>
    <t>Spojka žlabů</t>
  </si>
  <si>
    <t>210 02-0304.R00</t>
  </si>
  <si>
    <t>Žlab drátový 100 /50 bez víka (délka ks 2m)</t>
  </si>
  <si>
    <t>Žlab drátový 150 /50 bez víka (délka ks 2m)</t>
  </si>
  <si>
    <t>Nosník 100</t>
  </si>
  <si>
    <t>Nosník  150</t>
  </si>
  <si>
    <t>Držák krabic (pro světla+zásuvky)</t>
  </si>
  <si>
    <t>Hmožd. kovová M8/30 (2 ks na nosník )</t>
  </si>
  <si>
    <t>KABELOVÝ ŽLAB neděrovaný</t>
  </si>
  <si>
    <t>210 02-0303.R00</t>
  </si>
  <si>
    <t>Žlab  62 /50 s víkem, pozink.</t>
  </si>
  <si>
    <t>Víko kabelového žlabu 62, pozink.</t>
  </si>
  <si>
    <t xml:space="preserve">Hmožd. kovová M8/30 </t>
  </si>
  <si>
    <t xml:space="preserve">SPÍNAČE POD OMÍTKU </t>
  </si>
  <si>
    <t>210 11-0041.R00</t>
  </si>
  <si>
    <t>Spínač jednopólový, zapuštěný</t>
  </si>
  <si>
    <t>210 11-0043.R00</t>
  </si>
  <si>
    <t>Přepínač seriový, zapuštěný</t>
  </si>
  <si>
    <t>210 11-0045.R00</t>
  </si>
  <si>
    <t>Přepínač střídavý, zapuštěný</t>
  </si>
  <si>
    <t>210 11-0047.R00</t>
  </si>
  <si>
    <t>Přepínač křížový, zapuštěný</t>
  </si>
  <si>
    <t>KRYT SPÍNAČE REFLEX SI</t>
  </si>
  <si>
    <t xml:space="preserve"> Jednoduchý</t>
  </si>
  <si>
    <t>Dělený s přídržnou deskou</t>
  </si>
  <si>
    <t>RÁMEČEK PRO SPÍNAČE REFLEX SI</t>
  </si>
  <si>
    <t>(bez popisného pole)</t>
  </si>
  <si>
    <t>Jednonásobný, bílý</t>
  </si>
  <si>
    <t>Dvojnásobný, bílý</t>
  </si>
  <si>
    <t>Trojnásobný, bílý</t>
  </si>
  <si>
    <t>SPÍNAČE POD OMÍTKU IP44(Tango)</t>
  </si>
  <si>
    <t>210 11-0021.R00</t>
  </si>
  <si>
    <t>Spínač jednopólový, zapuštěný, IP44</t>
  </si>
  <si>
    <t>Rámeček jednonásobný, bílý</t>
  </si>
  <si>
    <t>SPÍNAČE NA OMÍTKU IP44</t>
  </si>
  <si>
    <t>Jednopólový spínač, IP44</t>
  </si>
  <si>
    <t>SPÍNAČ 3-f</t>
  </si>
  <si>
    <t>210 11-0513.R00</t>
  </si>
  <si>
    <t>Spínač vačkový v krytu, 3-polový, 32A, IP65</t>
  </si>
  <si>
    <t>210 02-0651.RT1</t>
  </si>
  <si>
    <t>Konstrukce ocelová nosná pro spínače</t>
  </si>
  <si>
    <t xml:space="preserve">ZÁSUVKA  PRO LÉKAŘSKÉ ÚČELY, pod omítku </t>
  </si>
  <si>
    <t>210 11-1011.R00</t>
  </si>
  <si>
    <t>Zásuvka bílá s ochran. clonkami</t>
  </si>
  <si>
    <t>Zásuvka zelená s ochran. clonkami</t>
  </si>
  <si>
    <t>Zásuvka zelená s ochr. clonk. a přepěť. ochranou</t>
  </si>
  <si>
    <t>Zásuvka žlutá se signalizací stavu</t>
  </si>
  <si>
    <t>Zásuvka oranžová se signalizací stavu</t>
  </si>
  <si>
    <t>RÁMEČEK PRO ZÁSUVKY PRO LÉK. ÚČELY</t>
  </si>
  <si>
    <t>(S POPISNÝM POLEM)</t>
  </si>
  <si>
    <t xml:space="preserve">Jednonásobný, bílý s popisným polem </t>
  </si>
  <si>
    <t>Trojjnásobný, bílý</t>
  </si>
  <si>
    <t>Čtyřnásobný, bílý</t>
  </si>
  <si>
    <t>ZÁSUVKA PRO RTG</t>
  </si>
  <si>
    <t>Zásuvka RTG pro lék.účely, 16A, 230V, 1L+N+PE</t>
  </si>
  <si>
    <t>ZÁSUVKA NA OMÍTKU, IP44</t>
  </si>
  <si>
    <t>210 11-1031.R00</t>
  </si>
  <si>
    <t>Zásuvka 230V/16A, s víčkem, L+N+PE, IP44</t>
  </si>
  <si>
    <t>ZÁSUVKA PRŮMYSLOVÁ</t>
  </si>
  <si>
    <t>210 11-1062.R00</t>
  </si>
  <si>
    <t>Zásuvka 3L+N+PE, 16A, IP44</t>
  </si>
  <si>
    <t>PŘÍSTROJE PRO ZIS</t>
  </si>
  <si>
    <t>210 16-0905.R00</t>
  </si>
  <si>
    <t>Panel pro dálkovou signalizaci ZIS (MK2430-12)</t>
  </si>
  <si>
    <t>KABEL STANDARDNÍ</t>
  </si>
  <si>
    <t>210 81-0045.R00</t>
  </si>
  <si>
    <t>CYKY-O 3x1.5 mm2, pevně</t>
  </si>
  <si>
    <t>CYKY-J 3x1.5 mm2, pevně</t>
  </si>
  <si>
    <t>210 81-0055.R00</t>
  </si>
  <si>
    <t>CYKY-J 5x1.5 mm2, pevně</t>
  </si>
  <si>
    <t>210 81-0046.R00</t>
  </si>
  <si>
    <t>CYKY-J 3x2.5 mm2, pevně</t>
  </si>
  <si>
    <t>210 81-0047.R00</t>
  </si>
  <si>
    <t>CYKY-J 3x4 mm2, pevně</t>
  </si>
  <si>
    <t>210 81-0056.R00</t>
  </si>
  <si>
    <t>CYKY-J 5x2,5 mm2, pevně</t>
  </si>
  <si>
    <t>210 81-0057.R00</t>
  </si>
  <si>
    <t>CYKY-J 5x6 mm2, pevně</t>
  </si>
  <si>
    <t>CYKY-J 5x16 mm2, pevně</t>
  </si>
  <si>
    <t>210 81-0109.R00</t>
  </si>
  <si>
    <t>CYKY-J 5x35 mm2, pevně</t>
  </si>
  <si>
    <t>KABEL B2ca,s1,d0, bezhalogenový, certifikovaný</t>
  </si>
  <si>
    <t>210 80-0285.R00</t>
  </si>
  <si>
    <t xml:space="preserve">CXKH-R-J 3x1.5 mm2, pevně </t>
  </si>
  <si>
    <t xml:space="preserve">CXKH-R-O 3x1.5 mm2, pevně </t>
  </si>
  <si>
    <t>CXKH-R-J 5x1.5 mm2, pevně</t>
  </si>
  <si>
    <t>CXKH-R-J 3x2.5 mm2, pevně</t>
  </si>
  <si>
    <t>210 81-0048.R00</t>
  </si>
  <si>
    <t>CXKH-R-J 3x6 mm2, pevně(ZIS)</t>
  </si>
  <si>
    <t>CXKH-R-J 5x2,5 mm2, pevně</t>
  </si>
  <si>
    <t xml:space="preserve">CXKH-R-J 5x16 mm2, pevně </t>
  </si>
  <si>
    <t>CXKH-R-J 5x25 mm2, pevně</t>
  </si>
  <si>
    <t>KABELY SLP</t>
  </si>
  <si>
    <t>J-H(St)H 2x2x0,8, volně</t>
  </si>
  <si>
    <t>JY(St)Y 7x1, volně</t>
  </si>
  <si>
    <t>KABEL PRYŽOVÝ(Klima)</t>
  </si>
  <si>
    <t>210 80-2414.R00</t>
  </si>
  <si>
    <t>H07RN-F 3G2,5, volně</t>
  </si>
  <si>
    <t>H07RN-F 3G4, volně</t>
  </si>
  <si>
    <t>H07RN-F 5G6, volně</t>
  </si>
  <si>
    <t>H07RN-F 3G16, volně</t>
  </si>
  <si>
    <t>SVÍTIDLA A ZDROJE</t>
  </si>
  <si>
    <t>(Dle Legendy svítidel)</t>
  </si>
  <si>
    <t>210 20-1526.R00</t>
  </si>
  <si>
    <t>Svítidlo LED 39W,     ozn. A</t>
  </si>
  <si>
    <t>Svítidlo LED 39W,   ozn. B</t>
  </si>
  <si>
    <t>Svítidlo LED 22W,     ozn. C</t>
  </si>
  <si>
    <t>210 20-1516.R00</t>
  </si>
  <si>
    <t>Svítidlo LED 20W,     ozn. D1</t>
  </si>
  <si>
    <t>Svítidlo LED 40W,     ozn. D2</t>
  </si>
  <si>
    <t>210 20-1523.R00</t>
  </si>
  <si>
    <t>Svítidlo LED 35W,     ozn. R</t>
  </si>
  <si>
    <t>Svítidlo LED 52W,     ozn. S</t>
  </si>
  <si>
    <t>210 20-1517.R00</t>
  </si>
  <si>
    <t>Svítidlo LED 3W,     ozn. N</t>
  </si>
  <si>
    <t>Recyklační poplatek za svítidlo</t>
  </si>
  <si>
    <t>POŽÁRNÍ UCPÁVKY</t>
  </si>
  <si>
    <t>210 02-0921.R00</t>
  </si>
  <si>
    <t>Ucpávka protipožární, průchod stěnou tl.15</t>
  </si>
  <si>
    <t>210 02-0911.R00</t>
  </si>
  <si>
    <t>Ucpávka protipožární, průchod stropem tl.20</t>
  </si>
  <si>
    <t>MONTÁŽ ROZVADĚČŮ</t>
  </si>
  <si>
    <t>210 19-0003.R00</t>
  </si>
  <si>
    <t xml:space="preserve">Oceloplechových do 100 kg </t>
  </si>
  <si>
    <t>210 19-0005.R00</t>
  </si>
  <si>
    <t xml:space="preserve">Oceloplechových do 200 kg </t>
  </si>
  <si>
    <t>210 19-0051.R00</t>
  </si>
  <si>
    <t>Montáž rozvaděče skříň, 1 pole do 200kg</t>
  </si>
  <si>
    <t>210 19-0053.R00</t>
  </si>
  <si>
    <t>Montáž rozvaděče skříň, 1 pole do 400kg</t>
  </si>
  <si>
    <t>UKONČENÍ VODIČŮ A KABELŮ V ROZVADĚČI</t>
  </si>
  <si>
    <t>210 10-0251.R00</t>
  </si>
  <si>
    <t xml:space="preserve"> Ukončení kabelů do 4x10  mm2</t>
  </si>
  <si>
    <t>210 10-0252.R00</t>
  </si>
  <si>
    <t>Ukončení kabelů do 4x25  mm2</t>
  </si>
  <si>
    <t>210 10-0253.R00</t>
  </si>
  <si>
    <t>Ukončení kabelů do 4x50  mm2</t>
  </si>
  <si>
    <t>POJISTKY A JISTIČE</t>
  </si>
  <si>
    <t>210 12-0102.R00</t>
  </si>
  <si>
    <t>PHN 00 - 63A</t>
  </si>
  <si>
    <t>PHN 00 - 100A</t>
  </si>
  <si>
    <t>PHN 00 - 160A</t>
  </si>
  <si>
    <t>PHN 1 - 200A</t>
  </si>
  <si>
    <t>PHN 1 - 250A</t>
  </si>
  <si>
    <t>POSPOJOVÁNÍ</t>
  </si>
  <si>
    <t>(pro zásuvky U)</t>
  </si>
  <si>
    <t>210 01-0311.R00</t>
  </si>
  <si>
    <t>KRABICE odbočná  D68 bez zapojení</t>
  </si>
  <si>
    <t>(pro uzemnění elstat. podlahy)</t>
  </si>
  <si>
    <t>210 01-0001.R00</t>
  </si>
  <si>
    <t>TRUBKA OHEBNÁ MONOFLEX D16</t>
  </si>
  <si>
    <t>210 01-0323.R00</t>
  </si>
  <si>
    <t>KO 125 KRABICE ODBOČNÁ - označeno MX</t>
  </si>
  <si>
    <t>210 01-0555.R00</t>
  </si>
  <si>
    <t xml:space="preserve">Svorkovnicový pásek do MX- PE15 </t>
  </si>
  <si>
    <t>210 01-0325.R00</t>
  </si>
  <si>
    <t>KT 250 KRABICE ODBOČNÁ - označeno MX</t>
  </si>
  <si>
    <t>Svorka pro vyrovnání potenciálů (ozn.U)</t>
  </si>
  <si>
    <t>Zdířka úhlová do U(šroubové spojení)</t>
  </si>
  <si>
    <t>210 22-0321.R00</t>
  </si>
  <si>
    <t>Svorka uzemňovací na potrubí vč. Cu pásku</t>
  </si>
  <si>
    <t xml:space="preserve">Svorka ochran. pospojování </t>
  </si>
  <si>
    <t>210 80-0525.R00</t>
  </si>
  <si>
    <t>CY 2,5 mm2,ZZ, volně</t>
  </si>
  <si>
    <t>210 80-0526.R00</t>
  </si>
  <si>
    <t>CY 4 mm2,ZZ, volně</t>
  </si>
  <si>
    <t>210 80-0646.R00</t>
  </si>
  <si>
    <t>CYA 6 mm2,ZZ, pevně(1.PP)</t>
  </si>
  <si>
    <t>210 80-0529.R00</t>
  </si>
  <si>
    <t>CY16/ZZ, volně</t>
  </si>
  <si>
    <t>210 10-0002.R00</t>
  </si>
  <si>
    <t xml:space="preserve"> Ukončení vodičů do 6  mm2</t>
  </si>
  <si>
    <t>210 10-0003.R00</t>
  </si>
  <si>
    <t xml:space="preserve"> Ukončení vodičů do 16  mm2</t>
  </si>
  <si>
    <t>HZS</t>
  </si>
  <si>
    <t>Zjištění stávajícího stavu rozvodů</t>
  </si>
  <si>
    <t>Úprava hlavního rozvaděče RH</t>
  </si>
  <si>
    <t>Demontáž nefunkčních rozvaděčů</t>
  </si>
  <si>
    <t>Demontáž nefunkční elektroinstalace</t>
  </si>
  <si>
    <t>Koordinace s dalšími profesemi</t>
  </si>
  <si>
    <t>Instalace signalizační skříňky UPS</t>
  </si>
  <si>
    <t>Provedení popisů a označení zásuvek a spínačů</t>
  </si>
  <si>
    <t xml:space="preserve">Napojení zařízení VZT </t>
  </si>
  <si>
    <t>Nastavení, seřízení přístrojů ZIS odbornou firmou</t>
  </si>
  <si>
    <t>z ceny přístrojů: ATySet 2P, ATySet 4P,isoMED,</t>
  </si>
  <si>
    <t>COM465,MK2430-11,MK2430-12</t>
  </si>
  <si>
    <t>PROVEDENI REVIZNICH ZKOUSEK</t>
  </si>
  <si>
    <t xml:space="preserve"> Revizni technik</t>
  </si>
  <si>
    <t xml:space="preserve"> Spoluprace s reviz.technikem</t>
  </si>
  <si>
    <t>M21.3</t>
  </si>
  <si>
    <t>Ostatní</t>
  </si>
  <si>
    <t>Doprava a přesun hmot</t>
  </si>
  <si>
    <t>Kontrola TIČR</t>
  </si>
  <si>
    <t>D.1.4.2 Elektro - slaboproud</t>
  </si>
  <si>
    <t>M22.1</t>
  </si>
  <si>
    <t>Strukturovaná kabeláž</t>
  </si>
  <si>
    <t>Rack Conteg RDF / RI7 45U 800x800, kompletní, aktivní větrání, termostat, unikátní zámek pro podporu GDPR, podpora Ramos - Ultra, plechové dveře, kartáčové prostupy.</t>
  </si>
  <si>
    <t>Ventilační jednotka do horního dílu s termostatem (0°C - 60°C), 4x ventilátor, napětí 230V/50Hz, příkon max 60W  dodavka a montáž</t>
  </si>
  <si>
    <t>1U patch panel 24 x RJ45 CAT6A, černý, přímý s vyvazovací lištou, modulární, se zemnícím drátem. Systémová záruka min. 15let u výrobce.</t>
  </si>
  <si>
    <t>1U patch panel 24 x RJ45 CAT5E, černý, přímý s vyvazovací lištou, modulární, se zemnícím drátem. Systémová záruka min. 15let u výrobce.</t>
  </si>
  <si>
    <t>1U vyvazovací panel plastový 40x80mm, plastová oka, černý</t>
  </si>
  <si>
    <t>Vertikální vyvazovací panel plastový 45U, černý, hřeben dvouřadý, výklopný, odnímatelný kryt</t>
  </si>
  <si>
    <t>Napájecí kabel ventilační jednotky, kabel síťový 230V k počítači 3m</t>
  </si>
  <si>
    <t>Kabel síťový 230V k počítači 3m 90stupňů</t>
  </si>
  <si>
    <t>Napájecí panel 1U do 19“ racku, 8x230V, 16A, 2m kabel, vypínač s přepěťovou ochranou, s UPS konektorem IEC 320/C14</t>
  </si>
  <si>
    <t>Redukce do UPS, prodlužovací přívod s EURO konektorem (např. Premium Cord ppu1-01)</t>
  </si>
  <si>
    <t>Rack montážní sada šroub M6, matka, podložka, sada 50ks</t>
  </si>
  <si>
    <t>Optika do racku</t>
  </si>
  <si>
    <t>Optická vana 1U, kovová, vč. masky s 24 pozicemi (pro 48 vláken s konektory LC duplex), kazetami a příslušenstvím, možnost zakončit víc optických kabelů. Systémová záruka min. 15let u výrobce.</t>
  </si>
  <si>
    <t>LC/PC duplexni spojka (adaptér) pro 9/125 (pro páteřní kabel), modrý</t>
  </si>
  <si>
    <t>LC/PC pigtail pro 9/125 (pro páteřní kabel), modrý</t>
  </si>
  <si>
    <t>Opticky kabel SMF 12 vláken 9/125 charakteristiky G.652.D a lepší, v provedení LSZH (LS0H), s třídou EuroClass min. B2ca s1 d1 a1. Systémová záruka min. 15let u výrobce. (metr).</t>
  </si>
  <si>
    <t>Práce - vaření a měření optického kabelu</t>
  </si>
  <si>
    <t>Optický patch cord 9/125µm LC/PC – LC/PC duplex, 2m, modrý</t>
  </si>
  <si>
    <t>Štítek označovací, vana, kabel</t>
  </si>
  <si>
    <t>Měření optického vlákna metodou OTDR  + protokol</t>
  </si>
  <si>
    <t>Držák rezervy optických kabelů - pro bezpečné uchycení rezervy optických kabelů</t>
  </si>
  <si>
    <t>Zálohování UPS</t>
  </si>
  <si>
    <t>Smart-UPS X 1500VA stojan/věž LCD 230V se síťovou kartou AP9631, P/N: SMX1500RMI2UNC</t>
  </si>
  <si>
    <t>Kabel STP CAT6A v provedení LZSZH (LS0H), drát, s třídou EuroClass B2ca-s1-d1-a1. Systémová záruka min. 15let u výrobce. (metr).</t>
  </si>
  <si>
    <t>Kabel STP CAT5E v provedení LZSZH (LS0H), drát, s třídou EuroClass B2ca-s1-d1-a1. Systémová záruka min. 15let u výrobce. (metr).</t>
  </si>
  <si>
    <t>montáž kabelu do trubek, do žlabu do podhledu</t>
  </si>
  <si>
    <t>Zásuvka datová bílá CAT6A (např. ABB Tango, s krytem a nosnou maskou pro 2 keystone RJ45)</t>
  </si>
  <si>
    <t>Keystone CAT6A stíněný, RJ45 do datové zásuvky, černý. Systémová záruka min. 15let u výrobce.</t>
  </si>
  <si>
    <t>Keystone CAT5E stíněný, RJ45 do datové zásuvky, černý. Systémová záruka min. 15let u výrobce.</t>
  </si>
  <si>
    <t>Certifikované spojky zářezový systém pro spojkování stávající SK</t>
  </si>
  <si>
    <t>Uzamykatelná krabice pro umístění spojek stávající SK v prostoru stávajícího DR D02</t>
  </si>
  <si>
    <t>Patch kabel RJ45, CAT6A, v provedení LSZH (LS0H), šedý 2m</t>
  </si>
  <si>
    <t>Patch kabel RJ45, CAT6A, v provedení LSZH (LS0H), červený 2m</t>
  </si>
  <si>
    <t>Patch kabel RJ45, CAT6A, v provedení LSZH (LS0H), černý 2m</t>
  </si>
  <si>
    <t>Patch kabel RJ45, CAT6A, v provedení LSZH (LS0H), šedý 1m</t>
  </si>
  <si>
    <t>Patch kabel RJ45, CAT6A, v provedení LSZH (LS0H), šedý 3m</t>
  </si>
  <si>
    <t>Patch kabel RJ45, CAT6A, v provedení LSZH (LS0H), šedý 5m</t>
  </si>
  <si>
    <t>Patch kabel RJ45, CAT6A, v provedení LSZH (LS0H), šedý 7m</t>
  </si>
  <si>
    <t>Patch kabel RJ45, CAT6A, v provedení LSZH (LS0H), šedý 10m</t>
  </si>
  <si>
    <t>Patch kabel RJ45, CAT5E, v provedení LSZH (LS0H), šedý 1m</t>
  </si>
  <si>
    <t>Patch kabel RJ45, CAT5E, v provedení LSZH (LS0H), šedý 2m</t>
  </si>
  <si>
    <t>Patch kabel RJ45, CAT5E, v provedení LSZH (LS0H), šedý 3m</t>
  </si>
  <si>
    <t>Patch kabel RJ45, CAT5E, v provedení LSZH (LS0H), šedý 5m</t>
  </si>
  <si>
    <t>Patch kabel RJ45, CAT5E, v provedení LSZH (LS0H), šedý 7m</t>
  </si>
  <si>
    <t>Patch kabel RJ45, CAT5E, v provedení LSZH (LS0H), šedý 10m</t>
  </si>
  <si>
    <t>Měření strukturované kabeláže certifikovaným měřákem</t>
  </si>
  <si>
    <t>Štítek označovací na zásuvku, patch panel</t>
  </si>
  <si>
    <t>Telefonní přívod / přístroje</t>
  </si>
  <si>
    <t>1U patch panel telefonní ISDN, cat3, 50xRJ45 portů, zakončeno na PINy 4,5, černý nebo žlutý (telefon), např. Solarix SX50-ISDN-BK</t>
  </si>
  <si>
    <t xml:space="preserve">Kabel telefonní SYKFY 50x2x0,5   </t>
  </si>
  <si>
    <t>Kabel TCEPKPFLE 25x4x0,6</t>
  </si>
  <si>
    <t>LSE Krone pásek</t>
  </si>
  <si>
    <t>Držák LSE Krone pásku 2x5 pásků</t>
  </si>
  <si>
    <t>Rozvodnice např. MRK10/20 do serverovny D00a</t>
  </si>
  <si>
    <t>Systémový přístroj kompatibilní s ústřednou Alcatel Lucent OMNIPCX Enterprise s dvoudrátovým připojením, řada AL 8029</t>
  </si>
  <si>
    <t>Systémový přístroj IP kompatibilní s ústřednou Alcatel Lucent OMNIPCX Enterprise, řada AL 8028</t>
  </si>
  <si>
    <t>Analogový přístroj pevný s funkcí CLIP, napájený z telefonní linky s indikací zmeškaných volání,např. Siemens Gigaset 710</t>
  </si>
  <si>
    <t>SIP licenci pro jeho registraci na stávající telefonní ústřednu 1xINTEGRATED/REGISTERED SIP -1 USER</t>
  </si>
  <si>
    <t>Žlab drátěný 100/50 pod stropem</t>
  </si>
  <si>
    <t>Žlab drátěný 250/100 pod stropem</t>
  </si>
  <si>
    <t xml:space="preserve">Krabice instalační D+M </t>
  </si>
  <si>
    <t>Vyhledání vývodu, krabice</t>
  </si>
  <si>
    <t>Trubka pod omítkou, nad podhled 16-29 mm</t>
  </si>
  <si>
    <t>Vodič v trubkovodu AY 2,5</t>
  </si>
  <si>
    <t>AY 2,5 B</t>
  </si>
  <si>
    <t>Vybudování prostupu do d=50mm stavební konstrukcí</t>
  </si>
  <si>
    <t>Požární ucpávka (D+M) do 100x100mm</t>
  </si>
  <si>
    <t>Drobný pomocný materiál, nevyčíslitelné práce</t>
  </si>
  <si>
    <t>M22.2</t>
  </si>
  <si>
    <t>Společná TV anténa STA</t>
  </si>
  <si>
    <t>Montáž účast.zásuvky</t>
  </si>
  <si>
    <t>Závěrečné měření na účastnické zásuvce všechny kanály</t>
  </si>
  <si>
    <t>Koncová  zásuvka</t>
  </si>
  <si>
    <t>Montáž koaxiálního kabelu do trubky, lišty</t>
  </si>
  <si>
    <t>75 ohm koax.kabel-6,8mm H125 LSZH</t>
  </si>
  <si>
    <t>ŠP zesilovač domovní, značkový, včetně zdroje a montáže -  vedle racku</t>
  </si>
  <si>
    <t>Závěrečné měření hlavní stanice</t>
  </si>
  <si>
    <t>4-násobný rozbočovač</t>
  </si>
  <si>
    <t>Odbočovač</t>
  </si>
  <si>
    <t>Montáž rozbočovače do krabice</t>
  </si>
  <si>
    <t>Vyhledání místa napojení na stávající rozvod (předpokládá se využití stávající antény)</t>
  </si>
  <si>
    <t>M22.3</t>
  </si>
  <si>
    <t>Pomocná kabeláž pro profesi mediplyny</t>
  </si>
  <si>
    <t>SYKFY3x2x0,5 dodávka</t>
  </si>
  <si>
    <t>SYKFY montáž</t>
  </si>
  <si>
    <t>M22.4</t>
  </si>
  <si>
    <t xml:space="preserve">Signalizační zařízení pacient – sestra </t>
  </si>
  <si>
    <t>Dodávka a montáž technologie</t>
  </si>
  <si>
    <t>Kontrola vedení, dosazení zakončov. odporů a bleskojistek</t>
  </si>
  <si>
    <t>Hlavní ústředna</t>
  </si>
  <si>
    <t>Kabel ústředny (2m)</t>
  </si>
  <si>
    <t>Zásuvka rozvodu</t>
  </si>
  <si>
    <t>Svítidlo</t>
  </si>
  <si>
    <t>Pokojová kontrolní skříňka</t>
  </si>
  <si>
    <t>Zásuvka pacienta s držákem tlačítka</t>
  </si>
  <si>
    <t>Volací šňůra s tlačítkem (1,5m)</t>
  </si>
  <si>
    <t>Tlačítko nouzového volání  D+M</t>
  </si>
  <si>
    <t>Táhlo nouzového volání D+M</t>
  </si>
  <si>
    <t>Oživení, naprogramování, kontrolní provoz, vedlejší výdaje</t>
  </si>
  <si>
    <t>Kabel 6A HFFR-LSZH</t>
  </si>
  <si>
    <t>ZATAŽ KAB UTP DO LIŠT, TRUBEK</t>
  </si>
  <si>
    <t>CY 1,5 (červený) dodávka i mont</t>
  </si>
  <si>
    <t>CY 1,5 (modrý) dodávka i mont</t>
  </si>
  <si>
    <t>M22.5</t>
  </si>
  <si>
    <t>Čtečky karet - kontrola vstupu</t>
  </si>
  <si>
    <t>Čtečka – kompatibilní se stávajícím systémem ANET</t>
  </si>
  <si>
    <t>Kontrolér pro 1 dveře UNI APAS</t>
  </si>
  <si>
    <t>Elektromechanický samozamykací zámek, volný odchod (paniková funkce) D+M</t>
  </si>
  <si>
    <t>Prostup ze zárubně dveří zadlabávací D+M</t>
  </si>
  <si>
    <t>APAS UNI CONTROL s IP rozhraním, včetně ocelového boxu</t>
  </si>
  <si>
    <t>Zdroj pro UNI CONTROL a pro zámky</t>
  </si>
  <si>
    <t>montáž čtečky, montáž uni apas</t>
  </si>
  <si>
    <t xml:space="preserve">kabel 6x1,5 licna </t>
  </si>
  <si>
    <t>Kabel pro RS485</t>
  </si>
  <si>
    <t>konfigurace systému</t>
  </si>
  <si>
    <t>M22.6</t>
  </si>
  <si>
    <t>Příprava pro kamery</t>
  </si>
  <si>
    <t>kabeláž je zahrnuta v pdílu M22.1 . Bez dodávky kamer.</t>
  </si>
  <si>
    <t>M22.7</t>
  </si>
  <si>
    <t>Elektrická požární signalizace EPS</t>
  </si>
  <si>
    <t>Požární hlásič kouře, individuálně adresovatelný - montáž, provedení adresace, včetně patice</t>
  </si>
  <si>
    <t>Dodávka hlásiče včetně patice</t>
  </si>
  <si>
    <t>Požární hlásič manuální - vnitřní, individuálně adresovatelný -  montáž,</t>
  </si>
  <si>
    <t>Požární hlásič manuální - vnitřní, dodávka</t>
  </si>
  <si>
    <t>Oživení EPS, úprava SW EPS</t>
  </si>
  <si>
    <t>Kabel JYSTY (2x0,8) - dodávka, montáž (propojení hlásičů)</t>
  </si>
  <si>
    <t>Lišta 20x20 pro vedení kabelů k čidlům nad podhledem - komplet včetně hmoždinek</t>
  </si>
  <si>
    <t>Ústředna EPS, 1 kruhová linka, možnost rozšířit nejméně o další 4 kruhové linky, včetně MODEMU pro ESSERNET. Aktuálně bez  požadavku na OPPO, komplet včetně baterií, prostorová rezerva pro další mikromoduly pro možnost budoucího rozšíření (skříň M)</t>
  </si>
  <si>
    <t>Signalizační svítidlo EPS pro hlásič skrytý v podhledu</t>
  </si>
  <si>
    <t>Montáž signal svítidla</t>
  </si>
  <si>
    <t>Lineární teplotní hlásič, termocitlivý kabel dodávka</t>
  </si>
  <si>
    <t>Lineární teplotní hlásič, termocitlivý kabel montáž</t>
  </si>
  <si>
    <t xml:space="preserve">Lineární teplotní hlásič, vyhodnocovací jednotka </t>
  </si>
  <si>
    <t>Pro ovládaná zařízení - kabel se zaručenou funkčností při požáru, 4x1,5, D+M, včetně ohniodolných příchytek. Napojení dvou rozvaděčů, dvou sirének</t>
  </si>
  <si>
    <t>Svorkovací krabice P30</t>
  </si>
  <si>
    <t>Koppler 4/2 včetně krabice, D+M</t>
  </si>
  <si>
    <t xml:space="preserve">Koppler 12 rel včetně krabice, D+M </t>
  </si>
  <si>
    <t>Pomocný zdroj systémový 24V/5A, D+M</t>
  </si>
  <si>
    <t>Zavedení nového půdorysu patra do grafické nadstavby, včetně zapracování aktivních bodů</t>
  </si>
  <si>
    <t xml:space="preserve">Zavedení nového půdorysu patra do grafické nadstavby, včetně zapracování aktivních bodů (integrace EPS do systému LATIS) </t>
  </si>
  <si>
    <t>Vyhledání bodů napojení (navazuje na stávající instalaci v psychiatrii, vyhledání detailní trasy)</t>
  </si>
  <si>
    <t>Doplnění SW v ústředně EPS pro ovládání ERO, MaR, silnoproudu</t>
  </si>
  <si>
    <t>Provedení reálného očíslování čidel dle místností v LATIS i v reálu na stavbě</t>
  </si>
  <si>
    <t>M22.8</t>
  </si>
  <si>
    <t>Nouzový zvukový systém – rozhlas dle EN54</t>
  </si>
  <si>
    <t xml:space="preserve">Ústředna ERO (jeden zesilovač systémový, dvě zóny, celkem cca400W, D+M) </t>
  </si>
  <si>
    <t>Ústředna ERO (základní jednotka Praesideo D+M )</t>
  </si>
  <si>
    <t>Rack pro ústřednu ERO, 800x800x42U</t>
  </si>
  <si>
    <t>Zálohované systémové napájení modulární pro ERO, 30minut</t>
  </si>
  <si>
    <t>Sada konektorů pro systém</t>
  </si>
  <si>
    <t>Reproduktor EVAC 100V, dvousystémový reproduktor až 6W do podhledu, do SDK příčky, včetně krytu, EN54</t>
  </si>
  <si>
    <t>Reproduktor EVAC 100V, dvousystémový reproduktor až 6W do podhledu, skříňkové provedení, EN54</t>
  </si>
  <si>
    <t>Reproduktor do vlhkého prostředí, nástěnný, EN54</t>
  </si>
  <si>
    <t>Montáž reproduktoru, koordinace s ostatními součástmi podhledu</t>
  </si>
  <si>
    <t xml:space="preserve">Kabel se zaručenou funkčností při požáru, B2ca, S1, D0 4x1,5, D+M, včetně ohniodolných příchytek </t>
  </si>
  <si>
    <t>Nastavení správné akustické hladiny na reproduktoru - akustická zkouška za přítomnosti uživatele</t>
  </si>
  <si>
    <t>Měření hlasitosti před předáním zákazníkovi</t>
  </si>
  <si>
    <t>Měření srozumitelnosti před předáním zákazníkovi</t>
  </si>
  <si>
    <t xml:space="preserve">EOL modul pro kontrolu kontinuity linek </t>
  </si>
  <si>
    <t>Opticky kabel MM 4 vlákna, kompatibilní s instalací mezi psychiatrií a velínem, dodávka, Kabel se zachováním funkčnosti při požáru 30 minut</t>
  </si>
  <si>
    <t>Kabel montáž do žlabu</t>
  </si>
  <si>
    <t>Nosný materiál pro trasu mezi objektem „D“ a psychiatrií pro optický kabel (dle místních podmínek)</t>
  </si>
  <si>
    <t>D.1.4.3 Vzduchotechnika a chlazení</t>
  </si>
  <si>
    <t>M24.1</t>
  </si>
  <si>
    <t>Zařízení č. 1 - Klimatizace JIP</t>
  </si>
  <si>
    <t>1.01</t>
  </si>
  <si>
    <t>VZT jednotka pro přívod a odvod vzduchu - D+M, ve skladbě:</t>
  </si>
  <si>
    <t>Vnitřní hygienické provedení, rám s nožičkami, rámová modulová konstrukce pružně podložená,</t>
  </si>
  <si>
    <t>vzduchotěsnost skříně třídy L1, mechanická stabilita (průhyb skříně) D1, koeficient prostupu tepla T2, faktor tepelných mostů TB2(M),</t>
  </si>
  <si>
    <t>nepulzující panely opláštění z PU pěny tloušťky 35 mm s velkou plošnou stabilitou, snášejí vysoké bodové zatížení (včetně chůze).</t>
  </si>
  <si>
    <t>Vnitřní hygienické provedení dle směrnice VDI 6022 pro zdravotnická zařízení.</t>
  </si>
  <si>
    <t>Vývody na čele jednotky, opláštění zhotoveno z dvojitých sendvičových panelů, panely opláštění uvnitř zcela hladké bez řezných hran,</t>
  </si>
  <si>
    <t>Přívodní a odvodní ventilátory v provedení s volným oběžným kolem, motory ventilátorů jednootáčkové pro FM. FM jsou dodávkou profese MaR.</t>
  </si>
  <si>
    <t>Parametry přívodního ventilátoru: externí dispoziční tlak 850 Pa při průtoku 8050 m3/h. Řízení přívodního ventilátoru na konst. průtok - MaR</t>
  </si>
  <si>
    <t>Parametry odvodního ventilátoru: externí dispoziční tlak 700 Pa při průtoku 7300 m3/h. Řízení odvodního ventilátoru na konst. tlak - MaR</t>
  </si>
  <si>
    <t>Uzavírací klapky se servopohony s havarijní funkcí na sání a výfuku jednotky. Servopohony s havarijní funkcí jsou dodávkou profese MaR.</t>
  </si>
  <si>
    <t>Požadovaný krouticí moment servopohonů s havarijní funkcí je 7,4 Nm.</t>
  </si>
  <si>
    <t xml:space="preserve">Dva stupně filtrace na přívodu (kapsové filtry): ISO ePM 10 65% (M6) a ISO ePM 1 80% (F9). </t>
  </si>
  <si>
    <t>Jeden stupeň filtrace na odvodu (kapsový filtr): ISO Coarse 80% (M5).</t>
  </si>
  <si>
    <t>Deskový rekuperátor ZZT s bypassem, včetně obtokové klapky. Servopohon s plynulým řízením 0-10V pro obtokovou klapku - dodávka profese MaR.</t>
  </si>
  <si>
    <t>Včetně odkapové vany a  sifonů pro odvod kondenzátu od rekuperátoru.</t>
  </si>
  <si>
    <t>Vodní ohřívač: materiál trubek: Cu, materiál lamel: Al, materiál rámu: FeZ. Směšovací uzel je dodávkou profese ÚT.</t>
  </si>
  <si>
    <t xml:space="preserve">Chladič - 3okruhový přímý výparník s poměrem okruhů 1:1:1 v provedení s propletenými okruhy. Chladivo R410A. Materiál trubek Cu, </t>
  </si>
  <si>
    <t>materiál lamel Al, materiál rámu Al. Včetně odkapové vany, včetně sifonu pro odvod kondenzátu.</t>
  </si>
  <si>
    <t>Volná komora pro umístění distributoru páry. Vnitřní rozměry komory D x V x Š = 1367 x 930 x 1240 mm. Včetně průhledítka a odkapové vany.</t>
  </si>
  <si>
    <t>Včetně sifonu pro odvod kondenzátu.</t>
  </si>
  <si>
    <t>Vodní dohřívač: materiál trubek: Cu, materiál lamel: Al, materiál rámu: FeZ. Směšovací uzel je dodávkou profese ÚT.</t>
  </si>
  <si>
    <t>Všechna hrdla jednotky zakončena pružnými manžetami. Včetně osvětlení, ochranných termistorů, hadiček pro snímání tlaku, servisních vypínačů.</t>
  </si>
  <si>
    <t>Celková hmotnost jednotky 1600 kg.</t>
  </si>
  <si>
    <t>Doprava jednotky po jednotlivých transportních blocích do prostoru strojovny a následná místní montáž ve strojovně.</t>
  </si>
  <si>
    <t>Vybavení jednotky prvky MaR je dodávkou profese MaR.</t>
  </si>
  <si>
    <t>Nožičky jednotky budou na podlaze strojovny podloženy rýhovanou gumou.</t>
  </si>
  <si>
    <t>Před objednáním ověřit strany a připojení k médiím.</t>
  </si>
  <si>
    <t>Všechny technické parametry-viz tabulka "Přehled výkonů po zařízeních"; Standard zařízení je popsán v technické zprávě VZT.</t>
  </si>
  <si>
    <t>Viz výkres číslo: D.1.4.3.2 Půdorys 1.PP</t>
  </si>
  <si>
    <t>1.01a</t>
  </si>
  <si>
    <t>Uzavírací klapka těsná 315x450 mm ovládaná servopohonem, včetně servopohonu 24V ovládaného 0-10V, atyp., D+M</t>
  </si>
  <si>
    <t>Viz výkres číslo: D.1.4.3.3 Půdorys 1.NP</t>
  </si>
  <si>
    <t>1.01b</t>
  </si>
  <si>
    <t>Uzavírací klapka těsná 315x315 mm ovládaná servopohonem, včetně servopohonu 24V ovládaného 0-10V, D+M</t>
  </si>
  <si>
    <t>1.01c</t>
  </si>
  <si>
    <t>1.01d</t>
  </si>
  <si>
    <t>1.01e</t>
  </si>
  <si>
    <t>Uzavírací klapka těsná 250x250 mm ovládaná servopohonem, včetně servopohonu 24V ovládaného ON/OFF, D+M</t>
  </si>
  <si>
    <t>1.02</t>
  </si>
  <si>
    <t>Radiální potrubní ventilátor s EC motorem. Vnitřní podstropní provedení. Revizní přístup zespodu. Včetně 2ks pružných manžet. D+M.</t>
  </si>
  <si>
    <t>Externí dispoziční tlak ventilátoru 600 Pa při průtoku 750 m3/h. Hmotnost 36 kg.</t>
  </si>
  <si>
    <t>Včetně 2ks nosných profilů a 4ks závitových tyčí pro osazení ventilátoru pod strop strojovny VZT.</t>
  </si>
  <si>
    <t>Včetně instalace nosných profilů ze spodní strany ŽB. žeber stropu, včetně uchycení ventilátoru přes závitové tyče k nosným profilům.</t>
  </si>
  <si>
    <t>Přesnou podobu systému zavešení určí realizační firma dle skutečně dodaného zařízení.</t>
  </si>
  <si>
    <t>Systém zavěšení musí být pružně podložen pro zabránění šíření vibrací z ventilátoru do stavebních konstrukcí.</t>
  </si>
  <si>
    <t>1.02a</t>
  </si>
  <si>
    <t>Uzavírací klapka těsná d=250 mm ovládaná servopohonem, včetně servopohonu 24V s havarijní funkcí ovládaného ON/OFF, D+M</t>
  </si>
  <si>
    <t>1.03</t>
  </si>
  <si>
    <t>Venkovní kondenzační jednotka mini VRF, 2-trubková, 2-ventilátorová, Qch=28 kW, Qt=31,5 kW, m=145 kg, chladivo R410A, D+M</t>
  </si>
  <si>
    <t>Lp(1m)=58,0 dB(A), EER=3,84, COP=4,67, SEER/SCOP dle certifikace Eurovent (měřeno pro non-ducted jednotky) = 7,37/4,49,</t>
  </si>
  <si>
    <t>Externí statický tlak ventilátorů 29Pa. Předplněno 3,7 kg chladiva R410A.</t>
  </si>
  <si>
    <t>Včetně podložek z rýhované gumy. Nosná konstrukce pro osazení kondenzační jednotky je dodávkou profese stavba.</t>
  </si>
  <si>
    <t>1.03a</t>
  </si>
  <si>
    <t>AHU kit pro propojení kondenzační jednotky s výparníkem a řízení jejího výkonu 0-10V, D+M</t>
  </si>
  <si>
    <t xml:space="preserve">Včetně čidla teploty chladiva-plynu, včetně čidla teploty chladiva-kapaliny. Včetně 2ks čidla teploty propojeného s AHU kitem komunikační </t>
  </si>
  <si>
    <t xml:space="preserve">kabeláží pro měření teploty vzduchu před a za výparníkem ve VZT jednotce. </t>
  </si>
  <si>
    <t>Včetně umístění čidel teploty vzduchu před a za výparník ve VZT jednotce.</t>
  </si>
  <si>
    <t>Včetně 1ks elektronického expanzního ventilu (EEV) pro 35,0 kW. Včetně umístění EEV do chladivového okruhu před výparník VZT jednotky.</t>
  </si>
  <si>
    <t>Včetně propojení EEV s AHU kitem komunikační kabeláží.</t>
  </si>
  <si>
    <t>Včetně propojení venkovní kondenzační jednotky s AHU kitem stíněnou komunikační kabeláží cca 30 m kabeláže.</t>
  </si>
  <si>
    <t>Silové napojení AHU kitu a řízení kondenzační jednotky přes AHU kit je dodávkou profese MaR.</t>
  </si>
  <si>
    <t>1.04</t>
  </si>
  <si>
    <t>1.04a</t>
  </si>
  <si>
    <t>1.05</t>
  </si>
  <si>
    <t>1.05a</t>
  </si>
  <si>
    <t>1.06</t>
  </si>
  <si>
    <t>Kabelový ovladač pro počáteční nastavení parametrů venkovních kondenzačních jednotek při oživování systému po jeho instalaci</t>
  </si>
  <si>
    <t>a k následné případné diagnostice systému během revizí.</t>
  </si>
  <si>
    <t>1.07</t>
  </si>
  <si>
    <t>Elektrický odporový vyvíječ páry (40 kg/h páry) - 1 jednotka, D+M</t>
  </si>
  <si>
    <t>Včetně regulace, relé, kondez.hadice, parní hadice 1 m, distribuční trubice, včetně soupravy pro vychlazování kondenzátu (integrovaná</t>
  </si>
  <si>
    <t>do těla vyvíječe), kondenzační hadice 4 m, filtru 5 mikronů.</t>
  </si>
  <si>
    <t>Vybavení prvky MaR je dodávkou profese MaR.</t>
  </si>
  <si>
    <t>Včetně uchycení vyvíječe na stěnu, včetně systému uchycení.</t>
  </si>
  <si>
    <t>1.08</t>
  </si>
  <si>
    <t>Zónový vodní potrubní ohřívač: materiál trubek: Cu, materiál lamel: Al, materiál rámu: FeZ. Vnitřní hygienické podstropní provedení,  D+M</t>
  </si>
  <si>
    <t>m=92 kg, průtok vzduchu ohřívačem 6050 m3/h. Včetně 2 volných komor (před a za výměníkem) s revizními přístupy zespodu</t>
  </si>
  <si>
    <t>pro možnost čištění výměníku. Včetně 2ks pružných manžet. Směšovací uzel je dodávkou profese ÚT.</t>
  </si>
  <si>
    <t>Včetně 4 ks závitových tyčí pro uchycení pod strop.</t>
  </si>
  <si>
    <t>Včetně 2ks nosných profilů a 4ks závitových tyčí pro osazení ohřívače pod strop strojovny VZT.</t>
  </si>
  <si>
    <t>Včetně instalace nosných profilů ze spodní strany ŽB. žeber stropu, včetně uchycení ohřívače přes závitové tyče k nosným profilům.</t>
  </si>
  <si>
    <t>Systém zavěšení musí být pružně podložen.</t>
  </si>
  <si>
    <t>1.09</t>
  </si>
  <si>
    <t>Protidešťová žaluzie se širokými lamelami 1600x1250 mm, pozink., složená ze dvou kusů žaluzií 800x1250 mm, D+M</t>
  </si>
  <si>
    <t>včetně síta a rámu, RAL dle arch.-stav. řešení - nutné vzorkování a konzultace s architektem.</t>
  </si>
  <si>
    <t>Žaluzie bude instalována místo stávajícího okna, před objednáním je nutné ověřit rozměry na místě stavby.</t>
  </si>
  <si>
    <t>1.10</t>
  </si>
  <si>
    <t>Protidešťová žaluzie se širokými lamelami 1600x1120 mm, pozink., složená ze dvou kusů žaluzií 800x1120 mm, D+M</t>
  </si>
  <si>
    <t>Žaluzie bude instalována místo stávajícího okna (resp. nadsvětlíku), před objednáním je nutné ověřit rozměry na místě stavby.</t>
  </si>
  <si>
    <t>1.11</t>
  </si>
  <si>
    <t>Tlumič hluku buňkový v hygienickém provedení 250 x 500 x 1000 včetně děrovaného plechu, D+M</t>
  </si>
  <si>
    <t>Standard tlumičů je popsán v technické zprávě VZT.</t>
  </si>
  <si>
    <t>1.12</t>
  </si>
  <si>
    <t>Tlumič hluku buňkový 250 x 500 x 1000 včetně děrovaného plechu, D+M</t>
  </si>
  <si>
    <t>1.13</t>
  </si>
  <si>
    <t>Tlumič hluku buňkový 200 x 500 x 1500 včetně děrovaného plechu, D+M</t>
  </si>
  <si>
    <t>1.14</t>
  </si>
  <si>
    <t>Tlumič hluku buňkový 200 x 500 x 1000 včetně děrovaného plechu, D+M</t>
  </si>
  <si>
    <t>1.15</t>
  </si>
  <si>
    <t>Čistý filtrační nástavec 587x587x78/H13 horizontální připojení pr. 250, D+M</t>
  </si>
  <si>
    <t>Provedení vyústky: vířivá, nastavitelné lamely, odstín RAL 9010, včetně příslušenství pro montáž do kazetového podhledu</t>
  </si>
  <si>
    <t>Se sondou pro testování aerosolu a uzavírací těsnou klapkou</t>
  </si>
  <si>
    <t>HEPA filtr třída H13 575/575/78-700</t>
  </si>
  <si>
    <t>Standard čistých nástavců je popsán v technické zprávě VZT.</t>
  </si>
  <si>
    <t>1.16</t>
  </si>
  <si>
    <t>Čistý filtrační nástavec 470x470x78/H13 horizontální připojení pr. 200, D+M</t>
  </si>
  <si>
    <t>HEPA filtr třída H13 457/457/78-420</t>
  </si>
  <si>
    <t>1.17</t>
  </si>
  <si>
    <t>Čistý filtrační nástavec 318x318x78/H13 horizontální připojení pr. 160, D+M</t>
  </si>
  <si>
    <t>HEPA filtr třída H13 305/305/78-260</t>
  </si>
  <si>
    <t>1.18</t>
  </si>
  <si>
    <t>HEPA filtr třída H13 305/305/78-170</t>
  </si>
  <si>
    <t>1.19</t>
  </si>
  <si>
    <t>Vířivá vyústka čtvercová čelní deska, odvodní, horizontální připojení d=250 mm, regulační klapka v nástavci, D+M</t>
  </si>
  <si>
    <t>600 x 32, včetně připojovací krabice, D+M</t>
  </si>
  <si>
    <t>1.20</t>
  </si>
  <si>
    <t>Vířivá vyústka čtvercová čelní deska, odvodní, horizontální připojení d=200 mm, regulační klapka v nástavci, D+M</t>
  </si>
  <si>
    <t>600 x 24, včetně připojovací krabice, D+M</t>
  </si>
  <si>
    <t>Standard anemostatů je popsán v technické zprávě VZT.</t>
  </si>
  <si>
    <t>1.21</t>
  </si>
  <si>
    <t>400 x 16, včetně připojovací krabice, D+M</t>
  </si>
  <si>
    <t>1.22</t>
  </si>
  <si>
    <t>Vířivá vyústka čtvercová čelní deska, odvodní, horizontální připojení d=160 mm, regulační klapka v nástavci, D+M</t>
  </si>
  <si>
    <t>300 x 8, včetně připojovací krabice, D+M</t>
  </si>
  <si>
    <t>1.23</t>
  </si>
  <si>
    <t>Talířový ventil kovový d=200 odvodní + rámeček, D+M</t>
  </si>
  <si>
    <t>1.24</t>
  </si>
  <si>
    <t>Talířový ventil kovový d=160 odvodní + rámeček, D+M</t>
  </si>
  <si>
    <t>1.25</t>
  </si>
  <si>
    <t>Talířový ventil kovový d=125 odvodní + rámeček, D+M</t>
  </si>
  <si>
    <t>1.26</t>
  </si>
  <si>
    <t>Vsuvná těsná zpětná klapka, d=250 mm, D+M</t>
  </si>
  <si>
    <t>1.28</t>
  </si>
  <si>
    <t>Regulační klapka těsná 800 x 450 mm, ovl. ruční, D+M</t>
  </si>
  <si>
    <t>1.29</t>
  </si>
  <si>
    <t>Regulační klapka těsná 710 x 450 mm, ovl. ruční, D+M</t>
  </si>
  <si>
    <t>1.30</t>
  </si>
  <si>
    <t>Regulační klapka těsná 560 x 450 mm, ovl. ruční, D+M</t>
  </si>
  <si>
    <t>1.31</t>
  </si>
  <si>
    <t>Regulační klapka těsná 450 x 450 mm, ovl. ruční, D+M</t>
  </si>
  <si>
    <t>1.32</t>
  </si>
  <si>
    <t>Regulační klapka těsná 315 x 200 mm, ovl. ruční, D+M</t>
  </si>
  <si>
    <t>1.33</t>
  </si>
  <si>
    <t>Regulační klapka těsná 200 x 315 mm, ovl. ruční, D+M</t>
  </si>
  <si>
    <t>1.34</t>
  </si>
  <si>
    <t>Regulační klapka těsná d=250 mm, ovl. ruční, D+M</t>
  </si>
  <si>
    <t>Z důvodu zachování přehlednosti výkresů nejsou ve výkrese vyznačeny pozice klapek</t>
  </si>
  <si>
    <t>Viz výkres číslo: D.1.4.3.2 Půdorys 1.PP, D.1.4.3.3 Půdorys 1.NP</t>
  </si>
  <si>
    <t>1.35</t>
  </si>
  <si>
    <t>Regulační klapka těsná d=200 mm, ovl. ruční, D+M</t>
  </si>
  <si>
    <t>1.36</t>
  </si>
  <si>
    <t>Regulační klapka těsná d=180 mm, ovl. ruční, D+M</t>
  </si>
  <si>
    <t>1.37</t>
  </si>
  <si>
    <t>Regulační klapka těsná d=160 mm, ovl. ruční, D+M</t>
  </si>
  <si>
    <t>1.38</t>
  </si>
  <si>
    <t>Regulační klapka těsná d=125 mm, ovl. ruční, D+M</t>
  </si>
  <si>
    <t>1.39</t>
  </si>
  <si>
    <t>Ohebná hadice zvukově izolační zpevněná d = 254, D+M</t>
  </si>
  <si>
    <t>bm</t>
  </si>
  <si>
    <t>1.40</t>
  </si>
  <si>
    <t>Ohebná hadice zvukově izolační zpevněná d = 203, D+M</t>
  </si>
  <si>
    <t>1.41</t>
  </si>
  <si>
    <t>Ohebná hadice zvukově izolační zpevněná d = 160, D+M</t>
  </si>
  <si>
    <t>1.42</t>
  </si>
  <si>
    <t>Ohebná hadice zvukově izolační zpevněná d = 127, D+M</t>
  </si>
  <si>
    <t>1.43</t>
  </si>
  <si>
    <t>Čtyřhranné ocel. potrubí sk. I třídy těsnosti C, D+M</t>
  </si>
  <si>
    <t>Všechno potrubí bude v 1.PP i 1.NP kotveno k ŽB trámům stropu.</t>
  </si>
  <si>
    <t>1.44</t>
  </si>
  <si>
    <t>Kruhové ocel. potrubí sk. I třídy těsnosti C, D+M</t>
  </si>
  <si>
    <t>1.45</t>
  </si>
  <si>
    <t>Cu trubka dimenze 42x1,5 mm pro vedení páry mezi parním vyvíječem a distribuční hadicí, D+M</t>
  </si>
  <si>
    <t>Délka trasy vedení páry Cu potrubím nesmí přesáhnout 8 m a zároveň na této trase mohou být maximálně 3 kolena.</t>
  </si>
  <si>
    <t>Propojení Cu trubky s hrdlem parního vyvíječe a Cu trubky s parním distributorem bude provedeno gumovou parní hadicí, která je součástí</t>
  </si>
  <si>
    <t>dodávky z.č. 1.07. Horizontálně vedená část rozvodu musí být vyspádována směrem k parnímu vyvíječi nebo k distributoru páry.</t>
  </si>
  <si>
    <t>1.46</t>
  </si>
  <si>
    <t xml:space="preserve">Nehořlavá tepelná a protikondenzační nenasákavá kruhová izolace z kamenné vlny s hliníkovou fólií se samolepicím přesahem v podélné spoji, </t>
  </si>
  <si>
    <t>max. provozní teplota +250 °C, vnitřní průměr 42 mm, tepelná vodivost při 100°C = 0,044 W/mK, tl. 20 mm,  D+M</t>
  </si>
  <si>
    <t>Pro izolování Cu trubky vedoucí páru mezi vyvíječem a distributorem.</t>
  </si>
  <si>
    <t>1.47</t>
  </si>
  <si>
    <t>Předizolované chladivové potrubí, D+M</t>
  </si>
  <si>
    <t>Cu potrubí 10/22</t>
  </si>
  <si>
    <t>Cu potrubí v exteriéru bude opatřeno ochrannou páskou a bude vedeno v ocelovém žlabu</t>
  </si>
  <si>
    <t xml:space="preserve">Svařování Cu potrubí bude prováděno pod ochrannou atmosférou inertního plynu (např. dusík). </t>
  </si>
  <si>
    <t>1.48</t>
  </si>
  <si>
    <t>Krycí ocelový žlab pro vedení Cu potrubí a komunikační kabeláže ve venkovním prostředí včetně tvarovek a víka, rozměr ŠxV= 500x150 mm, D+M</t>
  </si>
  <si>
    <t>Přesné rozměry žlabu určí realizační firma vzhledem ke skutěčné podobě namontovaných rozvodů.</t>
  </si>
  <si>
    <t>RAL dle arch.-stav. řešení - nutné vyvzorkování</t>
  </si>
  <si>
    <t>1.49</t>
  </si>
  <si>
    <t>Doplnění chladiva do systému R410A, D+M</t>
  </si>
  <si>
    <t>1.50</t>
  </si>
  <si>
    <t>Tvrzená, nenasákavá protihluková izolace tl. 6 cm - iz. deskami nebo pásy, D+M</t>
  </si>
  <si>
    <t>s Al. polepem přip. na trny, přelepení spojů Al. páskou</t>
  </si>
  <si>
    <t>1.51</t>
  </si>
  <si>
    <t>Tvrzená, nenasákavá tepelná izolace tl. 4 cm - iz. deskami nebo pásy, D+M</t>
  </si>
  <si>
    <t>1.52</t>
  </si>
  <si>
    <t>Protipožární izolace typu "B" s oboustrannou odolností s atestem - odolnost 30 minut, D+M</t>
  </si>
  <si>
    <t>včetně montážního příslušenství dle montážního předpisu pro provedení izolace, včetně provedení požárních ucpávek</t>
  </si>
  <si>
    <t>1.53-1.99</t>
  </si>
  <si>
    <t>neobsazeno</t>
  </si>
  <si>
    <t>1.100</t>
  </si>
  <si>
    <t>Požární klapka čtyřhranná s atestem, odolnost 90 min, 710x450, D+M</t>
  </si>
  <si>
    <t xml:space="preserve">včetně servopohonu 230V se signalizací polohy a termoelektrickým spouštením </t>
  </si>
  <si>
    <t>včetně požárních ucpávek a příslušenství pro montáž dle montážního návodu výrobce</t>
  </si>
  <si>
    <t>1.101</t>
  </si>
  <si>
    <t>Požární klapka kruhová s atestem, odolnost 90 min, d=250, D+M</t>
  </si>
  <si>
    <t>1.102</t>
  </si>
  <si>
    <t>Požární klapka čtyřhranná s atestem, odolnost 90 min, 315x200, D+M</t>
  </si>
  <si>
    <t>1.103</t>
  </si>
  <si>
    <t>Požární klapka čtyřhranná s atestem, odolnost 90 min, 400x630, D+M</t>
  </si>
  <si>
    <t>1.104</t>
  </si>
  <si>
    <t>1.105</t>
  </si>
  <si>
    <t>Požární klapka kruhová s atestem, odolnost 90 min, d=180, D+M</t>
  </si>
  <si>
    <t>1.106</t>
  </si>
  <si>
    <t>1.107</t>
  </si>
  <si>
    <t>Požární klapka kruhová s atestem, odolnost 90 min, d=125, D+M</t>
  </si>
  <si>
    <t>1.108</t>
  </si>
  <si>
    <t>Požární klapka čtyřhranná s atestem, odolnost 90 min, 315x250, D+M</t>
  </si>
  <si>
    <t>1.109</t>
  </si>
  <si>
    <t>Požární klapka kruhová s atestem, odolnost 90 min, d=160, D+M</t>
  </si>
  <si>
    <t>1.110</t>
  </si>
  <si>
    <t>1.111</t>
  </si>
  <si>
    <t>1.112</t>
  </si>
  <si>
    <t>1.113</t>
  </si>
  <si>
    <t>1.114-1.199</t>
  </si>
  <si>
    <t>1.200</t>
  </si>
  <si>
    <t>Montážní materiál k z.č.1</t>
  </si>
  <si>
    <t>1.201</t>
  </si>
  <si>
    <t>Zaregulování z.č.1, koordinace s MaR - nutné zaregulování běžného i covidového stavu</t>
  </si>
  <si>
    <t>1.202</t>
  </si>
  <si>
    <t>Dopravné (% z ceny materiálu)</t>
  </si>
  <si>
    <t>1.203</t>
  </si>
  <si>
    <t>Přesun hmot (% z ceny montáže)</t>
  </si>
  <si>
    <t>1.204</t>
  </si>
  <si>
    <t>Inženýrská koordinační činnost</t>
  </si>
  <si>
    <t>1.205</t>
  </si>
  <si>
    <t>Kontrola těsnosti a pevnosti spojů Cu potrubí přetlakem tlakovou zkouškou pomocí dusíku</t>
  </si>
  <si>
    <t>1.206</t>
  </si>
  <si>
    <t>Vakuování systému</t>
  </si>
  <si>
    <t>1.207</t>
  </si>
  <si>
    <t>Požární hlídky</t>
  </si>
  <si>
    <t>1.208</t>
  </si>
  <si>
    <t>Komplexní zkoušky, uvedení do provozu</t>
  </si>
  <si>
    <t>1.209</t>
  </si>
  <si>
    <t>Zaškolení obsluhy</t>
  </si>
  <si>
    <t>1.210</t>
  </si>
  <si>
    <t>Autorizované měření vnitřního hluku včetně vypracování protokolu</t>
  </si>
  <si>
    <t>1.211</t>
  </si>
  <si>
    <t>Čištění a desinfekce VZT zařízení</t>
  </si>
  <si>
    <t>Validace čistých prostor podle požadavku KHS - cena za 1 prostor</t>
  </si>
  <si>
    <t>Dopravné</t>
  </si>
  <si>
    <t xml:space="preserve">Přesun hmot </t>
  </si>
  <si>
    <t>M24.2</t>
  </si>
  <si>
    <t>Zařízení č. 2 - Větrání strojovny VZT</t>
  </si>
  <si>
    <t>2.01</t>
  </si>
  <si>
    <t>Radiální ventilátor do kruhového potrubí, d=160 mm, m=3,2 kg, externí dispoziční tlak 300 Pa při průtoku 250 m3/h,  D+M</t>
  </si>
  <si>
    <t>2.01a</t>
  </si>
  <si>
    <t>Uzavírací klapka těsná d=160 mm ovládaná servopohonem, včetně servopohonu 24V s havarijní funkcí ovládaného ON/OFF, D+M</t>
  </si>
  <si>
    <t>2.02</t>
  </si>
  <si>
    <t>Koncový kus se sítem do kruhového potrubí, d=160 mm, D+M</t>
  </si>
  <si>
    <t>2.03</t>
  </si>
  <si>
    <t>Vsuvná těsná zpětná klapka, d=160 mm, D+M</t>
  </si>
  <si>
    <t>2.04</t>
  </si>
  <si>
    <t>2.05</t>
  </si>
  <si>
    <t>2.06</t>
  </si>
  <si>
    <t>Kruhové ocel. potrubí sk. I třídy těsnosti B, D+M</t>
  </si>
  <si>
    <t>Všechno potrubí bude kotveno k ŽB trámům stropu.</t>
  </si>
  <si>
    <t>2.07</t>
  </si>
  <si>
    <t>2.08-2.199</t>
  </si>
  <si>
    <t>2.200</t>
  </si>
  <si>
    <t>Montážní materiál k z.č. 2</t>
  </si>
  <si>
    <t>2.201</t>
  </si>
  <si>
    <t>Zaregulování z.č. 2, koordinace s MaR</t>
  </si>
  <si>
    <t>2.202</t>
  </si>
  <si>
    <t>2.203</t>
  </si>
  <si>
    <t>2.204</t>
  </si>
  <si>
    <t>2.205</t>
  </si>
  <si>
    <t>Přesun hmot</t>
  </si>
  <si>
    <t>M24.3</t>
  </si>
  <si>
    <t>Zařízení č. 3 - Přímé chlazení a dotápění pracovny</t>
  </si>
  <si>
    <t>3.01</t>
  </si>
  <si>
    <t>Venkovní kondenzační jednotka SPLIT, Qch=5,0kW, Qt=5,5 kW, m=43,5 kg, chladivo R32, D+M</t>
  </si>
  <si>
    <t xml:space="preserve">Lp(1m)=48,0 dB(A), SEER=6,7, SCOP=4,2, možnost chlazení v rozmezí venkovních teplot -15 až +50°C, </t>
  </si>
  <si>
    <t>možnost vytápění v rozmezí venkovních teplot -20 až +24°C, max. délka chladivového potrubí 30 m,</t>
  </si>
  <si>
    <t>předplněno 1,2kg chladiva R32, včetně adaptéru ModBus RTU, včetně podložek z rýhované gumy,</t>
  </si>
  <si>
    <t>Nosná konstrukce pro osazení kondenzační jednotky je dodávkou profese stavba.</t>
  </si>
  <si>
    <t>3.01a</t>
  </si>
  <si>
    <t>Vnitřní kazetová jednotka SPLIT s funkcí bezprůvanového chlazení do rastru 600x600 mm, Qch=5,0 kW, Qt=5,5 kW, chladivo R32, D+M</t>
  </si>
  <si>
    <t>m=15,0 kg, Lp(1m)=39,0 dB(A) při vysových otáčkách ventilátoru, Lp(1m)=29,0 dB(A) při zapnuté funkci bezprůvanového chlazení,</t>
  </si>
  <si>
    <t>jednotka je vybavena integrovaným čerpadlem kondenzátu, včetně dekoračního panelu 620x620 mm, včetně kabelového ovladače a kabelu,</t>
  </si>
  <si>
    <t>při instalaci bude aktivován autorestart</t>
  </si>
  <si>
    <t>Včetně 2ks nosných profilů a 4ks závitových tyčí pro uchycení kazetové jednotky k ŽB trámům stropu.</t>
  </si>
  <si>
    <t>Včetně instalace nosných profilů ze spodní strany ŽB. žeber stropu, včetně uchycení jednotky přes závitové tyče k nosným profilům.</t>
  </si>
  <si>
    <t>3.02</t>
  </si>
  <si>
    <t>Předizolované chladivové potrubí, včetně izolace třídy reakce na oheň B-s1 d0, D+M</t>
  </si>
  <si>
    <t>Cu potrubí 6/12</t>
  </si>
  <si>
    <t>3.03</t>
  </si>
  <si>
    <t>Spojení konden.,vnit.jednotek, ovladačů stíněnou komunikační a napájecí kabeláží, D+M</t>
  </si>
  <si>
    <t>3.04</t>
  </si>
  <si>
    <t>Plastová lišta pro vedení Cu potrubí a komunikační kabeláže v interiéru, včetně tvarovek, D+M</t>
  </si>
  <si>
    <t>Rozměry plastových lišt určí realizační firma dle skutečně namontovaných rozvodů.</t>
  </si>
  <si>
    <t>Z důvodu zachování přehlednosti, není lišta zobrazena na výkrese.</t>
  </si>
  <si>
    <t>3.05</t>
  </si>
  <si>
    <t>Doplnění chladiva do systému R32, D+M</t>
  </si>
  <si>
    <t>3.06</t>
  </si>
  <si>
    <t>Kamenná vlna min 120g/m3, protipožární stěrka CSP, protipožární silikon, D+M</t>
  </si>
  <si>
    <t>3.07-3.199</t>
  </si>
  <si>
    <t>Neobsazeno</t>
  </si>
  <si>
    <t>3.200</t>
  </si>
  <si>
    <t>Montážní materiál k z.č. 3</t>
  </si>
  <si>
    <t>3.201</t>
  </si>
  <si>
    <t>3.202</t>
  </si>
  <si>
    <t>3.203</t>
  </si>
  <si>
    <t>3.204</t>
  </si>
  <si>
    <t>3.205</t>
  </si>
  <si>
    <t>3.206</t>
  </si>
  <si>
    <t>3.207</t>
  </si>
  <si>
    <t>M24.4</t>
  </si>
  <si>
    <t>Zařízení č. 4 - Celoroční chlazení vybraných místností</t>
  </si>
  <si>
    <t>4.01</t>
  </si>
  <si>
    <t>Venkovní kondenzační jednotka SPLIT, Qch=2,6kW, Qt=3,4 kW, m=32,5 kg, chladivo R32, D+M</t>
  </si>
  <si>
    <t xml:space="preserve">Lp(1m)=47,0 dB(A), SEER=7,0, SCOP=4,1, možnost chlazení v rozmezí venkovních teplot -15 až +46°C, </t>
  </si>
  <si>
    <t xml:space="preserve">max. délka chladivového potrubí 20 m, předplněno 0,9kg chladiva R32, včetně adaptéru ModBus RTU, </t>
  </si>
  <si>
    <t>včetně podložek z rýhované gumy, Nosná konstrukce pro osazení kondenzační jednotky je dodávkou profese stavba.</t>
  </si>
  <si>
    <t>4.01a</t>
  </si>
  <si>
    <t>Vnitřní nástěnná jednotka SPLIT s funkcí bezprůvanového chlazení, Qch=2,6 kW, Qt=3,4 kW, chladivo R32, D+M</t>
  </si>
  <si>
    <t>m=9,1 kg, Lp(1m)=36,0 dB(A) při vysových otáčkách ventilátoru, Lp(1m)=21,0 dB(A) při zapnuté funkci bezprůvanového chlazení,</t>
  </si>
  <si>
    <t>včetně kabelového ovladače a kabelu, při instalaci bude aktivován autorestart, předplněno 0,9 kg chladiva R32,</t>
  </si>
  <si>
    <t>včetně čerpadla kondenzátu silově napájeného z vnitřní jednotky přes bezpečnostní kontakt chodu čerpadla kondenzátu,</t>
  </si>
  <si>
    <t>včetně lišty pro vedení kabelu k nástěnnému ovladači</t>
  </si>
  <si>
    <t>4.02</t>
  </si>
  <si>
    <t>4.02a</t>
  </si>
  <si>
    <t>4.03</t>
  </si>
  <si>
    <t>Cu potrubí 6/10</t>
  </si>
  <si>
    <t>4.04</t>
  </si>
  <si>
    <t>4.05</t>
  </si>
  <si>
    <t>4.06</t>
  </si>
  <si>
    <t>4.07</t>
  </si>
  <si>
    <t>4.08-4.199</t>
  </si>
  <si>
    <t>4.200</t>
  </si>
  <si>
    <t>Montážní materiál k z.č. 4</t>
  </si>
  <si>
    <t>4.201</t>
  </si>
  <si>
    <t>4.202</t>
  </si>
  <si>
    <t>4.203</t>
  </si>
  <si>
    <t>4.204</t>
  </si>
  <si>
    <t>4.205</t>
  </si>
  <si>
    <t>4.206</t>
  </si>
  <si>
    <t>4.207</t>
  </si>
  <si>
    <t>M24.5</t>
  </si>
  <si>
    <t>Zařízení č. 5 - Demontáže stávajících systémů</t>
  </si>
  <si>
    <t>5.01</t>
  </si>
  <si>
    <t>Demontáž stávajícícho VZT potrubí, včetně demontáže závěsů, potrubních a koncových elementů, včetně odvozu a ekologické likvidace,</t>
  </si>
  <si>
    <t>Je nutné počítat s možným vyšším rozsahem demontáží.</t>
  </si>
  <si>
    <t>Viz výkres číslo: D.1.4.3.6 Půdorys 1.PP demontáže</t>
  </si>
  <si>
    <t>5.02</t>
  </si>
  <si>
    <t>Prohlídka na stavbě, ověření přesného rozsahu demontáží, koordinace s demontážemi ostatních profesí</t>
  </si>
  <si>
    <t>D.1.4.4 Ústřední vytápění</t>
  </si>
  <si>
    <t>970031200R00</t>
  </si>
  <si>
    <t>Vrtání jádrové do zdiva cihelného do D 200 mm</t>
  </si>
  <si>
    <t>Vrtání do stropní konstrukce (pro připojovací potrubí k otopným tělesům).</t>
  </si>
  <si>
    <t>974031155R00</t>
  </si>
  <si>
    <t>Vysekání rýh ve zdi cihelné 10 x 20 cm</t>
  </si>
  <si>
    <t>Vysekání rýh pro připojovací potrubí k otopným tělesům.</t>
  </si>
  <si>
    <t>Včetně pomocného lešení o výšce podlahy do 1900 mm a pro zatížení do 1,5 kPa  (150 kg/m2).</t>
  </si>
  <si>
    <t>713</t>
  </si>
  <si>
    <t>Izolace tepelné</t>
  </si>
  <si>
    <t>722182026R00</t>
  </si>
  <si>
    <t>Montáž izolačních skruží na potrubí přímé do DN 80, lepidlo ve specifikaci hliníková páska</t>
  </si>
  <si>
    <t>283771007R</t>
  </si>
  <si>
    <t>Termoizolační trubice potrubí z pěnového polyetylenu 15x13 mm šedočerná</t>
  </si>
  <si>
    <t>55396500R</t>
  </si>
  <si>
    <t>Samolepící páska k uzavírání spojů trubic 50 mm x 50 m</t>
  </si>
  <si>
    <t>631547111R</t>
  </si>
  <si>
    <t>Pouzdro potrubní izolační 15/30 mm z  kamenné vlny s polepem Al fólií vyztuženou skleněnou mřížkou</t>
  </si>
  <si>
    <t>631547213R</t>
  </si>
  <si>
    <t>Pouzdro potrubní izolační 22/40 mm z kamenné vlny s polepem Al fólií vyztuženou skleněnou mřížkou</t>
  </si>
  <si>
    <t>631547214R</t>
  </si>
  <si>
    <t>Pouzdro potrubní izolační  28/40 mm z kamenné vlny s polepem Al fólií vyztuženou skleněnou mřížkou</t>
  </si>
  <si>
    <t>631547218R</t>
  </si>
  <si>
    <t>Pouzdro potrubní izolační 54/40 mm z kamenné vlny s polepem Al fólií vyztuženou skleněnou mřížkou</t>
  </si>
  <si>
    <t>631547315R</t>
  </si>
  <si>
    <t>Pouzdro potrubní izolační  35/50 mm z kamenné vlny s polepem Al fólií vyztuženou skleněnou mřížkou</t>
  </si>
  <si>
    <t>998713201R00</t>
  </si>
  <si>
    <t>Přesun hmot pro izolace tepelné, výšky do 6 m</t>
  </si>
  <si>
    <t>730</t>
  </si>
  <si>
    <t>Ústřední vytápění</t>
  </si>
  <si>
    <t>R023</t>
  </si>
  <si>
    <t>Stavební přípomoci</t>
  </si>
  <si>
    <t>R024</t>
  </si>
  <si>
    <t>Zaučení obsluhy</t>
  </si>
  <si>
    <t>R025</t>
  </si>
  <si>
    <t>Hydraulické vyvážení regulačních armatur</t>
  </si>
  <si>
    <t>R026</t>
  </si>
  <si>
    <t>Dozor po svařování</t>
  </si>
  <si>
    <t>R027</t>
  </si>
  <si>
    <t>Dilatační zkouška</t>
  </si>
  <si>
    <t>R028</t>
  </si>
  <si>
    <t>Topná zkouška</t>
  </si>
  <si>
    <t>h</t>
  </si>
  <si>
    <t>R029</t>
  </si>
  <si>
    <t>Zkušební provoz</t>
  </si>
  <si>
    <t>R046</t>
  </si>
  <si>
    <t>Hydraulické vyvážení otopných těles</t>
  </si>
  <si>
    <t>731</t>
  </si>
  <si>
    <t>Kotelny</t>
  </si>
  <si>
    <t>722212440R00</t>
  </si>
  <si>
    <t>Štítky orientační</t>
  </si>
  <si>
    <t>R032</t>
  </si>
  <si>
    <t>Napojení na stávající výměníkovou stanici</t>
  </si>
  <si>
    <t>732</t>
  </si>
  <si>
    <t>Strojovny</t>
  </si>
  <si>
    <t>732429111R00</t>
  </si>
  <si>
    <t>Montáž čerpadel oběhových, DN 25</t>
  </si>
  <si>
    <t>R017</t>
  </si>
  <si>
    <t>Oběhové čerpadlo s elektronickou regulací výkonu (Č1) - Q=2,99 m3/h; h=46 kPa</t>
  </si>
  <si>
    <t>R018</t>
  </si>
  <si>
    <t>Oběhové čerpadlo s elektronickou regulací výkonu (Č2) - Q=0,6 m3/h; h=15 kPa</t>
  </si>
  <si>
    <t>R019</t>
  </si>
  <si>
    <t>Oběhové čerpadlo s elektronickou regulací výkonu (P1) - Q=2,55 m3/h; h=17,9 kPa</t>
  </si>
  <si>
    <t>R020</t>
  </si>
  <si>
    <t>Oběhové čerpadlo s elektronickou regulací výkonu (P3) - Q=0,44 m3/h; h=14,2 kPa</t>
  </si>
  <si>
    <t>R021</t>
  </si>
  <si>
    <t>Oběhové čerpadlo s elektronickou regulací výkonu (P2) - Q= 0,97 m3/h; h=11,2 kPa</t>
  </si>
  <si>
    <t>733</t>
  </si>
  <si>
    <t>Rozvod potrubí</t>
  </si>
  <si>
    <t>733111103R00</t>
  </si>
  <si>
    <t>Potrubí závitové bezešvé běžné nízkotlaké DN 15</t>
  </si>
  <si>
    <t>Potrubí včetně tvarovek a zednických výpomocí.</t>
  </si>
  <si>
    <t>733111104R00</t>
  </si>
  <si>
    <t>Potrubí závitové bezešvé běžné nízkotlaké DN 20</t>
  </si>
  <si>
    <t>733111105R00</t>
  </si>
  <si>
    <t>Potrubí závitové bezešvé běžné nízkotlaké DN 25</t>
  </si>
  <si>
    <t>733111106R00</t>
  </si>
  <si>
    <t>Potrubí závitové bezešvé běžné nízkotlaké DN 32</t>
  </si>
  <si>
    <t>733111108R00</t>
  </si>
  <si>
    <t>Potrubí závitové bezešvé běžné nízkotlaké DN 50</t>
  </si>
  <si>
    <t>733113114R00</t>
  </si>
  <si>
    <t>Příplatek za zhotovení VZT přípojky DN 20</t>
  </si>
  <si>
    <t>733113116R00</t>
  </si>
  <si>
    <t>Příplatek za zhotovení VZT přípojky DN 32</t>
  </si>
  <si>
    <t>733113118R00</t>
  </si>
  <si>
    <t>Příplatek za zhotovení VZT přípojky DN 50</t>
  </si>
  <si>
    <t>733141102R00</t>
  </si>
  <si>
    <t>Odvzdušňovací nádobky z trub.ocelových do DN 50</t>
  </si>
  <si>
    <t>733190106R00</t>
  </si>
  <si>
    <t>Tlaková zkouška potrubí  DN 32</t>
  </si>
  <si>
    <t>Včetně dodávky vody, uzavření a zabezpečení konců potrubí.</t>
  </si>
  <si>
    <t>733190108R00</t>
  </si>
  <si>
    <t>Tlaková zkouška potrubí  DN 50</t>
  </si>
  <si>
    <t>998733101R00</t>
  </si>
  <si>
    <t>Přesun hmot pro rozvody potrubí, výšky do 6 m</t>
  </si>
  <si>
    <t>734</t>
  </si>
  <si>
    <t>Armatury</t>
  </si>
  <si>
    <t>734209102R00</t>
  </si>
  <si>
    <t>Montáž armatur závitových,s 1závitem, G 3/8</t>
  </si>
  <si>
    <t>734209112R00</t>
  </si>
  <si>
    <t>Montáž armatur závitových,se 2závity, G 3/8</t>
  </si>
  <si>
    <t>734209113R00</t>
  </si>
  <si>
    <t>Montáž armatur závitových,se 2závity, G 1/2</t>
  </si>
  <si>
    <t>734209114R00</t>
  </si>
  <si>
    <t>Montáž armatur závitových,se 2závity, G 3/4</t>
  </si>
  <si>
    <t>734209115R00</t>
  </si>
  <si>
    <t>Montáž armatur závitových,se 2závity, G 1</t>
  </si>
  <si>
    <t>734209116R00</t>
  </si>
  <si>
    <t>Montáž armatur závitových,se 2závity, G 5/4</t>
  </si>
  <si>
    <t>734209118R00</t>
  </si>
  <si>
    <t>Montáž armatur závitových,se 2závity, G 2</t>
  </si>
  <si>
    <t>734235222R00</t>
  </si>
  <si>
    <t>Kohout kulový, 2xvnitřní závit DN 20</t>
  </si>
  <si>
    <t>734235223R00</t>
  </si>
  <si>
    <t>Kohout kulový, 2xvnitřní závit DN 25</t>
  </si>
  <si>
    <t>734235224R00</t>
  </si>
  <si>
    <t>Kohout kulový, 2xvnitřní závit DN 32</t>
  </si>
  <si>
    <t>734235226R00</t>
  </si>
  <si>
    <t>Kohout kulový, 2xvnitřní závit DN 50</t>
  </si>
  <si>
    <t>734245121R00</t>
  </si>
  <si>
    <t>Ventil zpětný,2xvnitřní závit DN 15</t>
  </si>
  <si>
    <t>734245122R00</t>
  </si>
  <si>
    <t>Ventil zpětný,2xvnitřní závit  DN 20</t>
  </si>
  <si>
    <t>734245123R00</t>
  </si>
  <si>
    <t>Ventil zpětný,2xvnitřní závit  DN 25</t>
  </si>
  <si>
    <t>734245124R00</t>
  </si>
  <si>
    <t>Ventil zpětný,2xvnitřní závit DN 32</t>
  </si>
  <si>
    <t>734245126R00</t>
  </si>
  <si>
    <t>Ventil zpětný,2xvnitřní závit DN 50</t>
  </si>
  <si>
    <t>734295312R00</t>
  </si>
  <si>
    <t>Kohout kulový, s vypouštěním, bez zátky DN 10</t>
  </si>
  <si>
    <t>734295321R00</t>
  </si>
  <si>
    <t>Kohout kulový, s vypouštěním, bez zátky DN 15</t>
  </si>
  <si>
    <t>734295212R00</t>
  </si>
  <si>
    <t>Filtr, vnitřní-vnitřní závit DN 20</t>
  </si>
  <si>
    <t>734295213R00</t>
  </si>
  <si>
    <t>Filtr, vnitřní-vnitřní závit DN 25</t>
  </si>
  <si>
    <t>734295214R00</t>
  </si>
  <si>
    <t>Filtr, vnitřní-vnitřní závit DN 32</t>
  </si>
  <si>
    <t>734295216R00</t>
  </si>
  <si>
    <t>Filtr, vnitřní-vnitřní závit DN 50</t>
  </si>
  <si>
    <t>734291951R00</t>
  </si>
  <si>
    <t>Montáž hlavic ručního/termostat.ovládání</t>
  </si>
  <si>
    <t>734411111R00</t>
  </si>
  <si>
    <t>Teploměr přímý s pouzdrem  typ 160</t>
  </si>
  <si>
    <t>734421150R00</t>
  </si>
  <si>
    <t>Tlakoměr deformační 0-10 MPa č. 53312, D 100</t>
  </si>
  <si>
    <t>734494121R00</t>
  </si>
  <si>
    <t>Návarky M 20x1,5  délka do 220 mm</t>
  </si>
  <si>
    <t>230032027R00</t>
  </si>
  <si>
    <t>Montáž přírubových spojů do PN 16, DN 50</t>
  </si>
  <si>
    <t>R001</t>
  </si>
  <si>
    <t>Vyvažovací ventil DN10 (3/8") s vypouštěním</t>
  </si>
  <si>
    <t>R002</t>
  </si>
  <si>
    <t>Vyvažovací ventil DN15 (1/2") s vypouštěním</t>
  </si>
  <si>
    <t>R003</t>
  </si>
  <si>
    <t>Vyvažovací ventil DN25 (1") s vypouštěním</t>
  </si>
  <si>
    <t>R004</t>
  </si>
  <si>
    <t>Vyvažovací ventil DN32 (5/4") s vypouštěním</t>
  </si>
  <si>
    <t>R005</t>
  </si>
  <si>
    <t>Vyvažovací ventil DN40 (6/4") s vypouštěním</t>
  </si>
  <si>
    <t>R022</t>
  </si>
  <si>
    <t>Protipožární manžety pro ocelové potrubí</t>
  </si>
  <si>
    <t>R036</t>
  </si>
  <si>
    <t>Svěrné šroubení pro ocelové trubky DN20</t>
  </si>
  <si>
    <t>R037</t>
  </si>
  <si>
    <t>Svěrné šroubení pro ocelové trubky DN32</t>
  </si>
  <si>
    <t>R038</t>
  </si>
  <si>
    <t>Svěrné šroubení pro ocelové trubky DN50</t>
  </si>
  <si>
    <t>R049</t>
  </si>
  <si>
    <t>Příruba závitová DN50 (2") PN16</t>
  </si>
  <si>
    <t>R050</t>
  </si>
  <si>
    <t>Presostat včetně kondenzační smyčky</t>
  </si>
  <si>
    <t>5513730669R</t>
  </si>
  <si>
    <t>Termostatická hlavice k otopným tělesům s vestavěným čidlem bílá</t>
  </si>
  <si>
    <t>998734201R00</t>
  </si>
  <si>
    <t>Přesun hmot pro armatury, výšky do 6 m</t>
  </si>
  <si>
    <t>735</t>
  </si>
  <si>
    <t>Otopná tělesa</t>
  </si>
  <si>
    <t>735156920R00</t>
  </si>
  <si>
    <t>Tlakové zkoušky otopných těles Radik 20-22</t>
  </si>
  <si>
    <t>735156930R00</t>
  </si>
  <si>
    <t>Tlakové zkoušky otopných těles Radik 33</t>
  </si>
  <si>
    <t>735159111R00</t>
  </si>
  <si>
    <t>Montáž panelových těles Radik do délky 1600 mm</t>
  </si>
  <si>
    <t>735159121R00</t>
  </si>
  <si>
    <t>Montáž panelových těles Radik nad délku 1600 mm</t>
  </si>
  <si>
    <t>735179110R00</t>
  </si>
  <si>
    <t>Montáž otopných těles koupelnových (žebříků)</t>
  </si>
  <si>
    <t>735131582</t>
  </si>
  <si>
    <t>Deskové otopné těleso s pravým spodním připojením s vestavěnou ventilovou vložkou  š. 100;  v. 600; dl. 1800</t>
  </si>
  <si>
    <t>R006</t>
  </si>
  <si>
    <t>Deskové otopné těleso s hladkou čelní deskou, s pravým spodním připojením  š.102; v.603; dl.404</t>
  </si>
  <si>
    <t>Otopné tělesa do prostředí s vysokými požadavky na hygienu a čistitelnost.</t>
  </si>
  <si>
    <t>R007</t>
  </si>
  <si>
    <t>Deskové otopné těleso s hladkou čelní deskou, s pravým spodním připojením š.102; v.603; dl 704</t>
  </si>
  <si>
    <t>R008</t>
  </si>
  <si>
    <t>Deskové otopné těleso s hladkou čelní deskou, s pravým spodním připojením š.102  v.603 dl. 1104</t>
  </si>
  <si>
    <t>R009</t>
  </si>
  <si>
    <t>Deskové otopné těleso s hladkou čelní deskou, s pravým spodním připojením š.102; v.603; dl.1204</t>
  </si>
  <si>
    <t>R010</t>
  </si>
  <si>
    <t>Deskové otopné těleso s hladkou čelní deskou, s pravým spodním připojením š.102 v.603; dl.1804</t>
  </si>
  <si>
    <t>R011</t>
  </si>
  <si>
    <t>Deskové otopné těleso s hladkou čelní deskou, s pravým spodním připojením š.102; v.603; dl. 2004</t>
  </si>
  <si>
    <t>R012</t>
  </si>
  <si>
    <t>Deskové otopné těleso s hladkou čelní deskou, s pravým spodním připojením š.157; v.603 dl704</t>
  </si>
  <si>
    <t>R013</t>
  </si>
  <si>
    <t>Deskové otopné těleso s hladkou čelní deskou, s pravým spodním připojením š.157;  v.603; dl.1604</t>
  </si>
  <si>
    <t>R014</t>
  </si>
  <si>
    <t>Trubkové otopné těleso se spodním středovým připojením; v.900; dl.600</t>
  </si>
  <si>
    <t>R015</t>
  </si>
  <si>
    <t>Připojovací armatura s integrovaným ventilem a regulačním šroubením pro trubková OT -   rohová, bílá, včetně krytky</t>
  </si>
  <si>
    <t>R035</t>
  </si>
  <si>
    <t xml:space="preserve">Napuštění vody do otopného systému  upravená voda pro topný systém </t>
  </si>
  <si>
    <t xml:space="preserve">l     </t>
  </si>
  <si>
    <t>Připojovací rohová armatura pro otopná tělesa 1/2" - rohová, s přednastavením, bílá barva</t>
  </si>
  <si>
    <t>- připojovací rohová armatura pro dvoutrubkové soustavy s přednastavením</t>
  </si>
  <si>
    <t>- designová krytka, rohové provedení</t>
  </si>
  <si>
    <t>- termostatická hlavice, se závitovým připojením M 30 x 1,5</t>
  </si>
  <si>
    <t>- krytku na hlavici</t>
  </si>
  <si>
    <t>R016</t>
  </si>
  <si>
    <t>Připojovací rohová armatura pro otopná tělesa 1/2" - přímá, s přednastavením, bílá barva</t>
  </si>
  <si>
    <t>998735101R00</t>
  </si>
  <si>
    <t>Přesun hmot pro otopná tělesa, výšky do 6 m</t>
  </si>
  <si>
    <t>R030</t>
  </si>
  <si>
    <t>Nosníkový systém pro uchycení potrubí - závitové tyče, hrazdy, nosníky,...</t>
  </si>
  <si>
    <t>R041</t>
  </si>
  <si>
    <t>Objímka pro potrubí DN15</t>
  </si>
  <si>
    <t>R042</t>
  </si>
  <si>
    <t>Objímka pro potrubí DN20</t>
  </si>
  <si>
    <t>R043</t>
  </si>
  <si>
    <t>Objímka pro potrubí DN25</t>
  </si>
  <si>
    <t>R044</t>
  </si>
  <si>
    <t>Objímka pro potrubí DN32</t>
  </si>
  <si>
    <t>R045</t>
  </si>
  <si>
    <t>Objímka pro potrubí DN50</t>
  </si>
  <si>
    <t>783</t>
  </si>
  <si>
    <t>Nátěry</t>
  </si>
  <si>
    <t>783424340R00</t>
  </si>
  <si>
    <t>Nátěr syntet. potrubí do DN 50 mm  Z+2x +1x email</t>
  </si>
  <si>
    <t>800</t>
  </si>
  <si>
    <t>Demontáže</t>
  </si>
  <si>
    <t>732291811R00</t>
  </si>
  <si>
    <t xml:space="preserve">Demontáž topných těles elektrických </t>
  </si>
  <si>
    <t>733110806R00</t>
  </si>
  <si>
    <t>Demontáž potrubí ocelového závitového do DN 15-32</t>
  </si>
  <si>
    <t>733110808R00</t>
  </si>
  <si>
    <t>Demontáž potrubí ocelového závitového do DN 32-50</t>
  </si>
  <si>
    <t>735151821R00</t>
  </si>
  <si>
    <t>Demontáž otopných těles panelových 2řadých,1500 mm</t>
  </si>
  <si>
    <t>735161812R00</t>
  </si>
  <si>
    <t>Demontáž otopných těles (hladké registry)</t>
  </si>
  <si>
    <t>735890801R00</t>
  </si>
  <si>
    <t>Přemístění demont. hmot - otop. těles, H do 6 m</t>
  </si>
  <si>
    <t>R031</t>
  </si>
  <si>
    <t>Demontáž otopných těles článkových</t>
  </si>
  <si>
    <t>D96</t>
  </si>
  <si>
    <t>Přesuny suti a vybouraných hmot</t>
  </si>
  <si>
    <t>Včetně naložení na dopravní prostředek a složení na skládku, bez poplatku za skládku.</t>
  </si>
  <si>
    <t>979990107R00</t>
  </si>
  <si>
    <t>Poplatek za skládku suti - směs betonu,cihel,dřeva</t>
  </si>
  <si>
    <t>979093111R00</t>
  </si>
  <si>
    <t>Uložení suti na skládku bez zhutnění</t>
  </si>
  <si>
    <t xml:space="preserve">hod </t>
  </si>
  <si>
    <t>D.1.4.5 Zdravotechnika</t>
  </si>
  <si>
    <t>Množství</t>
  </si>
  <si>
    <t>Cena / MJ</t>
  </si>
  <si>
    <t>1</t>
  </si>
  <si>
    <t>Zemní práce</t>
  </si>
  <si>
    <t>139200010AR</t>
  </si>
  <si>
    <t>Výkop rýh v uzavřeném prostoru areálu v hornině 1-4, rýha 60/120 cm, odvoz 10 km, uložení na skládku</t>
  </si>
  <si>
    <t>Vlastní</t>
  </si>
  <si>
    <t>175100020RAD</t>
  </si>
  <si>
    <t>Obsyp potrubí štěrkopískem, dovoz ze vzdálenosti 15 000 m</t>
  </si>
  <si>
    <t>prohozenou zeminou nebo štěrkopískem, s vodorovnou přepravou k místu zásypu, uložením ve vrstvách a zhutněním.</t>
  </si>
  <si>
    <t>841990211RAA</t>
  </si>
  <si>
    <t>Příplatky za trasu plynovodu ve vozovce v chodníku z litého asfaltu, šířka rýhy 500 mm</t>
  </si>
  <si>
    <t>odstranění krytu vozovky nebo zpevněné plochy (chodníku) podle popisu, odstranění podkladu z kameniva, naložení suti. Vyspravení podkladu po překopech se zhutněním a vyspravení krytu po překopech, u dlažeb použití stávajících dlaždic nebo kostek. Podíl zemních prací v trase plynovodu ve vozovce je odečten.</t>
  </si>
  <si>
    <t>199000002R00</t>
  </si>
  <si>
    <t>Poplatky za skládku horniny 1- 4, skupina 17 05 04 z Katalogu odpadů</t>
  </si>
  <si>
    <t>1.1</t>
  </si>
  <si>
    <t>Bezvýkopová obnova kanalizace</t>
  </si>
  <si>
    <t>110001R</t>
  </si>
  <si>
    <t>Sanační/ montážní vůz</t>
  </si>
  <si>
    <t>110002R</t>
  </si>
  <si>
    <t>Vozidlo s robotem</t>
  </si>
  <si>
    <t>110003R</t>
  </si>
  <si>
    <t>Zbudování montážní jámy vč. zapravení ; min. půdorys 1,0m x 1,0m do hl.</t>
  </si>
  <si>
    <t>110004R</t>
  </si>
  <si>
    <t>Robotické odfrézování přesazených přípojek</t>
  </si>
  <si>
    <t>110005R</t>
  </si>
  <si>
    <t>Čištění kanalizace tlakovým vozem</t>
  </si>
  <si>
    <t>110006R</t>
  </si>
  <si>
    <t>Inspekce TV kamerou : před bezvýkopovou opravou, bez DVD a RZ</t>
  </si>
  <si>
    <t>110007R</t>
  </si>
  <si>
    <t>Bezvýkopová obnova – sycený bezešvý rukávec BRAWO DN 100-150</t>
  </si>
  <si>
    <t>110008R</t>
  </si>
  <si>
    <t>Použití kalibračního rukávce DN 150 pro metodu s otevřeným koncem</t>
  </si>
  <si>
    <t>110009R</t>
  </si>
  <si>
    <t>Robotické profrézování zaústěných přípojek</t>
  </si>
  <si>
    <t>110010R</t>
  </si>
  <si>
    <t>Úprava a odfrézování pracovního konce rukávce</t>
  </si>
  <si>
    <t>110011R</t>
  </si>
  <si>
    <t>Inspekce TV kamerou : po bezvýkopové opravě, vč. DVD a RZ</t>
  </si>
  <si>
    <t>89</t>
  </si>
  <si>
    <t>Ostatní konstrukce na trubním vedení</t>
  </si>
  <si>
    <t>894432111R00</t>
  </si>
  <si>
    <t>Osazení plastových šachet revizních průměr 315 mm</t>
  </si>
  <si>
    <t>894431111RBA</t>
  </si>
  <si>
    <t>Šachty plastové plastové šachty z dílců D 315 mm, dno přímé, D 160 mm, délka šachtové roury 1,25 m, poklop litina 12,5 t</t>
  </si>
  <si>
    <t>Plastové dno, šachta z korugované trouby, těsnění, šachtová roura teleskopická, poklop litinový, čtvercový rám do teleskopické trouby.</t>
  </si>
  <si>
    <t>597101010RA0</t>
  </si>
  <si>
    <t>Odvodňovací žlaby komunikací a zpevněných ploch žlab odvodnovací polymerbetonový včetně dodávky roštu a žlabu, pro zatížení A15</t>
  </si>
  <si>
    <t>montáž odvodňovacích žlabů a vpustí k odvodňovacím žlabům z polymerbetonu, včetně betonového lože popř. obetonování, s dodávkou žlabů a vpustí.</t>
  </si>
  <si>
    <t>1,0*8+0,5</t>
  </si>
  <si>
    <t>998276101R00</t>
  </si>
  <si>
    <t>Přesun hmot pro trubní vedení z trub plastových nebo sklolaminátových Přesun hmot, trubní vedení plastová, otevř. výkop</t>
  </si>
  <si>
    <t>vodovodu nebo kanalizace ražené nebo hloubené (827 1.1, 827 1.9, 827 2.1, 827 2.9), drobných objektů</t>
  </si>
  <si>
    <t>na vzdálenost 15 m od hrany výkopu nebo od okraje šachty</t>
  </si>
  <si>
    <t>9</t>
  </si>
  <si>
    <t>Ostatní konstrukce, bourání</t>
  </si>
  <si>
    <t>941955001R00</t>
  </si>
  <si>
    <t>Lešení lehké pracovní pomocné pomocné, o výšce lešeňové podlahy do 1,2 m</t>
  </si>
  <si>
    <t>974100020RA0</t>
  </si>
  <si>
    <t>Vysekání rýh ve zdivu z cihel rozměr 10x10 cm</t>
  </si>
  <si>
    <t>na jakoukoliv maltu vápennou nebo vápenocementovou. Svislá a vodorovná doprava suti, odvoz do 10 km.</t>
  </si>
  <si>
    <t>Hrubá výplň rýh ve stěnách, jakoukoliv maltou maltou ze suchých směsí_x000D_
 100 x 100 mm</t>
  </si>
  <si>
    <t>jakékoliv šířky rýhy,</t>
  </si>
  <si>
    <t>910      T01</t>
  </si>
  <si>
    <t>Hzs-nezměřitelné stavební práce a přípomoci</t>
  </si>
  <si>
    <t>999281148R00</t>
  </si>
  <si>
    <t>Přesun hmot pro opravy a údržbu objektů pro opravy a údržbu dosavadních objektů včetně vnějších plášťů_x000D_
 výšky do 12 m, nošením</t>
  </si>
  <si>
    <t>oborů 801, 803, 811 a 812</t>
  </si>
  <si>
    <t>700B</t>
  </si>
  <si>
    <t>969021111R00</t>
  </si>
  <si>
    <t>Vybourání kanalizačního potrubí DN do 100 mm</t>
  </si>
  <si>
    <t>včetně pomocného lešení o výšce podlahy do 1900 mm a pro zatížení do 1,5 kPa  (150 kg/m2),</t>
  </si>
  <si>
    <t>721171803R00</t>
  </si>
  <si>
    <t>Demontáž potrubí z novodurových trub do D 75 mm</t>
  </si>
  <si>
    <t>odpadního nebo připojovacího,</t>
  </si>
  <si>
    <t>721171808R00</t>
  </si>
  <si>
    <t>Demontáž potrubí z novodurových trub přes D 75 mm do D 114 mm</t>
  </si>
  <si>
    <t>721290822R00</t>
  </si>
  <si>
    <t>Vnitrostaveništní přemístění vybouraných hmot svislý , v objektech výšky přes 6 do 12 m</t>
  </si>
  <si>
    <t>vodorovně do 100 m</t>
  </si>
  <si>
    <t>722130801R00</t>
  </si>
  <si>
    <t>Demontáž potrubí z ocelových trubek závitových do DN 25</t>
  </si>
  <si>
    <t>722181812R00</t>
  </si>
  <si>
    <t>Demontáž plstěných pásů z trub do D 50</t>
  </si>
  <si>
    <t>722290822R00</t>
  </si>
  <si>
    <t>Vnitrostaveništní přemístění vybouraných hmot svislé, v objektech výšky přes 6 do 12 m</t>
  </si>
  <si>
    <t>vodorovně do 100 m,</t>
  </si>
  <si>
    <t>725110811R00</t>
  </si>
  <si>
    <t>Demontáž klozetů splachovacích</t>
  </si>
  <si>
    <t>725210821R00</t>
  </si>
  <si>
    <t>Demontáž umyvadel umyvadel bez výtokových armatur</t>
  </si>
  <si>
    <t>725210984R00</t>
  </si>
  <si>
    <t>Opravy umyvadel odmontování rohového ventilu G 1/2</t>
  </si>
  <si>
    <t>725310821R00</t>
  </si>
  <si>
    <t>Demontáž dřezů jednodílných na konzolách</t>
  </si>
  <si>
    <t>bez výtokových armatur,</t>
  </si>
  <si>
    <t>725590812R00</t>
  </si>
  <si>
    <t>Vnitrostaveništní  přemístění vybouraných hmot svislé, v objektech výšky přes 6 do 12 m</t>
  </si>
  <si>
    <t>725820801R00</t>
  </si>
  <si>
    <t>Demontáž baterií nástěnných do G 3/4"</t>
  </si>
  <si>
    <t>979981101R00</t>
  </si>
  <si>
    <t>Odvoz a likvidace suti bez příměsí - kontejnerem do 3 t</t>
  </si>
  <si>
    <t>RTS 18/ II</t>
  </si>
  <si>
    <t>715</t>
  </si>
  <si>
    <t>Izolace chemické</t>
  </si>
  <si>
    <t>713552121R00</t>
  </si>
  <si>
    <t>Protipožární kabelové přepážky Protipožární trubní ucpávky EI 120, do D 108 mm, stěna</t>
  </si>
  <si>
    <t>Otvor se utěsní minerální vlnou. Prostup i potrubí před a za prostupem je natřeno protipožární stěrkou. Cena obsahuje dodávku minerální vlny a požární stěrky.</t>
  </si>
  <si>
    <t>Včetně pomocného lešení o výšce podlahy do 1900 mm a pro zatížení do 1,5 kPa.</t>
  </si>
  <si>
    <t>Požární ucpávka 60DP1 : 22</t>
  </si>
  <si>
    <t>998715102R00</t>
  </si>
  <si>
    <t>Přesun hmot pro izolace proti chemickým vlivům v objektech výšky do 12 m</t>
  </si>
  <si>
    <t>50 m vodorovně, měřeno od těžiště půdorysné plochy skládky do těžiště půdorysné plochy objektu</t>
  </si>
  <si>
    <t>721</t>
  </si>
  <si>
    <t>Vnitřní kanalizace</t>
  </si>
  <si>
    <t>721110916R00</t>
  </si>
  <si>
    <t>Opravy odpadního potrubí kameninového propojení dosavadního potrubí , DN 125</t>
  </si>
  <si>
    <t>721140915R00</t>
  </si>
  <si>
    <t>Opravy odpadního potrubí litinového propojení dosavadního potrubí , DN 100</t>
  </si>
  <si>
    <t>721176103R00</t>
  </si>
  <si>
    <t>Potrubí HT připojovací vnější průměr D 50 mm, tloušťka stěny 1,8 mm, DN 50</t>
  </si>
  <si>
    <t>včetně tvarovek, objímek. Bez zednických výpomocí.</t>
  </si>
  <si>
    <t>Potrubí včetně tvarovek. Bez zednických výpomocí.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</si>
  <si>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</si>
  <si>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</si>
  <si>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</si>
  <si>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</si>
  <si>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721176222R00</t>
  </si>
  <si>
    <t>Potrubí KG svodné (ležaté) v zemi vnější průměr D 110 mm, tloušťka stěny 3,2 mm, DN 100</t>
  </si>
  <si>
    <t>722171214R00</t>
  </si>
  <si>
    <t>Potrubí z plastických hmot polyetylenové potrubí PE-HD, D 40 mm, s 3,7 mm, PN 10, svěrné spojky, včetně zednických výpomocí</t>
  </si>
  <si>
    <t>včetně tvarovek, bez zednických výpomocí</t>
  </si>
  <si>
    <t>Potrubí včetně tvarovek, rozebiratelných svěrných spojek a zednických výpomocí.</t>
  </si>
  <si>
    <t>výtlak : 12</t>
  </si>
  <si>
    <t>722172613R00</t>
  </si>
  <si>
    <t>Potrubí z plastických hmot polypropylenové potrubí PP-R, D 32 mm, s 4,4 mm, PN 16, polyfúzně svařované, bez zednických výpomocí</t>
  </si>
  <si>
    <t>Potrubí včetně tvarovek bez zednických výpomocí.</t>
  </si>
  <si>
    <t>odvod kondenzátu : 18</t>
  </si>
  <si>
    <t>721194103R00</t>
  </si>
  <si>
    <t>Zřízení přípojek na potrubí D 32 mm, materiál ve specifikaci</t>
  </si>
  <si>
    <t>vyvedení a upevnění odpadních výpustek,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</si>
  <si>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</si>
  <si>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</si>
  <si>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</si>
  <si>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</si>
  <si>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721194107R00</t>
  </si>
  <si>
    <t>Zřízení přípojek na potrubí D 75 mm, materiál ve specifikaci</t>
  </si>
  <si>
    <t>721194109R00</t>
  </si>
  <si>
    <t>Zřízení přípojek na potrubí D 110  mm, materiál ve specifikaci</t>
  </si>
  <si>
    <t>721213436R00</t>
  </si>
  <si>
    <t>Odtokové žlaby rovný odtokový žlab, umístění do prostoru nebo ke zdi, děrovaný rošt, délka 1000 mm, včetně dodávky materiálu</t>
  </si>
  <si>
    <t>včetně sifonu, betonové směsi, hydroizolační bandáže, hydroizolační hmoty a silikonu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</si>
  <si>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</si>
  <si>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</si>
  <si>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721290111R00</t>
  </si>
  <si>
    <t>Zkouška těsnosti kanalizace v objektech vodou, DN 125</t>
  </si>
  <si>
    <t>40+60+35+21+12+18</t>
  </si>
  <si>
    <t>998721102R00</t>
  </si>
  <si>
    <t>Přesun hmot pro vnitřní kanalizaci v objektech výšky do 12 m</t>
  </si>
  <si>
    <t>722</t>
  </si>
  <si>
    <t>Vnitřní vodovod</t>
  </si>
  <si>
    <t>722131914R00</t>
  </si>
  <si>
    <t>Opravy vodovodního potrubí závitového vsazení odbočky do potrubí, DN 32</t>
  </si>
  <si>
    <t>722131934R00</t>
  </si>
  <si>
    <t>Opravy vodovodního potrubí závitového propojení dosavadního potrubí, DN 32</t>
  </si>
  <si>
    <t>722172731R00</t>
  </si>
  <si>
    <t>Potrubí z plastických hmot polypropylenové potrubí PP-R, D 20 mm, s 3,4 mm, PN 20, polyfúzně svařované, bez zednických výpomocí</t>
  </si>
  <si>
    <t>SV : 46</t>
  </si>
  <si>
    <t>TV : 45</t>
  </si>
  <si>
    <t>C : 101</t>
  </si>
  <si>
    <t>722172732R00</t>
  </si>
  <si>
    <t>Potrubí z plastických hmot polypropylenové potrubí PP-R, D 25 mm, s 4,2 mm, PN 20, polyfúzně svařované, bez zednických výpomocí</t>
  </si>
  <si>
    <t>SV : 105</t>
  </si>
  <si>
    <t>TV : 105</t>
  </si>
  <si>
    <t>C : 25</t>
  </si>
  <si>
    <t>722172733R00</t>
  </si>
  <si>
    <t>Potrubí z plastických hmot polypropylenové potrubí PP-R, D 32 mm, s 5,4 mm, PN 20, polyfúzně svařované, bez zednických výpomocí</t>
  </si>
  <si>
    <t>SV : 25</t>
  </si>
  <si>
    <t>TV : 25</t>
  </si>
  <si>
    <t>722181213RT7</t>
  </si>
  <si>
    <t>Izolace vodovodního potrubí návleková z trubic z pěnového polyetylenu, tloušťka stěny 13 mm, d 22 mm</t>
  </si>
  <si>
    <t>V položce je kalkulována dodávka izolační trubice, spon a lepicí pásky.</t>
  </si>
  <si>
    <t>722181213RT8</t>
  </si>
  <si>
    <t>Izolace vodovodního potrubí návleková z trubic z pěnového polyetylenu, tloušťka stěny 13 mm, d 25 mm</t>
  </si>
  <si>
    <t>722181213RU1</t>
  </si>
  <si>
    <t>Izolace vodovodního potrubí návleková z trubic z pěnového polyetylenu, tloušťka stěny 13 mm, d 32 mm</t>
  </si>
  <si>
    <t>722181214RT7</t>
  </si>
  <si>
    <t>Izolace vodovodního potrubí návleková z trubic z pěnového polyetylenu, tloušťka stěny 20 mm, d 22 mm</t>
  </si>
  <si>
    <t>722181214RT8</t>
  </si>
  <si>
    <t>Izolace vodovodního potrubí návleková z trubic z pěnového polyetylenu, tloušťka stěny 20 mm, d 25 mm</t>
  </si>
  <si>
    <t>722181215RU1</t>
  </si>
  <si>
    <t>Izolace vodovodního potrubí návleková z trubic z pěnového polyetylenu, tloušťka stěny 25 mm, d 32 mm</t>
  </si>
  <si>
    <t>722190401R00</t>
  </si>
  <si>
    <t>Vyvedení a upevnění výpustek DN 15</t>
  </si>
  <si>
    <t>722190901R00</t>
  </si>
  <si>
    <t>Uzavření nebo otevření vodovodního potrubí při opravě</t>
  </si>
  <si>
    <t>včetně vypuštění a napuštění,</t>
  </si>
  <si>
    <t>722224111R00</t>
  </si>
  <si>
    <t>Kohout kulový, vypouštěcí a napouštěcí, vnější závit, mosazný, DN 15, PN 10, včetně dodávky materiálu</t>
  </si>
  <si>
    <t>722237121R00</t>
  </si>
  <si>
    <t>Kohout kulový, mosazný, vnitřní-vnitřní závit, DN 15, PN 42, včetně dodávky materiálu</t>
  </si>
  <si>
    <t>722237122R00</t>
  </si>
  <si>
    <t>Kohout kulový, mosazný, vnitřní-vnitřní závit, DN 20, PN 42, včetně dodávky materiálu</t>
  </si>
  <si>
    <t>722239101R00</t>
  </si>
  <si>
    <t>Montáž armatury závitové se dvěma závity G 1/2"</t>
  </si>
  <si>
    <t>Odkaz na mn. položky pořadí 77 : 9,00000</t>
  </si>
  <si>
    <t>722280106R00</t>
  </si>
  <si>
    <t>Tlakové zkoušky vodovodního potrubí do DN 32</t>
  </si>
  <si>
    <t>192+235+50</t>
  </si>
  <si>
    <t>722290234R00</t>
  </si>
  <si>
    <t>Proplach a dezinfekce vodovodního potrubí do DN 80</t>
  </si>
  <si>
    <t>Včetně dodání desinfekčního prostředku.</t>
  </si>
  <si>
    <t>5513805001R</t>
  </si>
  <si>
    <t>ventil regulační, do cirkulace, pro TUV; šikmý; kvs 0,45; DN 15 mm; vnitřní závit</t>
  </si>
  <si>
    <t>998722102R00</t>
  </si>
  <si>
    <t>Přesun hmot pro vnitřní vodovod v objektech výšky do 12 m</t>
  </si>
  <si>
    <t>vodorovně do 50 m</t>
  </si>
  <si>
    <t>724</t>
  </si>
  <si>
    <t>Strojní vybavení</t>
  </si>
  <si>
    <t>722190504R00</t>
  </si>
  <si>
    <t>Přípojka odsávací,  , DN 32</t>
  </si>
  <si>
    <t>připoj.výtlač.potrubí : 1</t>
  </si>
  <si>
    <t>724149101R00</t>
  </si>
  <si>
    <t>Čerpadla vodovodní strojní montáž čerpadel pnorných bez potrubí a příslušnství_x000D_
 o výkonu do 40 l</t>
  </si>
  <si>
    <t>4261192192G</t>
  </si>
  <si>
    <t>Čerpadlo ponorné kalové s plovákem, nečistoty do 12mm, celonerezové, 230V, s kabelem 10m,  G 5/4",16m/32,0m3/h</t>
  </si>
  <si>
    <t>998724202R00</t>
  </si>
  <si>
    <t>Přesun hmot pro strojní vybavení v objektech výšky do 12 m</t>
  </si>
  <si>
    <t>725</t>
  </si>
  <si>
    <t>Zařizovací předměty</t>
  </si>
  <si>
    <t>725119105R00</t>
  </si>
  <si>
    <t>Nádrže splachovací montáž vysokopoložené</t>
  </si>
  <si>
    <t>725119306R00</t>
  </si>
  <si>
    <t>Klozetové mísy montáž  závěsné</t>
  </si>
  <si>
    <t>725219401R00</t>
  </si>
  <si>
    <t>Umyvadlo montáž na šrouby do zdiva</t>
  </si>
  <si>
    <t>Včetně dodání zápachové uzávěrky.</t>
  </si>
  <si>
    <t>725314290R00</t>
  </si>
  <si>
    <t>Příslušenství ke dřezu k dřezu v kuchyňské sestavě</t>
  </si>
  <si>
    <t>725319101R00</t>
  </si>
  <si>
    <t>Montáž dřezu jednoduchého</t>
  </si>
  <si>
    <t>725339101R00</t>
  </si>
  <si>
    <t>Montáž výlevky diturvitové, bez nádrže a armatur</t>
  </si>
  <si>
    <t>725814101R00</t>
  </si>
  <si>
    <t>Ventil  rohový, mosazný, s filtrem, bez matky, DN 15 x DN 10, včetně dodávky materiálu</t>
  </si>
  <si>
    <t>725829202R00</t>
  </si>
  <si>
    <t>Montáž baterií umyvadlových a dřezových umyvadlové a dřezové nástěnné</t>
  </si>
  <si>
    <t>725829301R00</t>
  </si>
  <si>
    <t>Montáž baterií umyvadlových a dřezových umyvadlové a dřezové stojánkové</t>
  </si>
  <si>
    <t>725849200R00</t>
  </si>
  <si>
    <t>Montáž baterie sprchové nastavitelná výška</t>
  </si>
  <si>
    <t>725849302R00</t>
  </si>
  <si>
    <t>Montáž baterie sprchové držáku sprchy</t>
  </si>
  <si>
    <t>725850145R00</t>
  </si>
  <si>
    <t>Ventily odpadní pro klimatizační vzduchotechnické jednotky, odvody kondenzátu z komínů, materiál PP, odpad vodorovný; vodní zápach. uzávěrka, D 40 mm, včetnně dodávky materiálu</t>
  </si>
  <si>
    <t>55145012R</t>
  </si>
  <si>
    <t>baterie dřezová nástěnná; výtok spodní; rozteč 130 až 170 mm; ovládání pákové; povrch chrom; ramínko kulaté ústí, otočné; 300 mm</t>
  </si>
  <si>
    <t>55145031R</t>
  </si>
  <si>
    <t>baterie umyvadlová směšovací; stojánková; ovládání pákové; povrch chrom; kartuše s regulací teploty; v. výtoku 50 mm</t>
  </si>
  <si>
    <t>551450380R</t>
  </si>
  <si>
    <t>baterie sprchová nástěnná; rozteč 130 až 170 mm; ovládání pákové; povrch chrom; směšovací</t>
  </si>
  <si>
    <t>55145041R</t>
  </si>
  <si>
    <t>baterie dřezová stojánková; ovládání pákové; povrch chrom; ramínko otočné; 215 mm</t>
  </si>
  <si>
    <t>55145352R</t>
  </si>
  <si>
    <t>kombinace sprchová držák pevný; ruční sprcha d 68 mm; hadice 150 cm; povrch chrom</t>
  </si>
  <si>
    <t>55147031R</t>
  </si>
  <si>
    <t>splachovač WC nádržkový, s úsporným splachováním; ovládání manuální; nádržka plast</t>
  </si>
  <si>
    <t>551674068R</t>
  </si>
  <si>
    <t>sedátko klozetové s poklopem; plast; antibakteriální; bílé; úchyty ocelové</t>
  </si>
  <si>
    <t>55230561R</t>
  </si>
  <si>
    <t>umyvadlo kulaté; š = 455 mm; nerez; s otvorem pro baterii; povrch - mat; zápustné</t>
  </si>
  <si>
    <t>64214330R</t>
  </si>
  <si>
    <t>umyvadlo š = 550 mm; hl. 450 mm; diturvit; s otvorem pro baterii; s přepadem; bílá; uchycení šrouby</t>
  </si>
  <si>
    <t>64240063R</t>
  </si>
  <si>
    <t>mísa klozetová diturvit závěsná; h = 360 mm; š = 360 mm; hl. 490 mm; splach. hluboké; sedátko s poklopem; bílá</t>
  </si>
  <si>
    <t>64271101R</t>
  </si>
  <si>
    <t>výlevka stojící; keramika; bílá; h = 450 mm; š = 425 mm; hl. 500 mm; mřížka plastová; průměr odpadu 102 mm</t>
  </si>
  <si>
    <t>998725102R00</t>
  </si>
  <si>
    <t>Přesun hmot pro zařizovací předměty v objektech výšky do 12 m</t>
  </si>
  <si>
    <t>726</t>
  </si>
  <si>
    <t>Předstěnové systémy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</si>
  <si>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</si>
  <si>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</si>
  <si>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Včetně dodávky a připevnění montážního prvku vč. napojení na kanalizační popř. vodovodní potrubí.</t>
  </si>
  <si>
    <t>551070101R</t>
  </si>
  <si>
    <t>tlačítko ovládací plastové; ovládací síla do 20,0 N; dvoučinné mechanické splachování 3 l/6 l; 247x165x17,5 mm; barva bílá</t>
  </si>
  <si>
    <t>998726122R00</t>
  </si>
  <si>
    <t>Přesun hmot pro předstěnové systémy v objektech výšky do 12 m</t>
  </si>
  <si>
    <t>767885003R00</t>
  </si>
  <si>
    <t>Žlab podpůrný pozinkovaný, pro vedení plastového potrubí, D 32 mm</t>
  </si>
  <si>
    <t>Položky neobsahují montáž objímek a konzol.</t>
  </si>
  <si>
    <t>Výroba a montáž atypických kovovových doplňků staveb hmotnosti do 5 kg</t>
  </si>
  <si>
    <t>0,25 kg/m : 75,0*0,25</t>
  </si>
  <si>
    <t>55399994R</t>
  </si>
  <si>
    <t>výrobek kovový zámečnický, atypický</t>
  </si>
  <si>
    <t>Ocelové výrobky - kotvy a spojky-atypické prvky : 18,75</t>
  </si>
  <si>
    <t>998767102R00</t>
  </si>
  <si>
    <t>Přesun hmot pro kovové stavební doplňk. konstrukce v objektech výšky do 12 m</t>
  </si>
  <si>
    <t>50 m vodorovně</t>
  </si>
  <si>
    <t>Soubor</t>
  </si>
  <si>
    <t>Zařízení staveniště</t>
  </si>
  <si>
    <t>Cen. soustava</t>
  </si>
  <si>
    <t>D.1.4.5 Mediciální plyny</t>
  </si>
  <si>
    <t>804</t>
  </si>
  <si>
    <t>Rozvody medicinálních plynů</t>
  </si>
  <si>
    <t>D+M Trubka Cu průměr   8x1</t>
  </si>
  <si>
    <t xml:space="preserve">D+M Trubka Cu průměr 12x1 </t>
  </si>
  <si>
    <t>D+M Trubka Cu průměr 18x1</t>
  </si>
  <si>
    <t>D+M Trubka Cu průměr 22x1</t>
  </si>
  <si>
    <t>D+M Trubka Cu pruměr 28x1</t>
  </si>
  <si>
    <t>D+M Tvarovky Cu pr. 8</t>
  </si>
  <si>
    <t>D+M Tvarovky Cu pr. 12</t>
  </si>
  <si>
    <t>D+M Tvarovky Cu pr. 18</t>
  </si>
  <si>
    <t>D+M Tvarovky Cu pr. 22</t>
  </si>
  <si>
    <t>D+M Tvarovky Cu pr. 28</t>
  </si>
  <si>
    <t>D+M Pájka Ag 45 + pasta</t>
  </si>
  <si>
    <t>D+M Ocelový chránič 22x2.3- tr. svař.1/2", pr.12</t>
  </si>
  <si>
    <t>D+M Ocelový chránič 26x2,6- tr. svař.3/4", pr.18</t>
  </si>
  <si>
    <t>D+M Ocelový chránič 38x2,6- tr. svař.1", pr.22</t>
  </si>
  <si>
    <t>D+M Ocelový chránič 44x3,2- tr. svař.5/4", pr.28</t>
  </si>
  <si>
    <t>D+M Kohout kulový R 253 1/4" vč.šr.</t>
  </si>
  <si>
    <t>D+M Kohout kulový R 253 3/8" vč.šr.</t>
  </si>
  <si>
    <t>D+M Kohout kulový R 253 1/2" vč.šr.</t>
  </si>
  <si>
    <t>D+M Kohout kulový R 253 3/4" vč.šr.</t>
  </si>
  <si>
    <t>D+M Kohout kulový R 253 1" vč.šr.</t>
  </si>
  <si>
    <t>D+M Odvodnění potrubí medicinálních plynů</t>
  </si>
  <si>
    <t>D+M Odvodnění potrubí vakua</t>
  </si>
  <si>
    <t>D+M Konzola trubek (2-3 trubky, závěs 0,5m)</t>
  </si>
  <si>
    <t xml:space="preserve">D+M Ventilová skříň pro 3 plyny se signalizací - pod omítku </t>
  </si>
  <si>
    <t>výrobek třídy II.b</t>
  </si>
  <si>
    <t>integrovaná klinická signalizace</t>
  </si>
  <si>
    <t>výrobek registrovaný na SÚKL - zdravotnické prostředky</t>
  </si>
  <si>
    <t>D+M Signalizace klinická pro max. 6 plynů</t>
  </si>
  <si>
    <t>D+M Redukční skříň zdvojená</t>
  </si>
  <si>
    <t>provoz bez COVID pacientů 80m3/hod.</t>
  </si>
  <si>
    <t>provoz včetně COVID pacientů 160m3/hod.</t>
  </si>
  <si>
    <t>Napojení na stávající rozvody</t>
  </si>
  <si>
    <t>Ochranný plyn pro pájení Cu dle ČSN EN ISO 7396 (na bm potrubí)</t>
  </si>
  <si>
    <t>Propláchnutí rozvodu dusíkem (na bm potrubí)</t>
  </si>
  <si>
    <t>Značení potrubních rozvodů (na bm potrubí)</t>
  </si>
  <si>
    <t>D+M Protipožární ucpávky</t>
  </si>
  <si>
    <t>Tlaková zkouška úseková</t>
  </si>
  <si>
    <t>Tlaková zkouška závěrečná</t>
  </si>
  <si>
    <t>Zakreslení skutečného stavu</t>
  </si>
  <si>
    <t>Vedení montážních prací</t>
  </si>
  <si>
    <t>účast na kontrolním dnu 1x týdně</t>
  </si>
  <si>
    <t>Předání, proškolení obsluhy</t>
  </si>
  <si>
    <t>Výchozí revize elektro</t>
  </si>
  <si>
    <t>Výchozí revize rozvodů MP</t>
  </si>
  <si>
    <t>181</t>
  </si>
  <si>
    <t>Instalace zdrojových mostů a lůžkových ramp</t>
  </si>
  <si>
    <t>D+M Zdrojový most pro jedno lůžko délka 2200 mm</t>
  </si>
  <si>
    <t>výbava součástí technické zprávy medicinálních plynů</t>
  </si>
  <si>
    <t>D+M Zdrojový most pro jedno lůžko délka 2800mm</t>
  </si>
  <si>
    <t>D+M Zdrojový most pro dvě lůžka délka 5600mm</t>
  </si>
  <si>
    <t>D+M Lůžková rampa pro jedno lůžko délka 1650mm</t>
  </si>
  <si>
    <t>D+M Držák zástěny teleskopický včetně uchycení na zdrojový most</t>
  </si>
  <si>
    <t>bez plenty</t>
  </si>
  <si>
    <t>D.1.4.7 Měření a regulace</t>
  </si>
  <si>
    <t>1. Periferie+Čidla</t>
  </si>
  <si>
    <t>Pol__1_MaR</t>
  </si>
  <si>
    <t>Kanálové čidlo relativní vlhkosti 0-10 V</t>
  </si>
  <si>
    <t>Viz dokument D.1.4.7.3, D.1.4.7.4 - pol.1.6</t>
  </si>
  <si>
    <t>Pol__2_MaR</t>
  </si>
  <si>
    <t>Kanálové čidlo rel. vlhkosti a teploty 2x 0-10 V</t>
  </si>
  <si>
    <t>Viz dokument D.1.4.7.3, D.1.4.7.4 - pol.1.7</t>
  </si>
  <si>
    <t>Pol__3_MaR</t>
  </si>
  <si>
    <t>Čidlo diferenčního tlaku pro vzduch, 0…10 V, 0…1000 / 0…1500 / 0…3000 Pa, lineární char.</t>
  </si>
  <si>
    <t>Viz dokument D.1.4.7.3, D.1.4.7.4 - pol.1.8</t>
  </si>
  <si>
    <t>Pol__4_MaR</t>
  </si>
  <si>
    <t>Čidlo diferenčního tlaku pro vzduch, 0…10 V, -50…+50 / -100…+100 / 0…100 Pa, lineární char.</t>
  </si>
  <si>
    <t>Pol__5_MaR</t>
  </si>
  <si>
    <t>Kanálové teplotní čidlo - 0,4 m, -50…+80°C</t>
  </si>
  <si>
    <t>Viz dokument D.1.4.7.3, D.1.4.7.4 - pol.1.4</t>
  </si>
  <si>
    <t>Pol__6_MaR</t>
  </si>
  <si>
    <t>Venkovní teplotní čidlo -50…+70°C</t>
  </si>
  <si>
    <t>Viz dokument D.1.4.7.3, D.1.4.7.4 - pol.1.1</t>
  </si>
  <si>
    <t>Pol__8_MaR</t>
  </si>
  <si>
    <t>Ponorné teplotní čidlo  - s jímkou 100 mm, -30…+130°C</t>
  </si>
  <si>
    <t>Viz dokument D.1.4.7.3, D.1.4.7.4 - pol.1.2</t>
  </si>
  <si>
    <t>Pol__9_MaR</t>
  </si>
  <si>
    <t>Protimrazový termostat -5..+15°C, kapilára 6m</t>
  </si>
  <si>
    <t>Viz dokument D.1.4.7.3, D.1.4.7.4 - pol.2.1</t>
  </si>
  <si>
    <t>Pol__10_MaR</t>
  </si>
  <si>
    <t>Kanálový hygrostat 15..95% rv, nastav. uvnitř</t>
  </si>
  <si>
    <t>Viz dokument D.1.4.7.3, D.1.4.7.4 - pol.3.1</t>
  </si>
  <si>
    <t>Pol__11_MaR</t>
  </si>
  <si>
    <t>Relé - hlídání hladiny</t>
  </si>
  <si>
    <t>Viz dokument D.1.4.7.3, D.1.4.7.4 - pol.5.1</t>
  </si>
  <si>
    <t>Pol__12_MaR</t>
  </si>
  <si>
    <t>Sonda pro snímač zaplavení DZ</t>
  </si>
  <si>
    <t>Pol__13_MaR</t>
  </si>
  <si>
    <t>Diferenční tlakový spínač 20...300 Pa</t>
  </si>
  <si>
    <t>Viz dokument D.1.4.7.3, D.1.4.7.4 - pol.4.1</t>
  </si>
  <si>
    <t>Pol__14_MaR</t>
  </si>
  <si>
    <t>Diferenční tlakový spínač 50...500 Pa</t>
  </si>
  <si>
    <t>Pol__15_MaR</t>
  </si>
  <si>
    <t>Klapkový pohon 24V, toč. 0..10V, 25 Nm</t>
  </si>
  <si>
    <t>Viz dokument D.1.4.7.3, D.1.4.7.4 - pol.8.2</t>
  </si>
  <si>
    <t>Pol__16_MaR</t>
  </si>
  <si>
    <t>Klapkový pohon 24V, toč. 2-bod, 18 Nm, havar. Fce</t>
  </si>
  <si>
    <t>Viz dokument D.1.4.7.3, D.1.4.7.4 - pol.8.1</t>
  </si>
  <si>
    <t>Pol__17_MaR</t>
  </si>
  <si>
    <t>Kombiventil s P/T přípojkami, PN25, DN15, vnitřní závit Rp=1/2", zdvih 2,5mm, V100=575l/h</t>
  </si>
  <si>
    <t>Viz dokument D.1.4.7.3, D.1.4.7.4 - pol.6.2</t>
  </si>
  <si>
    <t>Pol__18_MaR</t>
  </si>
  <si>
    <t>Kombiventil s P/T přípojkami, PN25, DN20, vnitřní závit Rp3/4", zdvih 4,5/5,5mm, V100=1330l/h</t>
  </si>
  <si>
    <t>Pol__19_MaR</t>
  </si>
  <si>
    <t>Kombiventil s P/T přípojkami, PN25, DN32, vnitřní závit Rp11/4", zdvih 4,5/5,5mm, V100=4001l/h</t>
  </si>
  <si>
    <t>Pol__20_MaR</t>
  </si>
  <si>
    <t>Pohon 0-10V, 24V, 100N, zpětná vazba, kalibrace, ruční ovl, kabel 1,5m</t>
  </si>
  <si>
    <t>Viz dokument D.1.4.7.3, D.1.4.7.4 - pol.7.1</t>
  </si>
  <si>
    <t>Pol__21_MaR</t>
  </si>
  <si>
    <t>Přímý ventil, PN16, DN15, Kvs=2,5m3/h, zdvih 5,5mm, teplota média -25…120°C</t>
  </si>
  <si>
    <t>Viz dokument D.1.4.7.3, D.1.4.7.4 - pol.6.1</t>
  </si>
  <si>
    <t>Pol__22_MaR</t>
  </si>
  <si>
    <t>Pohon AC/DC 24V, 400N, DC 0…10V, 4…20mA, 30s, 5,5mm, teplota média 1 až 130 °C, ruční ovládání, certifikát CE</t>
  </si>
  <si>
    <t>Pol__23_MaR</t>
  </si>
  <si>
    <t>Frekvenční měnič, 1.5kW, filtr třídy B, IP55, bez ovládacího panelu</t>
  </si>
  <si>
    <t>Viz dokument D.1.4.7.3, D.1.4.7.4 - pol.9.1</t>
  </si>
  <si>
    <t>Pol__24_MaR</t>
  </si>
  <si>
    <t>Ovládací panel k frekvenčnímu měniči</t>
  </si>
  <si>
    <t>2. DDC HW</t>
  </si>
  <si>
    <t>Pol__25_MaR</t>
  </si>
  <si>
    <t>Router BACnet/IP na BACnet/LonTalk a BACnet/MSTP</t>
  </si>
  <si>
    <t>Viz dokument D.1.4.7.3, D.1.4.7.4 - pol.11.1</t>
  </si>
  <si>
    <t>Pol__26_MaR</t>
  </si>
  <si>
    <t>Modulární podstanice, 200x I/O, BACnet/LonTalk</t>
  </si>
  <si>
    <t>Viz dokument D.1.4.7.3, D.1.4.7.4 - pol.10.1</t>
  </si>
  <si>
    <t>Pol__27_MaR</t>
  </si>
  <si>
    <t>Napájecí modul 1.2 A</t>
  </si>
  <si>
    <t>Pol__28_MaR</t>
  </si>
  <si>
    <t>Sběrnicový modul</t>
  </si>
  <si>
    <t>Pol__29_MaR</t>
  </si>
  <si>
    <t>Modul pro prodloužení interní I/O sběrnice</t>
  </si>
  <si>
    <t>Pol__30_MaR</t>
  </si>
  <si>
    <t>Modul pro systémové integrace (40 dat. bodů)</t>
  </si>
  <si>
    <t>Pol__31_MaR</t>
  </si>
  <si>
    <t>Univerzální modul, 8x UIO</t>
  </si>
  <si>
    <t>Pol__32_MaR</t>
  </si>
  <si>
    <t>Modul digitálních vstupů, 8x DI</t>
  </si>
  <si>
    <t>Pol__33_MaR</t>
  </si>
  <si>
    <t>Modul digitálních vstupů, 16x DI</t>
  </si>
  <si>
    <t>Pol__34_MaR</t>
  </si>
  <si>
    <t>Modul digitálních výstupů, 6x DO</t>
  </si>
  <si>
    <t>Pol__35_MaR</t>
  </si>
  <si>
    <t>Adresovací kolíčky; 1 ... 24, + 2 resetovací</t>
  </si>
  <si>
    <t>3. Nadřízené pracoviště</t>
  </si>
  <si>
    <t>Pol__36_MaR</t>
  </si>
  <si>
    <t>SW licence pro rozšíření SW SCADA centrálního velínu pro 100 datových bodů</t>
  </si>
  <si>
    <t>Viz dokument D.1.4.7.3, D.1.4.7.4 - pol.11.2</t>
  </si>
  <si>
    <t>4. Rozvaděče MaR</t>
  </si>
  <si>
    <t>Pol__37_MaR</t>
  </si>
  <si>
    <t>Rozvaděč MaR RA1, je umístěn v 1.PP ve strojovně VZT m.č.N0.06 .  Z rozvaděče je řízeno a napájeno
- VZT 1
- VZT 1.02
- VZT 2 
- Rozvaděč MaR RA2
- Vazba na Split chladicí jednotky 3.01, 4.01, 4.02
Ovládací prvky jsou instalovány na panelu rozvaděče tak, aby byl k nim umožněn pohodlný přístup pro obsluhu. Řídící jednotka, moduly ŘS a navazující zařízení jsou umístěny uvnitř rozvaděče. Na dveřích rozvaděče jsou umístěny světelné signálky a ovládací prvky.
Přívody a vývody vrchem., instalovaný výkon  (MDO) Pi = 30kW, 
součinitel současnosti beta = 0.9
výpočtové zatížení  (MDO) Pn = 27 kW                                                                                                                                                 jmenovitý proud rozváděče (MDO) In = 54 A,                                                                                                                                    zkratová odolnost rozváděče (MDO) Ik´´ = 10 kA,  
druh soustavy (MDO) 3 N PE, AC 50Hz, 230/400V, TN-S, přepěťová ochrana                                                                                                                                                         celkové krytí rozváděče otevřená/zavřená dvířka  IP20/IP44
orientace kabelů přívod a vývody shora
ochranné opatření dle ČSN 33 2000-4-41 ed.3- automatické odpojení od zdroje
oceloplechový rozváděč nástěnný, celkové rozměry VxŠxH 2000x (800+800) x400 mm, sokl 100mm, počet polí 2, větrání rozvaděče                                                                                                                                                                                              napájené obvody-viz dokument D.1.4.7.6</t>
  </si>
  <si>
    <t>Viz dokument D.1.4.7.3, D.1.4.7.4 - pol.13.1</t>
  </si>
  <si>
    <t>Pol__38_MaR</t>
  </si>
  <si>
    <t>.Rozvaděč MaR RA2, je umístěn v 1.PP ve strojovně VS m.č.N0.08. Rozvaděč napájen z RA1. Z rozvaděče je řízeno a napájeno
- topná větev ostré vody pro VZT1
- EQ topná větev pro JIP 1.NP
Ovládací prvky jsou instalovány na panelu rozvaděče tak, aby byl k nim umožněn pohodlný přístup pro obsluhu. Moduly ŘS a navazující zařízení jsou umístěny uvnitř rozvaděče. Na dveřích rozvaděče jsou umístěny světelné signálky a ovládací prvky.
Přívody a vývody vrchem., instalovaný výkon  - viz RA1,                                                                                                                                    zkratová odolnost rozváděče (MDO) Ik´´ = 10 kA,  
druh soustavy (MDO) 3 N PE, AC 50Hz, 230/400V, TN-S, přepěťová ochrana                                                                                                                                                         celkové krytí rozváděče otevřená/zavřená dvířka  IP20/IP44
orientace kabelů přívod a vývody shora
ochranné opatření dle ČSN 33 2000-4-41 ed.3- automatické odpojení od zdroje
oceloplechový rozváděč nástěnný, celkové rozměry VxŠxH 800x 600 x400 mm, počet polí 1, větrání rozvaděče                                                                                                                                                                                              napájené obvody-viz dokument D.1.4.7.5</t>
  </si>
  <si>
    <t>Viz dokument D.1.4.7.3, D.1.4.7.4 - pol.13.2</t>
  </si>
  <si>
    <t>5</t>
  </si>
  <si>
    <t>5. Kabeláž a nosný materiál</t>
  </si>
  <si>
    <t>Pol__39_MaR</t>
  </si>
  <si>
    <t xml:space="preserve">Kovový žlab 250/50 + příslušenství </t>
  </si>
  <si>
    <t>Viz dokument D.1.4.7.7, D.1.4.7.8</t>
  </si>
  <si>
    <t>Pol__40_MaR</t>
  </si>
  <si>
    <t xml:space="preserve">Kovový žlab 125/100 + příslušenství </t>
  </si>
  <si>
    <t>Pol__41_MaR</t>
  </si>
  <si>
    <t xml:space="preserve">Kovový žlab 125/50 + příslušenství </t>
  </si>
  <si>
    <t>Pol__42_MaR</t>
  </si>
  <si>
    <t xml:space="preserve">Kovový žlab 62/50 + příslušenství </t>
  </si>
  <si>
    <t>Pol__43_MaR</t>
  </si>
  <si>
    <t xml:space="preserve">Kovový žlab 40/20 + příslušenství </t>
  </si>
  <si>
    <t>Pol__44_MaR</t>
  </si>
  <si>
    <r>
      <t xml:space="preserve">Trubka pro montáž na povrch, do betonu, do země </t>
    </r>
    <r>
      <rPr>
        <sz val="11"/>
        <rFont val="Symbol"/>
        <family val="1"/>
        <charset val="2"/>
      </rPr>
      <t>f</t>
    </r>
    <r>
      <rPr>
        <sz val="8"/>
        <rFont val="Arial"/>
        <family val="2"/>
        <charset val="238"/>
      </rPr>
      <t>16 + příslušenství</t>
    </r>
  </si>
  <si>
    <t>Pol__45_MaR</t>
  </si>
  <si>
    <r>
      <t xml:space="preserve">Trubka pro montáž na povrch, do betonu, do země </t>
    </r>
    <r>
      <rPr>
        <sz val="11"/>
        <rFont val="Symbol"/>
        <family val="1"/>
        <charset val="2"/>
      </rPr>
      <t>f50</t>
    </r>
    <r>
      <rPr>
        <sz val="8"/>
        <rFont val="Arial"/>
        <family val="2"/>
        <charset val="238"/>
      </rPr>
      <t xml:space="preserve"> + příslušenství</t>
    </r>
  </si>
  <si>
    <t>Pol__46_MaR</t>
  </si>
  <si>
    <t>CYA 6mm</t>
  </si>
  <si>
    <t>Pol__47_MaR</t>
  </si>
  <si>
    <t>Kabel CYKY-J 3x1,5</t>
  </si>
  <si>
    <t>Viz dokument D.1.4.7.3, D.1.4.7.4 - pol.12.1</t>
  </si>
  <si>
    <t>Pol__48_MaR</t>
  </si>
  <si>
    <t>Kabel CYKY-J 4x6</t>
  </si>
  <si>
    <t>Pol__49_MaR</t>
  </si>
  <si>
    <t>Kabel CYKY-J 5x1,5</t>
  </si>
  <si>
    <t>Pol__50_MaR</t>
  </si>
  <si>
    <t>Kabel CYKY-J 5x2,5</t>
  </si>
  <si>
    <t>Pol__51_MaR</t>
  </si>
  <si>
    <t>Kabel CYKY-O 2x1,5</t>
  </si>
  <si>
    <t>Pol__52_MaR</t>
  </si>
  <si>
    <t>Kabel NYCY-J 4x6</t>
  </si>
  <si>
    <t>Viz dokument D.1.4.7.3, D.1.4.7.4 - pol.12.2</t>
  </si>
  <si>
    <t>Pol__53_MaR</t>
  </si>
  <si>
    <t>Kabel  stíněný JYTY-O 2x1</t>
  </si>
  <si>
    <t>Viz dokument D.1.4.7.3, D.1.4.7.4 - pol.12.3</t>
  </si>
  <si>
    <t>Pol__54_MaR</t>
  </si>
  <si>
    <t>Kabel  stíněný JYTY-O 4x1</t>
  </si>
  <si>
    <t>Pol__55_MaR</t>
  </si>
  <si>
    <t>Kabel  stíněný JYTY-O 7x1</t>
  </si>
  <si>
    <t>Pol__56_MaR</t>
  </si>
  <si>
    <t>Kabel J-Y(St)Y 2x2x0.8</t>
  </si>
  <si>
    <t>Pol__57_MaR</t>
  </si>
  <si>
    <t>Kabel PRAFlaCom F 1x2x0,8</t>
  </si>
  <si>
    <t>Viz dokument D.1.4.7.3, D.1.4.7.4 - pol.12.4</t>
  </si>
  <si>
    <t>Pol__58_MaR</t>
  </si>
  <si>
    <t>Kabel PRAFlaCom F 2x2x0,8</t>
  </si>
  <si>
    <t>Pol__59_MaR</t>
  </si>
  <si>
    <t>Kabel Belden 8205</t>
  </si>
  <si>
    <t>Viz dokument D.1.4.7.3, D.1.4.7.4 - pol.12.5</t>
  </si>
  <si>
    <t>Pol__60_MaR</t>
  </si>
  <si>
    <t>Drobný materiál</t>
  </si>
  <si>
    <t>6 - Montáže</t>
  </si>
  <si>
    <t>Pol__61_MaR</t>
  </si>
  <si>
    <t>Montáž periferií</t>
  </si>
  <si>
    <t>Pol__62_MaR</t>
  </si>
  <si>
    <t>Montáž rozvaděče skříň.,1 pole dělených do 200 kg</t>
  </si>
  <si>
    <t>Pol__63_MaR</t>
  </si>
  <si>
    <t>Montáž plechových žlabů</t>
  </si>
  <si>
    <t>Pol__64_MaR</t>
  </si>
  <si>
    <t>Montáž a položení trubek</t>
  </si>
  <si>
    <t>Pol__65_MaR</t>
  </si>
  <si>
    <t>Položení kabelů pevně uložených</t>
  </si>
  <si>
    <t>Pol__66_MaR</t>
  </si>
  <si>
    <t>Ucpávka protipožární, průchod stropem, tl. 20 cm</t>
  </si>
  <si>
    <t>Pol__67_MaR</t>
  </si>
  <si>
    <t>Montážní, těsnící (vč.dotěsnění tmelem s požární odolností) a spojovací material</t>
  </si>
  <si>
    <t>7 - Služby</t>
  </si>
  <si>
    <t>Pol__68_MaR</t>
  </si>
  <si>
    <t>SW  datových bodů</t>
  </si>
  <si>
    <t>Pol__69_MaR</t>
  </si>
  <si>
    <t>Vizualizace</t>
  </si>
  <si>
    <t>Pol__70_MaR</t>
  </si>
  <si>
    <t>Uvedení do provozu MaR</t>
  </si>
  <si>
    <t>Pol__71_MaR</t>
  </si>
  <si>
    <t>Zpracování svorkových schemat zapojení rozvaděčů MaR dodavatelskou firmou</t>
  </si>
  <si>
    <t>Pol__72_MaR</t>
  </si>
  <si>
    <t>Zpracování návodů pro obsluhu</t>
  </si>
  <si>
    <t>Pol__73_MaR</t>
  </si>
  <si>
    <t>Komplexní vyzkoušení</t>
  </si>
  <si>
    <t>Pol__74_MaR</t>
  </si>
  <si>
    <t>Zaregulování  zařízení</t>
  </si>
  <si>
    <t>Pol__75_MaR</t>
  </si>
  <si>
    <t>Pol__76_MaR</t>
  </si>
  <si>
    <t>Výchozí revize</t>
  </si>
  <si>
    <t>Pol__77_MaR</t>
  </si>
  <si>
    <t>Provedení oznámení o zahájení montáže dle vyhlášky č. 73/2010 Sb. a žádosti o vydání odborného a závazného stanoviska dle vyhlášky č. 73/2010 Sb, vč.souvisejicích nákladů TIČR</t>
  </si>
  <si>
    <t>8 -  Kompletační činnost</t>
  </si>
  <si>
    <t>Pol__79_MaR</t>
  </si>
  <si>
    <t>Koordinace, řízení projektu</t>
  </si>
  <si>
    <t>Doprava, přesuny materiálu</t>
  </si>
  <si>
    <t>Pol__80_MaR</t>
  </si>
  <si>
    <t>Drobné stvavební přípomoce</t>
  </si>
  <si>
    <t>M36.1</t>
  </si>
  <si>
    <t>M36.2</t>
  </si>
  <si>
    <t>M36.3</t>
  </si>
  <si>
    <t>M36.4</t>
  </si>
  <si>
    <t>M36.5</t>
  </si>
  <si>
    <t>M36.6</t>
  </si>
  <si>
    <t>M36.7</t>
  </si>
  <si>
    <t>M36.8</t>
  </si>
  <si>
    <t>D.1.4.8 Potrubní pošta</t>
  </si>
  <si>
    <t>M23.1</t>
  </si>
  <si>
    <t>STANICE</t>
  </si>
  <si>
    <t>Průběžná nemocniční stanice                 (RFID – čipová technologie, možnost připojení externí čtečky čárových kódů, Uzavřený vzduchový okruh, Ovládání stanice – barevný multifunkční dotykový displej, Kovový kryt stanice, USB připojení)</t>
  </si>
  <si>
    <t>Elektronický obvod RFID pro stanice potrubní pošty, pro čtení čipů v pouzdrech</t>
  </si>
  <si>
    <t>Záchytný koš s polstrováním pro stanici</t>
  </si>
  <si>
    <t>Komplet pro odvod vzduchu pro koncové stanice mimo prostor stanice</t>
  </si>
  <si>
    <t>Opticko-akustická signalizace včetně kabelu a kabelové lišty do vzdálenosti 10 m od stanice</t>
  </si>
  <si>
    <t>Nástěnný držák 5ks přepravních pouzder</t>
  </si>
  <si>
    <t>Montážní a instalační materiál pro kotvení stanic a příslušenství</t>
  </si>
  <si>
    <t>Značení komponentů</t>
  </si>
  <si>
    <t>M23.2</t>
  </si>
  <si>
    <t>PŘEPRAVNÍ POUZDRA A JEJICH PŘÍSLUŠENSTVÍ</t>
  </si>
  <si>
    <t>Přepravní pouzdro (vnitřní délka 230 mm x Ø 80mm, včetně 2 čipů) - antimikrobiální, jízdní kroužky z uhlíkových vláken</t>
  </si>
  <si>
    <t>Přepravní pouzdro - programování obou čipů, označení pouzdra, zavedení do databáze systému potrubní pošty, nastavení systému automatické údržby</t>
  </si>
  <si>
    <t>Sáčky pro přepravu biologického materiálu - biohazard</t>
  </si>
  <si>
    <t>M23.3</t>
  </si>
  <si>
    <t>M23.4</t>
  </si>
  <si>
    <t>M23.5</t>
  </si>
  <si>
    <t>M23.6</t>
  </si>
  <si>
    <t>M23.7</t>
  </si>
  <si>
    <t>M23.8</t>
  </si>
  <si>
    <t>M23.9</t>
  </si>
  <si>
    <t>M23.10</t>
  </si>
  <si>
    <t>M23.11</t>
  </si>
  <si>
    <t>VÝHYBKY</t>
  </si>
  <si>
    <t xml:space="preserve">Třícestná elektronická výhybka 110 mm </t>
  </si>
  <si>
    <t>Koncový díl k výhybce se 2 vzduchovými klapkami</t>
  </si>
  <si>
    <t>Montážní a instalační materiál pro kotvení výhybek</t>
  </si>
  <si>
    <t>M23.12</t>
  </si>
  <si>
    <t>M23.13</t>
  </si>
  <si>
    <t>M23.14</t>
  </si>
  <si>
    <t>M23.15</t>
  </si>
  <si>
    <t>SYSTÉMOVÁ KABELÁŽ</t>
  </si>
  <si>
    <t>Systémový kabel pro napájení a přenos dat</t>
  </si>
  <si>
    <t>Montážní a instalační materiál pro kotvení kabelů</t>
  </si>
  <si>
    <t>M23.16</t>
  </si>
  <si>
    <t>M23.17</t>
  </si>
  <si>
    <t>JÍZDNÍ POTRUBÍ</t>
  </si>
  <si>
    <t>Jízdní potrubí plastové - vnější průměr 110 mm, tloušťka stěny 2,3 mm, včetně spojek, šedé</t>
  </si>
  <si>
    <t>Jízdní oblouky plastové - vnější průměr 110 mm, tloušťka stěny 2,3 mm, poloměr oblouku min. 650 mm,  včetně spojek, šedé</t>
  </si>
  <si>
    <t>Jízdní oblouk S plastový - vnější průměr 110 mm, tloušťka stěny 2.3 mm, poloměr oblouku min. 650 mm,  včetně spojek, šedý</t>
  </si>
  <si>
    <t xml:space="preserve">Spojky na potrubí, kovové - chromované, k napojení stanic </t>
  </si>
  <si>
    <t>Funkční zkouška průjezdnosti a těsnosti tras jízdního potrubí</t>
  </si>
  <si>
    <t>Značení tras potrubí dle linek a označením "POZOR POTRUBNÍ POŠTA" - nálepka o rozměrech min. 10x4 cm (každých 10 m trasy potrubí)</t>
  </si>
  <si>
    <t>Montážní a instalační materiál pro kotvení a montáž trasy potrubí (objímky, lepidlo, závitové tyče,  čističe, rozpouštědla) dle požadavků konkrétní instalované technologie</t>
  </si>
  <si>
    <t>M23.18</t>
  </si>
  <si>
    <t>M23.19</t>
  </si>
  <si>
    <t>M23.20</t>
  </si>
  <si>
    <t>M23.21</t>
  </si>
  <si>
    <t>M23.22</t>
  </si>
  <si>
    <t>M23.23</t>
  </si>
  <si>
    <t>M23.24</t>
  </si>
  <si>
    <t>ODSTAVENÍ SYSTÉMU PP - EPS</t>
  </si>
  <si>
    <t>Elektronická procesorová jednotka pro napojení externího signálu</t>
  </si>
  <si>
    <t>Úprava SW systému PP pro napojení signálu EPS pro odstavení systému PP</t>
  </si>
  <si>
    <t>Doplnění a úprava rozvaděče pro napojení signálu EPS a odstavení systému PP</t>
  </si>
  <si>
    <t>M23.25</t>
  </si>
  <si>
    <t>M23.26</t>
  </si>
  <si>
    <t>M23.27</t>
  </si>
  <si>
    <t>M23.28</t>
  </si>
  <si>
    <t>PRŮBĚH REALIZACE, TESTOVÁNÍ A UVEDENÍ DO PROVOZU</t>
  </si>
  <si>
    <t>Parametrování a spuštění systému, naprogramování dle požadavků zákazníka, úpravy stávající trasy pro napojení rozšířené části</t>
  </si>
  <si>
    <t>Individuální zkoušky včetně provádění potřebných měření, zajištění atestů a revizí za účelem prokázání kvality a funkčnosti díla. Provádění a výsledek zkoušek bude denně zachycován v zápisech. O ukončení individuálních zkoušek bude sepsán závěrečný protokol s celkovým vyhodnocením celého díla.</t>
  </si>
  <si>
    <t>Doprava materiálu a zařízení staveniště, nářadí, nástrojů včetně nakládky a vykládky</t>
  </si>
  <si>
    <t>Doprava a ubytování techniků/montážníků</t>
  </si>
  <si>
    <t>Ekologická likvidace a odvoz odpadů</t>
  </si>
  <si>
    <t>POŽÁRNĚ - BEZPEČNOSTNÍ ŘEŠENÍ</t>
  </si>
  <si>
    <t>Protipožární manžety EI 120</t>
  </si>
  <si>
    <t>Protipožární zajištění prostupu potrubí ze strany manžety (150 ml protipožární tmel, 1 dm3 vata, 1x ID štítek)</t>
  </si>
  <si>
    <t>Protipožární zajištění prostupů kabelů ze strany manžety (30 ml protipožární tmel, 0,2 dm3 vata, 1x ID štítek)</t>
  </si>
  <si>
    <t>Dokumentace protipožárních prostupů (soupis, označení, fotodokumentace)</t>
  </si>
  <si>
    <t>Montážní a instalační materiál pro kotvení protipožárního systému</t>
  </si>
  <si>
    <t>M23.29</t>
  </si>
  <si>
    <t>M23.30</t>
  </si>
  <si>
    <t>M23.31</t>
  </si>
  <si>
    <t>M23.32</t>
  </si>
  <si>
    <t>M23.33</t>
  </si>
  <si>
    <t>M23.34</t>
  </si>
  <si>
    <t>M23.35</t>
  </si>
  <si>
    <t>M23.36</t>
  </si>
  <si>
    <t>M23.37</t>
  </si>
  <si>
    <t>M23.38</t>
  </si>
  <si>
    <t>SO 02 Přístavba výtahu</t>
  </si>
  <si>
    <t>Zakrývání a ochrana stávajících prvků a konstrukcí, folie,desky,pásky apod.</t>
  </si>
  <si>
    <t>1*1</t>
  </si>
  <si>
    <t>0.02</t>
  </si>
  <si>
    <t>Vytyčení a ochrana stávajících rozvodů profesí, a IS, vyhledání, zajištění</t>
  </si>
  <si>
    <t>113107220RA0</t>
  </si>
  <si>
    <t>Odstranění asfaltobetonové vozovky, pl. do 50 m2</t>
  </si>
  <si>
    <t>pro šachtu:15*1</t>
  </si>
  <si>
    <t>131100010RAC</t>
  </si>
  <si>
    <t>Hloubení nezapažených jam v hornině1-4, odvoz do 10 km, uložení na skládku</t>
  </si>
  <si>
    <t>šachta:1,4*15</t>
  </si>
  <si>
    <t>odečet pro zásypy:-0,31*3,1*6,9</t>
  </si>
  <si>
    <t>131100010RAA</t>
  </si>
  <si>
    <t>Hloubení nezapažených jam v hornině1-4, odvoz do 1 km, uložení na deponii</t>
  </si>
  <si>
    <t>pro zásypy:0,31*3,1*6,9</t>
  </si>
  <si>
    <t>174100010RA0</t>
  </si>
  <si>
    <t>Zásyp jam, rýh a šachet sypaninou, dovoz do 1 km, z deponie</t>
  </si>
  <si>
    <t>kolem šachty:0,31*3,1*6,9</t>
  </si>
  <si>
    <t>215901101R00</t>
  </si>
  <si>
    <t>Zhutnění podloží z hornin nesoudržných do 92% PS</t>
  </si>
  <si>
    <t>deska:15*1</t>
  </si>
  <si>
    <t>271531113R00</t>
  </si>
  <si>
    <t>Polštář základu z kameniva hr. drceného 16-32 mm</t>
  </si>
  <si>
    <t>deska:15*0,1</t>
  </si>
  <si>
    <t>273313621R00</t>
  </si>
  <si>
    <t xml:space="preserve">Beton základových desek prostý C 20/25 </t>
  </si>
  <si>
    <t>zálivka kanálků:0,5*8</t>
  </si>
  <si>
    <t>273320150RAB</t>
  </si>
  <si>
    <t>Základová deska ŽB z betonu C 25/30, vč.bednění, výztuž 120 kg/m3</t>
  </si>
  <si>
    <t>deska:15*0,3</t>
  </si>
  <si>
    <t>279320050RAB</t>
  </si>
  <si>
    <t>Základová zeď ŽB z betonu C 25/30 tloušťky 30 cm, bednění, výztuž 120 kg/m3, štěrkopís. podkl. 10 cm</t>
  </si>
  <si>
    <t>stěna šachty:1,65*6,9</t>
  </si>
  <si>
    <t>342264051RT2</t>
  </si>
  <si>
    <t>Podhled sádrokartonový na zavěšenou ocel. konstr., desky protipožární tl. 12,5 mm, bez izolace</t>
  </si>
  <si>
    <t>střechy:1,1*1,7+3,3*3,2</t>
  </si>
  <si>
    <t>347016111R00</t>
  </si>
  <si>
    <t>Předstěna SDK,tl.65mm,oc.kce CW,1x RB 12,5mm,-izol</t>
  </si>
  <si>
    <t>ostění a nadpraží:0,82*(1,1+2,13*2)</t>
  </si>
  <si>
    <t>411321414R00</t>
  </si>
  <si>
    <t>Stropy deskové ze železobetonu C 25/30</t>
  </si>
  <si>
    <t>střechy:(1,1*1,7+3,3*3,2)*0,07</t>
  </si>
  <si>
    <t>411361921R00</t>
  </si>
  <si>
    <t xml:space="preserve">Výztuž stropů svařovanou sítí </t>
  </si>
  <si>
    <t>střechy:(1,1*1,7+3,3*3,2)*4,444*1,1/1000</t>
  </si>
  <si>
    <t>Komunikace</t>
  </si>
  <si>
    <t>597101030RAA</t>
  </si>
  <si>
    <t>Žlab odvodňovací polymerbeton, zatížení C250 kN, včetně dodávky roštu a žlabu RONN</t>
  </si>
  <si>
    <t>žlaby:9,3</t>
  </si>
  <si>
    <t>612420016RA0</t>
  </si>
  <si>
    <t>Omítka stěn vnitřní vápenocementová štuková</t>
  </si>
  <si>
    <t>stěny:3,4*(4,4+4,5)</t>
  </si>
  <si>
    <t>lokální opravy:15</t>
  </si>
  <si>
    <t>611420016RA0</t>
  </si>
  <si>
    <t>Omítka stropů vnitřní vápenocemetová štuková</t>
  </si>
  <si>
    <t>stropy:1,2+1,3</t>
  </si>
  <si>
    <t>lokální opravy:10</t>
  </si>
  <si>
    <t>Příplatek za zabudované rohovníky, stěny</t>
  </si>
  <si>
    <t>30*1</t>
  </si>
  <si>
    <t>612403384R00</t>
  </si>
  <si>
    <t>Hrubá výplň rýh ve stěnách do 5x10cm maltou ze SMS</t>
  </si>
  <si>
    <t>15*1</t>
  </si>
  <si>
    <t>612430020RA0</t>
  </si>
  <si>
    <t>Omítka sanační tl. 25 mm, 1vrstvá - zasol. střední</t>
  </si>
  <si>
    <t>sanace:15*1</t>
  </si>
  <si>
    <t>62</t>
  </si>
  <si>
    <t>Upravy povrchů vnější</t>
  </si>
  <si>
    <t>62.1</t>
  </si>
  <si>
    <t>Lemování fasády u výtahové šachty, napojení na stávající fasádu,kotvení,D+M</t>
  </si>
  <si>
    <t>10,5*2</t>
  </si>
  <si>
    <t>62.2</t>
  </si>
  <si>
    <t>Prosklená fasáda AL,sloupky,příčky,3-sklo bezpečn., kotvení,doplňky,detaily,lištyD+M</t>
  </si>
  <si>
    <t>prosklené stěny:22+6,2*2+41*2+73*2</t>
  </si>
  <si>
    <t>631320031RAB</t>
  </si>
  <si>
    <t>Mazanina vyztužená sítí, beton C 16/20, tl. 8 cm, vyztužená sítí - drát 6,0 oka 100/100 mm</t>
  </si>
  <si>
    <t>dno výtahu:3,2*2,8</t>
  </si>
  <si>
    <t>podlaha krčku:19,5+1,9</t>
  </si>
  <si>
    <t>90</t>
  </si>
  <si>
    <t>Přípočty</t>
  </si>
  <si>
    <t>900      R02</t>
  </si>
  <si>
    <t>HZS, stavební dělník v tarifní třídě 5</t>
  </si>
  <si>
    <t>93</t>
  </si>
  <si>
    <t>Dokončovací práce inž.staveb</t>
  </si>
  <si>
    <t>931961115R00</t>
  </si>
  <si>
    <t>Vložky do dilatačních spár, polystyren, tl 30 mm</t>
  </si>
  <si>
    <t>dilatace:0,52*1,7+0,42*1,9*2</t>
  </si>
  <si>
    <t>941940032RAA</t>
  </si>
  <si>
    <t>Lešení lehké fasádní, š. 1 m, výška do 30 m, montáž, demontáž, doprava, pronájem 1 měsíc</t>
  </si>
  <si>
    <t>(16,3-1,8)*(10,3+1,5*4)</t>
  </si>
  <si>
    <t>943943222R0X</t>
  </si>
  <si>
    <t>Montáž lešení prostorové lehké, do 200kg, H 22 m, pronájem 1 měsíc,demontáž</t>
  </si>
  <si>
    <t>výtah:13*7,1</t>
  </si>
  <si>
    <t>1+1</t>
  </si>
  <si>
    <t>968061112R00</t>
  </si>
  <si>
    <t>Vyvěšení dřevěných okenních křídel pl. do 1,5 m2</t>
  </si>
  <si>
    <t>0,6*1,97*2</t>
  </si>
  <si>
    <t>0,82*0,85</t>
  </si>
  <si>
    <t>968095002R00</t>
  </si>
  <si>
    <t>Bourání parapetů dřevěných š. do 50 cm</t>
  </si>
  <si>
    <t>okno:0,82*1</t>
  </si>
  <si>
    <t>764410880R00</t>
  </si>
  <si>
    <t>Demontáž oplechování parapetů,rš od 400 do 600 mm</t>
  </si>
  <si>
    <t>962052211R00</t>
  </si>
  <si>
    <t>Bourání zdiva železobetonového nadzákladového</t>
  </si>
  <si>
    <t>opěrka:0,5*2,8*3,8</t>
  </si>
  <si>
    <t>970251400R0X</t>
  </si>
  <si>
    <t>Řezání železobetonu hl. řezu 500 mm</t>
  </si>
  <si>
    <t>opěrka:2,8*5+3,8*2</t>
  </si>
  <si>
    <t>zdivo:0,8*(1,2*2,46-0,82*0,815)+0,52*1,71*2,32</t>
  </si>
  <si>
    <t>příčky:3,4*1,3-0,6*1,97</t>
  </si>
  <si>
    <t>zdivo:0,8*(1,2+2,46*2)+0,5*(1,71+2,32*2)</t>
  </si>
  <si>
    <t>příčky:0,1*3,4*2+0,15*3,4*2</t>
  </si>
  <si>
    <t>963053936R00</t>
  </si>
  <si>
    <t>Bourání ŽB schodišťových ramen samonosných</t>
  </si>
  <si>
    <t>3 stupně schodů:3,8*1</t>
  </si>
  <si>
    <t>Vybourání podlahové krytiny vč. soklu</t>
  </si>
  <si>
    <t>podlahy:1,2+1,3</t>
  </si>
  <si>
    <t>sokly:0,05*(4,4+4,5)</t>
  </si>
  <si>
    <t>Demontáž stávajícího ocelového schodiště, kotvení,doplňky,detaily</t>
  </si>
  <si>
    <t>ocel. schody:1,7*1</t>
  </si>
  <si>
    <t>Demontáž ocelového zábradlí schodiště, kotvení,doplňky,detaily</t>
  </si>
  <si>
    <t>mb</t>
  </si>
  <si>
    <t>ocel. schody:1,7*2</t>
  </si>
  <si>
    <t>ŽB schody:2,9*2+2,6*2</t>
  </si>
  <si>
    <t>Přesun koncové šachty vč. poklopu,odpojení, zaslepení,přesun,kotvení,napojení,doplňky,detaily</t>
  </si>
  <si>
    <t>Přebroušení podlahy po odstranění krytiny,očištění, vysátí,odmaštění</t>
  </si>
  <si>
    <t>Demontáž rozvodů a zařízení IS a profesí, odpojení,kotvení,doplňky,detaily</t>
  </si>
  <si>
    <t>978200010RA0</t>
  </si>
  <si>
    <t>Otlučení vnitřních omítek stěn vápenocem</t>
  </si>
  <si>
    <t>978100010RA0</t>
  </si>
  <si>
    <t>Otlučení vnitřních omítek stropů vápenocem</t>
  </si>
  <si>
    <t>prostupy:8*1</t>
  </si>
  <si>
    <t>prostupy:4*1</t>
  </si>
  <si>
    <t>971038231R00</t>
  </si>
  <si>
    <t>Vybourání otvorů cihly duté  0,0225 m2, tl. 15 cm</t>
  </si>
  <si>
    <t>prostupy:6*1</t>
  </si>
  <si>
    <t>971038241R00</t>
  </si>
  <si>
    <t>Vybourání otvorů cihly duté  0,0225 m2, tl. 30 cm</t>
  </si>
  <si>
    <t>prostupy:2*1</t>
  </si>
  <si>
    <t>drážky:30*1</t>
  </si>
  <si>
    <t>drážky:15*1</t>
  </si>
  <si>
    <t>prostupy:1,5*1</t>
  </si>
  <si>
    <t>prostupy:1,0*1</t>
  </si>
  <si>
    <t>prostupy:0,5*1</t>
  </si>
  <si>
    <t>97</t>
  </si>
  <si>
    <t>Prorážení otvorů</t>
  </si>
  <si>
    <t>35,97*1</t>
  </si>
  <si>
    <t>979011121R00</t>
  </si>
  <si>
    <t>Příplatek za každé další podlaží</t>
  </si>
  <si>
    <t>35,97*10</t>
  </si>
  <si>
    <t>979999999R00</t>
  </si>
  <si>
    <t>Poplatek za skládku 10 % příměsí</t>
  </si>
  <si>
    <t>999281111R00</t>
  </si>
  <si>
    <t>Přesun hmot pro opravy a údržbu do výšky 25 m</t>
  </si>
  <si>
    <t>712</t>
  </si>
  <si>
    <t>Živičné krytiny</t>
  </si>
  <si>
    <t>712340010RA0</t>
  </si>
  <si>
    <t>Povlaková krytina střech do 10°, přitavením, 1x, asf. folie</t>
  </si>
  <si>
    <t>712391171RZ5</t>
  </si>
  <si>
    <t>Povlaková krytina střech do 10°, podklad. textilie, 1 vrstva - včetně dodávky textilie</t>
  </si>
  <si>
    <t>střechy:(1,1*1,7+3,3*3,2)*1,15</t>
  </si>
  <si>
    <t>712370010RAB</t>
  </si>
  <si>
    <t>Povlaková krytina střech do 10°, termoplasty, fólie mPVC tl. 1,5 mm</t>
  </si>
  <si>
    <t>713111111RT2</t>
  </si>
  <si>
    <t>Izolace tepelné stropů vrchem kladené volně, 2 vrstvy - materiál ve specifikaci</t>
  </si>
  <si>
    <t>63151412R</t>
  </si>
  <si>
    <t>Deska z minerální plsti tl. 160 mm</t>
  </si>
  <si>
    <t>POL3_0</t>
  </si>
  <si>
    <t xml:space="preserve">  dno výtahu:3,2*2,8</t>
  </si>
  <si>
    <t xml:space="preserve">  podlaha krčku:19,5+1,9</t>
  </si>
  <si>
    <t>30,36*2*1,1</t>
  </si>
  <si>
    <t>713141327R00</t>
  </si>
  <si>
    <t>Izolace tepelná střech do tl.350 mm,2vrstvy,kotvy</t>
  </si>
  <si>
    <t>28375768.AR</t>
  </si>
  <si>
    <t>Deska izolační polystyrén samozhášivý EPS 150</t>
  </si>
  <si>
    <t>střechy:(1,1*1,7+3,3*3,2)*0,34*1,1</t>
  </si>
  <si>
    <t>764</t>
  </si>
  <si>
    <t>Konstrukce klempířské</t>
  </si>
  <si>
    <t>764.1</t>
  </si>
  <si>
    <t>Výroba a montáž kov. atypických konstr. do 10 kg</t>
  </si>
  <si>
    <t>767995103R00</t>
  </si>
  <si>
    <t>Výroba a montáž kov. atypických konstr. do 20 kg</t>
  </si>
  <si>
    <t>Podhled kovový, pororošty,PZ ocel,nosný rošt, lišty,kotvení,doplňky,detaily,D+M</t>
  </si>
  <si>
    <t>Lemování čela,bílý plech,nátěr, kotvení,doplňky,detaily,D+M</t>
  </si>
  <si>
    <t>0,52*1,7+0,42*1,9*2</t>
  </si>
  <si>
    <t>776520110RAF</t>
  </si>
  <si>
    <t>doplnění PVC:3,6</t>
  </si>
  <si>
    <t>783824120R00</t>
  </si>
  <si>
    <t>Nátěr syntetický betonových povrchů 1x + 2x email, PUR</t>
  </si>
  <si>
    <t>783120010RAB</t>
  </si>
  <si>
    <t>Nátěr OK těžkých "A" syntetický, základní a dvojnásobný krycí</t>
  </si>
  <si>
    <t>OK kce:260</t>
  </si>
  <si>
    <t>784450075RA0</t>
  </si>
  <si>
    <t xml:space="preserve">Malba disperzní, penetrace 1x, malba bílá 2x </t>
  </si>
  <si>
    <t>M33</t>
  </si>
  <si>
    <t>Montáže dopravních zař. a vah</t>
  </si>
  <si>
    <t>M33.1</t>
  </si>
  <si>
    <t>Výtah nákladní lanový 1600kg,21 osob,1m/s, 2 stanice, 2 nástupiště</t>
  </si>
  <si>
    <t>M43</t>
  </si>
  <si>
    <t>Montáže ocelových konstrukcí</t>
  </si>
  <si>
    <t>M43.1</t>
  </si>
  <si>
    <t>Dodávka a montáž ocelových konstrukcí - tr. plechy</t>
  </si>
  <si>
    <t xml:space="preserve">  střechy:1,1*1,7+3,3*3,2</t>
  </si>
  <si>
    <t>42,79*12,5*1,15</t>
  </si>
  <si>
    <t>M43.2</t>
  </si>
  <si>
    <t>Dodávka a montáž ocelových konstrukcí - profily</t>
  </si>
  <si>
    <t>OK kce:</t>
  </si>
  <si>
    <t xml:space="preserve">  TR 82,5/6,3:43,649*11,8</t>
  </si>
  <si>
    <t xml:space="preserve">  HEB 160:27,773*42,6</t>
  </si>
  <si>
    <t xml:space="preserve">  HEA 120:(163,285+107,036)*19,9</t>
  </si>
  <si>
    <t xml:space="preserve">  JEKL 100/100/6:26,128*16,49</t>
  </si>
  <si>
    <t>celkem OK:7508,42662</t>
  </si>
  <si>
    <t>prořez a spoj. materiál 15%:7508,42662*0,15</t>
  </si>
  <si>
    <t>M43.3</t>
  </si>
  <si>
    <t xml:space="preserve">Doprava a přeložení ocelových konstrukcí </t>
  </si>
  <si>
    <t>REKAPITULACE NÁKLADŮ</t>
  </si>
  <si>
    <t>FN BRNO - KIGOPL JIP</t>
  </si>
  <si>
    <t>cena bez DPH</t>
  </si>
  <si>
    <t>DPH 21%</t>
  </si>
  <si>
    <t>cena s DPH</t>
  </si>
  <si>
    <t>Stavební část</t>
  </si>
  <si>
    <t>SO - 01</t>
  </si>
  <si>
    <t>REKONSTRUKCE VNITŘNÍCH PROSTOR</t>
  </si>
  <si>
    <t>D.1.1</t>
  </si>
  <si>
    <t>Architektonicko-stavební řešení</t>
  </si>
  <si>
    <t>D.1.4.1</t>
  </si>
  <si>
    <t>D.1.4.2</t>
  </si>
  <si>
    <t>Elektro - slaboproud</t>
  </si>
  <si>
    <t>D.1.4.3</t>
  </si>
  <si>
    <t>Vzduchotechnika a chlazení</t>
  </si>
  <si>
    <t>D.1.4.4</t>
  </si>
  <si>
    <t>D.1.4.5</t>
  </si>
  <si>
    <t>Zdravotechnika</t>
  </si>
  <si>
    <t>D.1.4.6</t>
  </si>
  <si>
    <t>Mediciální plyny</t>
  </si>
  <si>
    <t>D.1.4.7</t>
  </si>
  <si>
    <t>Měření a regulace</t>
  </si>
  <si>
    <t>D.1.4.8</t>
  </si>
  <si>
    <t>Potrubní pošta</t>
  </si>
  <si>
    <t>CELKEM SO 01</t>
  </si>
  <si>
    <t>SO - 02</t>
  </si>
  <si>
    <t>CELKEM SO 02</t>
  </si>
  <si>
    <t>IO - 01</t>
  </si>
  <si>
    <t>ZDRAVOTNICKÉ TECHNOLOGIE</t>
  </si>
  <si>
    <t>CELKEM REKAPITULACE NÁKLADŮ</t>
  </si>
  <si>
    <t>PŘÍSTAVBA VÝTAHU</t>
  </si>
  <si>
    <t>Zdravotnické technologie</t>
  </si>
  <si>
    <t>CELKEM IO 01</t>
  </si>
  <si>
    <t>VN+ON</t>
  </si>
  <si>
    <t>VEDLEJŠÍ A OSTATNÍ NÁKLADY</t>
  </si>
  <si>
    <t>CELKEM VN+ON</t>
  </si>
  <si>
    <t>cena / MJ (Kč)</t>
  </si>
  <si>
    <t>celkem (Kč)</t>
  </si>
  <si>
    <t>Ceník, kapitola</t>
  </si>
  <si>
    <t>Poznámka uchazeče</t>
  </si>
  <si>
    <t>Náklady spojené s prováděním stavby</t>
  </si>
  <si>
    <t xml:space="preserve">005124010R  </t>
  </si>
  <si>
    <t>Zajištění kompletační a koordinační činnosti spojených s realizací stavby a následným dáním do užívání</t>
  </si>
  <si>
    <t xml:space="preserve">005122010R    </t>
  </si>
  <si>
    <t>Koordinace přímých dodávek investora</t>
  </si>
  <si>
    <t>Koordinace a zajištění součinnosti a stavebních úprav pro distributory inž.sítí s přímou dodávkou(např. EON, RWE apod.)</t>
  </si>
  <si>
    <t xml:space="preserve">004111010R  </t>
  </si>
  <si>
    <t>Zajištění a projednání všech nezbytných administrativních úkonů spojených s realizací stavby</t>
  </si>
  <si>
    <t xml:space="preserve">005121010R  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</si>
  <si>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</si>
  <si>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</si>
  <si>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 xml:space="preserve">005121020R  </t>
  </si>
  <si>
    <t xml:space="preserve">Provoz zařízení staveniště </t>
  </si>
  <si>
    <t>Náklady na vybavení objektů zařízení staveniště,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</si>
  <si>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 xml:space="preserve">005121030R  </t>
  </si>
  <si>
    <t>Odstranění zařízení staveniště</t>
  </si>
  <si>
    <t>Odstranění objektů zařízení staveniště včetně přípojek energií a jejich odvoz. Vyčištění území, vč. naložení,odvozu a uložení materiálu na skládku, uvedení prostoru zařízení staveniště do původního stavu, vyčištění, včetně nákladů na úpravu povrchů po odstranění zařízení staveniště a úklid ploch, na kterých bylo zařízení staveniště provozováno.</t>
  </si>
  <si>
    <t>Provozní vlivy</t>
  </si>
  <si>
    <t xml:space="preserve">005122010R  </t>
  </si>
  <si>
    <t>Provozní vlivy a vlivy spojené s realizací za provozu nebo spojené s etapizací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</si>
  <si>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 Etapizace výstavby vyplývající z omezujících podmínek investora. Včetně zpracování potřebných návrhů opatření a z toho plynoucích dodávek (např. PBŘ pro dočasný provoz, dočasné ZOV apod.).</t>
  </si>
  <si>
    <t>Náklady spojené s provozem staveniště, které vzniknou dodavateli podle podmínek smlouvy.</t>
  </si>
  <si>
    <t xml:space="preserve">005211010R  </t>
  </si>
  <si>
    <t>Předání a převzetí staveniště</t>
  </si>
  <si>
    <t>Náklady spojené s účastí zhotovitele na předání a převzetí staveniště.</t>
  </si>
  <si>
    <t xml:space="preserve">005211020R  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</si>
  <si>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</si>
  <si>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opatření/úprav pro zabezpečení stávajících inženýrských sítí.</t>
  </si>
  <si>
    <t xml:space="preserve">005211030R  </t>
  </si>
  <si>
    <t xml:space="preserve">Dočasná dopravní opatření </t>
  </si>
  <si>
    <t>Náklady na vyhotovení návrhu dočasného dopravního značení, na komunikacích pro motorová a nemotorová vozidla a pro pěší, zajištění průchodů apod.,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</si>
  <si>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 xml:space="preserve">005211080R  </t>
  </si>
  <si>
    <t xml:space="preserve">Bezpečnostní, hygienická a protiprašná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</si>
  <si>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</si>
  <si>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Zabezpečení staveniště, vnějších staveb a ploch dotčených stavbou, vybavení proti odcizení a škodám, Zajištění ostrahy majetku a osob v průběhu realizace stavby a až do předání stavby do užívání, např. kamerový systém</t>
  </si>
  <si>
    <t>00521 R0</t>
  </si>
  <si>
    <t xml:space="preserve">Vyčištění území, vč. naložení,odvozu a uložení materiálu na skládku, uvedení prostoru zařízení staveniště do původního stavu, vyčištění </t>
  </si>
  <si>
    <t>00521 R1</t>
  </si>
  <si>
    <t>Provedení dočasné úpravy vjezdu a areálových komunikací pro potřebu realizace díla</t>
  </si>
  <si>
    <t>00521 R2</t>
  </si>
  <si>
    <t>Dočasné konstrukce pro zajištění provozu investora</t>
  </si>
  <si>
    <t>00521 R3</t>
  </si>
  <si>
    <t>Zábor veřejného prostranství – zajištění a platba poplatků v průběhu délky záboru</t>
  </si>
  <si>
    <t>den</t>
  </si>
  <si>
    <t>00521 R4</t>
  </si>
  <si>
    <t>Pasportizace území stavby a jejího okolí, zejména stavu příjezdových komunikací staveništní dopravy, předpokládaných dotčených ploch zasažených realizací stavby, požadavků vlastníků a uživatelů sousedních nemovitostí, dotčených orgánů apod.</t>
  </si>
  <si>
    <t xml:space="preserve">005111020R  </t>
  </si>
  <si>
    <t>Vytýčení prostorové polohy dopravní a technické infrastruktury (inženýrských sítí)  - vč. případných kopaných sond, vč. projednání se správci, apod., zpracování vytyčovacího výkresu stavby, vytyčení stavby, ostatní geodetické práce po dobu stavby, geometrický plán, návrh na vklad do KN</t>
  </si>
  <si>
    <t>00521 R5</t>
  </si>
  <si>
    <t>Zajištění průzkumů, zkoušek, atestů, sond a revizí apod. uvedených v rozhodnutích a v projektové dokumetnaci nezbytně nutných k provedení díla</t>
  </si>
  <si>
    <t>00521 R6</t>
  </si>
  <si>
    <t>Součinnost se všemi zúčastněnými stranami - investorem, budoucím uživatelem, projektantem, zástupci organizací státní správy, koordinátorem BOZP apod.</t>
  </si>
  <si>
    <t xml:space="preserve">004111020R  </t>
  </si>
  <si>
    <t>Veškerá dodavatelská, výrobní a realizační dokumentace, např.:</t>
  </si>
  <si>
    <t>Konstrukční, dílenské a montážní výkresy nosných a pomocných konstrukcí, výrobní výkresy fasád, vnějších a vnitřních výplní otvorů (včetně prosklených stěn), kompletačních prvků, konstrukcí vč. ocelových a zámečnických konstrukcí, silových a ovládacích zařízení (včetně rozváděčů - pohledy na osazení přístrojů v rozvaděči, pohledy na skříně rozvaděčů, detailní zapojení prvků), statické a jiné výpočty, výkaz materiálů, dílenský deník, technické přejímací podmínky, certifikáty jednotlivých prvků, detaily napojení na okolní konstrukce</t>
  </si>
  <si>
    <t>Podrobné výkresy ocelových konstrukcí - včetně řešené detailů, svarů, přípojů a montážních spojů. Pro betonové konstrukce podrobné výkresy prefabrikátů včetně výztuže. Definování případných montážních spojů z důvodu snazší logistiky</t>
  </si>
  <si>
    <t>Výkresy tvaru bednění monolitických konstrukcí včetně požadovaného spárořezu a rozmístění spjovacích prvků v případě zvýšených požadavků GP na pohledovost finální konstrukce</t>
  </si>
  <si>
    <t>Podrobné výkresy výztuže železobetonových prvků</t>
  </si>
  <si>
    <t>Podrobný výkres trubkování v železobetonových prvcích</t>
  </si>
  <si>
    <t>Detailní kladečské plány koncových prvků rozvodů, podhledů, obkladů, dlažeb (vnitřních i venkovních)</t>
  </si>
  <si>
    <t>Výkresy pomocných stavebních a montážních zařízení (např. lešení, bednění, výtahy, jeřábové dráhy apod.)</t>
  </si>
  <si>
    <t>Dokumentace pro ostatní výrobní a montážní přípravu včetně vytyčení stavby</t>
  </si>
  <si>
    <t>Technologické nebo pracovní postupy stavebních prací včetně časových plánů</t>
  </si>
  <si>
    <t>Kontrolní a zkušební plány</t>
  </si>
  <si>
    <t>Průvodně technická dokumentace</t>
  </si>
  <si>
    <t>Harmonogram stavby včetně průběžné aktualizace</t>
  </si>
  <si>
    <t>ZOV včetně průběžné aktualizace</t>
  </si>
  <si>
    <t>Kladečské plány obkladů a dlažeb</t>
  </si>
  <si>
    <t>Kladečské schéma tepelných izolací střech</t>
  </si>
  <si>
    <t>Dočasná dopravně inženýrská opatření v souvilosti s navrhovanou výstavbou</t>
  </si>
  <si>
    <t>SLP - upřesnění dle konkrétně dodaných zařízení a jejich technologických schémat. Schémata zapojení v zařízení.</t>
  </si>
  <si>
    <t>Dílenská dokumentace = podrobný výpis tvarovek a potrubí</t>
  </si>
  <si>
    <t>Technologické postupy montáže (potrubí, izolací, požárních opatření, revize, zhotovení provozního řádu…)</t>
  </si>
  <si>
    <t>00521 R7</t>
  </si>
  <si>
    <t>Zajištění všech podkladů a dokumentů pro vydání kolaudačního rozhodnutí (případně souhlasu), včetně podání žádosti a zajištění jejího vydání, účast na kolaudačních prohlídkách</t>
  </si>
  <si>
    <t xml:space="preserve">005241010R  </t>
  </si>
  <si>
    <t>Vypracování dokumentace skutečného provedení stavby v rozsahu  dle platné legislativy (vyhl. 499/2006 Sb.v platném znění)</t>
  </si>
  <si>
    <t>Vypracování dokumentace skutečného provedení stavby nad rámec platné legislativy (tj. dokumentace skutečného provedení pro jednotlivé profese) včetně podmínek a požadavků uvedených v SoD a případných podmínek dotačního titulu.</t>
  </si>
  <si>
    <t>00521 R8</t>
  </si>
  <si>
    <t>Náklady na provedení vzorků (fyzických, případně dle domluvy s objednatelem a autorským dozorem) - např. barevnost fasád, klempířských prvků atd. (včetně požadavků uvedených v projektové dokumentaci), vedení vzorkovacích protokolů (vedených v ucelené podobě formou knihy vzorkování) a s tím spojená administrativa.</t>
  </si>
  <si>
    <t>00521 R9</t>
  </si>
  <si>
    <t>Fotodokumentace průběhu výstavby a dle specifikace uvedené v SoD, příp. podmínek dotačního titulu</t>
  </si>
  <si>
    <t xml:space="preserve">005231010R  </t>
  </si>
  <si>
    <t>Provedení veškerých měření a zkoušek, revizních zpráv apod. dle platné legislativy a dle SoD, např. na termovizní měření stavby, revize plynu, revize hromosvodu</t>
  </si>
  <si>
    <t>00521 R10</t>
  </si>
  <si>
    <t>Jednání s dotčenými institucemi, s dotčenými orgány státní správy a samosprávy - například zajištění dokladů nutných k získání kolaudačního souhlasu, povolení a rozhodnutí nutných k realizaci stavby, zajištění veškerých měření a zkoušek požadovanými dotčenými orgány pro zajištění kolaudačního souhlasu apod.</t>
  </si>
  <si>
    <t xml:space="preserve">005241020R  </t>
  </si>
  <si>
    <t>Zpracování geodetického zaměření skutečného provedení stavby včetně profesních částí a geometrických plánů dle SoD a dle požadavků dotčených orgánů a zápisu do KN (je-li vyžadováno)</t>
  </si>
  <si>
    <t xml:space="preserve">005231040R  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</si>
  <si>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</si>
  <si>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Spolupráce s projektantem - nad rámec standardního AD (spolupráce na technických řešení odchylek zjištěných v průběhu stavby, technická řešení rozdílů skutečně zjištěného stavu se stavem předpokládaného projektantem, technická řešení kolizí se skrytými konstrukcemi, které nemohl projektant předvídat (kolize s podzemními sítěmi a konstrukcemi, apod.), kontrola případných změn vyvolaných zhotovitelem vyžadující technické zhodnocení nad rámec AD</t>
  </si>
  <si>
    <t>Celkem za</t>
  </si>
  <si>
    <t>Ostatní a vedlejší náklady</t>
  </si>
  <si>
    <t>SO 01, SO 02, IO 01</t>
  </si>
  <si>
    <t>IO 01 - ZDRAVOTNICKÉ TECHNOLOGIE</t>
  </si>
  <si>
    <t>N-0192</t>
  </si>
  <si>
    <t>N-0419</t>
  </si>
  <si>
    <t>linka pracovní, skříňky dolní + horní - kovové provedení,délka 1800 mm</t>
  </si>
  <si>
    <t>NP-0414</t>
  </si>
  <si>
    <t>linka pracovní, skříňky dolní, prostor pro podstavný mrazák - kovové provedení,délka 1400 mm</t>
  </si>
  <si>
    <t>NP-0416</t>
  </si>
  <si>
    <t>linka pracovní, vestavěný dřez a umyvadlo, skříňky dolní + horní - kovové provedení,délka 1600 mm</t>
  </si>
  <si>
    <t>NP-0418</t>
  </si>
  <si>
    <t>linka pracovní, skříňky dolní - kovové provedení,délka 1800 mm</t>
  </si>
  <si>
    <t>NP-0419</t>
  </si>
  <si>
    <t>linka kuchyňská, vestavěný dřez , skříňky dolní + horní,délka 1800 mm</t>
  </si>
  <si>
    <t>NP-0421</t>
  </si>
  <si>
    <t>linka pracovní, vestavěný dřez a umyvadlo, skříňky dolní + horní - kovové provedení,délka 2100 mm</t>
  </si>
  <si>
    <t>NP-0424</t>
  </si>
  <si>
    <t>linka kuchyňská - rohová, 1-dřez, skříňky H+D, prostor pro podstav. chladničku,délka 1350+1050 mm</t>
  </si>
  <si>
    <t>T-9011</t>
  </si>
  <si>
    <t>zrcadlo,</t>
  </si>
  <si>
    <t>T-9012</t>
  </si>
  <si>
    <t>WC set,</t>
  </si>
  <si>
    <t>TP-2501</t>
  </si>
  <si>
    <t>TP-2511</t>
  </si>
  <si>
    <t>TP-2512</t>
  </si>
  <si>
    <t>TP-3601</t>
  </si>
  <si>
    <t>lišta instalační pro připojení mobilní dialýzy,</t>
  </si>
  <si>
    <t>TP-5112</t>
  </si>
  <si>
    <t>komplet výlevky s umyvadlem, nerez,</t>
  </si>
  <si>
    <t>ZS-0101</t>
  </si>
  <si>
    <t>ZS-0102</t>
  </si>
  <si>
    <t>ZS-0109</t>
  </si>
  <si>
    <t>skříň úložná, policová, uzamykatelná - vestavná,viz PD stavby, neoceňovat!!!</t>
  </si>
  <si>
    <t>rampa nástěnná zdrojová JIP pro 1L,viz. medicinální plyny, neoceňovat!!!</t>
  </si>
  <si>
    <t>most zdrojový stropní JIP pro 1L,viz. medicinální plyny, neoceňovat!!!</t>
  </si>
  <si>
    <t>most zdrojový stropní JIP průběžný pro 2L,viz. medicinální plyny, neoceňovat!!!</t>
  </si>
  <si>
    <t>umyvadlo ,viz PD ZTI, neoceňovat!!!</t>
  </si>
  <si>
    <t>umyvadlo s bezdotykovou baterií,viz PD ZTI, neoceňovat!!!</t>
  </si>
  <si>
    <t>výlevka,viz PD ZTI, neoceňovat!!!</t>
  </si>
  <si>
    <t>790</t>
  </si>
  <si>
    <t>Vnitřní vybavení</t>
  </si>
  <si>
    <t>vlastní</t>
  </si>
  <si>
    <t>RTS_I/2022</t>
  </si>
  <si>
    <t>766.1</t>
  </si>
  <si>
    <t>Položkový soupis prací, dodávek a služeb</t>
  </si>
  <si>
    <t>změny ke dni 1.6.2022</t>
  </si>
  <si>
    <t>82a</t>
  </si>
  <si>
    <t>Z/8</t>
  </si>
  <si>
    <t>Podlahová čistící zóna venkovní,zapuštěná z tvrdých plastových kartáčů, pro pojezd s kolečkovými lekátky,rám, kotvení,doplňky,detaily,D+M</t>
  </si>
  <si>
    <t>1,6*1</t>
  </si>
  <si>
    <t>82b</t>
  </si>
  <si>
    <t>Dveře venkovní 2000/2459,2-křídlé,prosklené,posuvné,pohon,AL rám, bezp.sklo,RAL,kotvení,doplňky,detaily,D+M</t>
  </si>
  <si>
    <r>
      <t xml:space="preserve">Podlaha povlaková z PVC pásů, soklík, stěrka, podlahovina </t>
    </r>
    <r>
      <rPr>
        <strike/>
        <sz val="8"/>
        <color rgb="FFFF0000"/>
        <rFont val="Arial CE"/>
        <charset val="238"/>
      </rPr>
      <t>Standard plus tl. 2,0 mm</t>
    </r>
    <r>
      <rPr>
        <sz val="8"/>
        <color rgb="FFFF0000"/>
        <rFont val="Arial CE"/>
        <charset val="238"/>
      </rPr>
      <t xml:space="preserve"> antistatická, specifikace viz technická zpráva</t>
    </r>
  </si>
  <si>
    <t>změny ke dni 13.6.2022</t>
  </si>
  <si>
    <t>3a</t>
  </si>
  <si>
    <t>317941123R00</t>
  </si>
  <si>
    <t>Osazení ocelových válcovaných nosníků  č.14-22</t>
  </si>
  <si>
    <t>I 160:4*(2,4*3+2,2)*17,9/1000</t>
  </si>
  <si>
    <t>3b</t>
  </si>
  <si>
    <t>13380630R</t>
  </si>
  <si>
    <t>Tyč průřezu I 160, střední, jakost oceli S235, 11375</t>
  </si>
  <si>
    <t>I 160:4*(2,4*3+2,2)*17,9*1,1/1000</t>
  </si>
  <si>
    <t>3c</t>
  </si>
  <si>
    <t>346481111RT2</t>
  </si>
  <si>
    <t>Zaplentování rýh, nosníků rabicovým pletivem, s použitím suché maltové směsi</t>
  </si>
  <si>
    <t>I 160:4*(2,4*3+2,2)*(0,16*2+0,074*4)</t>
  </si>
  <si>
    <t>3d</t>
  </si>
  <si>
    <t>317234410RT2</t>
  </si>
  <si>
    <t>Vyzdívka mezi nosníky cihlami pálenými na MC, s použitím suché maltové směsi</t>
  </si>
  <si>
    <t>I 160:3*(2,4*3+2,2)*(0,16*0,074)</t>
  </si>
  <si>
    <r>
      <t>342261211</t>
    </r>
    <r>
      <rPr>
        <sz val="8"/>
        <color rgb="FFFF0000"/>
        <rFont val="Arial CE"/>
        <charset val="238"/>
      </rPr>
      <t>RS4</t>
    </r>
  </si>
  <si>
    <r>
      <t xml:space="preserve">Příčka sádrokarton. ocel.kce, 2x oplášť. tl.100 mm, desky </t>
    </r>
    <r>
      <rPr>
        <sz val="8"/>
        <color rgb="FFFF0000"/>
        <rFont val="Arial CE"/>
        <charset val="238"/>
      </rPr>
      <t xml:space="preserve">protipožární </t>
    </r>
    <r>
      <rPr>
        <sz val="8"/>
        <rFont val="Arial CE"/>
        <charset val="238"/>
      </rPr>
      <t>impreg. tl. 12,5 mm, minerál 5 cm</t>
    </r>
  </si>
  <si>
    <r>
      <t>342261213RS</t>
    </r>
    <r>
      <rPr>
        <sz val="8"/>
        <color rgb="FFFF0000"/>
        <rFont val="Arial CE"/>
        <charset val="238"/>
      </rPr>
      <t>2</t>
    </r>
  </si>
  <si>
    <r>
      <t xml:space="preserve">Příčka sádrokarton. ocel.kce, 2x oplášť. tl.150 mm, desky </t>
    </r>
    <r>
      <rPr>
        <sz val="8"/>
        <color rgb="FFFF0000"/>
        <rFont val="Arial CE"/>
        <charset val="238"/>
      </rPr>
      <t>protipožární</t>
    </r>
    <r>
      <rPr>
        <sz val="8"/>
        <rFont val="Arial CE"/>
        <charset val="238"/>
      </rPr>
      <t xml:space="preserve"> tl. 12,5 mm, izol. minerál tl. 8 cm</t>
    </r>
  </si>
  <si>
    <r>
      <t>342261213RS</t>
    </r>
    <r>
      <rPr>
        <sz val="8"/>
        <color rgb="FFFF0000"/>
        <rFont val="Arial CE"/>
        <charset val="238"/>
      </rPr>
      <t>4</t>
    </r>
  </si>
  <si>
    <r>
      <t xml:space="preserve">Příčka sádrokarton. ocel.kce, 2x oplášť. tl.150 mm, desky </t>
    </r>
    <r>
      <rPr>
        <sz val="8"/>
        <color rgb="FFFF0000"/>
        <rFont val="Arial CE"/>
        <charset val="238"/>
      </rPr>
      <t xml:space="preserve">protipožární </t>
    </r>
    <r>
      <rPr>
        <sz val="8"/>
        <rFont val="Arial CE"/>
        <charset val="238"/>
      </rPr>
      <t>impreg.tl.12,5 mm, minerál tl. 8 cm</t>
    </r>
  </si>
  <si>
    <r>
      <rPr>
        <strike/>
        <sz val="8"/>
        <color rgb="FFFF0000"/>
        <rFont val="Arial CE"/>
        <charset val="238"/>
      </rPr>
      <t>622311730RVX</t>
    </r>
    <r>
      <rPr>
        <sz val="8"/>
        <color rgb="FFFF0000"/>
        <rFont val="Arial CE"/>
        <charset val="238"/>
      </rPr>
      <t xml:space="preserve"> 62.1</t>
    </r>
  </si>
  <si>
    <r>
      <rPr>
        <strike/>
        <sz val="8"/>
        <color rgb="FFFF0000"/>
        <rFont val="Arial CE"/>
        <charset val="238"/>
      </rPr>
      <t>Zatepl.syst. ETICS,stěny, miner.desky KV 60 mm, zakončený stěrkou s výztužnou tkaninou</t>
    </r>
    <r>
      <rPr>
        <sz val="8"/>
        <color rgb="FFFF0000"/>
        <rFont val="Arial CE"/>
        <charset val="238"/>
      </rPr>
      <t xml:space="preserve"> </t>
    </r>
    <r>
      <rPr>
        <sz val="8"/>
        <rFont val="Arial CE"/>
        <charset val="238"/>
      </rPr>
      <t>Zvukově izolační měkká vata tl. 60mm vložená za rošt pro SDK předstěnu</t>
    </r>
  </si>
  <si>
    <t>56a</t>
  </si>
  <si>
    <t>970231350R00</t>
  </si>
  <si>
    <t>Řezání cihelného zdiva hl. řezu 350 mm</t>
  </si>
  <si>
    <t>1.NP:2*(1,7+1,1)</t>
  </si>
  <si>
    <t>436,14*1</t>
  </si>
  <si>
    <t>436,14*3</t>
  </si>
  <si>
    <t>436,14*10</t>
  </si>
  <si>
    <t>767.10</t>
  </si>
  <si>
    <r>
      <t xml:space="preserve">Podlahová čistící zóna </t>
    </r>
    <r>
      <rPr>
        <strike/>
        <sz val="8"/>
        <color rgb="FFFF0000"/>
        <rFont val="Arial CE"/>
        <charset val="238"/>
      </rPr>
      <t>venkovní,guma</t>
    </r>
    <r>
      <rPr>
        <sz val="8"/>
        <rFont val="Arial CE"/>
        <charset val="238"/>
      </rPr>
      <t>,</t>
    </r>
    <r>
      <rPr>
        <sz val="8"/>
        <color rgb="FFFF0000"/>
        <rFont val="Arial CE"/>
        <charset val="238"/>
      </rPr>
      <t>vnitřní,kobercová</t>
    </r>
    <r>
      <rPr>
        <sz val="8"/>
        <rFont val="Arial CE"/>
        <charset val="238"/>
      </rPr>
      <t>,rám, kotvení,doplňky,detaily,D+M</t>
    </r>
  </si>
  <si>
    <r>
      <t>1.NP:</t>
    </r>
    <r>
      <rPr>
        <strike/>
        <sz val="8"/>
        <color rgb="FFFF0000"/>
        <rFont val="Arial CE"/>
        <charset val="238"/>
      </rPr>
      <t>1,6*3</t>
    </r>
    <r>
      <rPr>
        <sz val="8"/>
        <color rgb="FFFF0000"/>
        <rFont val="Arial CE"/>
        <charset val="238"/>
      </rPr>
      <t xml:space="preserve"> 3,0</t>
    </r>
  </si>
  <si>
    <t>141a</t>
  </si>
  <si>
    <r>
      <t>Dveře vnitřní 1680/2310,</t>
    </r>
    <r>
      <rPr>
        <sz val="8"/>
        <color rgb="FFFF0000"/>
        <rFont val="Arial CE"/>
        <charset val="238"/>
      </rPr>
      <t>EW30DP3-C2,</t>
    </r>
    <r>
      <rPr>
        <sz val="8"/>
        <rFont val="Arial CE"/>
        <charset val="238"/>
      </rPr>
      <t>posuvné,prosklené,AL rám, bezp.sklo,RAL,pohon,vodítka,doplňky,D+M</t>
    </r>
  </si>
  <si>
    <t>135a</t>
  </si>
  <si>
    <t>767.11</t>
  </si>
  <si>
    <t>Revizní dvířka do SDK stěny 300/600,AL rám,SDK deska 12,5mm,tlačné zámky,kotvení,doplňky,detaily,D+M</t>
  </si>
  <si>
    <r>
      <t>1.NP:2,2*(14,3+3+4,9+7,3+8*2+2,7*2+4,7*2+3,7+14,9+10+3,3</t>
    </r>
    <r>
      <rPr>
        <sz val="8"/>
        <color rgb="FFFF0000"/>
        <rFont val="Arial CE"/>
        <charset val="238"/>
      </rPr>
      <t>+6,5+2,3</t>
    </r>
    <r>
      <rPr>
        <sz val="8"/>
        <color indexed="12"/>
        <rFont val="Arial CE"/>
        <charset val="238"/>
      </rPr>
      <t>)</t>
    </r>
  </si>
  <si>
    <r>
      <t>odečet ker. obkladů:</t>
    </r>
    <r>
      <rPr>
        <sz val="8"/>
        <color rgb="FFFF0000"/>
        <rFont val="Arial CE"/>
        <charset val="238"/>
      </rPr>
      <t>-223,60</t>
    </r>
  </si>
  <si>
    <t>změny ke dni 16.6.2022</t>
  </si>
  <si>
    <t>ks</t>
  </si>
  <si>
    <t>210 01-0621.R00</t>
  </si>
  <si>
    <t>KRABICE do podlahy KBT-2 kompletní</t>
  </si>
  <si>
    <t>(do podlahy)</t>
  </si>
  <si>
    <t>Hmožd. kovová M8/30 (2 ks na nosník)</t>
  </si>
  <si>
    <t>SPÍNAČE POD OMÍTKU (TANGO)</t>
  </si>
  <si>
    <t>Kryt spínače jednoduchý</t>
  </si>
  <si>
    <t xml:space="preserve">SPÍNAČE ZÁRUBŇOVÉ </t>
  </si>
  <si>
    <t>Přepínač střídavý, zárubňový</t>
  </si>
  <si>
    <t>210 11-0051.R00</t>
  </si>
  <si>
    <t>Tlačítko zárubňové 1/0</t>
  </si>
  <si>
    <t>210 80-0317.R00</t>
  </si>
  <si>
    <t xml:space="preserve">CXKH-R-J 5x6 mm2, pevně </t>
  </si>
  <si>
    <t>210 20-1511.R00</t>
  </si>
  <si>
    <t>Svítidlo LED 12W,     ozn. P</t>
  </si>
  <si>
    <t>PHN 00 - 32A</t>
  </si>
  <si>
    <t>BLESKOSVOD</t>
  </si>
  <si>
    <t>210 22-0021.R00</t>
  </si>
  <si>
    <t>Zemnící vodič FeZn 30x4 mm</t>
  </si>
  <si>
    <t>210 22-0022.R00</t>
  </si>
  <si>
    <t>Zemnící vodič FeZn Rd10</t>
  </si>
  <si>
    <t>210 22-0302.R00</t>
  </si>
  <si>
    <t>Svorka zemní SRO3</t>
  </si>
  <si>
    <t>Svorka zemní 318 033 pro dva páskové vodiče</t>
  </si>
  <si>
    <t>210 22-0101.R00</t>
  </si>
  <si>
    <t>Svodový vodič AlMgSi Rd8 vě. podpěr</t>
  </si>
  <si>
    <t xml:space="preserve">Svorka univerzální UNI </t>
  </si>
  <si>
    <t>Svorka zkušební ES</t>
  </si>
  <si>
    <t>Podpěra FB2</t>
  </si>
  <si>
    <t>Napojení světelného obvodu ve 3.NP</t>
  </si>
  <si>
    <t>Úprava stávající zemnící soustavy budovy D</t>
  </si>
  <si>
    <t>Propojení jímacích soustav výtah-budova D</t>
  </si>
  <si>
    <t>SO 02 VÝTAH</t>
  </si>
  <si>
    <t>1.PP_mazaniny:</t>
  </si>
  <si>
    <t>1.PP_pvc</t>
  </si>
  <si>
    <t>1.PP 66,02</t>
  </si>
  <si>
    <t>1.PP:86,55</t>
  </si>
  <si>
    <t>1.PP</t>
  </si>
  <si>
    <t>změny ke dni 27.6.2022</t>
  </si>
  <si>
    <t>změna ke dni 30.6.2022</t>
  </si>
  <si>
    <t>změny ke dni 11.72022</t>
  </si>
  <si>
    <t>Chráničky, příchytky, HDPE trubky, záslepky, Mikrotrubička tenkostěnná v provedení se sníženou hořlavostí a bez halogenů (LSHF)</t>
  </si>
  <si>
    <t>BM</t>
  </si>
  <si>
    <t>úprava 31.7.2022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</si>
</sst>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000"/>
    <numFmt numFmtId="165" formatCode="_-* #,##0.00\ [$Kč-405]_-;\-* #,##0.00\ [$Kč-405]_-;_-* &quot;-&quot;??\ [$Kč-405]_-;_-@_-"/>
  </numFmts>
  <fonts count="3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color indexed="17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sz val="11"/>
      <name val="Symbol"/>
      <family val="1"/>
      <charset val="2"/>
    </font>
    <font>
      <sz val="11"/>
      <color indexed="8"/>
      <name val="Calibri"/>
      <family val="2"/>
      <charset val="238"/>
    </font>
    <font>
      <sz val="11"/>
      <color indexed="8"/>
      <name val="Cambria"/>
      <family val="2"/>
      <charset val="238"/>
      <scheme val="major"/>
    </font>
    <font>
      <b/>
      <sz val="30"/>
      <color indexed="8"/>
      <name val="Cambria"/>
      <family val="2"/>
      <charset val="238"/>
      <scheme val="major"/>
    </font>
    <font>
      <b/>
      <sz val="11"/>
      <color indexed="8"/>
      <name val="Cambria"/>
      <family val="2"/>
      <charset val="238"/>
      <scheme val="major"/>
    </font>
    <font>
      <b/>
      <i/>
      <sz val="11"/>
      <color indexed="8"/>
      <name val="Cambria"/>
      <family val="2"/>
      <charset val="238"/>
      <scheme val="major"/>
    </font>
    <font>
      <b/>
      <sz val="12"/>
      <color indexed="8"/>
      <name val="Cambria"/>
      <family val="2"/>
      <charset val="238"/>
      <scheme val="major"/>
    </font>
    <font>
      <b/>
      <sz val="16"/>
      <color indexed="8"/>
      <name val="Cambria"/>
      <family val="2"/>
      <charset val="238"/>
      <scheme val="major"/>
    </font>
    <font>
      <sz val="10"/>
      <name val="Helv"/>
      <charset val="238"/>
    </font>
    <font>
      <b/>
      <sz val="10"/>
      <name val="Helv"/>
      <charset val="238"/>
    </font>
    <font>
      <sz val="10"/>
      <name val="Arial CE"/>
    </font>
    <font>
      <b/>
      <i/>
      <sz val="11"/>
      <name val="Arial CE"/>
      <charset val="238"/>
    </font>
    <font>
      <strike/>
      <sz val="8"/>
      <color rgb="FFFF0000"/>
      <name val="Arial CE"/>
      <charset val="238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9"/>
      <color indexed="8"/>
      <name val="MS Sans Serif"/>
      <family val="2"/>
      <charset val="238"/>
    </font>
    <font>
      <sz val="9"/>
      <name val="MS Sans Serif"/>
      <family val="2"/>
      <charset val="238"/>
    </font>
    <font>
      <sz val="10"/>
      <color indexed="8"/>
      <name val="MS Sans Serif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8" fillId="0" borderId="0"/>
    <xf numFmtId="0" fontId="27" fillId="0" borderId="0"/>
  </cellStyleXfs>
  <cellXfs count="432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" borderId="30" xfId="0" applyFill="1" applyBorder="1"/>
    <xf numFmtId="49" fontId="0" fillId="2" borderId="27" xfId="0" applyNumberFormat="1" applyFill="1" applyBorder="1"/>
    <xf numFmtId="0" fontId="0" fillId="2" borderId="27" xfId="0" applyFill="1" applyBorder="1"/>
    <xf numFmtId="0" fontId="0" fillId="2" borderId="26" xfId="0" applyFill="1" applyBorder="1"/>
    <xf numFmtId="0" fontId="0" fillId="2" borderId="21" xfId="0" applyFill="1" applyBorder="1"/>
    <xf numFmtId="0" fontId="6" fillId="0" borderId="0" xfId="0" applyFont="1"/>
    <xf numFmtId="0" fontId="6" fillId="0" borderId="17" xfId="0" applyFont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20" xfId="0" applyFill="1" applyBorder="1"/>
    <xf numFmtId="49" fontId="0" fillId="2" borderId="20" xfId="0" applyNumberFormat="1" applyFill="1" applyBorder="1"/>
    <xf numFmtId="4" fontId="6" fillId="0" borderId="18" xfId="0" applyNumberFormat="1" applyFont="1" applyBorder="1" applyAlignment="1">
      <alignment vertical="top" shrinkToFit="1"/>
    </xf>
    <xf numFmtId="4" fontId="0" fillId="2" borderId="23" xfId="0" applyNumberFormat="1" applyFill="1" applyBorder="1" applyAlignment="1">
      <alignment vertical="top" shrinkToFit="1"/>
    </xf>
    <xf numFmtId="0" fontId="0" fillId="2" borderId="33" xfId="0" applyFill="1" applyBorder="1"/>
    <xf numFmtId="0" fontId="0" fillId="2" borderId="34" xfId="0" applyFill="1" applyBorder="1" applyAlignment="1">
      <alignment vertical="top"/>
    </xf>
    <xf numFmtId="49" fontId="0" fillId="2" borderId="34" xfId="0" applyNumberFormat="1" applyFill="1" applyBorder="1" applyAlignment="1">
      <alignment vertical="top"/>
    </xf>
    <xf numFmtId="49" fontId="0" fillId="2" borderId="32" xfId="0" applyNumberFormat="1" applyFill="1" applyBorder="1" applyAlignment="1">
      <alignment vertical="top"/>
    </xf>
    <xf numFmtId="4" fontId="0" fillId="2" borderId="32" xfId="0" applyNumberFormat="1" applyFill="1" applyBorder="1" applyAlignment="1">
      <alignment vertical="top"/>
    </xf>
    <xf numFmtId="0" fontId="6" fillId="0" borderId="8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4" fontId="3" fillId="2" borderId="15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7" fillId="0" borderId="18" xfId="0" quotePrefix="1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quotePrefix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" fontId="0" fillId="2" borderId="27" xfId="0" applyNumberFormat="1" applyFill="1" applyBorder="1"/>
    <xf numFmtId="4" fontId="0" fillId="2" borderId="20" xfId="0" applyNumberFormat="1" applyFill="1" applyBorder="1"/>
    <xf numFmtId="4" fontId="7" fillId="0" borderId="18" xfId="0" applyNumberFormat="1" applyFont="1" applyBorder="1" applyAlignment="1">
      <alignment vertical="top" wrapText="1" shrinkToFit="1"/>
    </xf>
    <xf numFmtId="4" fontId="8" fillId="0" borderId="18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5" xfId="0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 shrinkToFit="1"/>
    </xf>
    <xf numFmtId="0" fontId="0" fillId="2" borderId="22" xfId="0" applyFill="1" applyBorder="1" applyAlignment="1">
      <alignment horizontal="center" vertical="top" shrinkToFit="1"/>
    </xf>
    <xf numFmtId="0" fontId="7" fillId="0" borderId="19" xfId="0" applyFont="1" applyBorder="1" applyAlignment="1">
      <alignment horizontal="center" vertical="top" wrapText="1" shrinkToFit="1"/>
    </xf>
    <xf numFmtId="0" fontId="8" fillId="0" borderId="19" xfId="0" applyFont="1" applyBorder="1" applyAlignment="1">
      <alignment horizontal="center" vertical="top" wrapText="1" shrinkToFit="1"/>
    </xf>
    <xf numFmtId="0" fontId="6" fillId="0" borderId="22" xfId="0" applyFont="1" applyBorder="1" applyAlignment="1">
      <alignment horizontal="center" vertical="top" shrinkToFit="1"/>
    </xf>
    <xf numFmtId="0" fontId="3" fillId="2" borderId="9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3" fillId="2" borderId="9" xfId="0" applyNumberFormat="1" applyFont="1" applyFill="1" applyBorder="1" applyAlignment="1">
      <alignment vertical="top"/>
    </xf>
    <xf numFmtId="4" fontId="6" fillId="0" borderId="23" xfId="0" applyNumberFormat="1" applyFont="1" applyBorder="1" applyAlignment="1">
      <alignment vertical="top" shrinkToFit="1"/>
    </xf>
    <xf numFmtId="0" fontId="10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shrinkToFit="1"/>
    </xf>
    <xf numFmtId="4" fontId="6" fillId="0" borderId="0" xfId="0" applyNumberFormat="1" applyFont="1" applyAlignment="1">
      <alignment vertical="top" shrinkToFit="1"/>
    </xf>
    <xf numFmtId="0" fontId="7" fillId="0" borderId="23" xfId="0" quotePrefix="1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 shrinkToFit="1"/>
    </xf>
    <xf numFmtId="4" fontId="7" fillId="0" borderId="23" xfId="0" applyNumberFormat="1" applyFont="1" applyBorder="1" applyAlignment="1">
      <alignment vertical="top" wrapText="1" shrinkToFit="1"/>
    </xf>
    <xf numFmtId="0" fontId="6" fillId="0" borderId="21" xfId="0" applyFont="1" applyBorder="1" applyAlignment="1">
      <alignment vertical="top"/>
    </xf>
    <xf numFmtId="0" fontId="6" fillId="0" borderId="3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shrinkToFit="1"/>
    </xf>
    <xf numFmtId="4" fontId="6" fillId="0" borderId="33" xfId="0" applyNumberFormat="1" applyFont="1" applyBorder="1" applyAlignment="1">
      <alignment vertical="top" shrinkToFit="1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2" borderId="27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6" fillId="0" borderId="37" xfId="0" applyFont="1" applyBorder="1" applyAlignment="1">
      <alignment vertical="top"/>
    </xf>
    <xf numFmtId="4" fontId="6" fillId="0" borderId="38" xfId="0" applyNumberFormat="1" applyFont="1" applyBorder="1" applyAlignment="1">
      <alignment vertical="top" shrinkToFit="1"/>
    </xf>
    <xf numFmtId="49" fontId="6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49" fontId="0" fillId="2" borderId="40" xfId="0" applyNumberFormat="1" applyFill="1" applyBorder="1" applyAlignment="1">
      <alignment horizontal="left" vertical="top"/>
    </xf>
    <xf numFmtId="49" fontId="6" fillId="0" borderId="41" xfId="0" applyNumberFormat="1" applyFont="1" applyBorder="1" applyAlignment="1">
      <alignment vertical="top"/>
    </xf>
    <xf numFmtId="49" fontId="0" fillId="2" borderId="39" xfId="0" applyNumberFormat="1" applyFill="1" applyBorder="1" applyAlignment="1">
      <alignment vertical="top"/>
    </xf>
    <xf numFmtId="0" fontId="11" fillId="0" borderId="18" xfId="0" applyFont="1" applyBorder="1" applyAlignment="1">
      <alignment horizontal="left" vertical="top" wrapText="1"/>
    </xf>
    <xf numFmtId="49" fontId="6" fillId="0" borderId="43" xfId="0" applyNumberFormat="1" applyFont="1" applyBorder="1" applyAlignment="1">
      <alignment horizontal="left" vertical="top" wrapText="1"/>
    </xf>
    <xf numFmtId="4" fontId="0" fillId="2" borderId="35" xfId="0" applyNumberFormat="1" applyFill="1" applyBorder="1" applyAlignment="1">
      <alignment vertical="top"/>
    </xf>
    <xf numFmtId="4" fontId="6" fillId="0" borderId="19" xfId="0" applyNumberFormat="1" applyFont="1" applyBorder="1" applyAlignment="1">
      <alignment vertical="top" shrinkToFit="1"/>
    </xf>
    <xf numFmtId="4" fontId="0" fillId="2" borderId="22" xfId="0" applyNumberFormat="1" applyFill="1" applyBorder="1" applyAlignment="1">
      <alignment vertical="top" shrinkToFit="1"/>
    </xf>
    <xf numFmtId="164" fontId="6" fillId="0" borderId="42" xfId="0" applyNumberFormat="1" applyFont="1" applyBorder="1" applyAlignment="1">
      <alignment vertical="top" shrinkToFit="1"/>
    </xf>
    <xf numFmtId="4" fontId="6" fillId="0" borderId="22" xfId="0" applyNumberFormat="1" applyFont="1" applyBorder="1" applyAlignment="1">
      <alignment vertical="top" shrinkToFit="1"/>
    </xf>
    <xf numFmtId="0" fontId="0" fillId="2" borderId="39" xfId="0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 shrinkToFit="1"/>
    </xf>
    <xf numFmtId="0" fontId="11" fillId="0" borderId="18" xfId="0" applyFont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shrinkToFit="1"/>
    </xf>
    <xf numFmtId="0" fontId="6" fillId="0" borderId="43" xfId="0" applyFont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shrinkToFit="1"/>
    </xf>
    <xf numFmtId="4" fontId="6" fillId="0" borderId="45" xfId="0" applyNumberFormat="1" applyFont="1" applyBorder="1" applyAlignment="1">
      <alignment vertical="top" shrinkToFit="1"/>
    </xf>
    <xf numFmtId="0" fontId="6" fillId="0" borderId="45" xfId="0" applyFont="1" applyBorder="1" applyAlignment="1">
      <alignment vertical="top"/>
    </xf>
    <xf numFmtId="0" fontId="6" fillId="0" borderId="45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0" fontId="0" fillId="2" borderId="23" xfId="0" applyFill="1" applyBorder="1" applyAlignment="1">
      <alignment vertical="top"/>
    </xf>
    <xf numFmtId="0" fontId="0" fillId="2" borderId="23" xfId="0" applyFill="1" applyBorder="1" applyAlignment="1">
      <alignment horizontal="left" vertical="top"/>
    </xf>
    <xf numFmtId="49" fontId="6" fillId="0" borderId="18" xfId="0" applyNumberFormat="1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164" fontId="7" fillId="0" borderId="18" xfId="0" quotePrefix="1" applyNumberFormat="1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center" vertical="top" wrapText="1" shrinkToFit="1"/>
    </xf>
    <xf numFmtId="164" fontId="7" fillId="0" borderId="18" xfId="0" applyNumberFormat="1" applyFont="1" applyBorder="1" applyAlignment="1">
      <alignment vertical="top" wrapText="1" shrinkToFit="1"/>
    </xf>
    <xf numFmtId="0" fontId="6" fillId="0" borderId="23" xfId="0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4" fontId="0" fillId="2" borderId="32" xfId="0" applyNumberFormat="1" applyFill="1" applyBorder="1" applyAlignment="1">
      <alignment horizontal="center" vertical="top"/>
    </xf>
    <xf numFmtId="4" fontId="6" fillId="0" borderId="45" xfId="0" applyNumberFormat="1" applyFont="1" applyBorder="1" applyAlignment="1">
      <alignment horizontal="center" vertical="top" shrinkToFit="1"/>
    </xf>
    <xf numFmtId="4" fontId="6" fillId="0" borderId="18" xfId="0" applyNumberFormat="1" applyFont="1" applyBorder="1" applyAlignment="1">
      <alignment horizontal="center" vertical="top" shrinkToFit="1"/>
    </xf>
    <xf numFmtId="4" fontId="0" fillId="2" borderId="23" xfId="0" applyNumberFormat="1" applyFill="1" applyBorder="1" applyAlignment="1">
      <alignment horizontal="center" vertical="top" shrinkToFit="1"/>
    </xf>
    <xf numFmtId="4" fontId="6" fillId="0" borderId="23" xfId="0" applyNumberFormat="1" applyFont="1" applyBorder="1" applyAlignment="1">
      <alignment horizontal="center" vertical="top" shrinkToFit="1"/>
    </xf>
    <xf numFmtId="0" fontId="0" fillId="2" borderId="33" xfId="0" applyFill="1" applyBorder="1" applyAlignment="1">
      <alignment horizontal="center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39" xfId="0" applyFill="1" applyBorder="1" applyAlignment="1">
      <alignment vertical="top"/>
    </xf>
    <xf numFmtId="49" fontId="0" fillId="2" borderId="39" xfId="0" applyNumberFormat="1" applyFill="1" applyBorder="1" applyAlignment="1">
      <alignment horizontal="left" vertical="top"/>
    </xf>
    <xf numFmtId="4" fontId="0" fillId="2" borderId="39" xfId="0" applyNumberFormat="1" applyFill="1" applyBorder="1" applyAlignment="1">
      <alignment vertical="top"/>
    </xf>
    <xf numFmtId="0" fontId="11" fillId="0" borderId="23" xfId="0" applyFont="1" applyBorder="1" applyAlignment="1">
      <alignment horizontal="left" vertical="top" wrapText="1"/>
    </xf>
    <xf numFmtId="0" fontId="11" fillId="0" borderId="23" xfId="0" applyFont="1" applyBorder="1" applyAlignment="1">
      <alignment vertical="top" wrapText="1"/>
    </xf>
    <xf numFmtId="4" fontId="12" fillId="0" borderId="18" xfId="0" applyNumberFormat="1" applyFont="1" applyBorder="1" applyAlignment="1">
      <alignment vertical="top" shrinkToFit="1"/>
    </xf>
    <xf numFmtId="0" fontId="6" fillId="0" borderId="18" xfId="0" quotePrefix="1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 shrinkToFit="1"/>
    </xf>
    <xf numFmtId="4" fontId="13" fillId="0" borderId="18" xfId="0" applyNumberFormat="1" applyFont="1" applyBorder="1" applyAlignment="1">
      <alignment vertical="top" shrinkToFit="1"/>
    </xf>
    <xf numFmtId="0" fontId="6" fillId="0" borderId="19" xfId="0" applyFont="1" applyBorder="1" applyAlignment="1">
      <alignment horizontal="center" vertical="top" wrapText="1" shrinkToFi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shrinkToFit="1"/>
    </xf>
    <xf numFmtId="0" fontId="14" fillId="0" borderId="19" xfId="0" applyFont="1" applyBorder="1" applyAlignment="1">
      <alignment horizontal="center" vertical="top" wrapText="1" shrinkToFit="1"/>
    </xf>
    <xf numFmtId="4" fontId="14" fillId="0" borderId="18" xfId="0" applyNumberFormat="1" applyFont="1" applyBorder="1" applyAlignment="1">
      <alignment vertical="top" shrinkToFit="1"/>
    </xf>
    <xf numFmtId="0" fontId="15" fillId="0" borderId="0" xfId="0" applyFont="1"/>
    <xf numFmtId="0" fontId="13" fillId="0" borderId="19" xfId="0" applyFont="1" applyBorder="1" applyAlignment="1">
      <alignment horizontal="center" vertical="top" shrinkToFit="1"/>
    </xf>
    <xf numFmtId="0" fontId="16" fillId="0" borderId="18" xfId="0" quotePrefix="1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 shrinkToFit="1"/>
    </xf>
    <xf numFmtId="0" fontId="12" fillId="0" borderId="18" xfId="0" quotePrefix="1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 vertical="top" shrinkToFit="1"/>
    </xf>
    <xf numFmtId="4" fontId="13" fillId="0" borderId="18" xfId="0" applyNumberFormat="1" applyFont="1" applyBorder="1" applyAlignment="1">
      <alignment horizontal="center" vertical="top" shrinkToFit="1"/>
    </xf>
    <xf numFmtId="4" fontId="14" fillId="0" borderId="18" xfId="0" applyNumberFormat="1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left" vertical="top"/>
    </xf>
    <xf numFmtId="0" fontId="0" fillId="0" borderId="39" xfId="0" applyBorder="1" applyAlignment="1">
      <alignment vertical="top"/>
    </xf>
    <xf numFmtId="49" fontId="0" fillId="0" borderId="27" xfId="0" applyNumberFormat="1" applyBorder="1" applyAlignment="1">
      <alignment vertical="top"/>
    </xf>
    <xf numFmtId="49" fontId="0" fillId="2" borderId="27" xfId="0" applyNumberFormat="1" applyFill="1" applyBorder="1" applyAlignment="1">
      <alignment vertical="top"/>
    </xf>
    <xf numFmtId="0" fontId="0" fillId="2" borderId="46" xfId="0" applyFill="1" applyBorder="1"/>
    <xf numFmtId="0" fontId="0" fillId="2" borderId="45" xfId="0" applyFill="1" applyBorder="1" applyAlignment="1">
      <alignment vertical="top"/>
    </xf>
    <xf numFmtId="49" fontId="0" fillId="2" borderId="45" xfId="0" applyNumberFormat="1" applyFill="1" applyBorder="1" applyAlignment="1">
      <alignment vertical="top"/>
    </xf>
    <xf numFmtId="0" fontId="0" fillId="2" borderId="45" xfId="0" applyFill="1" applyBorder="1" applyAlignment="1">
      <alignment horizontal="center"/>
    </xf>
    <xf numFmtId="4" fontId="0" fillId="2" borderId="45" xfId="0" applyNumberFormat="1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0" xfId="0" applyFill="1" applyBorder="1" applyAlignment="1">
      <alignment vertical="top"/>
    </xf>
    <xf numFmtId="49" fontId="0" fillId="2" borderId="40" xfId="0" applyNumberFormat="1" applyFill="1" applyBorder="1" applyAlignment="1">
      <alignment vertical="top"/>
    </xf>
    <xf numFmtId="0" fontId="3" fillId="2" borderId="40" xfId="0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/>
    </xf>
    <xf numFmtId="4" fontId="3" fillId="2" borderId="27" xfId="0" applyNumberFormat="1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4" fontId="3" fillId="2" borderId="35" xfId="0" applyNumberFormat="1" applyFont="1" applyFill="1" applyBorder="1" applyAlignment="1">
      <alignment vertical="top"/>
    </xf>
    <xf numFmtId="0" fontId="19" fillId="0" borderId="0" xfId="3" applyFont="1"/>
    <xf numFmtId="0" fontId="20" fillId="0" borderId="0" xfId="3" applyFont="1" applyAlignment="1">
      <alignment horizontal="center" vertical="center"/>
    </xf>
    <xf numFmtId="0" fontId="21" fillId="0" borderId="0" xfId="3" applyFont="1"/>
    <xf numFmtId="44" fontId="19" fillId="0" borderId="0" xfId="2" applyFont="1"/>
    <xf numFmtId="0" fontId="21" fillId="4" borderId="49" xfId="3" applyFont="1" applyFill="1" applyBorder="1"/>
    <xf numFmtId="0" fontId="21" fillId="4" borderId="50" xfId="3" applyFont="1" applyFill="1" applyBorder="1"/>
    <xf numFmtId="0" fontId="22" fillId="4" borderId="50" xfId="3" applyFont="1" applyFill="1" applyBorder="1"/>
    <xf numFmtId="0" fontId="19" fillId="0" borderId="55" xfId="3" applyFont="1" applyBorder="1"/>
    <xf numFmtId="44" fontId="19" fillId="0" borderId="55" xfId="2" applyFont="1" applyBorder="1"/>
    <xf numFmtId="44" fontId="19" fillId="0" borderId="56" xfId="2" applyFont="1" applyBorder="1"/>
    <xf numFmtId="0" fontId="19" fillId="0" borderId="39" xfId="3" applyFont="1" applyBorder="1"/>
    <xf numFmtId="44" fontId="19" fillId="0" borderId="39" xfId="2" applyFont="1" applyBorder="1"/>
    <xf numFmtId="0" fontId="21" fillId="0" borderId="0" xfId="3" applyFont="1" applyAlignment="1">
      <alignment horizontal="left" vertical="center"/>
    </xf>
    <xf numFmtId="0" fontId="23" fillId="4" borderId="59" xfId="3" applyFont="1" applyFill="1" applyBorder="1"/>
    <xf numFmtId="44" fontId="23" fillId="4" borderId="60" xfId="2" applyFont="1" applyFill="1" applyBorder="1"/>
    <xf numFmtId="0" fontId="23" fillId="5" borderId="0" xfId="3" applyFont="1" applyFill="1"/>
    <xf numFmtId="44" fontId="23" fillId="5" borderId="0" xfId="2" applyFont="1" applyFill="1" applyBorder="1"/>
    <xf numFmtId="44" fontId="19" fillId="0" borderId="0" xfId="3" applyNumberFormat="1" applyFont="1"/>
    <xf numFmtId="0" fontId="19" fillId="5" borderId="0" xfId="3" applyFont="1" applyFill="1"/>
    <xf numFmtId="0" fontId="22" fillId="4" borderId="52" xfId="3" applyFont="1" applyFill="1" applyBorder="1" applyAlignment="1">
      <alignment horizontal="center"/>
    </xf>
    <xf numFmtId="44" fontId="22" fillId="4" borderId="49" xfId="2" applyFont="1" applyFill="1" applyBorder="1" applyAlignment="1">
      <alignment horizontal="center"/>
    </xf>
    <xf numFmtId="44" fontId="22" fillId="4" borderId="50" xfId="2" applyFont="1" applyFill="1" applyBorder="1" applyAlignment="1">
      <alignment horizontal="center"/>
    </xf>
    <xf numFmtId="44" fontId="22" fillId="4" borderId="51" xfId="2" applyFont="1" applyFill="1" applyBorder="1" applyAlignment="1">
      <alignment horizontal="center"/>
    </xf>
    <xf numFmtId="0" fontId="24" fillId="4" borderId="49" xfId="3" applyFont="1" applyFill="1" applyBorder="1"/>
    <xf numFmtId="44" fontId="24" fillId="4" borderId="50" xfId="2" applyFont="1" applyFill="1" applyBorder="1"/>
    <xf numFmtId="44" fontId="19" fillId="0" borderId="61" xfId="2" applyFont="1" applyBorder="1"/>
    <xf numFmtId="0" fontId="19" fillId="0" borderId="63" xfId="3" applyFont="1" applyBorder="1"/>
    <xf numFmtId="44" fontId="19" fillId="0" borderId="63" xfId="2" applyFont="1" applyBorder="1"/>
    <xf numFmtId="44" fontId="19" fillId="0" borderId="64" xfId="2" applyFont="1" applyBorder="1"/>
    <xf numFmtId="0" fontId="21" fillId="0" borderId="49" xfId="3" applyFont="1" applyBorder="1" applyAlignment="1">
      <alignment horizontal="center" vertical="center"/>
    </xf>
    <xf numFmtId="0" fontId="21" fillId="0" borderId="50" xfId="3" applyFont="1" applyBorder="1"/>
    <xf numFmtId="0" fontId="19" fillId="0" borderId="50" xfId="3" applyFont="1" applyBorder="1"/>
    <xf numFmtId="44" fontId="19" fillId="0" borderId="50" xfId="2" applyFont="1" applyBorder="1"/>
    <xf numFmtId="44" fontId="19" fillId="0" borderId="51" xfId="2" applyFont="1" applyFill="1" applyBorder="1"/>
    <xf numFmtId="0" fontId="25" fillId="0" borderId="0" xfId="0" applyFont="1"/>
    <xf numFmtId="0" fontId="9" fillId="0" borderId="65" xfId="0" applyFont="1" applyBorder="1"/>
    <xf numFmtId="49" fontId="9" fillId="0" borderId="66" xfId="0" applyNumberFormat="1" applyFont="1" applyBorder="1" applyAlignment="1">
      <alignment horizontal="center"/>
    </xf>
    <xf numFmtId="0" fontId="9" fillId="0" borderId="68" xfId="0" applyFont="1" applyBorder="1"/>
    <xf numFmtId="49" fontId="9" fillId="0" borderId="27" xfId="0" applyNumberFormat="1" applyFont="1" applyBorder="1"/>
    <xf numFmtId="0" fontId="9" fillId="0" borderId="70" xfId="0" applyFont="1" applyBorder="1"/>
    <xf numFmtId="49" fontId="9" fillId="0" borderId="71" xfId="0" applyNumberFormat="1" applyFont="1" applyBorder="1"/>
    <xf numFmtId="49" fontId="25" fillId="0" borderId="0" xfId="0" applyNumberFormat="1" applyFont="1"/>
    <xf numFmtId="49" fontId="25" fillId="0" borderId="0" xfId="0" applyNumberFormat="1" applyFont="1" applyAlignment="1">
      <alignment wrapText="1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3" fillId="6" borderId="73" xfId="0" applyFont="1" applyFill="1" applyBorder="1" applyAlignment="1">
      <alignment horizontal="center"/>
    </xf>
    <xf numFmtId="49" fontId="3" fillId="6" borderId="54" xfId="0" applyNumberFormat="1" applyFont="1" applyFill="1" applyBorder="1" applyAlignment="1">
      <alignment horizontal="center"/>
    </xf>
    <xf numFmtId="49" fontId="3" fillId="6" borderId="54" xfId="0" applyNumberFormat="1" applyFont="1" applyFill="1" applyBorder="1" applyAlignment="1">
      <alignment horizontal="center" wrapText="1"/>
    </xf>
    <xf numFmtId="0" fontId="3" fillId="6" borderId="54" xfId="0" applyFont="1" applyFill="1" applyBorder="1" applyAlignment="1">
      <alignment horizontal="center"/>
    </xf>
    <xf numFmtId="4" fontId="3" fillId="6" borderId="54" xfId="0" applyNumberFormat="1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 wrapText="1"/>
    </xf>
    <xf numFmtId="0" fontId="3" fillId="6" borderId="51" xfId="0" applyFont="1" applyFill="1" applyBorder="1" applyAlignment="1">
      <alignment horizontal="center" wrapText="1"/>
    </xf>
    <xf numFmtId="0" fontId="9" fillId="6" borderId="16" xfId="0" applyFont="1" applyFill="1" applyBorder="1"/>
    <xf numFmtId="49" fontId="9" fillId="6" borderId="75" xfId="0" applyNumberFormat="1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23" xfId="0" applyFont="1" applyFill="1" applyBorder="1" applyAlignment="1">
      <alignment horizontal="left" wrapText="1"/>
    </xf>
    <xf numFmtId="0" fontId="3" fillId="6" borderId="23" xfId="0" applyFont="1" applyFill="1" applyBorder="1" applyAlignment="1">
      <alignment horizontal="center" shrinkToFit="1"/>
    </xf>
    <xf numFmtId="4" fontId="3" fillId="6" borderId="23" xfId="0" applyNumberFormat="1" applyFont="1" applyFill="1" applyBorder="1"/>
    <xf numFmtId="4" fontId="3" fillId="6" borderId="8" xfId="0" applyNumberFormat="1" applyFont="1" applyFill="1" applyBorder="1"/>
    <xf numFmtId="4" fontId="3" fillId="6" borderId="6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shrinkToFit="1"/>
    </xf>
    <xf numFmtId="4" fontId="6" fillId="0" borderId="18" xfId="0" applyNumberFormat="1" applyFont="1" applyBorder="1" applyAlignment="1">
      <alignment vertical="center"/>
    </xf>
    <xf numFmtId="4" fontId="6" fillId="0" borderId="76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164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0" fontId="2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" fillId="6" borderId="39" xfId="0" applyFont="1" applyFill="1" applyBorder="1" applyAlignment="1">
      <alignment vertical="center"/>
    </xf>
    <xf numFmtId="0" fontId="3" fillId="6" borderId="39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center" vertical="center" shrinkToFit="1"/>
    </xf>
    <xf numFmtId="4" fontId="3" fillId="6" borderId="39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" fontId="6" fillId="0" borderId="17" xfId="0" applyNumberFormat="1" applyFont="1" applyBorder="1" applyAlignment="1">
      <alignment vertical="center"/>
    </xf>
    <xf numFmtId="0" fontId="6" fillId="0" borderId="1" xfId="0" applyFont="1" applyBorder="1"/>
    <xf numFmtId="49" fontId="6" fillId="0" borderId="1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top"/>
    </xf>
    <xf numFmtId="4" fontId="6" fillId="0" borderId="76" xfId="0" applyNumberFormat="1" applyFont="1" applyBorder="1" applyAlignment="1">
      <alignment vertical="top"/>
    </xf>
    <xf numFmtId="0" fontId="11" fillId="0" borderId="17" xfId="0" applyFont="1" applyBorder="1" applyAlignment="1">
      <alignment horizontal="left" vertical="center" wrapText="1"/>
    </xf>
    <xf numFmtId="44" fontId="19" fillId="0" borderId="50" xfId="2" applyFont="1" applyFill="1" applyBorder="1"/>
    <xf numFmtId="4" fontId="3" fillId="2" borderId="15" xfId="0" applyNumberFormat="1" applyFont="1" applyFill="1" applyBorder="1" applyAlignment="1">
      <alignment horizontal="center" vertical="top"/>
    </xf>
    <xf numFmtId="4" fontId="6" fillId="0" borderId="33" xfId="0" applyNumberFormat="1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wrapText="1"/>
    </xf>
    <xf numFmtId="4" fontId="6" fillId="0" borderId="38" xfId="0" applyNumberFormat="1" applyFont="1" applyBorder="1" applyAlignment="1">
      <alignment horizontal="center" vertical="top" shrinkToFit="1"/>
    </xf>
    <xf numFmtId="4" fontId="0" fillId="2" borderId="39" xfId="0" applyNumberFormat="1" applyFill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4" fontId="13" fillId="0" borderId="18" xfId="0" applyNumberFormat="1" applyFont="1" applyBorder="1" applyAlignment="1">
      <alignment vertical="top" wrapText="1" shrinkToFit="1"/>
    </xf>
    <xf numFmtId="4" fontId="6" fillId="0" borderId="18" xfId="0" applyNumberFormat="1" applyFont="1" applyBorder="1" applyAlignment="1">
      <alignment vertical="top" wrapText="1" shrinkToFit="1"/>
    </xf>
    <xf numFmtId="4" fontId="14" fillId="0" borderId="18" xfId="0" applyNumberFormat="1" applyFont="1" applyBorder="1" applyAlignment="1">
      <alignment vertical="top" wrapText="1" shrinkToFit="1"/>
    </xf>
    <xf numFmtId="4" fontId="12" fillId="0" borderId="18" xfId="0" applyNumberFormat="1" applyFont="1" applyBorder="1" applyAlignment="1">
      <alignment vertical="top" wrapText="1" shrinkToFit="1"/>
    </xf>
    <xf numFmtId="0" fontId="25" fillId="0" borderId="19" xfId="0" applyFont="1" applyBorder="1"/>
    <xf numFmtId="0" fontId="3" fillId="6" borderId="50" xfId="0" applyFont="1" applyFill="1" applyBorder="1" applyAlignment="1">
      <alignment horizontal="center" wrapText="1"/>
    </xf>
    <xf numFmtId="0" fontId="9" fillId="6" borderId="56" xfId="0" applyFont="1" applyFill="1" applyBorder="1" applyAlignment="1">
      <alignment wrapText="1"/>
    </xf>
    <xf numFmtId="0" fontId="6" fillId="0" borderId="2" xfId="0" applyFont="1" applyBorder="1"/>
    <xf numFmtId="4" fontId="6" fillId="0" borderId="76" xfId="0" applyNumberFormat="1" applyFont="1" applyBorder="1" applyAlignment="1">
      <alignment horizontal="center" vertical="top" shrinkToFit="1"/>
    </xf>
    <xf numFmtId="0" fontId="10" fillId="0" borderId="2" xfId="0" applyFont="1" applyBorder="1"/>
    <xf numFmtId="0" fontId="3" fillId="6" borderId="57" xfId="0" applyFont="1" applyFill="1" applyBorder="1" applyAlignment="1">
      <alignment vertical="center"/>
    </xf>
    <xf numFmtId="4" fontId="3" fillId="6" borderId="61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shrinkToFit="1"/>
    </xf>
    <xf numFmtId="4" fontId="6" fillId="0" borderId="60" xfId="0" applyNumberFormat="1" applyFont="1" applyBorder="1" applyAlignment="1">
      <alignment vertical="center"/>
    </xf>
    <xf numFmtId="4" fontId="6" fillId="0" borderId="78" xfId="0" applyNumberFormat="1" applyFont="1" applyBorder="1" applyAlignment="1">
      <alignment vertical="center"/>
    </xf>
    <xf numFmtId="0" fontId="5" fillId="6" borderId="59" xfId="4" applyFont="1" applyFill="1" applyBorder="1" applyAlignment="1">
      <alignment horizontal="center"/>
    </xf>
    <xf numFmtId="49" fontId="28" fillId="6" borderId="60" xfId="4" applyNumberFormat="1" applyFont="1" applyFill="1" applyBorder="1" applyAlignment="1">
      <alignment horizontal="left"/>
    </xf>
    <xf numFmtId="49" fontId="28" fillId="6" borderId="60" xfId="4" applyNumberFormat="1" applyFont="1" applyFill="1" applyBorder="1"/>
    <xf numFmtId="0" fontId="5" fillId="6" borderId="60" xfId="4" applyFont="1" applyFill="1" applyBorder="1" applyAlignment="1">
      <alignment horizontal="center"/>
    </xf>
    <xf numFmtId="4" fontId="5" fillId="6" borderId="60" xfId="4" applyNumberFormat="1" applyFont="1" applyFill="1" applyBorder="1" applyAlignment="1">
      <alignment horizontal="right"/>
    </xf>
    <xf numFmtId="4" fontId="4" fillId="6" borderId="78" xfId="4" applyNumberFormat="1" applyFont="1" applyFill="1" applyBorder="1"/>
    <xf numFmtId="4" fontId="6" fillId="0" borderId="78" xfId="0" applyNumberFormat="1" applyFont="1" applyBorder="1" applyAlignment="1">
      <alignment horizontal="center" vertical="top" shrinkToFit="1"/>
    </xf>
    <xf numFmtId="4" fontId="6" fillId="0" borderId="18" xfId="0" applyNumberFormat="1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 applyProtection="1">
      <alignment vertical="top"/>
      <protection locked="0"/>
    </xf>
    <xf numFmtId="4" fontId="6" fillId="0" borderId="60" xfId="0" applyNumberFormat="1" applyFont="1" applyBorder="1" applyAlignment="1" applyProtection="1">
      <alignment vertical="center"/>
      <protection locked="0"/>
    </xf>
    <xf numFmtId="4" fontId="6" fillId="7" borderId="18" xfId="0" applyNumberFormat="1" applyFont="1" applyFill="1" applyBorder="1" applyAlignment="1">
      <alignment vertical="top" shrinkToFit="1"/>
    </xf>
    <xf numFmtId="0" fontId="6" fillId="7" borderId="18" xfId="0" applyFont="1" applyFill="1" applyBorder="1" applyAlignment="1">
      <alignment horizontal="left" vertical="top" wrapText="1"/>
    </xf>
    <xf numFmtId="0" fontId="7" fillId="7" borderId="18" xfId="0" quotePrefix="1" applyFont="1" applyFill="1" applyBorder="1" applyAlignment="1">
      <alignment horizontal="left" vertical="top" wrapText="1"/>
    </xf>
    <xf numFmtId="4" fontId="7" fillId="7" borderId="18" xfId="0" applyNumberFormat="1" applyFont="1" applyFill="1" applyBorder="1" applyAlignment="1">
      <alignment vertical="top" wrapText="1" shrinkToFit="1"/>
    </xf>
    <xf numFmtId="49" fontId="0" fillId="7" borderId="0" xfId="0" applyNumberFormat="1" applyFill="1"/>
    <xf numFmtId="0" fontId="6" fillId="7" borderId="17" xfId="0" applyFont="1" applyFill="1" applyBorder="1" applyAlignment="1">
      <alignment vertical="top"/>
    </xf>
    <xf numFmtId="0" fontId="6" fillId="7" borderId="19" xfId="0" applyFont="1" applyFill="1" applyBorder="1" applyAlignment="1">
      <alignment horizontal="center" vertical="top" shrinkToFit="1"/>
    </xf>
    <xf numFmtId="4" fontId="6" fillId="7" borderId="18" xfId="0" applyNumberFormat="1" applyFont="1" applyFill="1" applyBorder="1" applyAlignment="1">
      <alignment horizontal="center" vertical="top" shrinkToFit="1"/>
    </xf>
    <xf numFmtId="0" fontId="7" fillId="7" borderId="18" xfId="0" applyFont="1" applyFill="1" applyBorder="1" applyAlignment="1">
      <alignment horizontal="left" vertical="top" wrapText="1"/>
    </xf>
    <xf numFmtId="0" fontId="7" fillId="7" borderId="19" xfId="0" applyFont="1" applyFill="1" applyBorder="1" applyAlignment="1">
      <alignment horizontal="center" vertical="top" wrapText="1" shrinkToFit="1"/>
    </xf>
    <xf numFmtId="49" fontId="0" fillId="8" borderId="0" xfId="0" applyNumberFormat="1" applyFill="1"/>
    <xf numFmtId="0" fontId="6" fillId="8" borderId="17" xfId="0" applyFont="1" applyFill="1" applyBorder="1" applyAlignment="1">
      <alignment vertical="top"/>
    </xf>
    <xf numFmtId="0" fontId="6" fillId="8" borderId="18" xfId="0" applyFont="1" applyFill="1" applyBorder="1" applyAlignment="1">
      <alignment horizontal="left" vertical="top" wrapText="1"/>
    </xf>
    <xf numFmtId="0" fontId="6" fillId="8" borderId="19" xfId="0" applyFont="1" applyFill="1" applyBorder="1" applyAlignment="1">
      <alignment horizontal="center" vertical="top" shrinkToFit="1"/>
    </xf>
    <xf numFmtId="4" fontId="6" fillId="8" borderId="18" xfId="0" applyNumberFormat="1" applyFont="1" applyFill="1" applyBorder="1" applyAlignment="1">
      <alignment vertical="top" shrinkToFit="1"/>
    </xf>
    <xf numFmtId="4" fontId="6" fillId="8" borderId="18" xfId="0" applyNumberFormat="1" applyFont="1" applyFill="1" applyBorder="1" applyAlignment="1" applyProtection="1">
      <alignment vertical="top" shrinkToFit="1"/>
      <protection locked="0"/>
    </xf>
    <xf numFmtId="4" fontId="6" fillId="8" borderId="18" xfId="0" applyNumberFormat="1" applyFont="1" applyFill="1" applyBorder="1" applyAlignment="1">
      <alignment horizontal="center" vertical="top" shrinkToFit="1"/>
    </xf>
    <xf numFmtId="0" fontId="7" fillId="8" borderId="18" xfId="0" quotePrefix="1" applyFont="1" applyFill="1" applyBorder="1" applyAlignment="1">
      <alignment horizontal="left" vertical="top" wrapText="1"/>
    </xf>
    <xf numFmtId="0" fontId="7" fillId="8" borderId="19" xfId="0" applyFont="1" applyFill="1" applyBorder="1" applyAlignment="1">
      <alignment horizontal="center" vertical="top" wrapText="1" shrinkToFit="1"/>
    </xf>
    <xf numFmtId="4" fontId="7" fillId="8" borderId="18" xfId="0" applyNumberFormat="1" applyFont="1" applyFill="1" applyBorder="1" applyAlignment="1">
      <alignment vertical="top" wrapText="1" shrinkToFit="1"/>
    </xf>
    <xf numFmtId="0" fontId="13" fillId="8" borderId="17" xfId="0" applyFont="1" applyFill="1" applyBorder="1" applyAlignment="1">
      <alignment vertical="top"/>
    </xf>
    <xf numFmtId="0" fontId="13" fillId="8" borderId="18" xfId="0" applyFont="1" applyFill="1" applyBorder="1" applyAlignment="1">
      <alignment horizontal="left" vertical="top" wrapText="1"/>
    </xf>
    <xf numFmtId="0" fontId="7" fillId="8" borderId="18" xfId="0" applyFont="1" applyFill="1" applyBorder="1" applyAlignment="1">
      <alignment horizontal="left" vertical="top" wrapText="1"/>
    </xf>
    <xf numFmtId="0" fontId="6" fillId="9" borderId="18" xfId="0" applyFont="1" applyFill="1" applyBorder="1" applyAlignment="1">
      <alignment horizontal="left" vertical="top" wrapText="1"/>
    </xf>
    <xf numFmtId="0" fontId="6" fillId="9" borderId="17" xfId="0" applyFont="1" applyFill="1" applyBorder="1" applyAlignment="1">
      <alignment vertical="top"/>
    </xf>
    <xf numFmtId="0" fontId="6" fillId="9" borderId="19" xfId="0" applyFont="1" applyFill="1" applyBorder="1" applyAlignment="1">
      <alignment horizontal="center" vertical="top" shrinkToFit="1"/>
    </xf>
    <xf numFmtId="4" fontId="6" fillId="9" borderId="18" xfId="0" applyNumberFormat="1" applyFont="1" applyFill="1" applyBorder="1" applyAlignment="1">
      <alignment vertical="top" shrinkToFit="1"/>
    </xf>
    <xf numFmtId="4" fontId="6" fillId="9" borderId="18" xfId="0" applyNumberFormat="1" applyFont="1" applyFill="1" applyBorder="1" applyAlignment="1">
      <alignment horizontal="center" vertical="top" shrinkToFit="1"/>
    </xf>
    <xf numFmtId="0" fontId="7" fillId="9" borderId="18" xfId="0" quotePrefix="1" applyFont="1" applyFill="1" applyBorder="1" applyAlignment="1">
      <alignment horizontal="left" vertical="top" wrapText="1"/>
    </xf>
    <xf numFmtId="4" fontId="7" fillId="9" borderId="18" xfId="0" applyNumberFormat="1" applyFont="1" applyFill="1" applyBorder="1" applyAlignment="1">
      <alignment vertical="top" wrapText="1" shrinkToFit="1"/>
    </xf>
    <xf numFmtId="49" fontId="0" fillId="9" borderId="0" xfId="0" applyNumberFormat="1" applyFill="1"/>
    <xf numFmtId="1" fontId="32" fillId="5" borderId="79" xfId="0" applyNumberFormat="1" applyFont="1" applyFill="1" applyBorder="1" applyAlignment="1">
      <alignment horizontal="left"/>
    </xf>
    <xf numFmtId="49" fontId="30" fillId="5" borderId="79" xfId="0" applyNumberFormat="1" applyFont="1" applyFill="1" applyBorder="1" applyAlignment="1">
      <alignment horizontal="left"/>
    </xf>
    <xf numFmtId="49" fontId="31" fillId="5" borderId="79" xfId="0" applyNumberFormat="1" applyFont="1" applyFill="1" applyBorder="1" applyAlignment="1">
      <alignment horizontal="left"/>
    </xf>
    <xf numFmtId="4" fontId="31" fillId="5" borderId="79" xfId="0" applyNumberFormat="1" applyFont="1" applyFill="1" applyBorder="1" applyAlignment="1">
      <alignment horizontal="right"/>
    </xf>
    <xf numFmtId="49" fontId="33" fillId="5" borderId="79" xfId="0" applyNumberFormat="1" applyFont="1" applyFill="1" applyBorder="1" applyAlignment="1">
      <alignment horizontal="left"/>
    </xf>
    <xf numFmtId="4" fontId="33" fillId="5" borderId="79" xfId="0" applyNumberFormat="1" applyFont="1" applyFill="1" applyBorder="1" applyAlignment="1">
      <alignment horizontal="right"/>
    </xf>
    <xf numFmtId="1" fontId="32" fillId="5" borderId="80" xfId="0" applyNumberFormat="1" applyFont="1" applyFill="1" applyBorder="1" applyAlignment="1">
      <alignment horizontal="left"/>
    </xf>
    <xf numFmtId="49" fontId="34" fillId="5" borderId="79" xfId="0" applyNumberFormat="1" applyFont="1" applyFill="1" applyBorder="1" applyAlignment="1">
      <alignment horizontal="left"/>
    </xf>
    <xf numFmtId="4" fontId="34" fillId="5" borderId="79" xfId="0" applyNumberFormat="1" applyFont="1" applyFill="1" applyBorder="1" applyAlignment="1">
      <alignment horizontal="right"/>
    </xf>
    <xf numFmtId="4" fontId="30" fillId="5" borderId="79" xfId="0" applyNumberFormat="1" applyFont="1" applyFill="1" applyBorder="1" applyAlignment="1">
      <alignment horizontal="right"/>
    </xf>
    <xf numFmtId="1" fontId="30" fillId="5" borderId="79" xfId="0" applyNumberFormat="1" applyFont="1" applyFill="1" applyBorder="1" applyAlignment="1">
      <alignment horizontal="left"/>
    </xf>
    <xf numFmtId="165" fontId="6" fillId="0" borderId="18" xfId="0" applyNumberFormat="1" applyFont="1" applyBorder="1" applyAlignment="1">
      <alignment vertical="top" shrinkToFit="1"/>
    </xf>
    <xf numFmtId="0" fontId="21" fillId="0" borderId="0" xfId="3" applyFont="1" applyAlignment="1">
      <alignment horizontal="center" vertical="center"/>
    </xf>
    <xf numFmtId="0" fontId="6" fillId="10" borderId="18" xfId="0" applyFont="1" applyFill="1" applyBorder="1" applyAlignment="1">
      <alignment horizontal="left" vertical="top" wrapText="1"/>
    </xf>
    <xf numFmtId="4" fontId="6" fillId="10" borderId="18" xfId="0" applyNumberFormat="1" applyFont="1" applyFill="1" applyBorder="1" applyAlignment="1">
      <alignment vertical="top" shrinkToFit="1"/>
    </xf>
    <xf numFmtId="0" fontId="7" fillId="10" borderId="18" xfId="0" quotePrefix="1" applyFont="1" applyFill="1" applyBorder="1" applyAlignment="1">
      <alignment horizontal="left" vertical="top" wrapText="1"/>
    </xf>
    <xf numFmtId="0" fontId="7" fillId="10" borderId="19" xfId="0" applyFont="1" applyFill="1" applyBorder="1" applyAlignment="1">
      <alignment horizontal="center" vertical="top" wrapText="1" shrinkToFit="1"/>
    </xf>
    <xf numFmtId="4" fontId="7" fillId="10" borderId="18" xfId="0" applyNumberFormat="1" applyFont="1" applyFill="1" applyBorder="1" applyAlignment="1">
      <alignment vertical="top" wrapText="1" shrinkToFit="1"/>
    </xf>
    <xf numFmtId="0" fontId="6" fillId="10" borderId="19" xfId="0" applyFont="1" applyFill="1" applyBorder="1" applyAlignment="1">
      <alignment horizontal="center" vertical="top" shrinkToFit="1"/>
    </xf>
    <xf numFmtId="49" fontId="0" fillId="10" borderId="0" xfId="0" applyNumberFormat="1" applyFill="1"/>
    <xf numFmtId="4" fontId="6" fillId="11" borderId="18" xfId="0" applyNumberFormat="1" applyFont="1" applyFill="1" applyBorder="1" applyAlignment="1">
      <alignment vertical="top" shrinkToFit="1"/>
    </xf>
    <xf numFmtId="49" fontId="0" fillId="11" borderId="0" xfId="0" applyNumberFormat="1" applyFill="1"/>
    <xf numFmtId="0" fontId="6" fillId="12" borderId="17" xfId="0" applyFont="1" applyFill="1" applyBorder="1" applyAlignment="1">
      <alignment vertical="top"/>
    </xf>
    <xf numFmtId="0" fontId="6" fillId="12" borderId="18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center" vertical="top" shrinkToFit="1"/>
    </xf>
    <xf numFmtId="4" fontId="6" fillId="12" borderId="18" xfId="0" applyNumberFormat="1" applyFont="1" applyFill="1" applyBorder="1" applyAlignment="1">
      <alignment vertical="top" shrinkToFit="1"/>
    </xf>
    <xf numFmtId="4" fontId="6" fillId="12" borderId="18" xfId="0" applyNumberFormat="1" applyFont="1" applyFill="1" applyBorder="1" applyAlignment="1">
      <alignment horizontal="center" vertical="top" shrinkToFit="1"/>
    </xf>
    <xf numFmtId="0" fontId="7" fillId="12" borderId="18" xfId="0" quotePrefix="1" applyFont="1" applyFill="1" applyBorder="1" applyAlignment="1">
      <alignment horizontal="left" vertical="top" wrapText="1"/>
    </xf>
    <xf numFmtId="0" fontId="7" fillId="12" borderId="19" xfId="0" applyFont="1" applyFill="1" applyBorder="1" applyAlignment="1">
      <alignment horizontal="center" vertical="top" wrapText="1" shrinkToFit="1"/>
    </xf>
    <xf numFmtId="4" fontId="7" fillId="12" borderId="18" xfId="0" applyNumberFormat="1" applyFont="1" applyFill="1" applyBorder="1" applyAlignment="1">
      <alignment vertical="top" wrapText="1" shrinkToFit="1"/>
    </xf>
    <xf numFmtId="4" fontId="13" fillId="12" borderId="18" xfId="0" applyNumberFormat="1" applyFont="1" applyFill="1" applyBorder="1" applyAlignment="1">
      <alignment vertical="top" shrinkToFit="1"/>
    </xf>
    <xf numFmtId="49" fontId="0" fillId="12" borderId="0" xfId="0" applyNumberFormat="1" applyFill="1" applyAlignment="1">
      <alignment vertical="top"/>
    </xf>
    <xf numFmtId="0" fontId="6" fillId="12" borderId="17" xfId="0" applyFont="1" applyFill="1" applyBorder="1" applyAlignment="1">
      <alignment horizontal="left" vertical="top"/>
    </xf>
    <xf numFmtId="0" fontId="6" fillId="12" borderId="18" xfId="0" applyFont="1" applyFill="1" applyBorder="1" applyAlignment="1">
      <alignment horizontal="center" vertical="top" shrinkToFit="1"/>
    </xf>
    <xf numFmtId="4" fontId="13" fillId="12" borderId="19" xfId="0" applyNumberFormat="1" applyFont="1" applyFill="1" applyBorder="1" applyAlignment="1">
      <alignment vertical="top" shrinkToFit="1"/>
    </xf>
    <xf numFmtId="49" fontId="0" fillId="12" borderId="0" xfId="0" applyNumberFormat="1" applyFill="1" applyAlignment="1">
      <alignment horizontal="left"/>
    </xf>
    <xf numFmtId="0" fontId="6" fillId="13" borderId="17" xfId="0" applyFont="1" applyFill="1" applyBorder="1" applyAlignment="1">
      <alignment vertical="top"/>
    </xf>
    <xf numFmtId="0" fontId="6" fillId="13" borderId="17" xfId="0" applyFont="1" applyFill="1" applyBorder="1" applyAlignment="1">
      <alignment horizontal="left" vertical="top"/>
    </xf>
    <xf numFmtId="0" fontId="6" fillId="13" borderId="18" xfId="0" applyFont="1" applyFill="1" applyBorder="1" applyAlignment="1">
      <alignment horizontal="left" vertical="top" wrapText="1"/>
    </xf>
    <xf numFmtId="0" fontId="6" fillId="13" borderId="19" xfId="0" applyFont="1" applyFill="1" applyBorder="1" applyAlignment="1">
      <alignment horizontal="center" vertical="top" shrinkToFit="1"/>
    </xf>
    <xf numFmtId="4" fontId="6" fillId="13" borderId="18" xfId="0" applyNumberFormat="1" applyFont="1" applyFill="1" applyBorder="1" applyAlignment="1">
      <alignment vertical="top" shrinkToFit="1"/>
    </xf>
    <xf numFmtId="4" fontId="6" fillId="13" borderId="18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20" fillId="3" borderId="13" xfId="3" applyFont="1" applyFill="1" applyBorder="1" applyAlignment="1">
      <alignment horizontal="center" vertical="center"/>
    </xf>
    <xf numFmtId="0" fontId="20" fillId="3" borderId="47" xfId="3" applyFont="1" applyFill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20" fillId="3" borderId="3" xfId="3" applyFont="1" applyFill="1" applyBorder="1" applyAlignment="1">
      <alignment horizontal="center" vertical="center"/>
    </xf>
    <xf numFmtId="0" fontId="20" fillId="3" borderId="4" xfId="3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1" fillId="0" borderId="53" xfId="3" applyFont="1" applyBorder="1" applyAlignment="1">
      <alignment horizontal="center" vertical="center"/>
    </xf>
    <xf numFmtId="0" fontId="21" fillId="0" borderId="57" xfId="3" applyFont="1" applyBorder="1" applyAlignment="1">
      <alignment horizontal="center" vertical="center"/>
    </xf>
    <xf numFmtId="0" fontId="21" fillId="0" borderId="58" xfId="3" applyFont="1" applyBorder="1" applyAlignment="1">
      <alignment horizontal="center" vertical="center"/>
    </xf>
    <xf numFmtId="0" fontId="21" fillId="0" borderId="62" xfId="3" applyFont="1" applyBorder="1" applyAlignment="1">
      <alignment horizontal="center" vertical="center"/>
    </xf>
    <xf numFmtId="0" fontId="21" fillId="0" borderId="54" xfId="3" applyFont="1" applyBorder="1" applyAlignment="1">
      <alignment horizontal="center" vertical="center" wrapText="1"/>
    </xf>
    <xf numFmtId="0" fontId="21" fillId="0" borderId="18" xfId="3" applyFont="1" applyBorder="1" applyAlignment="1">
      <alignment horizontal="center" vertical="center" wrapText="1"/>
    </xf>
    <xf numFmtId="0" fontId="21" fillId="0" borderId="60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7" xfId="0" applyBorder="1"/>
    <xf numFmtId="0" fontId="0" fillId="0" borderId="35" xfId="0" applyBorder="1"/>
    <xf numFmtId="0" fontId="0" fillId="0" borderId="27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 shrinkToFit="1"/>
    </xf>
    <xf numFmtId="16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0" fillId="0" borderId="66" xfId="0" applyNumberFormat="1" applyBorder="1" applyAlignment="1">
      <alignment wrapText="1"/>
    </xf>
    <xf numFmtId="49" fontId="9" fillId="0" borderId="66" xfId="0" applyNumberFormat="1" applyFont="1" applyBorder="1"/>
    <xf numFmtId="49" fontId="9" fillId="0" borderId="67" xfId="0" applyNumberFormat="1" applyFont="1" applyBorder="1"/>
    <xf numFmtId="49" fontId="0" fillId="0" borderId="27" xfId="0" applyNumberFormat="1" applyBorder="1" applyAlignment="1">
      <alignment wrapText="1"/>
    </xf>
    <xf numFmtId="49" fontId="9" fillId="0" borderId="27" xfId="0" applyNumberFormat="1" applyFont="1" applyBorder="1"/>
    <xf numFmtId="49" fontId="9" fillId="0" borderId="69" xfId="0" applyNumberFormat="1" applyFont="1" applyBorder="1"/>
    <xf numFmtId="49" fontId="9" fillId="0" borderId="71" xfId="0" applyNumberFormat="1" applyFont="1" applyBorder="1" applyAlignment="1">
      <alignment wrapText="1"/>
    </xf>
    <xf numFmtId="49" fontId="9" fillId="0" borderId="71" xfId="0" applyNumberFormat="1" applyFont="1" applyBorder="1"/>
    <xf numFmtId="49" fontId="9" fillId="0" borderId="72" xfId="0" applyNumberFormat="1" applyFont="1" applyBorder="1"/>
    <xf numFmtId="0" fontId="9" fillId="6" borderId="55" xfId="0" applyFont="1" applyFill="1" applyBorder="1" applyAlignment="1">
      <alignment wrapText="1"/>
    </xf>
    <xf numFmtId="0" fontId="9" fillId="6" borderId="55" xfId="0" applyFont="1" applyFill="1" applyBorder="1"/>
    <xf numFmtId="164" fontId="9" fillId="6" borderId="55" xfId="0" applyNumberFormat="1" applyFont="1" applyFill="1" applyBorder="1"/>
    <xf numFmtId="4" fontId="9" fillId="6" borderId="55" xfId="0" applyNumberFormat="1" applyFont="1" applyFill="1" applyBorder="1"/>
    <xf numFmtId="4" fontId="9" fillId="6" borderId="56" xfId="0" applyNumberFormat="1" applyFont="1" applyFill="1" applyBorder="1"/>
  </cellXfs>
  <cellStyles count="5">
    <cellStyle name="Excel Built-in Normal" xfId="3" xr:uid="{00000000-0005-0000-0000-000000000000}"/>
    <cellStyle name="Měna" xfId="2" builtinId="4"/>
    <cellStyle name="Normální" xfId="0" builtinId="0"/>
    <cellStyle name="normální 2" xfId="1" xr:uid="{00000000-0005-0000-0000-000003000000}"/>
    <cellStyle name="normální_POL.XLS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S%20Stavitel%202016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373" t="s">
        <v>1</v>
      </c>
      <c r="B1" s="373"/>
      <c r="C1" s="374"/>
      <c r="D1" s="373"/>
      <c r="E1" s="373"/>
      <c r="F1" s="373"/>
      <c r="G1" s="373"/>
    </row>
    <row r="2" spans="1:7" ht="24.95" customHeight="1" x14ac:dyDescent="0.2">
      <c r="A2" s="7" t="s">
        <v>7</v>
      </c>
      <c r="B2" s="6"/>
      <c r="C2" s="375"/>
      <c r="D2" s="375"/>
      <c r="E2" s="375"/>
      <c r="F2" s="375"/>
      <c r="G2" s="376"/>
    </row>
    <row r="3" spans="1:7" ht="24.95" hidden="1" customHeight="1" x14ac:dyDescent="0.2">
      <c r="A3" s="7" t="s">
        <v>2</v>
      </c>
      <c r="B3" s="6"/>
      <c r="C3" s="375"/>
      <c r="D3" s="375"/>
      <c r="E3" s="375"/>
      <c r="F3" s="375"/>
      <c r="G3" s="376"/>
    </row>
    <row r="4" spans="1:7" ht="24.95" hidden="1" customHeight="1" x14ac:dyDescent="0.2">
      <c r="A4" s="7" t="s">
        <v>3</v>
      </c>
      <c r="B4" s="6"/>
      <c r="C4" s="375"/>
      <c r="D4" s="375"/>
      <c r="E4" s="375"/>
      <c r="F4" s="375"/>
      <c r="G4" s="376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AT214"/>
  <sheetViews>
    <sheetView showZeros="0" view="pageBreakPreview" zoomScaleNormal="100" zoomScaleSheetLayoutView="100" workbookViewId="0">
      <selection activeCell="F69" sqref="F69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6" t="s">
        <v>1840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89" t="s">
        <v>2033</v>
      </c>
      <c r="C8" s="91" t="s">
        <v>1841</v>
      </c>
      <c r="D8" s="99"/>
      <c r="E8" s="94"/>
      <c r="F8" s="30"/>
      <c r="G8" s="30">
        <f>SUM(G9:G77)</f>
        <v>0</v>
      </c>
      <c r="H8" s="122"/>
      <c r="Q8" t="s">
        <v>66</v>
      </c>
    </row>
    <row r="9" spans="1:46" outlineLevel="1" x14ac:dyDescent="0.2">
      <c r="A9" s="20">
        <v>1</v>
      </c>
      <c r="B9" s="20" t="s">
        <v>1842</v>
      </c>
      <c r="C9" s="35" t="s">
        <v>1843</v>
      </c>
      <c r="D9" s="52" t="s">
        <v>69</v>
      </c>
      <c r="E9" s="24">
        <v>1</v>
      </c>
      <c r="F9" s="135"/>
      <c r="G9" s="135">
        <f>E9*F9</f>
        <v>0</v>
      </c>
      <c r="H9" s="149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/>
      <c r="B10" s="20"/>
      <c r="C10" s="136" t="s">
        <v>1844</v>
      </c>
      <c r="D10" s="137"/>
      <c r="E10" s="272"/>
      <c r="F10" s="138"/>
      <c r="G10" s="138"/>
      <c r="H10" s="15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/>
      <c r="B11" s="20"/>
      <c r="C11" s="136">
        <v>1</v>
      </c>
      <c r="D11" s="139"/>
      <c r="E11" s="273">
        <f>E9</f>
        <v>1</v>
      </c>
      <c r="F11" s="24"/>
      <c r="G11" s="24"/>
      <c r="H11" s="1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>
        <v>2</v>
      </c>
      <c r="B12" s="20" t="s">
        <v>1845</v>
      </c>
      <c r="C12" s="140" t="s">
        <v>1846</v>
      </c>
      <c r="D12" s="141" t="s">
        <v>69</v>
      </c>
      <c r="E12" s="135">
        <v>3</v>
      </c>
      <c r="F12" s="135"/>
      <c r="G12" s="135">
        <f>E12*F12</f>
        <v>0</v>
      </c>
      <c r="H12" s="149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/>
      <c r="B13" s="20"/>
      <c r="C13" s="136" t="s">
        <v>1847</v>
      </c>
      <c r="D13" s="142"/>
      <c r="E13" s="274"/>
      <c r="F13" s="143"/>
      <c r="G13" s="143"/>
      <c r="H13" s="15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/>
      <c r="B14" s="20"/>
      <c r="C14" s="136">
        <v>3</v>
      </c>
      <c r="D14" s="139"/>
      <c r="E14" s="273">
        <f>E12</f>
        <v>3</v>
      </c>
      <c r="F14" s="24"/>
      <c r="G14" s="24"/>
      <c r="H14" s="12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22.5" outlineLevel="1" x14ac:dyDescent="0.2">
      <c r="A15" s="20">
        <v>3</v>
      </c>
      <c r="B15" s="20" t="s">
        <v>1848</v>
      </c>
      <c r="C15" s="140" t="s">
        <v>1849</v>
      </c>
      <c r="D15" s="141" t="s">
        <v>69</v>
      </c>
      <c r="E15" s="135">
        <v>2</v>
      </c>
      <c r="F15" s="135"/>
      <c r="G15" s="135">
        <f>E15*F15</f>
        <v>0</v>
      </c>
      <c r="H15" s="149" t="s">
        <v>2512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/>
      <c r="B16" s="20"/>
      <c r="C16" s="136" t="s">
        <v>1850</v>
      </c>
      <c r="D16" s="142"/>
      <c r="E16" s="274"/>
      <c r="F16" s="143"/>
      <c r="G16" s="143"/>
      <c r="H16" s="151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136">
        <v>2</v>
      </c>
      <c r="D17" s="139"/>
      <c r="E17" s="273">
        <f>E15</f>
        <v>2</v>
      </c>
      <c r="F17" s="24"/>
      <c r="G17" s="24"/>
      <c r="H17" s="12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>
        <v>4</v>
      </c>
      <c r="B18" s="20" t="s">
        <v>1851</v>
      </c>
      <c r="C18" s="35" t="s">
        <v>1852</v>
      </c>
      <c r="D18" s="52" t="s">
        <v>69</v>
      </c>
      <c r="E18" s="24">
        <v>4</v>
      </c>
      <c r="F18" s="135"/>
      <c r="G18" s="135">
        <f>E18*F18</f>
        <v>0</v>
      </c>
      <c r="H18" s="149" t="s">
        <v>2512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20"/>
      <c r="B19" s="20"/>
      <c r="C19" s="136" t="s">
        <v>1850</v>
      </c>
      <c r="D19" s="137"/>
      <c r="E19" s="272"/>
      <c r="F19" s="143"/>
      <c r="G19" s="143"/>
      <c r="H19" s="151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/>
      <c r="B20" s="20"/>
      <c r="C20" s="136">
        <v>4</v>
      </c>
      <c r="D20" s="139"/>
      <c r="E20" s="273">
        <f>E18</f>
        <v>4</v>
      </c>
      <c r="F20" s="24"/>
      <c r="G20" s="24"/>
      <c r="H20" s="1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0">
        <v>5</v>
      </c>
      <c r="B21" s="20" t="s">
        <v>1853</v>
      </c>
      <c r="C21" s="140" t="s">
        <v>1854</v>
      </c>
      <c r="D21" s="141" t="s">
        <v>69</v>
      </c>
      <c r="E21" s="135">
        <v>9</v>
      </c>
      <c r="F21" s="135"/>
      <c r="G21" s="135">
        <f>E21*F21</f>
        <v>0</v>
      </c>
      <c r="H21" s="149" t="s">
        <v>2512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/>
      <c r="B22" s="20"/>
      <c r="C22" s="136" t="s">
        <v>1855</v>
      </c>
      <c r="D22" s="142"/>
      <c r="E22" s="274"/>
      <c r="F22" s="143"/>
      <c r="G22" s="143"/>
      <c r="H22" s="15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/>
      <c r="B23" s="20"/>
      <c r="C23" s="136">
        <v>9</v>
      </c>
      <c r="D23" s="139"/>
      <c r="E23" s="273">
        <f>E21</f>
        <v>9</v>
      </c>
      <c r="F23" s="24"/>
      <c r="G23" s="24"/>
      <c r="H23" s="12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>
        <v>6</v>
      </c>
      <c r="B24" s="20" t="s">
        <v>1856</v>
      </c>
      <c r="C24" s="136" t="s">
        <v>1857</v>
      </c>
      <c r="D24" s="141" t="s">
        <v>69</v>
      </c>
      <c r="E24" s="135">
        <v>2</v>
      </c>
      <c r="F24" s="135"/>
      <c r="G24" s="135">
        <f>E24*F24</f>
        <v>0</v>
      </c>
      <c r="H24" s="149" t="s">
        <v>2512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/>
      <c r="B25" s="20"/>
      <c r="C25" s="136" t="s">
        <v>1858</v>
      </c>
      <c r="D25" s="142"/>
      <c r="E25" s="274"/>
      <c r="F25" s="143"/>
      <c r="G25" s="143"/>
      <c r="H25" s="15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/>
      <c r="B26" s="20"/>
      <c r="C26" s="136">
        <v>2</v>
      </c>
      <c r="D26" s="139"/>
      <c r="E26" s="273">
        <f>E24</f>
        <v>2</v>
      </c>
      <c r="F26" s="24"/>
      <c r="G26" s="24"/>
      <c r="H26" s="12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>
        <v>8</v>
      </c>
      <c r="B27" s="20" t="s">
        <v>1859</v>
      </c>
      <c r="C27" s="35" t="s">
        <v>1860</v>
      </c>
      <c r="D27" s="52" t="s">
        <v>69</v>
      </c>
      <c r="E27" s="24">
        <v>3</v>
      </c>
      <c r="F27" s="24"/>
      <c r="G27" s="24">
        <f>E27*F27</f>
        <v>0</v>
      </c>
      <c r="H27" s="124" t="s">
        <v>2512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20"/>
      <c r="C28" s="136" t="s">
        <v>1861</v>
      </c>
      <c r="D28" s="137"/>
      <c r="E28" s="272"/>
      <c r="F28" s="138"/>
      <c r="G28" s="138"/>
      <c r="H28" s="15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/>
      <c r="B29" s="20"/>
      <c r="C29" s="136">
        <v>3</v>
      </c>
      <c r="D29" s="139"/>
      <c r="E29" s="273">
        <f>E27</f>
        <v>3</v>
      </c>
      <c r="F29" s="24"/>
      <c r="G29" s="24"/>
      <c r="H29" s="12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20">
        <v>9</v>
      </c>
      <c r="B30" s="20" t="s">
        <v>1862</v>
      </c>
      <c r="C30" s="35" t="s">
        <v>1863</v>
      </c>
      <c r="D30" s="52" t="s">
        <v>69</v>
      </c>
      <c r="E30" s="24">
        <v>1</v>
      </c>
      <c r="F30" s="24"/>
      <c r="G30" s="24">
        <f>E30*F30</f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/>
      <c r="B31" s="20"/>
      <c r="C31" s="136" t="s">
        <v>1864</v>
      </c>
      <c r="D31" s="137"/>
      <c r="E31" s="272"/>
      <c r="F31" s="138"/>
      <c r="G31" s="138"/>
      <c r="H31" s="15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/>
      <c r="B32" s="20"/>
      <c r="C32" s="136">
        <v>1</v>
      </c>
      <c r="D32" s="139"/>
      <c r="E32" s="273">
        <f>E30</f>
        <v>1</v>
      </c>
      <c r="F32" s="24"/>
      <c r="G32" s="24"/>
      <c r="H32" s="1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10</v>
      </c>
      <c r="B33" s="20" t="s">
        <v>1865</v>
      </c>
      <c r="C33" s="35" t="s">
        <v>1866</v>
      </c>
      <c r="D33" s="52" t="s">
        <v>69</v>
      </c>
      <c r="E33" s="24">
        <v>1</v>
      </c>
      <c r="F33" s="24"/>
      <c r="G33" s="24">
        <f>E33*F33</f>
        <v>0</v>
      </c>
      <c r="H33" s="124" t="s">
        <v>2512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/>
      <c r="B34" s="20"/>
      <c r="C34" s="136" t="s">
        <v>1867</v>
      </c>
      <c r="D34" s="137"/>
      <c r="E34" s="272"/>
      <c r="F34" s="138"/>
      <c r="G34" s="138"/>
      <c r="H34" s="15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/>
      <c r="B35" s="20"/>
      <c r="C35" s="136">
        <v>1</v>
      </c>
      <c r="D35" s="139"/>
      <c r="E35" s="273">
        <f>E33</f>
        <v>1</v>
      </c>
      <c r="F35" s="24"/>
      <c r="G35" s="24"/>
      <c r="H35" s="12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11</v>
      </c>
      <c r="B36" s="20" t="s">
        <v>1868</v>
      </c>
      <c r="C36" s="35" t="s">
        <v>1869</v>
      </c>
      <c r="D36" s="52" t="s">
        <v>69</v>
      </c>
      <c r="E36" s="24">
        <v>1</v>
      </c>
      <c r="F36" s="24"/>
      <c r="G36" s="24">
        <f>E36*F36</f>
        <v>0</v>
      </c>
      <c r="H36" s="124" t="s">
        <v>2512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20"/>
      <c r="C37" s="136" t="s">
        <v>1870</v>
      </c>
      <c r="D37" s="137"/>
      <c r="E37" s="272"/>
      <c r="F37" s="138"/>
      <c r="G37" s="138"/>
      <c r="H37" s="15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/>
      <c r="B38" s="20"/>
      <c r="C38" s="136">
        <v>1</v>
      </c>
      <c r="D38" s="139"/>
      <c r="E38" s="273">
        <f>E36</f>
        <v>1</v>
      </c>
      <c r="F38" s="24"/>
      <c r="G38" s="24"/>
      <c r="H38" s="12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>
        <v>12</v>
      </c>
      <c r="B39" s="20" t="s">
        <v>1871</v>
      </c>
      <c r="C39" s="140" t="s">
        <v>1872</v>
      </c>
      <c r="D39" s="52" t="s">
        <v>69</v>
      </c>
      <c r="E39" s="24">
        <v>1</v>
      </c>
      <c r="F39" s="24"/>
      <c r="G39" s="24">
        <f>E39*F39</f>
        <v>0</v>
      </c>
      <c r="H39" s="124" t="s">
        <v>2512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/>
      <c r="B40" s="20"/>
      <c r="C40" s="136" t="s">
        <v>1870</v>
      </c>
      <c r="D40" s="137"/>
      <c r="E40" s="272"/>
      <c r="F40" s="138"/>
      <c r="G40" s="138"/>
      <c r="H40" s="15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/>
      <c r="B41" s="20"/>
      <c r="C41" s="136">
        <v>1</v>
      </c>
      <c r="D41" s="139"/>
      <c r="E41" s="273">
        <f>E39</f>
        <v>1</v>
      </c>
      <c r="F41" s="24"/>
      <c r="G41" s="24"/>
      <c r="H41" s="124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>
        <v>13</v>
      </c>
      <c r="B42" s="20" t="s">
        <v>1873</v>
      </c>
      <c r="C42" s="35" t="s">
        <v>1874</v>
      </c>
      <c r="D42" s="52" t="s">
        <v>69</v>
      </c>
      <c r="E42" s="24">
        <v>3</v>
      </c>
      <c r="F42" s="24"/>
      <c r="G42" s="24">
        <f>E42*F42</f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/>
      <c r="B43" s="20"/>
      <c r="C43" s="136" t="s">
        <v>1875</v>
      </c>
      <c r="D43" s="137"/>
      <c r="E43" s="272"/>
      <c r="F43" s="138"/>
      <c r="G43" s="138"/>
      <c r="H43" s="15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136">
        <v>3</v>
      </c>
      <c r="D44" s="139"/>
      <c r="E44" s="273">
        <f>E42</f>
        <v>3</v>
      </c>
      <c r="F44" s="24"/>
      <c r="G44" s="24"/>
      <c r="H44" s="12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20">
        <v>14</v>
      </c>
      <c r="B45" s="20" t="s">
        <v>1876</v>
      </c>
      <c r="C45" s="35" t="s">
        <v>1877</v>
      </c>
      <c r="D45" s="52" t="s">
        <v>69</v>
      </c>
      <c r="E45" s="24">
        <v>3</v>
      </c>
      <c r="F45" s="24"/>
      <c r="G45" s="24">
        <f>E45*F45</f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/>
      <c r="B46" s="20"/>
      <c r="C46" s="136" t="s">
        <v>1875</v>
      </c>
      <c r="D46" s="137"/>
      <c r="E46" s="272"/>
      <c r="F46" s="138"/>
      <c r="G46" s="138"/>
      <c r="H46" s="15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20"/>
      <c r="C47" s="136">
        <v>3</v>
      </c>
      <c r="D47" s="139"/>
      <c r="E47" s="273">
        <f>E45</f>
        <v>3</v>
      </c>
      <c r="F47" s="24"/>
      <c r="G47" s="24"/>
      <c r="H47" s="124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20">
        <v>15</v>
      </c>
      <c r="B48" s="20" t="s">
        <v>1878</v>
      </c>
      <c r="C48" s="35" t="s">
        <v>1879</v>
      </c>
      <c r="D48" s="52" t="s">
        <v>69</v>
      </c>
      <c r="E48" s="24">
        <v>1</v>
      </c>
      <c r="F48" s="24"/>
      <c r="G48" s="24">
        <f>E48*F48</f>
        <v>0</v>
      </c>
      <c r="H48" s="124" t="s">
        <v>2512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20"/>
      <c r="C49" s="136" t="s">
        <v>1880</v>
      </c>
      <c r="D49" s="137"/>
      <c r="E49" s="272"/>
      <c r="F49" s="138"/>
      <c r="G49" s="138"/>
      <c r="H49" s="15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/>
      <c r="B50" s="20"/>
      <c r="C50" s="136">
        <v>1</v>
      </c>
      <c r="D50" s="139"/>
      <c r="E50" s="273">
        <f>E48</f>
        <v>1</v>
      </c>
      <c r="F50" s="24"/>
      <c r="G50" s="24"/>
      <c r="H50" s="1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16</v>
      </c>
      <c r="B51" s="20" t="s">
        <v>1881</v>
      </c>
      <c r="C51" s="35" t="s">
        <v>1882</v>
      </c>
      <c r="D51" s="52" t="s">
        <v>69</v>
      </c>
      <c r="E51" s="24">
        <v>2</v>
      </c>
      <c r="F51" s="24"/>
      <c r="G51" s="24">
        <f>E51*F51</f>
        <v>0</v>
      </c>
      <c r="H51" s="124" t="s">
        <v>2512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20"/>
      <c r="C52" s="136" t="s">
        <v>1883</v>
      </c>
      <c r="D52" s="142"/>
      <c r="E52" s="274"/>
      <c r="F52" s="143"/>
      <c r="G52" s="143"/>
      <c r="H52" s="151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136">
        <v>2</v>
      </c>
      <c r="D53" s="139"/>
      <c r="E53" s="273">
        <f>E51</f>
        <v>2</v>
      </c>
      <c r="F53" s="24"/>
      <c r="G53" s="24"/>
      <c r="H53" s="124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22.5" outlineLevel="1" x14ac:dyDescent="0.2">
      <c r="A54" s="20">
        <v>17</v>
      </c>
      <c r="B54" s="20" t="s">
        <v>1884</v>
      </c>
      <c r="C54" s="35" t="s">
        <v>1885</v>
      </c>
      <c r="D54" s="52" t="s">
        <v>69</v>
      </c>
      <c r="E54" s="24">
        <v>1</v>
      </c>
      <c r="F54" s="24"/>
      <c r="G54" s="24">
        <f>E54*F54</f>
        <v>0</v>
      </c>
      <c r="H54" s="124" t="s">
        <v>2512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/>
      <c r="B55" s="20"/>
      <c r="C55" s="136" t="s">
        <v>1886</v>
      </c>
      <c r="D55" s="137"/>
      <c r="E55" s="272"/>
      <c r="F55" s="138"/>
      <c r="G55" s="138"/>
      <c r="H55" s="15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/>
      <c r="B56" s="20"/>
      <c r="C56" s="136">
        <v>1</v>
      </c>
      <c r="D56" s="139"/>
      <c r="E56" s="273">
        <f>E54</f>
        <v>1</v>
      </c>
      <c r="F56" s="24"/>
      <c r="G56" s="24"/>
      <c r="H56" s="1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22.5" outlineLevel="1" x14ac:dyDescent="0.2">
      <c r="A57" s="20">
        <v>18</v>
      </c>
      <c r="B57" s="20" t="s">
        <v>1887</v>
      </c>
      <c r="C57" s="35" t="s">
        <v>1888</v>
      </c>
      <c r="D57" s="52" t="s">
        <v>69</v>
      </c>
      <c r="E57" s="24">
        <v>1</v>
      </c>
      <c r="F57" s="24"/>
      <c r="G57" s="24">
        <f>E57*F57</f>
        <v>0</v>
      </c>
      <c r="H57" s="124" t="s">
        <v>2512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/>
      <c r="B58" s="20"/>
      <c r="C58" s="136" t="s">
        <v>1886</v>
      </c>
      <c r="D58" s="137"/>
      <c r="E58" s="272"/>
      <c r="F58" s="138"/>
      <c r="G58" s="138"/>
      <c r="H58" s="15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/>
      <c r="B59" s="20"/>
      <c r="C59" s="136">
        <v>1</v>
      </c>
      <c r="D59" s="139"/>
      <c r="E59" s="273">
        <f>E57</f>
        <v>1</v>
      </c>
      <c r="F59" s="24"/>
      <c r="G59" s="24"/>
      <c r="H59" s="12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22.5" outlineLevel="1" x14ac:dyDescent="0.2">
      <c r="A60" s="20">
        <v>19</v>
      </c>
      <c r="B60" s="20" t="s">
        <v>1889</v>
      </c>
      <c r="C60" s="35" t="s">
        <v>1890</v>
      </c>
      <c r="D60" s="141" t="s">
        <v>69</v>
      </c>
      <c r="E60" s="135">
        <v>1</v>
      </c>
      <c r="F60" s="135"/>
      <c r="G60" s="135">
        <f>E60*F60</f>
        <v>0</v>
      </c>
      <c r="H60" s="149" t="s">
        <v>2512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/>
      <c r="B61" s="20"/>
      <c r="C61" s="136" t="s">
        <v>1886</v>
      </c>
      <c r="D61" s="142"/>
      <c r="E61" s="274"/>
      <c r="F61" s="143"/>
      <c r="G61" s="143"/>
      <c r="H61" s="151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136">
        <v>1</v>
      </c>
      <c r="D62" s="139"/>
      <c r="E62" s="273">
        <f>E60</f>
        <v>1</v>
      </c>
      <c r="F62" s="24"/>
      <c r="G62" s="24"/>
      <c r="H62" s="1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22.5" outlineLevel="1" x14ac:dyDescent="0.2">
      <c r="A63" s="20">
        <v>20</v>
      </c>
      <c r="B63" s="20" t="s">
        <v>1891</v>
      </c>
      <c r="C63" s="35" t="s">
        <v>1892</v>
      </c>
      <c r="D63" s="141" t="s">
        <v>69</v>
      </c>
      <c r="E63" s="135">
        <v>3</v>
      </c>
      <c r="F63" s="135"/>
      <c r="G63" s="135">
        <f>E63*F63</f>
        <v>0</v>
      </c>
      <c r="H63" s="149" t="s">
        <v>2512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20"/>
      <c r="C64" s="136" t="s">
        <v>1893</v>
      </c>
      <c r="D64" s="142"/>
      <c r="E64" s="274"/>
      <c r="F64" s="143"/>
      <c r="G64" s="143"/>
      <c r="H64" s="151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20"/>
      <c r="C65" s="136">
        <v>3</v>
      </c>
      <c r="D65" s="139"/>
      <c r="E65" s="273">
        <f>E63</f>
        <v>3</v>
      </c>
      <c r="F65" s="24"/>
      <c r="G65" s="24"/>
      <c r="H65" s="1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22.5" outlineLevel="1" x14ac:dyDescent="0.2">
      <c r="A66" s="20">
        <v>21</v>
      </c>
      <c r="B66" s="20" t="s">
        <v>1894</v>
      </c>
      <c r="C66" s="35" t="s">
        <v>1895</v>
      </c>
      <c r="D66" s="141" t="s">
        <v>69</v>
      </c>
      <c r="E66" s="135">
        <v>1</v>
      </c>
      <c r="F66" s="135"/>
      <c r="G66" s="135">
        <f>E66*F66</f>
        <v>0</v>
      </c>
      <c r="H66" s="149" t="s">
        <v>2512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/>
      <c r="B67" s="20"/>
      <c r="C67" s="136" t="s">
        <v>1896</v>
      </c>
      <c r="D67" s="142"/>
      <c r="E67" s="274"/>
      <c r="F67" s="143"/>
      <c r="G67" s="143"/>
      <c r="H67" s="15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/>
      <c r="B68" s="20"/>
      <c r="C68" s="136">
        <v>1</v>
      </c>
      <c r="D68" s="139"/>
      <c r="E68" s="273">
        <f>E66</f>
        <v>1</v>
      </c>
      <c r="F68" s="24"/>
      <c r="G68" s="24"/>
      <c r="H68" s="124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22.5" outlineLevel="1" x14ac:dyDescent="0.2">
      <c r="A69" s="20">
        <v>22</v>
      </c>
      <c r="B69" s="20" t="s">
        <v>1897</v>
      </c>
      <c r="C69" s="35" t="s">
        <v>1898</v>
      </c>
      <c r="D69" s="141" t="s">
        <v>69</v>
      </c>
      <c r="E69" s="135">
        <v>1</v>
      </c>
      <c r="F69" s="135"/>
      <c r="G69" s="135">
        <f>E69*F69</f>
        <v>0</v>
      </c>
      <c r="H69" s="149" t="s">
        <v>2512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/>
      <c r="B70" s="20"/>
      <c r="C70" s="136" t="s">
        <v>1893</v>
      </c>
      <c r="D70" s="142"/>
      <c r="E70" s="274"/>
      <c r="F70" s="143"/>
      <c r="G70" s="143"/>
      <c r="H70" s="15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20"/>
      <c r="C71" s="136">
        <v>1</v>
      </c>
      <c r="D71" s="139"/>
      <c r="E71" s="273">
        <f>E69</f>
        <v>1</v>
      </c>
      <c r="F71" s="24"/>
      <c r="G71" s="24"/>
      <c r="H71" s="12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>
        <v>23</v>
      </c>
      <c r="B72" s="20" t="s">
        <v>1899</v>
      </c>
      <c r="C72" s="35" t="s">
        <v>1900</v>
      </c>
      <c r="D72" s="141" t="s">
        <v>69</v>
      </c>
      <c r="E72" s="135">
        <v>2</v>
      </c>
      <c r="F72" s="135"/>
      <c r="G72" s="135">
        <f>E72*F72</f>
        <v>0</v>
      </c>
      <c r="H72" s="149" t="s">
        <v>2512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/>
      <c r="B73" s="20"/>
      <c r="C73" s="136" t="s">
        <v>1901</v>
      </c>
      <c r="D73" s="142"/>
      <c r="E73" s="274"/>
      <c r="F73" s="143"/>
      <c r="G73" s="143"/>
      <c r="H73" s="151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/>
      <c r="B74" s="20"/>
      <c r="C74" s="136">
        <v>2</v>
      </c>
      <c r="D74" s="139"/>
      <c r="E74" s="273">
        <f>E72</f>
        <v>2</v>
      </c>
      <c r="F74" s="24"/>
      <c r="G74" s="24"/>
      <c r="H74" s="1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24</v>
      </c>
      <c r="B75" s="20" t="s">
        <v>1902</v>
      </c>
      <c r="C75" s="35" t="s">
        <v>1903</v>
      </c>
      <c r="D75" s="52" t="s">
        <v>69</v>
      </c>
      <c r="E75" s="24">
        <v>2</v>
      </c>
      <c r="F75" s="24"/>
      <c r="G75" s="24">
        <f>E75*F75</f>
        <v>0</v>
      </c>
      <c r="H75" s="124" t="s">
        <v>2512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/>
      <c r="B76" s="20"/>
      <c r="C76" s="136" t="s">
        <v>1901</v>
      </c>
      <c r="D76" s="142"/>
      <c r="E76" s="274"/>
      <c r="F76" s="143"/>
      <c r="G76" s="143"/>
      <c r="H76" s="151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/>
      <c r="B77" s="20"/>
      <c r="C77" s="136">
        <v>2</v>
      </c>
      <c r="D77" s="139"/>
      <c r="E77" s="273">
        <f>E75</f>
        <v>2</v>
      </c>
      <c r="F77" s="24"/>
      <c r="G77" s="24"/>
      <c r="H77" s="12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113" t="s">
        <v>65</v>
      </c>
      <c r="B78" s="114" t="s">
        <v>2034</v>
      </c>
      <c r="C78" s="36" t="s">
        <v>1904</v>
      </c>
      <c r="D78" s="102"/>
      <c r="E78" s="25"/>
      <c r="F78" s="25"/>
      <c r="G78" s="25">
        <f>SUM(G79:G111)</f>
        <v>0</v>
      </c>
      <c r="H78" s="125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>
        <v>25</v>
      </c>
      <c r="B79" s="20" t="s">
        <v>1905</v>
      </c>
      <c r="C79" s="35" t="s">
        <v>1906</v>
      </c>
      <c r="D79" s="52" t="s">
        <v>69</v>
      </c>
      <c r="E79" s="24">
        <v>1</v>
      </c>
      <c r="F79" s="24"/>
      <c r="G79" s="24">
        <f>E79*F79</f>
        <v>0</v>
      </c>
      <c r="H79" s="124" t="s">
        <v>2512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outlineLevel="1" x14ac:dyDescent="0.2">
      <c r="A80" s="20"/>
      <c r="B80" s="20"/>
      <c r="C80" s="136" t="s">
        <v>1907</v>
      </c>
      <c r="D80" s="137"/>
      <c r="E80" s="272"/>
      <c r="F80" s="138"/>
      <c r="G80" s="138"/>
      <c r="H80" s="15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/>
      <c r="B81" s="20"/>
      <c r="C81" s="136">
        <v>1</v>
      </c>
      <c r="D81" s="139"/>
      <c r="E81" s="273">
        <f>E79</f>
        <v>1</v>
      </c>
      <c r="F81" s="24"/>
      <c r="G81" s="24"/>
      <c r="H81" s="12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26</v>
      </c>
      <c r="B82" s="20" t="s">
        <v>1908</v>
      </c>
      <c r="C82" s="35" t="s">
        <v>1909</v>
      </c>
      <c r="D82" s="52" t="s">
        <v>69</v>
      </c>
      <c r="E82" s="24">
        <v>1</v>
      </c>
      <c r="F82" s="24"/>
      <c r="G82" s="24">
        <f>E82*F82</f>
        <v>0</v>
      </c>
      <c r="H82" s="124" t="s">
        <v>2512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/>
      <c r="B83" s="20"/>
      <c r="C83" s="136" t="s">
        <v>1910</v>
      </c>
      <c r="D83" s="137"/>
      <c r="E83" s="272"/>
      <c r="F83" s="138"/>
      <c r="G83" s="144"/>
      <c r="H83" s="15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/>
      <c r="B84" s="20"/>
      <c r="C84" s="136">
        <v>1</v>
      </c>
      <c r="D84" s="139"/>
      <c r="E84" s="273">
        <f>E82</f>
        <v>1</v>
      </c>
      <c r="F84" s="24"/>
      <c r="G84" s="138"/>
      <c r="H84" s="124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>
        <v>27</v>
      </c>
      <c r="B85" s="20" t="s">
        <v>1911</v>
      </c>
      <c r="C85" s="35" t="s">
        <v>1912</v>
      </c>
      <c r="D85" s="52" t="s">
        <v>69</v>
      </c>
      <c r="E85" s="24">
        <v>2</v>
      </c>
      <c r="F85" s="24"/>
      <c r="G85" s="24">
        <f>E85*F85</f>
        <v>0</v>
      </c>
      <c r="H85" s="124" t="s">
        <v>2512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/>
      <c r="B86" s="20"/>
      <c r="C86" s="136" t="s">
        <v>1910</v>
      </c>
      <c r="D86" s="145"/>
      <c r="E86" s="138"/>
      <c r="F86" s="138"/>
      <c r="G86" s="138"/>
      <c r="H86" s="15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/>
      <c r="B87" s="20"/>
      <c r="C87" s="136">
        <v>2</v>
      </c>
      <c r="D87" s="139"/>
      <c r="E87" s="273">
        <f>E85</f>
        <v>2</v>
      </c>
      <c r="F87" s="24"/>
      <c r="G87" s="24"/>
      <c r="H87" s="12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28</v>
      </c>
      <c r="B88" s="20" t="s">
        <v>1913</v>
      </c>
      <c r="C88" s="35" t="s">
        <v>1914</v>
      </c>
      <c r="D88" s="52" t="s">
        <v>69</v>
      </c>
      <c r="E88" s="24">
        <v>1</v>
      </c>
      <c r="F88" s="24"/>
      <c r="G88" s="24">
        <f>E88*F88</f>
        <v>0</v>
      </c>
      <c r="H88" s="124" t="s">
        <v>2512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20"/>
      <c r="C89" s="136" t="s">
        <v>1910</v>
      </c>
      <c r="D89" s="137"/>
      <c r="E89" s="272"/>
      <c r="F89" s="138"/>
      <c r="G89" s="138"/>
      <c r="H89" s="15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/>
      <c r="B90" s="20"/>
      <c r="C90" s="136">
        <v>1</v>
      </c>
      <c r="D90" s="139"/>
      <c r="E90" s="273">
        <f>E88</f>
        <v>1</v>
      </c>
      <c r="F90" s="24"/>
      <c r="G90" s="24"/>
      <c r="H90" s="124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>
        <v>29</v>
      </c>
      <c r="B91" s="20" t="s">
        <v>1915</v>
      </c>
      <c r="C91" s="35" t="s">
        <v>1916</v>
      </c>
      <c r="D91" s="52" t="s">
        <v>69</v>
      </c>
      <c r="E91" s="24">
        <v>2</v>
      </c>
      <c r="F91" s="24"/>
      <c r="G91" s="24">
        <f>E91*F91</f>
        <v>0</v>
      </c>
      <c r="H91" s="124" t="s">
        <v>2512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/>
      <c r="B92" s="20"/>
      <c r="C92" s="136" t="s">
        <v>1910</v>
      </c>
      <c r="D92" s="137"/>
      <c r="E92" s="272"/>
      <c r="F92" s="138"/>
      <c r="G92" s="138"/>
      <c r="H92" s="15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/>
      <c r="B93" s="20"/>
      <c r="C93" s="136">
        <v>2</v>
      </c>
      <c r="D93" s="139"/>
      <c r="E93" s="273">
        <f>E91</f>
        <v>2</v>
      </c>
      <c r="F93" s="24"/>
      <c r="G93" s="24"/>
      <c r="H93" s="12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30</v>
      </c>
      <c r="B94" s="20" t="s">
        <v>1917</v>
      </c>
      <c r="C94" s="35" t="s">
        <v>1918</v>
      </c>
      <c r="D94" s="52" t="s">
        <v>69</v>
      </c>
      <c r="E94" s="24">
        <v>1</v>
      </c>
      <c r="F94" s="24"/>
      <c r="G94" s="24">
        <f>E94*F94</f>
        <v>0</v>
      </c>
      <c r="H94" s="124" t="s">
        <v>2512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136" t="s">
        <v>1910</v>
      </c>
      <c r="D95" s="137"/>
      <c r="E95" s="272"/>
      <c r="F95" s="138"/>
      <c r="G95" s="138"/>
      <c r="H95" s="15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/>
      <c r="B96" s="20"/>
      <c r="C96" s="136">
        <v>1</v>
      </c>
      <c r="D96" s="139"/>
      <c r="E96" s="273">
        <f>E94</f>
        <v>1</v>
      </c>
      <c r="F96" s="24"/>
      <c r="G96" s="24"/>
      <c r="H96" s="124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31</v>
      </c>
      <c r="B97" s="20" t="s">
        <v>1919</v>
      </c>
      <c r="C97" s="35" t="s">
        <v>1920</v>
      </c>
      <c r="D97" s="52" t="s">
        <v>69</v>
      </c>
      <c r="E97" s="24">
        <v>7</v>
      </c>
      <c r="F97" s="24"/>
      <c r="G97" s="24">
        <f>E97*F97</f>
        <v>0</v>
      </c>
      <c r="H97" s="124" t="s">
        <v>2512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/>
      <c r="B98" s="20"/>
      <c r="C98" s="136" t="s">
        <v>1910</v>
      </c>
      <c r="D98" s="137"/>
      <c r="E98" s="272"/>
      <c r="F98" s="138"/>
      <c r="G98" s="138"/>
      <c r="H98" s="15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/>
      <c r="B99" s="20"/>
      <c r="C99" s="136">
        <v>7</v>
      </c>
      <c r="D99" s="139"/>
      <c r="E99" s="273">
        <f>E97</f>
        <v>7</v>
      </c>
      <c r="F99" s="24"/>
      <c r="G99" s="24"/>
      <c r="H99" s="12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32</v>
      </c>
      <c r="B100" s="20" t="s">
        <v>1921</v>
      </c>
      <c r="C100" s="35" t="s">
        <v>1922</v>
      </c>
      <c r="D100" s="52" t="s">
        <v>69</v>
      </c>
      <c r="E100" s="24">
        <v>1</v>
      </c>
      <c r="F100" s="24"/>
      <c r="G100" s="24">
        <f>E100*F100</f>
        <v>0</v>
      </c>
      <c r="H100" s="124" t="s">
        <v>2512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20"/>
      <c r="C101" s="136" t="s">
        <v>1910</v>
      </c>
      <c r="D101" s="137"/>
      <c r="E101" s="272"/>
      <c r="F101" s="138"/>
      <c r="G101" s="138"/>
      <c r="H101" s="15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/>
      <c r="B102" s="20"/>
      <c r="C102" s="136">
        <v>1</v>
      </c>
      <c r="D102" s="139"/>
      <c r="E102" s="273">
        <f>E100</f>
        <v>1</v>
      </c>
      <c r="F102" s="24"/>
      <c r="G102" s="24"/>
      <c r="H102" s="124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33</v>
      </c>
      <c r="B103" s="20" t="s">
        <v>1923</v>
      </c>
      <c r="C103" s="35" t="s">
        <v>1924</v>
      </c>
      <c r="D103" s="52" t="s">
        <v>69</v>
      </c>
      <c r="E103" s="24">
        <v>3</v>
      </c>
      <c r="F103" s="24"/>
      <c r="G103" s="24">
        <f>E103*F103</f>
        <v>0</v>
      </c>
      <c r="H103" s="124" t="s">
        <v>2512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/>
      <c r="B104" s="20"/>
      <c r="C104" s="136" t="s">
        <v>1910</v>
      </c>
      <c r="D104" s="137"/>
      <c r="E104" s="272"/>
      <c r="F104" s="138"/>
      <c r="G104" s="138"/>
      <c r="H104" s="15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/>
      <c r="B105" s="20"/>
      <c r="C105" s="136">
        <v>3</v>
      </c>
      <c r="D105" s="139"/>
      <c r="E105" s="273">
        <f>E103</f>
        <v>3</v>
      </c>
      <c r="F105" s="24"/>
      <c r="G105" s="24"/>
      <c r="H105" s="12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34</v>
      </c>
      <c r="B106" s="20" t="s">
        <v>1925</v>
      </c>
      <c r="C106" s="35" t="s">
        <v>1926</v>
      </c>
      <c r="D106" s="52" t="s">
        <v>69</v>
      </c>
      <c r="E106" s="24">
        <v>5</v>
      </c>
      <c r="F106" s="24"/>
      <c r="G106" s="24">
        <f>E106*F106</f>
        <v>0</v>
      </c>
      <c r="H106" s="124" t="s">
        <v>2512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20"/>
      <c r="C107" s="136" t="s">
        <v>1910</v>
      </c>
      <c r="D107" s="137"/>
      <c r="E107" s="272"/>
      <c r="F107" s="138"/>
      <c r="G107" s="138"/>
      <c r="H107" s="15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/>
      <c r="B108" s="20"/>
      <c r="C108" s="136">
        <v>5</v>
      </c>
      <c r="D108" s="139"/>
      <c r="E108" s="273">
        <f>E106</f>
        <v>5</v>
      </c>
      <c r="F108" s="24"/>
      <c r="G108" s="24"/>
      <c r="H108" s="124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35</v>
      </c>
      <c r="B109" s="20" t="s">
        <v>1927</v>
      </c>
      <c r="C109" s="35" t="s">
        <v>1928</v>
      </c>
      <c r="D109" s="52" t="s">
        <v>69</v>
      </c>
      <c r="E109" s="24">
        <v>1</v>
      </c>
      <c r="F109" s="24"/>
      <c r="G109" s="24">
        <f>E109*F109</f>
        <v>0</v>
      </c>
      <c r="H109" s="124" t="s">
        <v>2512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/>
      <c r="B110" s="20"/>
      <c r="C110" s="136" t="s">
        <v>1910</v>
      </c>
      <c r="D110" s="137"/>
      <c r="E110" s="272"/>
      <c r="F110" s="138"/>
      <c r="G110" s="138"/>
      <c r="H110" s="15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/>
      <c r="B111" s="20"/>
      <c r="C111" s="136">
        <v>1</v>
      </c>
      <c r="D111" s="139"/>
      <c r="E111" s="273">
        <f>E109</f>
        <v>1</v>
      </c>
      <c r="F111" s="24"/>
      <c r="G111" s="24"/>
      <c r="H111" s="12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113" t="s">
        <v>65</v>
      </c>
      <c r="B112" s="114" t="s">
        <v>2035</v>
      </c>
      <c r="C112" s="36" t="s">
        <v>1929</v>
      </c>
      <c r="D112" s="102"/>
      <c r="E112" s="25"/>
      <c r="F112" s="25"/>
      <c r="G112" s="25">
        <f>SUM(G113:G115)</f>
        <v>0</v>
      </c>
      <c r="H112" s="12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ht="22.5" outlineLevel="1" x14ac:dyDescent="0.2">
      <c r="A113" s="20">
        <v>36</v>
      </c>
      <c r="B113" s="20" t="s">
        <v>1930</v>
      </c>
      <c r="C113" s="35" t="s">
        <v>1931</v>
      </c>
      <c r="D113" s="52" t="s">
        <v>69</v>
      </c>
      <c r="E113" s="24">
        <v>2</v>
      </c>
      <c r="F113" s="24"/>
      <c r="G113" s="24">
        <f>E113*F113</f>
        <v>0</v>
      </c>
      <c r="H113" s="124" t="s">
        <v>2512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/>
      <c r="B114" s="20"/>
      <c r="C114" s="136" t="s">
        <v>1932</v>
      </c>
      <c r="D114" s="137"/>
      <c r="E114" s="272"/>
      <c r="F114" s="138"/>
      <c r="G114" s="138"/>
      <c r="H114" s="15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/>
      <c r="B115" s="20"/>
      <c r="C115" s="136">
        <v>2</v>
      </c>
      <c r="D115" s="139"/>
      <c r="E115" s="273">
        <f>E113</f>
        <v>2</v>
      </c>
      <c r="F115" s="24"/>
      <c r="G115" s="24"/>
      <c r="H115" s="124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113" t="s">
        <v>65</v>
      </c>
      <c r="B116" s="114" t="s">
        <v>2036</v>
      </c>
      <c r="C116" s="36" t="s">
        <v>1933</v>
      </c>
      <c r="D116" s="102"/>
      <c r="E116" s="25"/>
      <c r="F116" s="25"/>
      <c r="G116" s="25">
        <f>SUM(G117:G122)</f>
        <v>0</v>
      </c>
      <c r="H116" s="125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281.25" outlineLevel="1" x14ac:dyDescent="0.2">
      <c r="A117" s="20">
        <v>37</v>
      </c>
      <c r="B117" s="20" t="s">
        <v>1934</v>
      </c>
      <c r="C117" s="35" t="s">
        <v>1935</v>
      </c>
      <c r="D117" s="52" t="s">
        <v>69</v>
      </c>
      <c r="E117" s="24">
        <v>1</v>
      </c>
      <c r="F117" s="24"/>
      <c r="G117" s="24">
        <f>E117*F117</f>
        <v>0</v>
      </c>
      <c r="H117" s="124" t="s">
        <v>2512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20"/>
      <c r="C118" s="136" t="s">
        <v>1936</v>
      </c>
      <c r="D118" s="142"/>
      <c r="E118" s="274"/>
      <c r="F118" s="143"/>
      <c r="G118" s="143"/>
      <c r="H118" s="151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/>
      <c r="B119" s="20"/>
      <c r="C119" s="136">
        <v>1</v>
      </c>
      <c r="D119" s="139"/>
      <c r="E119" s="273">
        <f>E117</f>
        <v>1</v>
      </c>
      <c r="F119" s="24"/>
      <c r="G119" s="24"/>
      <c r="H119" s="124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ht="213.75" outlineLevel="1" x14ac:dyDescent="0.2">
      <c r="A120" s="20">
        <v>38</v>
      </c>
      <c r="B120" s="20" t="s">
        <v>1937</v>
      </c>
      <c r="C120" s="35" t="s">
        <v>1938</v>
      </c>
      <c r="D120" s="52" t="s">
        <v>69</v>
      </c>
      <c r="E120" s="24">
        <v>1</v>
      </c>
      <c r="F120" s="24"/>
      <c r="G120" s="24">
        <f>E120*F120</f>
        <v>0</v>
      </c>
      <c r="H120" s="124" t="s">
        <v>2512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20"/>
      <c r="C121" s="136" t="s">
        <v>1939</v>
      </c>
      <c r="D121" s="142"/>
      <c r="E121" s="274"/>
      <c r="F121" s="143"/>
      <c r="G121" s="143"/>
      <c r="H121" s="151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/>
      <c r="B122" s="20"/>
      <c r="C122" s="136">
        <v>1</v>
      </c>
      <c r="D122" s="139"/>
      <c r="E122" s="273">
        <f>E120</f>
        <v>1</v>
      </c>
      <c r="F122" s="24"/>
      <c r="G122" s="24"/>
      <c r="H122" s="124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113" t="s">
        <v>65</v>
      </c>
      <c r="B123" s="114" t="s">
        <v>2037</v>
      </c>
      <c r="C123" s="36" t="s">
        <v>1941</v>
      </c>
      <c r="D123" s="102"/>
      <c r="E123" s="25"/>
      <c r="F123" s="25"/>
      <c r="G123" s="25">
        <f>SUM(G124:G189)</f>
        <v>0</v>
      </c>
      <c r="H123" s="125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39</v>
      </c>
      <c r="B124" s="20" t="s">
        <v>1942</v>
      </c>
      <c r="C124" s="35" t="s">
        <v>1943</v>
      </c>
      <c r="D124" s="52" t="s">
        <v>83</v>
      </c>
      <c r="E124" s="24">
        <v>5</v>
      </c>
      <c r="F124" s="24"/>
      <c r="G124" s="24">
        <f>E124*F124</f>
        <v>0</v>
      </c>
      <c r="H124" s="124" t="s">
        <v>2512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/>
      <c r="B125" s="20"/>
      <c r="C125" s="146" t="s">
        <v>1944</v>
      </c>
      <c r="D125" s="147"/>
      <c r="E125" s="275"/>
      <c r="F125" s="135"/>
      <c r="G125" s="135"/>
      <c r="H125" s="14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136">
        <v>5</v>
      </c>
      <c r="D126" s="139"/>
      <c r="E126" s="273">
        <f>E124</f>
        <v>5</v>
      </c>
      <c r="F126" s="24"/>
      <c r="G126" s="24"/>
      <c r="H126" s="12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>
        <v>40</v>
      </c>
      <c r="B127" s="20" t="s">
        <v>1945</v>
      </c>
      <c r="C127" s="35" t="s">
        <v>1946</v>
      </c>
      <c r="D127" s="52" t="s">
        <v>83</v>
      </c>
      <c r="E127" s="24">
        <v>15</v>
      </c>
      <c r="F127" s="24"/>
      <c r="G127" s="24">
        <f>E127*F127</f>
        <v>0</v>
      </c>
      <c r="H127" s="124" t="s">
        <v>2512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/>
      <c r="B128" s="20"/>
      <c r="C128" s="146" t="s">
        <v>1944</v>
      </c>
      <c r="D128" s="147"/>
      <c r="E128" s="275"/>
      <c r="F128" s="135"/>
      <c r="G128" s="135"/>
      <c r="H128" s="14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/>
      <c r="B129" s="20"/>
      <c r="C129" s="136">
        <v>15</v>
      </c>
      <c r="D129" s="139"/>
      <c r="E129" s="273">
        <f>E127</f>
        <v>15</v>
      </c>
      <c r="F129" s="24"/>
      <c r="G129" s="24"/>
      <c r="H129" s="124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>
        <v>41</v>
      </c>
      <c r="B130" s="20" t="s">
        <v>1947</v>
      </c>
      <c r="C130" s="35" t="s">
        <v>1948</v>
      </c>
      <c r="D130" s="52" t="s">
        <v>83</v>
      </c>
      <c r="E130" s="24">
        <v>20</v>
      </c>
      <c r="F130" s="24"/>
      <c r="G130" s="24">
        <f>E130*F130</f>
        <v>0</v>
      </c>
      <c r="H130" s="124" t="s">
        <v>2512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/>
      <c r="B131" s="20"/>
      <c r="C131" s="146" t="s">
        <v>1944</v>
      </c>
      <c r="D131" s="147"/>
      <c r="E131" s="275"/>
      <c r="F131" s="135"/>
      <c r="G131" s="135"/>
      <c r="H131" s="14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/>
      <c r="B132" s="20"/>
      <c r="C132" s="136">
        <v>20</v>
      </c>
      <c r="D132" s="139"/>
      <c r="E132" s="273">
        <f>E130</f>
        <v>20</v>
      </c>
      <c r="F132" s="24"/>
      <c r="G132" s="24"/>
      <c r="H132" s="12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>
        <v>42</v>
      </c>
      <c r="B133" s="20" t="s">
        <v>1949</v>
      </c>
      <c r="C133" s="140" t="s">
        <v>1950</v>
      </c>
      <c r="D133" s="141" t="s">
        <v>83</v>
      </c>
      <c r="E133" s="135">
        <v>20</v>
      </c>
      <c r="F133" s="135"/>
      <c r="G133" s="135">
        <f>E133*F133</f>
        <v>0</v>
      </c>
      <c r="H133" s="149" t="s">
        <v>2512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/>
      <c r="B134" s="20"/>
      <c r="C134" s="146" t="s">
        <v>1944</v>
      </c>
      <c r="D134" s="147"/>
      <c r="E134" s="275"/>
      <c r="F134" s="135"/>
      <c r="G134" s="135"/>
      <c r="H134" s="14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148">
        <v>20</v>
      </c>
      <c r="D135" s="147"/>
      <c r="E135" s="275">
        <f>E133</f>
        <v>20</v>
      </c>
      <c r="F135" s="135"/>
      <c r="G135" s="135"/>
      <c r="H135" s="14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43</v>
      </c>
      <c r="B136" s="20" t="s">
        <v>1951</v>
      </c>
      <c r="C136" s="140" t="s">
        <v>1952</v>
      </c>
      <c r="D136" s="141" t="s">
        <v>83</v>
      </c>
      <c r="E136" s="135">
        <v>25</v>
      </c>
      <c r="F136" s="135"/>
      <c r="G136" s="135">
        <f>E136*F136</f>
        <v>0</v>
      </c>
      <c r="H136" s="149" t="s">
        <v>2512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/>
      <c r="B137" s="20"/>
      <c r="C137" s="146" t="s">
        <v>1944</v>
      </c>
      <c r="D137" s="147"/>
      <c r="E137" s="275"/>
      <c r="F137" s="135"/>
      <c r="G137" s="135"/>
      <c r="H137" s="14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/>
      <c r="B138" s="20"/>
      <c r="C138" s="148">
        <v>25</v>
      </c>
      <c r="D138" s="147"/>
      <c r="E138" s="275">
        <f>E136</f>
        <v>25</v>
      </c>
      <c r="F138" s="135"/>
      <c r="G138" s="135"/>
      <c r="H138" s="14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ht="26.25" outlineLevel="1" x14ac:dyDescent="0.2">
      <c r="A139" s="20">
        <v>44</v>
      </c>
      <c r="B139" s="20" t="s">
        <v>1953</v>
      </c>
      <c r="C139" s="140" t="s">
        <v>1954</v>
      </c>
      <c r="D139" s="141" t="s">
        <v>83</v>
      </c>
      <c r="E139" s="135">
        <v>45</v>
      </c>
      <c r="F139" s="135"/>
      <c r="G139" s="135">
        <f>E139*F139</f>
        <v>0</v>
      </c>
      <c r="H139" s="149" t="s">
        <v>2512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20"/>
      <c r="C140" s="146" t="s">
        <v>1944</v>
      </c>
      <c r="D140" s="147"/>
      <c r="E140" s="275"/>
      <c r="F140" s="135"/>
      <c r="G140" s="135"/>
      <c r="H140" s="14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/>
      <c r="B141" s="20"/>
      <c r="C141" s="148">
        <v>45</v>
      </c>
      <c r="D141" s="147"/>
      <c r="E141" s="275">
        <f>E139</f>
        <v>45</v>
      </c>
      <c r="F141" s="135"/>
      <c r="G141" s="135"/>
      <c r="H141" s="14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ht="26.25" outlineLevel="1" x14ac:dyDescent="0.2">
      <c r="A142" s="20">
        <v>45</v>
      </c>
      <c r="B142" s="20" t="s">
        <v>1955</v>
      </c>
      <c r="C142" s="140" t="s">
        <v>1956</v>
      </c>
      <c r="D142" s="141" t="s">
        <v>83</v>
      </c>
      <c r="E142" s="135">
        <v>10</v>
      </c>
      <c r="F142" s="135"/>
      <c r="G142" s="135">
        <f>E142*F142</f>
        <v>0</v>
      </c>
      <c r="H142" s="149" t="s">
        <v>2512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20"/>
      <c r="C143" s="146" t="s">
        <v>1944</v>
      </c>
      <c r="D143" s="147"/>
      <c r="E143" s="275"/>
      <c r="F143" s="135"/>
      <c r="G143" s="135"/>
      <c r="H143" s="14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/>
      <c r="B144" s="20"/>
      <c r="C144" s="148">
        <v>10</v>
      </c>
      <c r="D144" s="147"/>
      <c r="E144" s="275">
        <f>E142</f>
        <v>10</v>
      </c>
      <c r="F144" s="135"/>
      <c r="G144" s="135"/>
      <c r="H144" s="14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>
        <v>46</v>
      </c>
      <c r="B145" s="20" t="s">
        <v>1957</v>
      </c>
      <c r="C145" s="140" t="s">
        <v>1958</v>
      </c>
      <c r="D145" s="141" t="s">
        <v>83</v>
      </c>
      <c r="E145" s="135">
        <v>50</v>
      </c>
      <c r="F145" s="135"/>
      <c r="G145" s="135">
        <f>E145*F145</f>
        <v>0</v>
      </c>
      <c r="H145" s="149" t="s">
        <v>2512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/>
      <c r="B146" s="20"/>
      <c r="C146" s="146" t="s">
        <v>1944</v>
      </c>
      <c r="D146" s="147"/>
      <c r="E146" s="275"/>
      <c r="F146" s="135"/>
      <c r="G146" s="135"/>
      <c r="H146" s="14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20"/>
      <c r="C147" s="148">
        <v>50</v>
      </c>
      <c r="D147" s="147"/>
      <c r="E147" s="275">
        <f>E145</f>
        <v>50</v>
      </c>
      <c r="F147" s="135"/>
      <c r="G147" s="135"/>
      <c r="H147" s="14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>
        <v>47</v>
      </c>
      <c r="B148" s="20" t="s">
        <v>1959</v>
      </c>
      <c r="C148" s="35" t="s">
        <v>1960</v>
      </c>
      <c r="D148" s="52" t="s">
        <v>83</v>
      </c>
      <c r="E148" s="24">
        <v>230</v>
      </c>
      <c r="F148" s="24"/>
      <c r="G148" s="24">
        <f>E148*F148</f>
        <v>0</v>
      </c>
      <c r="H148" s="124" t="s">
        <v>2512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/>
      <c r="B149" s="20"/>
      <c r="C149" s="136" t="s">
        <v>1961</v>
      </c>
      <c r="D149" s="137"/>
      <c r="E149" s="272"/>
      <c r="F149" s="138"/>
      <c r="G149" s="138"/>
      <c r="H149" s="15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/>
      <c r="B150" s="20"/>
      <c r="C150" s="136">
        <v>230</v>
      </c>
      <c r="D150" s="139"/>
      <c r="E150" s="273">
        <f>E148</f>
        <v>230</v>
      </c>
      <c r="F150" s="24"/>
      <c r="G150" s="24"/>
      <c r="H150" s="124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0">
        <v>48</v>
      </c>
      <c r="B151" s="20" t="s">
        <v>1962</v>
      </c>
      <c r="C151" s="35" t="s">
        <v>1963</v>
      </c>
      <c r="D151" s="52" t="s">
        <v>83</v>
      </c>
      <c r="E151" s="24">
        <v>50</v>
      </c>
      <c r="F151" s="24"/>
      <c r="G151" s="24">
        <f>E151*F151</f>
        <v>0</v>
      </c>
      <c r="H151" s="124" t="s">
        <v>2512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20"/>
      <c r="C152" s="136" t="s">
        <v>1961</v>
      </c>
      <c r="D152" s="137"/>
      <c r="E152" s="272"/>
      <c r="F152" s="138"/>
      <c r="G152" s="138"/>
      <c r="H152" s="15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/>
      <c r="B153" s="20"/>
      <c r="C153" s="136">
        <v>50</v>
      </c>
      <c r="D153" s="139"/>
      <c r="E153" s="273">
        <f>E151</f>
        <v>50</v>
      </c>
      <c r="F153" s="24"/>
      <c r="G153" s="24"/>
      <c r="H153" s="124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49</v>
      </c>
      <c r="B154" s="20" t="s">
        <v>1964</v>
      </c>
      <c r="C154" s="35" t="s">
        <v>1965</v>
      </c>
      <c r="D154" s="52" t="s">
        <v>83</v>
      </c>
      <c r="E154" s="24">
        <v>25</v>
      </c>
      <c r="F154" s="24"/>
      <c r="G154" s="24">
        <f>E154*F154</f>
        <v>0</v>
      </c>
      <c r="H154" s="124" t="s">
        <v>2512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/>
      <c r="B155" s="20"/>
      <c r="C155" s="136" t="s">
        <v>1961</v>
      </c>
      <c r="D155" s="137"/>
      <c r="E155" s="272"/>
      <c r="F155" s="138"/>
      <c r="G155" s="138"/>
      <c r="H155" s="15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20"/>
      <c r="C156" s="136">
        <v>25</v>
      </c>
      <c r="D156" s="139"/>
      <c r="E156" s="273">
        <f>E154</f>
        <v>25</v>
      </c>
      <c r="F156" s="24"/>
      <c r="G156" s="24"/>
      <c r="H156" s="124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>
        <v>50</v>
      </c>
      <c r="B157" s="20" t="s">
        <v>1966</v>
      </c>
      <c r="C157" s="35" t="s">
        <v>1967</v>
      </c>
      <c r="D157" s="52" t="s">
        <v>83</v>
      </c>
      <c r="E157" s="24">
        <v>50</v>
      </c>
      <c r="F157" s="24"/>
      <c r="G157" s="24">
        <f>E157*F157</f>
        <v>0</v>
      </c>
      <c r="H157" s="124" t="s">
        <v>2512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/>
      <c r="B158" s="20"/>
      <c r="C158" s="136" t="s">
        <v>1961</v>
      </c>
      <c r="D158" s="137"/>
      <c r="E158" s="272"/>
      <c r="F158" s="138"/>
      <c r="G158" s="138"/>
      <c r="H158" s="150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20"/>
      <c r="C159" s="136">
        <v>50</v>
      </c>
      <c r="D159" s="139"/>
      <c r="E159" s="273">
        <f>E157</f>
        <v>50</v>
      </c>
      <c r="F159" s="24"/>
      <c r="G159" s="24"/>
      <c r="H159" s="124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51</v>
      </c>
      <c r="B160" s="20" t="s">
        <v>1968</v>
      </c>
      <c r="C160" s="35" t="s">
        <v>1969</v>
      </c>
      <c r="D160" s="52" t="s">
        <v>83</v>
      </c>
      <c r="E160" s="24">
        <v>60</v>
      </c>
      <c r="F160" s="24"/>
      <c r="G160" s="24">
        <f>E160*F160</f>
        <v>0</v>
      </c>
      <c r="H160" s="124" t="s">
        <v>2512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20"/>
      <c r="C161" s="136" t="s">
        <v>1961</v>
      </c>
      <c r="D161" s="137"/>
      <c r="E161" s="272"/>
      <c r="F161" s="138"/>
      <c r="G161" s="138"/>
      <c r="H161" s="150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/>
      <c r="B162" s="20"/>
      <c r="C162" s="136">
        <v>60</v>
      </c>
      <c r="D162" s="139"/>
      <c r="E162" s="273">
        <f>E160</f>
        <v>60</v>
      </c>
      <c r="F162" s="24"/>
      <c r="G162" s="24"/>
      <c r="H162" s="124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>
        <v>52</v>
      </c>
      <c r="B163" s="20" t="s">
        <v>1970</v>
      </c>
      <c r="C163" s="35" t="s">
        <v>1971</v>
      </c>
      <c r="D163" s="52" t="s">
        <v>83</v>
      </c>
      <c r="E163" s="24">
        <v>10</v>
      </c>
      <c r="F163" s="24"/>
      <c r="G163" s="24">
        <f>E163*F163</f>
        <v>0</v>
      </c>
      <c r="H163" s="124" t="s">
        <v>2512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/>
      <c r="B164" s="20"/>
      <c r="C164" s="136" t="s">
        <v>1972</v>
      </c>
      <c r="D164" s="137"/>
      <c r="E164" s="272"/>
      <c r="F164" s="138"/>
      <c r="G164" s="138"/>
      <c r="H164" s="15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20"/>
      <c r="C165" s="136">
        <v>10</v>
      </c>
      <c r="D165" s="139"/>
      <c r="E165" s="273">
        <f>E163</f>
        <v>10</v>
      </c>
      <c r="F165" s="24"/>
      <c r="G165" s="24"/>
      <c r="H165" s="124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53</v>
      </c>
      <c r="B166" s="20" t="s">
        <v>1973</v>
      </c>
      <c r="C166" s="35" t="s">
        <v>1974</v>
      </c>
      <c r="D166" s="52" t="s">
        <v>83</v>
      </c>
      <c r="E166" s="24">
        <v>825</v>
      </c>
      <c r="F166" s="24"/>
      <c r="G166" s="24">
        <f>E166*F166</f>
        <v>0</v>
      </c>
      <c r="H166" s="124" t="s">
        <v>2512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136" t="s">
        <v>1975</v>
      </c>
      <c r="D167" s="137"/>
      <c r="E167" s="272"/>
      <c r="F167" s="138"/>
      <c r="G167" s="138"/>
      <c r="H167" s="15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/>
      <c r="B168" s="20"/>
      <c r="C168" s="136">
        <v>825</v>
      </c>
      <c r="D168" s="139"/>
      <c r="E168" s="273">
        <f>E166</f>
        <v>825</v>
      </c>
      <c r="F168" s="24"/>
      <c r="G168" s="24"/>
      <c r="H168" s="124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>
        <v>54</v>
      </c>
      <c r="B169" s="20" t="s">
        <v>1976</v>
      </c>
      <c r="C169" s="35" t="s">
        <v>1977</v>
      </c>
      <c r="D169" s="52" t="s">
        <v>83</v>
      </c>
      <c r="E169" s="24">
        <v>485</v>
      </c>
      <c r="F169" s="24"/>
      <c r="G169" s="24">
        <f>E169*F169</f>
        <v>0</v>
      </c>
      <c r="H169" s="124" t="s">
        <v>2512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/>
      <c r="B170" s="20"/>
      <c r="C170" s="136" t="s">
        <v>1975</v>
      </c>
      <c r="D170" s="137"/>
      <c r="E170" s="272"/>
      <c r="F170" s="138"/>
      <c r="G170" s="138"/>
      <c r="H170" s="150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outlineLevel="1" x14ac:dyDescent="0.2">
      <c r="A171" s="20"/>
      <c r="B171" s="20"/>
      <c r="C171" s="136">
        <v>485</v>
      </c>
      <c r="D171" s="139"/>
      <c r="E171" s="273">
        <f>E169</f>
        <v>485</v>
      </c>
      <c r="F171" s="24"/>
      <c r="G171" s="24"/>
      <c r="H171" s="124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>
        <v>55</v>
      </c>
      <c r="B172" s="20" t="s">
        <v>1978</v>
      </c>
      <c r="C172" s="35" t="s">
        <v>1979</v>
      </c>
      <c r="D172" s="52" t="s">
        <v>83</v>
      </c>
      <c r="E172" s="24">
        <v>130</v>
      </c>
      <c r="F172" s="24"/>
      <c r="G172" s="24">
        <f>E172*F172</f>
        <v>0</v>
      </c>
      <c r="H172" s="124" t="s">
        <v>2512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/>
      <c r="B173" s="20"/>
      <c r="C173" s="136" t="s">
        <v>1975</v>
      </c>
      <c r="D173" s="137"/>
      <c r="E173" s="272"/>
      <c r="F173" s="138"/>
      <c r="G173" s="138"/>
      <c r="H173" s="150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/>
      <c r="B174" s="20"/>
      <c r="C174" s="136">
        <v>130</v>
      </c>
      <c r="D174" s="139"/>
      <c r="E174" s="273">
        <f>E172</f>
        <v>130</v>
      </c>
      <c r="F174" s="24"/>
      <c r="G174" s="24"/>
      <c r="H174" s="124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>
        <v>56</v>
      </c>
      <c r="B175" s="20" t="s">
        <v>1980</v>
      </c>
      <c r="C175" s="35" t="s">
        <v>1981</v>
      </c>
      <c r="D175" s="52" t="s">
        <v>83</v>
      </c>
      <c r="E175" s="24">
        <v>140</v>
      </c>
      <c r="F175" s="24"/>
      <c r="G175" s="24">
        <f>E175*F175</f>
        <v>0</v>
      </c>
      <c r="H175" s="124" t="s">
        <v>2512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20"/>
      <c r="C176" s="136" t="s">
        <v>1975</v>
      </c>
      <c r="D176" s="137"/>
      <c r="E176" s="272"/>
      <c r="F176" s="138"/>
      <c r="G176" s="138"/>
      <c r="H176" s="15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/>
      <c r="B177" s="20"/>
      <c r="C177" s="136">
        <v>140</v>
      </c>
      <c r="D177" s="139"/>
      <c r="E177" s="273">
        <f>E175</f>
        <v>140</v>
      </c>
      <c r="F177" s="24"/>
      <c r="G177" s="24"/>
      <c r="H177" s="124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>
        <v>57</v>
      </c>
      <c r="B178" s="20" t="s">
        <v>1982</v>
      </c>
      <c r="C178" s="35" t="s">
        <v>1983</v>
      </c>
      <c r="D178" s="52" t="s">
        <v>83</v>
      </c>
      <c r="E178" s="24">
        <v>250</v>
      </c>
      <c r="F178" s="24"/>
      <c r="G178" s="24">
        <f>E178*F178</f>
        <v>0</v>
      </c>
      <c r="H178" s="124" t="s">
        <v>2512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20"/>
      <c r="C179" s="136" t="s">
        <v>1984</v>
      </c>
      <c r="D179" s="137"/>
      <c r="E179" s="272"/>
      <c r="F179" s="138"/>
      <c r="G179" s="138"/>
      <c r="H179" s="15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20"/>
      <c r="C180" s="136">
        <v>250</v>
      </c>
      <c r="D180" s="139"/>
      <c r="E180" s="273">
        <f>E178</f>
        <v>250</v>
      </c>
      <c r="F180" s="24"/>
      <c r="G180" s="24"/>
      <c r="H180" s="124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>
        <v>58</v>
      </c>
      <c r="B181" s="20" t="s">
        <v>1985</v>
      </c>
      <c r="C181" s="35" t="s">
        <v>1986</v>
      </c>
      <c r="D181" s="52" t="s">
        <v>83</v>
      </c>
      <c r="E181" s="24">
        <v>700</v>
      </c>
      <c r="F181" s="24"/>
      <c r="G181" s="24">
        <f>E181*F181</f>
        <v>0</v>
      </c>
      <c r="H181" s="124" t="s">
        <v>2512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0"/>
      <c r="B182" s="20"/>
      <c r="C182" s="136" t="s">
        <v>1984</v>
      </c>
      <c r="D182" s="137"/>
      <c r="E182" s="272"/>
      <c r="F182" s="138"/>
      <c r="G182" s="138"/>
      <c r="H182" s="15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20"/>
      <c r="C183" s="136">
        <v>700</v>
      </c>
      <c r="D183" s="139"/>
      <c r="E183" s="273">
        <f>E181</f>
        <v>700</v>
      </c>
      <c r="F183" s="24"/>
      <c r="G183" s="24"/>
      <c r="H183" s="124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>
        <v>59</v>
      </c>
      <c r="B184" s="20" t="s">
        <v>1987</v>
      </c>
      <c r="C184" s="35" t="s">
        <v>1988</v>
      </c>
      <c r="D184" s="52" t="s">
        <v>83</v>
      </c>
      <c r="E184" s="24">
        <v>65</v>
      </c>
      <c r="F184" s="24"/>
      <c r="G184" s="24">
        <f>E184*F184</f>
        <v>0</v>
      </c>
      <c r="H184" s="124" t="s">
        <v>2512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20"/>
      <c r="B185" s="20"/>
      <c r="C185" s="136" t="s">
        <v>1989</v>
      </c>
      <c r="D185" s="137"/>
      <c r="E185" s="272"/>
      <c r="F185" s="138"/>
      <c r="G185" s="138"/>
      <c r="H185" s="15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20"/>
      <c r="C186" s="136">
        <v>65</v>
      </c>
      <c r="D186" s="139"/>
      <c r="E186" s="273">
        <f>E184</f>
        <v>65</v>
      </c>
      <c r="F186" s="24"/>
      <c r="G186" s="24"/>
      <c r="H186" s="124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>
        <v>60</v>
      </c>
      <c r="B187" s="20" t="s">
        <v>1990</v>
      </c>
      <c r="C187" s="35" t="s">
        <v>1991</v>
      </c>
      <c r="D187" s="52" t="s">
        <v>69</v>
      </c>
      <c r="E187" s="24">
        <v>1</v>
      </c>
      <c r="F187" s="24"/>
      <c r="G187" s="24">
        <f>E187*F187</f>
        <v>0</v>
      </c>
      <c r="H187" s="124" t="s">
        <v>2512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20"/>
      <c r="C188" s="146" t="s">
        <v>1944</v>
      </c>
      <c r="D188" s="147"/>
      <c r="E188" s="275"/>
      <c r="F188" s="135"/>
      <c r="G188" s="135"/>
      <c r="H188" s="14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20"/>
      <c r="C189" s="136">
        <v>1</v>
      </c>
      <c r="D189" s="139"/>
      <c r="E189" s="273">
        <f>E187</f>
        <v>1</v>
      </c>
      <c r="F189" s="24"/>
      <c r="G189" s="24"/>
      <c r="H189" s="124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113" t="s">
        <v>65</v>
      </c>
      <c r="B190" s="114" t="s">
        <v>2038</v>
      </c>
      <c r="C190" s="36" t="s">
        <v>1992</v>
      </c>
      <c r="D190" s="102"/>
      <c r="E190" s="25"/>
      <c r="F190" s="25"/>
      <c r="G190" s="25">
        <f>SUM(G191:G197)</f>
        <v>0</v>
      </c>
      <c r="H190" s="125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outlineLevel="1" x14ac:dyDescent="0.2">
      <c r="A191" s="20">
        <v>61</v>
      </c>
      <c r="B191" s="20" t="s">
        <v>1993</v>
      </c>
      <c r="C191" s="35" t="s">
        <v>1994</v>
      </c>
      <c r="D191" s="52" t="s">
        <v>69</v>
      </c>
      <c r="E191" s="24">
        <v>69</v>
      </c>
      <c r="F191" s="24"/>
      <c r="G191" s="24">
        <f t="shared" ref="G191:G197" si="0">E191*F191</f>
        <v>0</v>
      </c>
      <c r="H191" s="124" t="s">
        <v>2512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>
        <v>62</v>
      </c>
      <c r="B192" s="20" t="s">
        <v>1995</v>
      </c>
      <c r="C192" s="35" t="s">
        <v>1996</v>
      </c>
      <c r="D192" s="52" t="s">
        <v>69</v>
      </c>
      <c r="E192" s="24">
        <v>1</v>
      </c>
      <c r="F192" s="24"/>
      <c r="G192" s="24">
        <f t="shared" si="0"/>
        <v>0</v>
      </c>
      <c r="H192" s="124" t="s">
        <v>2512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>
        <v>63</v>
      </c>
      <c r="B193" s="20" t="s">
        <v>1997</v>
      </c>
      <c r="C193" s="35" t="s">
        <v>1998</v>
      </c>
      <c r="D193" s="52" t="s">
        <v>83</v>
      </c>
      <c r="E193" s="24">
        <v>85</v>
      </c>
      <c r="F193" s="24"/>
      <c r="G193" s="24">
        <f t="shared" si="0"/>
        <v>0</v>
      </c>
      <c r="H193" s="124" t="s">
        <v>2512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>
        <v>64</v>
      </c>
      <c r="B194" s="20" t="s">
        <v>1999</v>
      </c>
      <c r="C194" s="35" t="s">
        <v>2000</v>
      </c>
      <c r="D194" s="52" t="s">
        <v>83</v>
      </c>
      <c r="E194" s="24">
        <v>65</v>
      </c>
      <c r="F194" s="24"/>
      <c r="G194" s="24">
        <f t="shared" si="0"/>
        <v>0</v>
      </c>
      <c r="H194" s="124" t="s">
        <v>2512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20">
        <v>65</v>
      </c>
      <c r="B195" s="20" t="s">
        <v>2001</v>
      </c>
      <c r="C195" s="35" t="s">
        <v>2002</v>
      </c>
      <c r="D195" s="52" t="s">
        <v>83</v>
      </c>
      <c r="E195" s="24">
        <v>3070</v>
      </c>
      <c r="F195" s="24"/>
      <c r="G195" s="24">
        <f t="shared" si="0"/>
        <v>0</v>
      </c>
      <c r="H195" s="124" t="s">
        <v>2512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outlineLevel="1" x14ac:dyDescent="0.2">
      <c r="A196" s="20">
        <v>66</v>
      </c>
      <c r="B196" s="20" t="s">
        <v>2003</v>
      </c>
      <c r="C196" s="35" t="s">
        <v>2004</v>
      </c>
      <c r="D196" s="52" t="s">
        <v>69</v>
      </c>
      <c r="E196" s="24">
        <v>1</v>
      </c>
      <c r="F196" s="24"/>
      <c r="G196" s="24">
        <f t="shared" si="0"/>
        <v>0</v>
      </c>
      <c r="H196" s="124" t="s">
        <v>2512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ht="22.5" outlineLevel="1" x14ac:dyDescent="0.2">
      <c r="A197" s="20">
        <v>67</v>
      </c>
      <c r="B197" s="20" t="s">
        <v>2005</v>
      </c>
      <c r="C197" s="35" t="s">
        <v>2006</v>
      </c>
      <c r="D197" s="52" t="s">
        <v>396</v>
      </c>
      <c r="E197" s="24">
        <v>2</v>
      </c>
      <c r="F197" s="24"/>
      <c r="G197" s="24">
        <f t="shared" si="0"/>
        <v>0</v>
      </c>
      <c r="H197" s="124" t="s">
        <v>2512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outlineLevel="1" x14ac:dyDescent="0.2">
      <c r="A198" s="113" t="s">
        <v>65</v>
      </c>
      <c r="B198" s="114" t="s">
        <v>2039</v>
      </c>
      <c r="C198" s="36" t="s">
        <v>2007</v>
      </c>
      <c r="D198" s="102"/>
      <c r="E198" s="25"/>
      <c r="F198" s="25"/>
      <c r="G198" s="25">
        <f>SUM(G199:G208)</f>
        <v>0</v>
      </c>
      <c r="H198" s="125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>
        <v>68</v>
      </c>
      <c r="B199" s="20" t="s">
        <v>2008</v>
      </c>
      <c r="C199" s="35" t="s">
        <v>2009</v>
      </c>
      <c r="D199" s="52" t="s">
        <v>69</v>
      </c>
      <c r="E199" s="24">
        <v>146</v>
      </c>
      <c r="F199" s="24"/>
      <c r="G199" s="24">
        <f t="shared" ref="G199:G208" si="1">E199*F199</f>
        <v>0</v>
      </c>
      <c r="H199" s="124" t="s">
        <v>2512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outlineLevel="1" x14ac:dyDescent="0.2">
      <c r="A200" s="20">
        <v>69</v>
      </c>
      <c r="B200" s="20" t="s">
        <v>2010</v>
      </c>
      <c r="C200" s="35" t="s">
        <v>2011</v>
      </c>
      <c r="D200" s="52" t="s">
        <v>69</v>
      </c>
      <c r="E200" s="24">
        <v>146</v>
      </c>
      <c r="F200" s="24"/>
      <c r="G200" s="24">
        <f t="shared" si="1"/>
        <v>0</v>
      </c>
      <c r="H200" s="124" t="s">
        <v>2512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>
        <v>70</v>
      </c>
      <c r="B201" s="20" t="s">
        <v>2012</v>
      </c>
      <c r="C201" s="35" t="s">
        <v>2013</v>
      </c>
      <c r="D201" s="52" t="s">
        <v>69</v>
      </c>
      <c r="E201" s="24">
        <v>69</v>
      </c>
      <c r="F201" s="24"/>
      <c r="G201" s="24">
        <f t="shared" si="1"/>
        <v>0</v>
      </c>
      <c r="H201" s="124" t="s">
        <v>2512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ht="22.5" outlineLevel="1" x14ac:dyDescent="0.2">
      <c r="A202" s="20">
        <v>71</v>
      </c>
      <c r="B202" s="20" t="s">
        <v>2014</v>
      </c>
      <c r="C202" s="35" t="s">
        <v>2015</v>
      </c>
      <c r="D202" s="52" t="s">
        <v>69</v>
      </c>
      <c r="E202" s="24">
        <v>1</v>
      </c>
      <c r="F202" s="24"/>
      <c r="G202" s="24">
        <f t="shared" si="1"/>
        <v>0</v>
      </c>
      <c r="H202" s="124" t="s">
        <v>2512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>
        <v>72</v>
      </c>
      <c r="B203" s="20" t="s">
        <v>2016</v>
      </c>
      <c r="C203" s="35" t="s">
        <v>2017</v>
      </c>
      <c r="D203" s="52" t="s">
        <v>69</v>
      </c>
      <c r="E203" s="24">
        <v>1</v>
      </c>
      <c r="F203" s="24"/>
      <c r="G203" s="24">
        <f t="shared" si="1"/>
        <v>0</v>
      </c>
      <c r="H203" s="124" t="s">
        <v>2512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>
        <v>73</v>
      </c>
      <c r="B204" s="20" t="s">
        <v>2018</v>
      </c>
      <c r="C204" s="35" t="s">
        <v>2019</v>
      </c>
      <c r="D204" s="52" t="s">
        <v>69</v>
      </c>
      <c r="E204" s="24">
        <v>1</v>
      </c>
      <c r="F204" s="24"/>
      <c r="G204" s="24">
        <f t="shared" si="1"/>
        <v>0</v>
      </c>
      <c r="H204" s="124" t="s">
        <v>2512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outlineLevel="1" x14ac:dyDescent="0.2">
      <c r="A205" s="20">
        <v>74</v>
      </c>
      <c r="B205" s="20" t="s">
        <v>2020</v>
      </c>
      <c r="C205" s="35" t="s">
        <v>2021</v>
      </c>
      <c r="D205" s="52" t="s">
        <v>69</v>
      </c>
      <c r="E205" s="24">
        <v>1</v>
      </c>
      <c r="F205" s="24"/>
      <c r="G205" s="24">
        <f t="shared" si="1"/>
        <v>0</v>
      </c>
      <c r="H205" s="124" t="s">
        <v>2512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20">
        <v>75</v>
      </c>
      <c r="B206" s="20" t="s">
        <v>2022</v>
      </c>
      <c r="C206" s="35" t="s">
        <v>1105</v>
      </c>
      <c r="D206" s="52" t="s">
        <v>69</v>
      </c>
      <c r="E206" s="24">
        <v>1</v>
      </c>
      <c r="F206" s="24"/>
      <c r="G206" s="24">
        <f t="shared" si="1"/>
        <v>0</v>
      </c>
      <c r="H206" s="124" t="s">
        <v>2512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outlineLevel="1" x14ac:dyDescent="0.2">
      <c r="A207" s="20">
        <v>76</v>
      </c>
      <c r="B207" s="20" t="s">
        <v>2023</v>
      </c>
      <c r="C207" s="35" t="s">
        <v>2024</v>
      </c>
      <c r="D207" s="52" t="s">
        <v>69</v>
      </c>
      <c r="E207" s="24">
        <v>1</v>
      </c>
      <c r="F207" s="24"/>
      <c r="G207" s="24">
        <f t="shared" si="1"/>
        <v>0</v>
      </c>
      <c r="H207" s="124" t="s">
        <v>2512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ht="33.75" outlineLevel="1" x14ac:dyDescent="0.2">
      <c r="A208" s="20">
        <v>77</v>
      </c>
      <c r="B208" s="20" t="s">
        <v>2025</v>
      </c>
      <c r="C208" s="35" t="s">
        <v>2026</v>
      </c>
      <c r="D208" s="52" t="s">
        <v>69</v>
      </c>
      <c r="E208" s="24">
        <v>1</v>
      </c>
      <c r="F208" s="24"/>
      <c r="G208" s="24">
        <f t="shared" si="1"/>
        <v>0</v>
      </c>
      <c r="H208" s="124" t="s">
        <v>2512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outlineLevel="1" x14ac:dyDescent="0.2">
      <c r="A209" s="113" t="s">
        <v>65</v>
      </c>
      <c r="B209" s="114" t="s">
        <v>2040</v>
      </c>
      <c r="C209" s="36" t="s">
        <v>2027</v>
      </c>
      <c r="D209" s="102"/>
      <c r="E209" s="25"/>
      <c r="F209" s="25"/>
      <c r="G209" s="25">
        <f>SUM(G210:G212)</f>
        <v>0</v>
      </c>
      <c r="H209" s="125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outlineLevel="1" x14ac:dyDescent="0.2">
      <c r="A210" s="20">
        <v>78</v>
      </c>
      <c r="B210" s="20" t="s">
        <v>2028</v>
      </c>
      <c r="C210" s="35" t="s">
        <v>2029</v>
      </c>
      <c r="D210" s="52" t="s">
        <v>69</v>
      </c>
      <c r="E210" s="24">
        <v>1</v>
      </c>
      <c r="F210" s="24"/>
      <c r="G210" s="24">
        <f t="shared" ref="G210:G212" si="2">E210*F210</f>
        <v>0</v>
      </c>
      <c r="H210" s="124" t="s">
        <v>2512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20">
        <v>79</v>
      </c>
      <c r="B211" s="20" t="s">
        <v>2028</v>
      </c>
      <c r="C211" s="35" t="s">
        <v>2030</v>
      </c>
      <c r="D211" s="52" t="s">
        <v>69</v>
      </c>
      <c r="E211" s="24">
        <v>1</v>
      </c>
      <c r="F211" s="24"/>
      <c r="G211" s="24">
        <f t="shared" si="2"/>
        <v>0</v>
      </c>
      <c r="H211" s="124" t="s">
        <v>2512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outlineLevel="1" x14ac:dyDescent="0.2">
      <c r="A212" s="31">
        <v>80</v>
      </c>
      <c r="B212" s="31" t="s">
        <v>2031</v>
      </c>
      <c r="C212" s="40" t="s">
        <v>2032</v>
      </c>
      <c r="D212" s="56" t="s">
        <v>69</v>
      </c>
      <c r="E212" s="60">
        <v>1</v>
      </c>
      <c r="F212" s="60"/>
      <c r="G212" s="60">
        <f t="shared" si="2"/>
        <v>0</v>
      </c>
      <c r="H212" s="126" t="s">
        <v>2512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spans="1:46" outlineLevel="1" x14ac:dyDescent="0.2">
      <c r="A213" s="62"/>
      <c r="B213" s="82"/>
      <c r="C213" s="63"/>
      <c r="D213" s="64"/>
      <c r="E213" s="65"/>
      <c r="F213" s="65"/>
      <c r="G213" s="65"/>
      <c r="H213" s="152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x14ac:dyDescent="0.2">
      <c r="A214" s="32"/>
      <c r="B214" s="83" t="s">
        <v>6</v>
      </c>
      <c r="C214" s="42" t="s">
        <v>345</v>
      </c>
      <c r="D214" s="57"/>
      <c r="E214" s="48"/>
      <c r="F214" s="33"/>
      <c r="G214" s="34">
        <f>G8+G78+G112+G116+G123+G190+G198+G209</f>
        <v>0</v>
      </c>
      <c r="O214" t="e">
        <f>SUMIF(#REF!,#REF!,G7:G212)</f>
        <v>#REF!</v>
      </c>
      <c r="P214" t="e">
        <f>SUMIF(#REF!,#REF!,G7:G212)</f>
        <v>#REF!</v>
      </c>
      <c r="Q214" t="s">
        <v>461</v>
      </c>
    </row>
  </sheetData>
  <sheetProtection password="CCE1" sheet="1" objects="1" scenarios="1"/>
  <protectedRanges>
    <protectedRange sqref="F9:F212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3" orientation="portrait" r:id="rId1"/>
  <headerFooter>
    <oddFooter>Stránka &amp;P z &amp;N</oddFooter>
  </headerFooter>
  <rowBreaks count="1" manualBreakCount="1">
    <brk id="14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AT55"/>
  <sheetViews>
    <sheetView showZeros="0" view="pageBreakPreview" zoomScaleNormal="100" zoomScaleSheetLayoutView="100" workbookViewId="0">
      <selection activeCell="F45" sqref="F45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6" t="s">
        <v>2041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77" t="s">
        <v>2042</v>
      </c>
      <c r="C8" s="29" t="s">
        <v>2043</v>
      </c>
      <c r="D8" s="51"/>
      <c r="E8" s="30"/>
      <c r="F8" s="30"/>
      <c r="G8" s="30">
        <f>SUM(G9:G16)</f>
        <v>0</v>
      </c>
      <c r="H8" s="30"/>
      <c r="Q8" t="s">
        <v>66</v>
      </c>
    </row>
    <row r="9" spans="1:46" ht="45" outlineLevel="1" x14ac:dyDescent="0.2">
      <c r="A9" s="20">
        <v>1</v>
      </c>
      <c r="B9" s="78" t="s">
        <v>2042</v>
      </c>
      <c r="C9" s="35" t="s">
        <v>2044</v>
      </c>
      <c r="D9" s="52" t="s">
        <v>69</v>
      </c>
      <c r="E9" s="24">
        <v>1</v>
      </c>
      <c r="F9" s="24"/>
      <c r="G9" s="24">
        <f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22.5" outlineLevel="1" x14ac:dyDescent="0.2">
      <c r="A10" s="20">
        <v>2</v>
      </c>
      <c r="B10" s="78" t="s">
        <v>2052</v>
      </c>
      <c r="C10" s="35" t="s">
        <v>2045</v>
      </c>
      <c r="D10" s="52" t="s">
        <v>69</v>
      </c>
      <c r="E10" s="24">
        <v>1</v>
      </c>
      <c r="F10" s="24"/>
      <c r="G10" s="24">
        <f t="shared" ref="G10:G16" si="0">ROUND(E10*F10,2)</f>
        <v>0</v>
      </c>
      <c r="H10" s="124" t="s">
        <v>2512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>
        <v>3</v>
      </c>
      <c r="B11" s="78" t="s">
        <v>2057</v>
      </c>
      <c r="C11" s="35" t="s">
        <v>2046</v>
      </c>
      <c r="D11" s="52" t="s">
        <v>69</v>
      </c>
      <c r="E11" s="24">
        <v>1</v>
      </c>
      <c r="F11" s="24"/>
      <c r="G11" s="24">
        <f t="shared" si="0"/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22.5" outlineLevel="1" x14ac:dyDescent="0.2">
      <c r="A12" s="20">
        <v>4</v>
      </c>
      <c r="B12" s="78" t="s">
        <v>2058</v>
      </c>
      <c r="C12" s="35" t="s">
        <v>2047</v>
      </c>
      <c r="D12" s="52" t="s">
        <v>69</v>
      </c>
      <c r="E12" s="24">
        <v>1</v>
      </c>
      <c r="F12" s="24"/>
      <c r="G12" s="24">
        <f t="shared" si="0"/>
        <v>0</v>
      </c>
      <c r="H12" s="124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22.5" outlineLevel="1" x14ac:dyDescent="0.2">
      <c r="A13" s="20">
        <v>5</v>
      </c>
      <c r="B13" s="78" t="s">
        <v>2059</v>
      </c>
      <c r="C13" s="35" t="s">
        <v>2048</v>
      </c>
      <c r="D13" s="52" t="s">
        <v>69</v>
      </c>
      <c r="E13" s="24">
        <v>1</v>
      </c>
      <c r="F13" s="24"/>
      <c r="G13" s="24">
        <f t="shared" si="0"/>
        <v>0</v>
      </c>
      <c r="H13" s="124" t="s">
        <v>2512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>
        <v>6</v>
      </c>
      <c r="B14" s="78" t="s">
        <v>2060</v>
      </c>
      <c r="C14" s="35" t="s">
        <v>2049</v>
      </c>
      <c r="D14" s="52" t="s">
        <v>69</v>
      </c>
      <c r="E14" s="24">
        <v>1</v>
      </c>
      <c r="F14" s="24"/>
      <c r="G14" s="24">
        <f t="shared" si="0"/>
        <v>0</v>
      </c>
      <c r="H14" s="124" t="s">
        <v>2512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>
        <v>7</v>
      </c>
      <c r="B15" s="78" t="s">
        <v>2061</v>
      </c>
      <c r="C15" s="35" t="s">
        <v>2050</v>
      </c>
      <c r="D15" s="52" t="s">
        <v>69</v>
      </c>
      <c r="E15" s="24">
        <v>1</v>
      </c>
      <c r="F15" s="24"/>
      <c r="G15" s="24">
        <f t="shared" si="0"/>
        <v>0</v>
      </c>
      <c r="H15" s="124" t="s">
        <v>2512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>
        <v>8</v>
      </c>
      <c r="B16" s="78" t="s">
        <v>2062</v>
      </c>
      <c r="C16" s="35" t="s">
        <v>2051</v>
      </c>
      <c r="D16" s="52" t="s">
        <v>69</v>
      </c>
      <c r="E16" s="24">
        <v>1</v>
      </c>
      <c r="F16" s="24"/>
      <c r="G16" s="24">
        <f t="shared" si="0"/>
        <v>0</v>
      </c>
      <c r="H16" s="124" t="s">
        <v>2512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x14ac:dyDescent="0.2">
      <c r="A17" s="21" t="s">
        <v>65</v>
      </c>
      <c r="B17" s="79" t="s">
        <v>2052</v>
      </c>
      <c r="C17" s="36" t="s">
        <v>2053</v>
      </c>
      <c r="D17" s="53"/>
      <c r="E17" s="25"/>
      <c r="F17" s="25"/>
      <c r="G17" s="25">
        <f>SUM(G18:G20)</f>
        <v>0</v>
      </c>
      <c r="H17" s="25"/>
      <c r="Q17" t="s">
        <v>66</v>
      </c>
    </row>
    <row r="18" spans="1:46" ht="22.5" outlineLevel="1" x14ac:dyDescent="0.2">
      <c r="A18" s="20">
        <v>9</v>
      </c>
      <c r="B18" s="78" t="s">
        <v>2063</v>
      </c>
      <c r="C18" s="35" t="s">
        <v>2054</v>
      </c>
      <c r="D18" s="52" t="s">
        <v>69</v>
      </c>
      <c r="E18" s="24">
        <v>10</v>
      </c>
      <c r="F18" s="24"/>
      <c r="G18" s="24">
        <f>ROUND(E18*F18,2)</f>
        <v>0</v>
      </c>
      <c r="H18" s="124" t="s">
        <v>2512</v>
      </c>
      <c r="I18" s="19"/>
      <c r="J18" s="19"/>
      <c r="K18" s="19"/>
      <c r="L18" s="19"/>
      <c r="M18" s="19"/>
      <c r="N18" s="19"/>
      <c r="O18" s="19"/>
      <c r="P18" s="19"/>
      <c r="Q18" s="19" t="s">
        <v>70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33.75" outlineLevel="1" x14ac:dyDescent="0.2">
      <c r="A19" s="20">
        <v>10</v>
      </c>
      <c r="B19" s="78" t="s">
        <v>2064</v>
      </c>
      <c r="C19" s="35" t="s">
        <v>2055</v>
      </c>
      <c r="D19" s="52" t="s">
        <v>69</v>
      </c>
      <c r="E19" s="24">
        <v>10</v>
      </c>
      <c r="F19" s="24"/>
      <c r="G19" s="24">
        <f t="shared" ref="G19:G20" si="1">ROUND(E19*F19,2)</f>
        <v>0</v>
      </c>
      <c r="H19" s="124" t="s">
        <v>2512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11</v>
      </c>
      <c r="B20" s="78" t="s">
        <v>2065</v>
      </c>
      <c r="C20" s="35" t="s">
        <v>2056</v>
      </c>
      <c r="D20" s="52" t="s">
        <v>69</v>
      </c>
      <c r="E20" s="24">
        <v>2000</v>
      </c>
      <c r="F20" s="24"/>
      <c r="G20" s="24">
        <f t="shared" si="1"/>
        <v>0</v>
      </c>
      <c r="H20" s="124" t="s">
        <v>2512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1" t="s">
        <v>65</v>
      </c>
      <c r="B21" s="79" t="s">
        <v>2057</v>
      </c>
      <c r="C21" s="36" t="s">
        <v>2066</v>
      </c>
      <c r="D21" s="53"/>
      <c r="E21" s="25"/>
      <c r="F21" s="25"/>
      <c r="G21" s="25">
        <f>SUM(G22:G25)</f>
        <v>0</v>
      </c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>
        <v>12</v>
      </c>
      <c r="B22" s="78" t="s">
        <v>2070</v>
      </c>
      <c r="C22" s="70" t="s">
        <v>2067</v>
      </c>
      <c r="D22" s="71" t="s">
        <v>69</v>
      </c>
      <c r="E22" s="72">
        <v>1</v>
      </c>
      <c r="F22" s="72"/>
      <c r="G22" s="24">
        <f t="shared" ref="G22:G28" si="2">ROUND(E22*F22,2)</f>
        <v>0</v>
      </c>
      <c r="H22" s="124" t="s">
        <v>2512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>
        <v>13</v>
      </c>
      <c r="B23" s="78" t="s">
        <v>2071</v>
      </c>
      <c r="C23" s="35" t="s">
        <v>2068</v>
      </c>
      <c r="D23" s="52" t="s">
        <v>69</v>
      </c>
      <c r="E23" s="24">
        <v>1</v>
      </c>
      <c r="F23" s="24"/>
      <c r="G23" s="24">
        <f t="shared" si="2"/>
        <v>0</v>
      </c>
      <c r="H23" s="124" t="s">
        <v>2512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>
        <v>14</v>
      </c>
      <c r="B24" s="78" t="s">
        <v>2072</v>
      </c>
      <c r="C24" s="35" t="s">
        <v>2069</v>
      </c>
      <c r="D24" s="52" t="s">
        <v>69</v>
      </c>
      <c r="E24" s="24">
        <v>1</v>
      </c>
      <c r="F24" s="24"/>
      <c r="G24" s="24">
        <f t="shared" si="2"/>
        <v>0</v>
      </c>
      <c r="H24" s="124" t="s">
        <v>2512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>
        <v>15</v>
      </c>
      <c r="B25" s="78" t="s">
        <v>2073</v>
      </c>
      <c r="C25" s="35" t="s">
        <v>2051</v>
      </c>
      <c r="D25" s="52" t="s">
        <v>69</v>
      </c>
      <c r="E25" s="24">
        <v>1</v>
      </c>
      <c r="F25" s="24"/>
      <c r="G25" s="24">
        <f t="shared" si="2"/>
        <v>0</v>
      </c>
      <c r="H25" s="124" t="s">
        <v>2512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1" t="s">
        <v>65</v>
      </c>
      <c r="B26" s="79" t="s">
        <v>2058</v>
      </c>
      <c r="C26" s="36" t="s">
        <v>2074</v>
      </c>
      <c r="D26" s="53"/>
      <c r="E26" s="25"/>
      <c r="F26" s="25"/>
      <c r="G26" s="25">
        <f>SUM(G27:G28)</f>
        <v>0</v>
      </c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>
        <v>16</v>
      </c>
      <c r="B27" s="78" t="s">
        <v>2077</v>
      </c>
      <c r="C27" s="35" t="s">
        <v>2075</v>
      </c>
      <c r="D27" s="52" t="s">
        <v>83</v>
      </c>
      <c r="E27" s="24">
        <v>33</v>
      </c>
      <c r="F27" s="24"/>
      <c r="G27" s="24">
        <f t="shared" si="2"/>
        <v>0</v>
      </c>
      <c r="H27" s="124" t="s">
        <v>2512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>
        <v>17</v>
      </c>
      <c r="B28" s="78" t="s">
        <v>2078</v>
      </c>
      <c r="C28" s="35" t="s">
        <v>2076</v>
      </c>
      <c r="D28" s="52" t="s">
        <v>69</v>
      </c>
      <c r="E28" s="24">
        <v>1</v>
      </c>
      <c r="F28" s="24"/>
      <c r="G28" s="24">
        <f t="shared" si="2"/>
        <v>0</v>
      </c>
      <c r="H28" s="124" t="s">
        <v>2512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1" t="s">
        <v>65</v>
      </c>
      <c r="B29" s="79" t="s">
        <v>2059</v>
      </c>
      <c r="C29" s="36" t="s">
        <v>2079</v>
      </c>
      <c r="D29" s="53"/>
      <c r="E29" s="25"/>
      <c r="F29" s="25"/>
      <c r="G29" s="25">
        <f>SUM(G30:G36)</f>
        <v>0</v>
      </c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22.5" outlineLevel="1" x14ac:dyDescent="0.2">
      <c r="A30" s="20">
        <v>18</v>
      </c>
      <c r="B30" s="78" t="s">
        <v>2087</v>
      </c>
      <c r="C30" s="35" t="s">
        <v>2080</v>
      </c>
      <c r="D30" s="52" t="s">
        <v>83</v>
      </c>
      <c r="E30" s="24">
        <v>25</v>
      </c>
      <c r="F30" s="24"/>
      <c r="G30" s="24">
        <f t="shared" ref="G30:G53" si="3">ROUND(E30*F30,2)</f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ht="22.5" outlineLevel="1" x14ac:dyDescent="0.2">
      <c r="A31" s="20">
        <v>19</v>
      </c>
      <c r="B31" s="78" t="s">
        <v>2088</v>
      </c>
      <c r="C31" s="35" t="s">
        <v>2081</v>
      </c>
      <c r="D31" s="52" t="s">
        <v>69</v>
      </c>
      <c r="E31" s="24">
        <v>10</v>
      </c>
      <c r="F31" s="24"/>
      <c r="G31" s="24">
        <f t="shared" si="3"/>
        <v>0</v>
      </c>
      <c r="H31" s="124" t="s">
        <v>2512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22.5" outlineLevel="1" x14ac:dyDescent="0.2">
      <c r="A32" s="20">
        <v>20</v>
      </c>
      <c r="B32" s="78" t="s">
        <v>2089</v>
      </c>
      <c r="C32" s="35" t="s">
        <v>2082</v>
      </c>
      <c r="D32" s="52" t="s">
        <v>69</v>
      </c>
      <c r="E32" s="24">
        <v>3</v>
      </c>
      <c r="F32" s="24"/>
      <c r="G32" s="24">
        <f t="shared" si="3"/>
        <v>0</v>
      </c>
      <c r="H32" s="124" t="s">
        <v>2512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21</v>
      </c>
      <c r="B33" s="78" t="s">
        <v>2090</v>
      </c>
      <c r="C33" s="35" t="s">
        <v>2083</v>
      </c>
      <c r="D33" s="52" t="s">
        <v>69</v>
      </c>
      <c r="E33" s="24">
        <v>2</v>
      </c>
      <c r="F33" s="24"/>
      <c r="G33" s="24">
        <f t="shared" si="3"/>
        <v>0</v>
      </c>
      <c r="H33" s="124" t="s">
        <v>2512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>
        <v>22</v>
      </c>
      <c r="B34" s="78" t="s">
        <v>2091</v>
      </c>
      <c r="C34" s="35" t="s">
        <v>2084</v>
      </c>
      <c r="D34" s="52" t="s">
        <v>69</v>
      </c>
      <c r="E34" s="24">
        <v>1</v>
      </c>
      <c r="F34" s="24"/>
      <c r="G34" s="24">
        <f t="shared" si="3"/>
        <v>0</v>
      </c>
      <c r="H34" s="124" t="s">
        <v>2512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ht="33.75" outlineLevel="1" x14ac:dyDescent="0.2">
      <c r="A35" s="20">
        <v>23</v>
      </c>
      <c r="B35" s="78" t="s">
        <v>2092</v>
      </c>
      <c r="C35" s="35" t="s">
        <v>2085</v>
      </c>
      <c r="D35" s="52" t="s">
        <v>69</v>
      </c>
      <c r="E35" s="24">
        <v>4</v>
      </c>
      <c r="F35" s="24"/>
      <c r="G35" s="24">
        <f t="shared" si="3"/>
        <v>0</v>
      </c>
      <c r="H35" s="124" t="s">
        <v>2512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ht="33.75" outlineLevel="1" x14ac:dyDescent="0.2">
      <c r="A36" s="20">
        <v>24</v>
      </c>
      <c r="B36" s="78" t="s">
        <v>2093</v>
      </c>
      <c r="C36" s="35" t="s">
        <v>2086</v>
      </c>
      <c r="D36" s="52" t="s">
        <v>69</v>
      </c>
      <c r="E36" s="24">
        <v>1</v>
      </c>
      <c r="F36" s="24"/>
      <c r="G36" s="24">
        <f t="shared" si="3"/>
        <v>0</v>
      </c>
      <c r="H36" s="124" t="s">
        <v>2512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1" t="s">
        <v>65</v>
      </c>
      <c r="B37" s="79" t="s">
        <v>2060</v>
      </c>
      <c r="C37" s="36" t="s">
        <v>2094</v>
      </c>
      <c r="D37" s="53"/>
      <c r="E37" s="25"/>
      <c r="F37" s="25"/>
      <c r="G37" s="25">
        <f>SUM(G38:G41)</f>
        <v>0</v>
      </c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25</v>
      </c>
      <c r="B38" s="78" t="s">
        <v>2098</v>
      </c>
      <c r="C38" s="35" t="s">
        <v>2095</v>
      </c>
      <c r="D38" s="52" t="s">
        <v>69</v>
      </c>
      <c r="E38" s="24">
        <v>1</v>
      </c>
      <c r="F38" s="24"/>
      <c r="G38" s="24">
        <f t="shared" si="3"/>
        <v>0</v>
      </c>
      <c r="H38" s="124" t="s">
        <v>2512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22.5" outlineLevel="1" x14ac:dyDescent="0.2">
      <c r="A39" s="20">
        <v>26</v>
      </c>
      <c r="B39" s="78" t="s">
        <v>2099</v>
      </c>
      <c r="C39" s="35" t="s">
        <v>2096</v>
      </c>
      <c r="D39" s="52" t="s">
        <v>69</v>
      </c>
      <c r="E39" s="24">
        <v>1</v>
      </c>
      <c r="F39" s="24"/>
      <c r="G39" s="24">
        <f t="shared" si="3"/>
        <v>0</v>
      </c>
      <c r="H39" s="124" t="s">
        <v>2512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ht="22.5" outlineLevel="1" x14ac:dyDescent="0.2">
      <c r="A40" s="20">
        <v>27</v>
      </c>
      <c r="B40" s="78" t="s">
        <v>2100</v>
      </c>
      <c r="C40" s="35" t="s">
        <v>2097</v>
      </c>
      <c r="D40" s="52" t="s">
        <v>69</v>
      </c>
      <c r="E40" s="24">
        <v>1</v>
      </c>
      <c r="F40" s="24"/>
      <c r="G40" s="24">
        <f t="shared" si="3"/>
        <v>0</v>
      </c>
      <c r="H40" s="124" t="s">
        <v>2512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>
        <v>28</v>
      </c>
      <c r="B41" s="78" t="s">
        <v>2101</v>
      </c>
      <c r="C41" s="35" t="s">
        <v>2051</v>
      </c>
      <c r="D41" s="52" t="s">
        <v>69</v>
      </c>
      <c r="E41" s="24">
        <v>1</v>
      </c>
      <c r="F41" s="24"/>
      <c r="G41" s="24">
        <f t="shared" si="3"/>
        <v>0</v>
      </c>
      <c r="H41" s="124" t="s">
        <v>2512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1" t="s">
        <v>65</v>
      </c>
      <c r="B42" s="79" t="s">
        <v>2061</v>
      </c>
      <c r="C42" s="36" t="s">
        <v>2108</v>
      </c>
      <c r="D42" s="53"/>
      <c r="E42" s="25"/>
      <c r="F42" s="25"/>
      <c r="G42" s="25">
        <f>SUM(G43:G47)</f>
        <v>0</v>
      </c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29</v>
      </c>
      <c r="B43" s="78" t="s">
        <v>2114</v>
      </c>
      <c r="C43" s="35" t="s">
        <v>2109</v>
      </c>
      <c r="D43" s="52" t="s">
        <v>69</v>
      </c>
      <c r="E43" s="24">
        <v>3</v>
      </c>
      <c r="F43" s="24"/>
      <c r="G43" s="24">
        <f t="shared" si="3"/>
        <v>0</v>
      </c>
      <c r="H43" s="124" t="s">
        <v>2512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22.5" outlineLevel="1" x14ac:dyDescent="0.2">
      <c r="A44" s="20">
        <v>30</v>
      </c>
      <c r="B44" s="78" t="s">
        <v>2115</v>
      </c>
      <c r="C44" s="35" t="s">
        <v>2110</v>
      </c>
      <c r="D44" s="52" t="s">
        <v>69</v>
      </c>
      <c r="E44" s="24">
        <v>3</v>
      </c>
      <c r="F44" s="24"/>
      <c r="G44" s="24">
        <f t="shared" si="3"/>
        <v>0</v>
      </c>
      <c r="H44" s="124" t="s">
        <v>2512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31</v>
      </c>
      <c r="B45" s="78" t="s">
        <v>2116</v>
      </c>
      <c r="C45" s="35" t="s">
        <v>2111</v>
      </c>
      <c r="D45" s="52" t="s">
        <v>69</v>
      </c>
      <c r="E45" s="24">
        <v>3</v>
      </c>
      <c r="F45" s="24"/>
      <c r="G45" s="24">
        <f t="shared" si="3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22.5" outlineLevel="1" x14ac:dyDescent="0.2">
      <c r="A46" s="20">
        <v>32</v>
      </c>
      <c r="B46" s="78" t="s">
        <v>2117</v>
      </c>
      <c r="C46" s="35" t="s">
        <v>2112</v>
      </c>
      <c r="D46" s="52" t="s">
        <v>69</v>
      </c>
      <c r="E46" s="24">
        <v>1</v>
      </c>
      <c r="F46" s="24"/>
      <c r="G46" s="24">
        <f t="shared" si="3"/>
        <v>0</v>
      </c>
      <c r="H46" s="124" t="s">
        <v>2512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33</v>
      </c>
      <c r="B47" s="78" t="s">
        <v>2118</v>
      </c>
      <c r="C47" s="35" t="s">
        <v>2113</v>
      </c>
      <c r="D47" s="52" t="s">
        <v>69</v>
      </c>
      <c r="E47" s="24">
        <v>3</v>
      </c>
      <c r="F47" s="24"/>
      <c r="G47" s="24">
        <f t="shared" si="3"/>
        <v>0</v>
      </c>
      <c r="H47" s="124" t="s">
        <v>2512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5.5" outlineLevel="1" x14ac:dyDescent="0.2">
      <c r="A48" s="21" t="s">
        <v>65</v>
      </c>
      <c r="B48" s="79" t="s">
        <v>2063</v>
      </c>
      <c r="C48" s="36" t="s">
        <v>2102</v>
      </c>
      <c r="D48" s="53"/>
      <c r="E48" s="25"/>
      <c r="F48" s="25"/>
      <c r="G48" s="25">
        <f>SUM(G49:G53)</f>
        <v>0</v>
      </c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ht="22.5" outlineLevel="1" x14ac:dyDescent="0.2">
      <c r="A49" s="105">
        <v>34</v>
      </c>
      <c r="B49" s="110" t="s">
        <v>2119</v>
      </c>
      <c r="C49" s="35" t="s">
        <v>2103</v>
      </c>
      <c r="D49" s="52" t="s">
        <v>69</v>
      </c>
      <c r="E49" s="24">
        <v>1</v>
      </c>
      <c r="F49" s="24"/>
      <c r="G49" s="24">
        <f t="shared" si="3"/>
        <v>0</v>
      </c>
      <c r="H49" s="124" t="s">
        <v>2512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56.25" outlineLevel="1" x14ac:dyDescent="0.2">
      <c r="A50" s="20">
        <v>35</v>
      </c>
      <c r="B50" s="112" t="s">
        <v>2120</v>
      </c>
      <c r="C50" s="35" t="s">
        <v>2104</v>
      </c>
      <c r="D50" s="52" t="s">
        <v>69</v>
      </c>
      <c r="E50" s="24">
        <v>1</v>
      </c>
      <c r="F50" s="24"/>
      <c r="G50" s="24">
        <f t="shared" si="3"/>
        <v>0</v>
      </c>
      <c r="H50" s="124" t="s">
        <v>2512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22.5" outlineLevel="1" x14ac:dyDescent="0.2">
      <c r="A51" s="20">
        <v>36</v>
      </c>
      <c r="B51" s="112" t="s">
        <v>2121</v>
      </c>
      <c r="C51" s="35" t="s">
        <v>2105</v>
      </c>
      <c r="D51" s="52" t="s">
        <v>69</v>
      </c>
      <c r="E51" s="24">
        <v>1</v>
      </c>
      <c r="F51" s="24"/>
      <c r="G51" s="24">
        <f t="shared" si="3"/>
        <v>0</v>
      </c>
      <c r="H51" s="124" t="s">
        <v>2512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>
        <v>37</v>
      </c>
      <c r="B52" s="112" t="s">
        <v>2122</v>
      </c>
      <c r="C52" s="35" t="s">
        <v>2106</v>
      </c>
      <c r="D52" s="52" t="s">
        <v>69</v>
      </c>
      <c r="E52" s="24">
        <v>1</v>
      </c>
      <c r="F52" s="24"/>
      <c r="G52" s="24">
        <f t="shared" si="3"/>
        <v>0</v>
      </c>
      <c r="H52" s="124" t="s">
        <v>2512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31">
        <v>38</v>
      </c>
      <c r="B53" s="153" t="s">
        <v>2123</v>
      </c>
      <c r="C53" s="40" t="s">
        <v>2107</v>
      </c>
      <c r="D53" s="56" t="s">
        <v>69</v>
      </c>
      <c r="E53" s="60">
        <v>1</v>
      </c>
      <c r="F53" s="60"/>
      <c r="G53" s="60">
        <f t="shared" si="3"/>
        <v>0</v>
      </c>
      <c r="H53" s="126" t="s">
        <v>2512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62"/>
      <c r="B54" s="82"/>
      <c r="C54" s="63"/>
      <c r="D54" s="64"/>
      <c r="E54" s="65"/>
      <c r="F54" s="65"/>
      <c r="G54" s="65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x14ac:dyDescent="0.2">
      <c r="A55" s="32"/>
      <c r="B55" s="83" t="s">
        <v>6</v>
      </c>
      <c r="C55" s="42" t="s">
        <v>345</v>
      </c>
      <c r="D55" s="57"/>
      <c r="E55" s="48"/>
      <c r="F55" s="33"/>
      <c r="G55" s="34">
        <f>G8+G17+G21+G26+G29+G37+G42+G48</f>
        <v>0</v>
      </c>
      <c r="O55" t="e">
        <f>SUMIF(#REF!,#REF!,G7:G20)</f>
        <v>#REF!</v>
      </c>
      <c r="P55" t="e">
        <f>SUMIF(#REF!,#REF!,G7:G20)</f>
        <v>#REF!</v>
      </c>
      <c r="Q55" t="s">
        <v>461</v>
      </c>
    </row>
  </sheetData>
  <sheetProtection password="CCE1" sheet="1" objects="1" scenarios="1"/>
  <protectedRanges>
    <protectedRange sqref="F9:F5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048576"/>
  <sheetViews>
    <sheetView showZeros="0" view="pageBreakPreview" zoomScale="160" zoomScaleNormal="100" zoomScaleSheetLayoutView="160" workbookViewId="0">
      <selection activeCell="F31" sqref="F31"/>
    </sheetView>
  </sheetViews>
  <sheetFormatPr defaultColWidth="9.140625" defaultRowHeight="12.75" outlineLevelRow="1" x14ac:dyDescent="0.2"/>
  <cols>
    <col min="1" max="1" width="4.28515625" style="1" customWidth="1"/>
    <col min="2" max="2" width="14.42578125" style="2" customWidth="1"/>
    <col min="3" max="3" width="50.7109375" style="2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54" t="s">
        <v>52</v>
      </c>
      <c r="B2" s="155"/>
      <c r="C2" s="399" t="s">
        <v>463</v>
      </c>
      <c r="D2" s="402"/>
      <c r="E2" s="402"/>
      <c r="F2" s="402"/>
      <c r="G2" s="403"/>
      <c r="Q2" t="s">
        <v>54</v>
      </c>
    </row>
    <row r="3" spans="1:46" ht="24.95" customHeight="1" x14ac:dyDescent="0.2">
      <c r="A3" s="154" t="s">
        <v>2</v>
      </c>
      <c r="B3" s="155"/>
      <c r="C3" s="399" t="s">
        <v>2124</v>
      </c>
      <c r="D3" s="402"/>
      <c r="E3" s="402"/>
      <c r="F3" s="402"/>
      <c r="G3" s="403"/>
      <c r="Q3" t="s">
        <v>55</v>
      </c>
    </row>
    <row r="4" spans="1:46" ht="24.95" customHeight="1" x14ac:dyDescent="0.2">
      <c r="A4" s="154" t="s">
        <v>3</v>
      </c>
      <c r="B4" s="155"/>
      <c r="C4" s="399" t="s">
        <v>464</v>
      </c>
      <c r="D4" s="402"/>
      <c r="E4" s="402"/>
      <c r="F4" s="402"/>
      <c r="G4" s="403"/>
      <c r="Q4" t="s">
        <v>56</v>
      </c>
    </row>
    <row r="5" spans="1:46" x14ac:dyDescent="0.2">
      <c r="A5" s="130" t="s">
        <v>57</v>
      </c>
      <c r="B5" s="156"/>
      <c r="C5" s="156"/>
      <c r="D5" s="49"/>
      <c r="E5" s="43"/>
      <c r="F5" s="16"/>
      <c r="G5" s="157"/>
      <c r="Q5" t="s">
        <v>58</v>
      </c>
    </row>
    <row r="7" spans="1:46" ht="25.5" x14ac:dyDescent="0.2">
      <c r="A7" s="158" t="s">
        <v>59</v>
      </c>
      <c r="B7" s="159" t="s">
        <v>60</v>
      </c>
      <c r="C7" s="159" t="s">
        <v>61</v>
      </c>
      <c r="D7" s="160" t="s">
        <v>62</v>
      </c>
      <c r="E7" s="161" t="s">
        <v>63</v>
      </c>
      <c r="F7" s="162" t="s">
        <v>64</v>
      </c>
      <c r="G7" s="163" t="s">
        <v>6</v>
      </c>
      <c r="H7" s="127" t="s">
        <v>1783</v>
      </c>
    </row>
    <row r="8" spans="1:46" x14ac:dyDescent="0.2">
      <c r="A8" s="164" t="s">
        <v>65</v>
      </c>
      <c r="B8" s="165" t="s">
        <v>8</v>
      </c>
      <c r="C8" s="91" t="s">
        <v>9</v>
      </c>
      <c r="D8" s="51"/>
      <c r="E8" s="132"/>
      <c r="F8" s="132"/>
      <c r="G8" s="132">
        <f>SUMIF(Q9:Q12,"&lt;&gt;NOR",G9:G12)</f>
        <v>0</v>
      </c>
      <c r="H8" s="270"/>
      <c r="Q8" t="s">
        <v>66</v>
      </c>
    </row>
    <row r="9" spans="1:46" ht="22.5" outlineLevel="1" x14ac:dyDescent="0.2">
      <c r="A9" s="20">
        <v>1</v>
      </c>
      <c r="B9" s="20" t="s">
        <v>67</v>
      </c>
      <c r="C9" s="35" t="s">
        <v>2125</v>
      </c>
      <c r="D9" s="52" t="s">
        <v>69</v>
      </c>
      <c r="E9" s="24">
        <v>1</v>
      </c>
      <c r="F9" s="24"/>
      <c r="G9" s="24">
        <f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/>
      <c r="B10" s="20"/>
      <c r="C10" s="37" t="s">
        <v>2126</v>
      </c>
      <c r="D10" s="54"/>
      <c r="E10" s="45">
        <v>1</v>
      </c>
      <c r="F10" s="24"/>
      <c r="G10" s="24"/>
      <c r="H10" s="124"/>
      <c r="I10" s="19"/>
      <c r="J10" s="19"/>
      <c r="K10" s="19"/>
      <c r="L10" s="19"/>
      <c r="M10" s="19"/>
      <c r="N10" s="19"/>
      <c r="O10" s="19"/>
      <c r="P10" s="19"/>
      <c r="Q10" s="19" t="s">
        <v>75</v>
      </c>
      <c r="R10" s="19">
        <v>0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22.5" outlineLevel="1" x14ac:dyDescent="0.2">
      <c r="A11" s="20">
        <v>2</v>
      </c>
      <c r="B11" s="20" t="s">
        <v>2127</v>
      </c>
      <c r="C11" s="35" t="s">
        <v>2128</v>
      </c>
      <c r="D11" s="52" t="s">
        <v>69</v>
      </c>
      <c r="E11" s="24">
        <v>1</v>
      </c>
      <c r="F11" s="24"/>
      <c r="G11" s="24">
        <f>ROUND(E11*F11,2)</f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 t="s">
        <v>70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/>
      <c r="B12" s="20"/>
      <c r="C12" s="37" t="s">
        <v>2126</v>
      </c>
      <c r="D12" s="54"/>
      <c r="E12" s="45">
        <v>1</v>
      </c>
      <c r="F12" s="24"/>
      <c r="G12" s="24"/>
      <c r="H12" s="124"/>
      <c r="I12" s="19"/>
      <c r="J12" s="19"/>
      <c r="K12" s="19"/>
      <c r="L12" s="19"/>
      <c r="M12" s="19"/>
      <c r="N12" s="19"/>
      <c r="O12" s="19"/>
      <c r="P12" s="19"/>
      <c r="Q12" s="19" t="s">
        <v>75</v>
      </c>
      <c r="R12" s="19"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x14ac:dyDescent="0.2">
      <c r="A13" s="21" t="s">
        <v>65</v>
      </c>
      <c r="B13" s="21" t="s">
        <v>1484</v>
      </c>
      <c r="C13" s="36" t="s">
        <v>1485</v>
      </c>
      <c r="D13" s="53"/>
      <c r="E13" s="25"/>
      <c r="F13" s="25"/>
      <c r="G13" s="25">
        <f>SUMIF(Q14:Q22,"&lt;&gt;NOR",G14:G22)</f>
        <v>0</v>
      </c>
      <c r="H13" s="125"/>
      <c r="Q13" t="s">
        <v>66</v>
      </c>
    </row>
    <row r="14" spans="1:46" outlineLevel="1" x14ac:dyDescent="0.2">
      <c r="A14" s="20">
        <v>3</v>
      </c>
      <c r="B14" s="20" t="s">
        <v>2129</v>
      </c>
      <c r="C14" s="35" t="s">
        <v>2130</v>
      </c>
      <c r="D14" s="52" t="s">
        <v>87</v>
      </c>
      <c r="E14" s="24">
        <v>15</v>
      </c>
      <c r="F14" s="24"/>
      <c r="G14" s="24">
        <f>ROUND(E14*F14,2)</f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 t="s">
        <v>120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/>
      <c r="B15" s="20"/>
      <c r="C15" s="37" t="s">
        <v>2131</v>
      </c>
      <c r="D15" s="54"/>
      <c r="E15" s="45">
        <v>15</v>
      </c>
      <c r="F15" s="24"/>
      <c r="G15" s="24"/>
      <c r="H15" s="124"/>
      <c r="I15" s="19"/>
      <c r="J15" s="19"/>
      <c r="K15" s="19"/>
      <c r="L15" s="19"/>
      <c r="M15" s="19"/>
      <c r="N15" s="19"/>
      <c r="O15" s="19"/>
      <c r="P15" s="19"/>
      <c r="Q15" s="19" t="s">
        <v>75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2.5" outlineLevel="1" x14ac:dyDescent="0.2">
      <c r="A16" s="20">
        <v>4</v>
      </c>
      <c r="B16" s="20" t="s">
        <v>2132</v>
      </c>
      <c r="C16" s="35" t="s">
        <v>2133</v>
      </c>
      <c r="D16" s="52" t="s">
        <v>73</v>
      </c>
      <c r="E16" s="24">
        <v>14.3691</v>
      </c>
      <c r="F16" s="24"/>
      <c r="G16" s="24">
        <f>ROUND(E16*F16,2)</f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 t="s">
        <v>120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37" t="s">
        <v>2134</v>
      </c>
      <c r="D17" s="54"/>
      <c r="E17" s="45">
        <v>21</v>
      </c>
      <c r="F17" s="24"/>
      <c r="G17" s="24"/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 t="s">
        <v>75</v>
      </c>
      <c r="R17" s="19"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20"/>
      <c r="B18" s="20"/>
      <c r="C18" s="37" t="s">
        <v>2135</v>
      </c>
      <c r="D18" s="54"/>
      <c r="E18" s="45">
        <v>-6.6308999999999996</v>
      </c>
      <c r="F18" s="24"/>
      <c r="G18" s="24"/>
      <c r="H18" s="124">
        <v>0</v>
      </c>
      <c r="I18" s="19"/>
      <c r="J18" s="19"/>
      <c r="K18" s="19"/>
      <c r="L18" s="19"/>
      <c r="M18" s="19"/>
      <c r="N18" s="19"/>
      <c r="O18" s="19"/>
      <c r="P18" s="19"/>
      <c r="Q18" s="19" t="s">
        <v>75</v>
      </c>
      <c r="R18" s="19">
        <v>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2.5" outlineLevel="1" x14ac:dyDescent="0.2">
      <c r="A19" s="20">
        <v>5</v>
      </c>
      <c r="B19" s="20" t="s">
        <v>2136</v>
      </c>
      <c r="C19" s="35" t="s">
        <v>2137</v>
      </c>
      <c r="D19" s="52" t="s">
        <v>73</v>
      </c>
      <c r="E19" s="24">
        <v>6.6309000000000005</v>
      </c>
      <c r="F19" s="24"/>
      <c r="G19" s="24">
        <f>ROUND(E19*F19,2)</f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 t="s">
        <v>120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/>
      <c r="B20" s="20"/>
      <c r="C20" s="37" t="s">
        <v>2138</v>
      </c>
      <c r="D20" s="54"/>
      <c r="E20" s="45">
        <v>6.6308999999999996</v>
      </c>
      <c r="F20" s="24"/>
      <c r="G20" s="24"/>
      <c r="H20" s="124">
        <v>0</v>
      </c>
      <c r="I20" s="19"/>
      <c r="J20" s="19"/>
      <c r="K20" s="19"/>
      <c r="L20" s="19"/>
      <c r="M20" s="19"/>
      <c r="N20" s="19"/>
      <c r="O20" s="19"/>
      <c r="P20" s="19"/>
      <c r="Q20" s="19" t="s">
        <v>75</v>
      </c>
      <c r="R20" s="19"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0">
        <v>6</v>
      </c>
      <c r="B21" s="20" t="s">
        <v>2139</v>
      </c>
      <c r="C21" s="35" t="s">
        <v>2140</v>
      </c>
      <c r="D21" s="52" t="s">
        <v>73</v>
      </c>
      <c r="E21" s="24">
        <v>6.6309000000000005</v>
      </c>
      <c r="F21" s="24"/>
      <c r="G21" s="24">
        <f>ROUND(E21*F21,2)</f>
        <v>0</v>
      </c>
      <c r="H21" s="124" t="s">
        <v>2513</v>
      </c>
      <c r="I21" s="19"/>
      <c r="J21" s="19"/>
      <c r="K21" s="19"/>
      <c r="L21" s="19"/>
      <c r="M21" s="19"/>
      <c r="N21" s="19"/>
      <c r="O21" s="19"/>
      <c r="P21" s="19"/>
      <c r="Q21" s="19" t="s">
        <v>120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/>
      <c r="B22" s="20"/>
      <c r="C22" s="37" t="s">
        <v>2141</v>
      </c>
      <c r="D22" s="54"/>
      <c r="E22" s="45">
        <v>6.6308999999999996</v>
      </c>
      <c r="F22" s="24"/>
      <c r="G22" s="24"/>
      <c r="H22" s="124">
        <v>0</v>
      </c>
      <c r="I22" s="19"/>
      <c r="J22" s="19"/>
      <c r="K22" s="19"/>
      <c r="L22" s="19"/>
      <c r="M22" s="19"/>
      <c r="N22" s="19"/>
      <c r="O22" s="19"/>
      <c r="P22" s="19"/>
      <c r="Q22" s="19" t="s">
        <v>75</v>
      </c>
      <c r="R22" s="19"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x14ac:dyDescent="0.2">
      <c r="A23" s="21" t="s">
        <v>65</v>
      </c>
      <c r="B23" s="21" t="s">
        <v>10</v>
      </c>
      <c r="C23" s="36" t="s">
        <v>11</v>
      </c>
      <c r="D23" s="53"/>
      <c r="E23" s="25"/>
      <c r="F23" s="25"/>
      <c r="G23" s="25">
        <f>SUMIF(Q24:Q34,"&lt;&gt;NOR",G24:G34)</f>
        <v>0</v>
      </c>
      <c r="H23" s="125"/>
      <c r="I23" s="19"/>
      <c r="Q23" t="s">
        <v>66</v>
      </c>
    </row>
    <row r="24" spans="1:46" outlineLevel="1" x14ac:dyDescent="0.2">
      <c r="A24" s="20">
        <v>7</v>
      </c>
      <c r="B24" s="20" t="s">
        <v>2142</v>
      </c>
      <c r="C24" s="35" t="s">
        <v>2143</v>
      </c>
      <c r="D24" s="52" t="s">
        <v>87</v>
      </c>
      <c r="E24" s="24">
        <v>15</v>
      </c>
      <c r="F24" s="24"/>
      <c r="G24" s="24">
        <f>ROUND(E24*F24,2)</f>
        <v>0</v>
      </c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 t="s">
        <v>70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/>
      <c r="B25" s="20"/>
      <c r="C25" s="37" t="s">
        <v>2144</v>
      </c>
      <c r="D25" s="54"/>
      <c r="E25" s="45">
        <v>15</v>
      </c>
      <c r="F25" s="24"/>
      <c r="G25" s="24"/>
      <c r="H25" s="124">
        <v>0</v>
      </c>
      <c r="I25" s="19"/>
      <c r="J25" s="19"/>
      <c r="K25" s="19"/>
      <c r="L25" s="19"/>
      <c r="M25" s="19"/>
      <c r="N25" s="19"/>
      <c r="O25" s="19"/>
      <c r="P25" s="19"/>
      <c r="Q25" s="19" t="s">
        <v>75</v>
      </c>
      <c r="R25" s="19"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353">
        <v>8</v>
      </c>
      <c r="B26" s="353" t="s">
        <v>2145</v>
      </c>
      <c r="C26" s="354" t="s">
        <v>2146</v>
      </c>
      <c r="D26" s="355" t="s">
        <v>73</v>
      </c>
      <c r="E26" s="361">
        <f>E27</f>
        <v>4.5</v>
      </c>
      <c r="F26" s="356"/>
      <c r="G26" s="356">
        <f>ROUND(E26*F26,2)</f>
        <v>0</v>
      </c>
      <c r="H26" s="357" t="s">
        <v>2513</v>
      </c>
      <c r="I26" s="19"/>
      <c r="J26" s="19"/>
      <c r="K26" s="19"/>
      <c r="L26" s="19"/>
      <c r="M26" s="19"/>
      <c r="N26" s="19"/>
      <c r="O26" s="19"/>
      <c r="P26" s="19"/>
      <c r="Q26" s="19" t="s">
        <v>70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353"/>
      <c r="B27" s="353"/>
      <c r="C27" s="358" t="s">
        <v>2153</v>
      </c>
      <c r="D27" s="359"/>
      <c r="E27" s="360">
        <f>15*0.3</f>
        <v>4.5</v>
      </c>
      <c r="F27" s="356"/>
      <c r="G27" s="356"/>
      <c r="H27" s="357">
        <v>0</v>
      </c>
      <c r="I27" s="19"/>
      <c r="J27" s="19"/>
      <c r="K27" s="19"/>
      <c r="L27" s="19"/>
      <c r="M27" s="19"/>
      <c r="N27" s="19"/>
      <c r="O27" s="19"/>
      <c r="P27" s="19"/>
      <c r="Q27" s="19" t="s">
        <v>75</v>
      </c>
      <c r="R27" s="19"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353">
        <v>9</v>
      </c>
      <c r="B28" s="353" t="s">
        <v>2148</v>
      </c>
      <c r="C28" s="354" t="s">
        <v>2149</v>
      </c>
      <c r="D28" s="355" t="s">
        <v>73</v>
      </c>
      <c r="E28" s="361">
        <f>E29+E30</f>
        <v>5.5</v>
      </c>
      <c r="F28" s="356"/>
      <c r="G28" s="356">
        <f>ROUND(E28*F28,2)</f>
        <v>0</v>
      </c>
      <c r="H28" s="357" t="s">
        <v>2513</v>
      </c>
      <c r="I28" s="19"/>
      <c r="J28" s="19"/>
      <c r="K28" s="19"/>
      <c r="L28" s="19"/>
      <c r="M28" s="19"/>
      <c r="N28" s="19"/>
      <c r="O28" s="19"/>
      <c r="P28" s="19"/>
      <c r="Q28" s="19" t="s">
        <v>70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353"/>
      <c r="B29" s="353"/>
      <c r="C29" s="358" t="s">
        <v>2147</v>
      </c>
      <c r="D29" s="359"/>
      <c r="E29" s="360">
        <f>15*0.1</f>
        <v>1.5</v>
      </c>
      <c r="F29" s="356"/>
      <c r="G29" s="356"/>
      <c r="H29" s="357">
        <v>0</v>
      </c>
      <c r="I29" s="19"/>
      <c r="J29" s="19"/>
      <c r="K29" s="19"/>
      <c r="L29" s="19"/>
      <c r="M29" s="19"/>
      <c r="N29" s="19"/>
      <c r="O29" s="19"/>
      <c r="P29" s="19"/>
      <c r="Q29" s="19" t="s">
        <v>75</v>
      </c>
      <c r="R29" s="19">
        <v>0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353"/>
      <c r="B30" s="353"/>
      <c r="C30" s="358" t="s">
        <v>2150</v>
      </c>
      <c r="D30" s="359"/>
      <c r="E30" s="360">
        <v>4</v>
      </c>
      <c r="F30" s="356"/>
      <c r="G30" s="356"/>
      <c r="H30" s="357">
        <v>0</v>
      </c>
      <c r="I30" s="19"/>
      <c r="J30" s="19"/>
      <c r="K30" s="19"/>
      <c r="L30" s="19"/>
      <c r="M30" s="19"/>
      <c r="N30" s="19"/>
      <c r="O30" s="19"/>
      <c r="P30" s="19"/>
      <c r="Q30" s="19" t="s">
        <v>75</v>
      </c>
      <c r="R30" s="19"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353">
        <v>10</v>
      </c>
      <c r="B31" s="353" t="s">
        <v>2151</v>
      </c>
      <c r="C31" s="354" t="s">
        <v>2152</v>
      </c>
      <c r="D31" s="355" t="s">
        <v>73</v>
      </c>
      <c r="E31" s="361">
        <f>E32</f>
        <v>15</v>
      </c>
      <c r="F31" s="356"/>
      <c r="G31" s="356">
        <f>ROUND(E31*F31,2)</f>
        <v>0</v>
      </c>
      <c r="H31" s="357" t="s">
        <v>2513</v>
      </c>
      <c r="I31" s="19"/>
      <c r="J31" s="19"/>
      <c r="K31" s="19"/>
      <c r="L31" s="19"/>
      <c r="M31" s="19"/>
      <c r="N31" s="19"/>
      <c r="O31" s="19"/>
      <c r="P31" s="19"/>
      <c r="Q31" s="19" t="s">
        <v>120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353"/>
      <c r="B32" s="353"/>
      <c r="C32" s="358" t="s">
        <v>2144</v>
      </c>
      <c r="D32" s="359"/>
      <c r="E32" s="360">
        <f>15*1</f>
        <v>15</v>
      </c>
      <c r="F32" s="356"/>
      <c r="G32" s="356"/>
      <c r="H32" s="357">
        <v>0</v>
      </c>
      <c r="I32" s="19"/>
      <c r="J32" s="19"/>
      <c r="K32" s="19"/>
      <c r="L32" s="19"/>
      <c r="M32" s="19"/>
      <c r="N32" s="19"/>
      <c r="O32" s="19"/>
      <c r="P32" s="19"/>
      <c r="Q32" s="19" t="s">
        <v>75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ht="22.5" outlineLevel="1" x14ac:dyDescent="0.2">
      <c r="A33" s="20">
        <v>11</v>
      </c>
      <c r="B33" s="20" t="s">
        <v>2154</v>
      </c>
      <c r="C33" s="35" t="s">
        <v>2155</v>
      </c>
      <c r="D33" s="52" t="s">
        <v>87</v>
      </c>
      <c r="E33" s="24">
        <v>11.385</v>
      </c>
      <c r="F33" s="24"/>
      <c r="G33" s="24">
        <f>ROUND(E33*F33,2)</f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 t="s">
        <v>120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/>
      <c r="B34" s="20"/>
      <c r="C34" s="37" t="s">
        <v>2156</v>
      </c>
      <c r="D34" s="54"/>
      <c r="E34" s="45">
        <v>11.385</v>
      </c>
      <c r="F34" s="24"/>
      <c r="G34" s="24"/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 t="s">
        <v>75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x14ac:dyDescent="0.2">
      <c r="A35" s="21" t="s">
        <v>65</v>
      </c>
      <c r="B35" s="21" t="s">
        <v>14</v>
      </c>
      <c r="C35" s="36" t="s">
        <v>15</v>
      </c>
      <c r="D35" s="53"/>
      <c r="E35" s="25"/>
      <c r="F35" s="25"/>
      <c r="G35" s="25">
        <f>SUMIF(Q36:Q39,"&lt;&gt;NOR",G36:G39)</f>
        <v>0</v>
      </c>
      <c r="H35" s="125"/>
      <c r="I35" s="19"/>
      <c r="Q35" t="s">
        <v>66</v>
      </c>
    </row>
    <row r="36" spans="1:46" ht="22.5" outlineLevel="1" x14ac:dyDescent="0.2">
      <c r="A36" s="20">
        <v>12</v>
      </c>
      <c r="B36" s="20" t="s">
        <v>2157</v>
      </c>
      <c r="C36" s="35" t="s">
        <v>2158</v>
      </c>
      <c r="D36" s="52" t="s">
        <v>87</v>
      </c>
      <c r="E36" s="24">
        <v>12.43</v>
      </c>
      <c r="F36" s="24"/>
      <c r="G36" s="24">
        <f>ROUND(E36*F36,2)</f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 t="s">
        <v>70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20"/>
      <c r="C37" s="37" t="s">
        <v>2159</v>
      </c>
      <c r="D37" s="54"/>
      <c r="E37" s="45">
        <v>12.43</v>
      </c>
      <c r="F37" s="24"/>
      <c r="G37" s="24"/>
      <c r="H37" s="124">
        <v>0</v>
      </c>
      <c r="I37" s="19"/>
      <c r="J37" s="19"/>
      <c r="K37" s="19"/>
      <c r="L37" s="19"/>
      <c r="M37" s="19"/>
      <c r="N37" s="19"/>
      <c r="O37" s="19"/>
      <c r="P37" s="19"/>
      <c r="Q37" s="19" t="s">
        <v>75</v>
      </c>
      <c r="R37" s="19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13</v>
      </c>
      <c r="B38" s="20" t="s">
        <v>2160</v>
      </c>
      <c r="C38" s="35" t="s">
        <v>2161</v>
      </c>
      <c r="D38" s="52" t="s">
        <v>87</v>
      </c>
      <c r="E38" s="24">
        <v>4.3951999999999991</v>
      </c>
      <c r="F38" s="24"/>
      <c r="G38" s="24">
        <f>ROUND(E38*F38,2)</f>
        <v>0</v>
      </c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 t="s">
        <v>70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/>
      <c r="B39" s="20"/>
      <c r="C39" s="37" t="s">
        <v>2162</v>
      </c>
      <c r="D39" s="54"/>
      <c r="E39" s="45">
        <v>4.3952</v>
      </c>
      <c r="F39" s="24"/>
      <c r="G39" s="24"/>
      <c r="H39" s="124">
        <v>0</v>
      </c>
      <c r="I39" s="19"/>
      <c r="J39" s="19"/>
      <c r="K39" s="19"/>
      <c r="L39" s="19"/>
      <c r="M39" s="19"/>
      <c r="N39" s="19"/>
      <c r="O39" s="19"/>
      <c r="P39" s="19"/>
      <c r="Q39" s="19" t="s">
        <v>75</v>
      </c>
      <c r="R39" s="19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x14ac:dyDescent="0.2">
      <c r="A40" s="21" t="s">
        <v>65</v>
      </c>
      <c r="B40" s="21" t="s">
        <v>16</v>
      </c>
      <c r="C40" s="36" t="s">
        <v>17</v>
      </c>
      <c r="D40" s="53"/>
      <c r="E40" s="25"/>
      <c r="F40" s="25"/>
      <c r="G40" s="25">
        <f>SUMIF(Q41:Q44,"&lt;&gt;NOR",G41:G44)</f>
        <v>0</v>
      </c>
      <c r="H40" s="125"/>
      <c r="I40" s="19"/>
      <c r="Q40" t="s">
        <v>66</v>
      </c>
    </row>
    <row r="41" spans="1:46" outlineLevel="1" x14ac:dyDescent="0.2">
      <c r="A41" s="20">
        <v>14</v>
      </c>
      <c r="B41" s="20" t="s">
        <v>2163</v>
      </c>
      <c r="C41" s="35" t="s">
        <v>2164</v>
      </c>
      <c r="D41" s="52" t="s">
        <v>73</v>
      </c>
      <c r="E41" s="24">
        <v>0.8701000000000001</v>
      </c>
      <c r="F41" s="24"/>
      <c r="G41" s="24">
        <f>ROUND(E41*F41,2)</f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 t="s">
        <v>70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/>
      <c r="B42" s="20"/>
      <c r="C42" s="37" t="s">
        <v>2165</v>
      </c>
      <c r="D42" s="54"/>
      <c r="E42" s="45">
        <v>0.87009999999999998</v>
      </c>
      <c r="F42" s="24"/>
      <c r="G42" s="24"/>
      <c r="H42" s="124">
        <v>0</v>
      </c>
      <c r="I42" s="19"/>
      <c r="J42" s="19"/>
      <c r="K42" s="19"/>
      <c r="L42" s="19"/>
      <c r="M42" s="19"/>
      <c r="N42" s="19"/>
      <c r="O42" s="19"/>
      <c r="P42" s="19"/>
      <c r="Q42" s="19" t="s">
        <v>75</v>
      </c>
      <c r="R42" s="19">
        <v>0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15</v>
      </c>
      <c r="B43" s="20" t="s">
        <v>2166</v>
      </c>
      <c r="C43" s="35" t="s">
        <v>2167</v>
      </c>
      <c r="D43" s="52" t="s">
        <v>329</v>
      </c>
      <c r="E43" s="24">
        <v>6.0762811999999999E-2</v>
      </c>
      <c r="F43" s="24"/>
      <c r="G43" s="24">
        <f>ROUND(E43*F43,2)</f>
        <v>0</v>
      </c>
      <c r="H43" s="124" t="s">
        <v>2513</v>
      </c>
      <c r="I43" s="19"/>
      <c r="J43" s="19"/>
      <c r="K43" s="19"/>
      <c r="L43" s="19"/>
      <c r="M43" s="19"/>
      <c r="N43" s="19"/>
      <c r="O43" s="19"/>
      <c r="P43" s="19"/>
      <c r="Q43" s="19" t="s">
        <v>70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37" t="s">
        <v>2168</v>
      </c>
      <c r="D44" s="54"/>
      <c r="E44" s="45">
        <v>6.0762811999999999E-2</v>
      </c>
      <c r="F44" s="24"/>
      <c r="G44" s="24"/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 t="s">
        <v>75</v>
      </c>
      <c r="R44" s="19"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x14ac:dyDescent="0.2">
      <c r="A45" s="21" t="s">
        <v>65</v>
      </c>
      <c r="B45" s="21" t="s">
        <v>1940</v>
      </c>
      <c r="C45" s="36" t="s">
        <v>2169</v>
      </c>
      <c r="D45" s="53"/>
      <c r="E45" s="25"/>
      <c r="F45" s="25"/>
      <c r="G45" s="25">
        <f>SUMIF(Q46:Q47,"&lt;&gt;NOR",G46:G47)</f>
        <v>0</v>
      </c>
      <c r="H45" s="125"/>
      <c r="I45" s="19"/>
      <c r="Q45" t="s">
        <v>66</v>
      </c>
    </row>
    <row r="46" spans="1:46" ht="22.5" outlineLevel="1" x14ac:dyDescent="0.2">
      <c r="A46" s="20">
        <v>16</v>
      </c>
      <c r="B46" s="20" t="s">
        <v>2170</v>
      </c>
      <c r="C46" s="35" t="s">
        <v>2171</v>
      </c>
      <c r="D46" s="52" t="s">
        <v>83</v>
      </c>
      <c r="E46" s="24">
        <v>9.3000000000000007</v>
      </c>
      <c r="F46" s="24"/>
      <c r="G46" s="24">
        <f>ROUND(E46*F46,2)</f>
        <v>0</v>
      </c>
      <c r="H46" s="124" t="s">
        <v>2513</v>
      </c>
      <c r="I46" s="19"/>
      <c r="J46" s="19"/>
      <c r="K46" s="19"/>
      <c r="L46" s="19"/>
      <c r="M46" s="19"/>
      <c r="N46" s="19"/>
      <c r="O46" s="19"/>
      <c r="P46" s="19"/>
      <c r="Q46" s="19" t="s">
        <v>120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20"/>
      <c r="C47" s="37" t="s">
        <v>2172</v>
      </c>
      <c r="D47" s="54"/>
      <c r="E47" s="45">
        <v>9.3000000000000007</v>
      </c>
      <c r="F47" s="24"/>
      <c r="G47" s="24"/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 t="s">
        <v>75</v>
      </c>
      <c r="R47" s="19"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x14ac:dyDescent="0.2">
      <c r="A48" s="21" t="s">
        <v>65</v>
      </c>
      <c r="B48" s="21" t="s">
        <v>18</v>
      </c>
      <c r="C48" s="36" t="s">
        <v>19</v>
      </c>
      <c r="D48" s="53"/>
      <c r="E48" s="25"/>
      <c r="F48" s="25"/>
      <c r="G48" s="25">
        <f>SUMIF(Q49:Q64,"&lt;&gt;NOR",G49:G64)</f>
        <v>0</v>
      </c>
      <c r="H48" s="125"/>
      <c r="I48" s="19"/>
      <c r="Q48" t="s">
        <v>66</v>
      </c>
    </row>
    <row r="49" spans="1:46" outlineLevel="1" x14ac:dyDescent="0.2">
      <c r="A49" s="20">
        <v>17</v>
      </c>
      <c r="B49" s="20" t="s">
        <v>2173</v>
      </c>
      <c r="C49" s="35" t="s">
        <v>2174</v>
      </c>
      <c r="D49" s="52" t="s">
        <v>87</v>
      </c>
      <c r="E49" s="24">
        <v>45.260000000000005</v>
      </c>
      <c r="F49" s="24"/>
      <c r="G49" s="24">
        <f>ROUND(E49*F49,2)</f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 t="s">
        <v>120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/>
      <c r="B50" s="20"/>
      <c r="C50" s="37" t="s">
        <v>2175</v>
      </c>
      <c r="D50" s="54"/>
      <c r="E50" s="45">
        <v>30.26</v>
      </c>
      <c r="F50" s="24"/>
      <c r="G50" s="24"/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 t="s">
        <v>75</v>
      </c>
      <c r="R50" s="19"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/>
      <c r="B51" s="20"/>
      <c r="C51" s="37" t="s">
        <v>2176</v>
      </c>
      <c r="D51" s="54"/>
      <c r="E51" s="45">
        <v>15</v>
      </c>
      <c r="F51" s="24"/>
      <c r="G51" s="24"/>
      <c r="H51" s="124">
        <v>0</v>
      </c>
      <c r="I51" s="19"/>
      <c r="J51" s="19"/>
      <c r="K51" s="19"/>
      <c r="L51" s="19"/>
      <c r="M51" s="19"/>
      <c r="N51" s="19"/>
      <c r="O51" s="19"/>
      <c r="P51" s="19"/>
      <c r="Q51" s="19" t="s">
        <v>75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>
        <v>18</v>
      </c>
      <c r="B52" s="20" t="s">
        <v>2177</v>
      </c>
      <c r="C52" s="35" t="s">
        <v>2178</v>
      </c>
      <c r="D52" s="52" t="s">
        <v>87</v>
      </c>
      <c r="E52" s="24">
        <v>12.5</v>
      </c>
      <c r="F52" s="24"/>
      <c r="G52" s="24">
        <f>ROUND(E52*F52,2)</f>
        <v>0</v>
      </c>
      <c r="H52" s="124" t="s">
        <v>2513</v>
      </c>
      <c r="I52" s="19"/>
      <c r="J52" s="19"/>
      <c r="K52" s="19"/>
      <c r="L52" s="19"/>
      <c r="M52" s="19"/>
      <c r="N52" s="19"/>
      <c r="O52" s="19"/>
      <c r="P52" s="19"/>
      <c r="Q52" s="19" t="s">
        <v>120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37" t="s">
        <v>2179</v>
      </c>
      <c r="D53" s="54"/>
      <c r="E53" s="45">
        <v>2.5</v>
      </c>
      <c r="F53" s="24"/>
      <c r="G53" s="24"/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 t="s">
        <v>75</v>
      </c>
      <c r="R53" s="19">
        <v>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20"/>
      <c r="B54" s="20"/>
      <c r="C54" s="37" t="s">
        <v>2180</v>
      </c>
      <c r="D54" s="54"/>
      <c r="E54" s="45">
        <v>10</v>
      </c>
      <c r="F54" s="24"/>
      <c r="G54" s="24"/>
      <c r="H54" s="124">
        <v>0</v>
      </c>
      <c r="I54" s="19"/>
      <c r="J54" s="19"/>
      <c r="K54" s="19"/>
      <c r="L54" s="19"/>
      <c r="M54" s="19"/>
      <c r="N54" s="19"/>
      <c r="O54" s="19"/>
      <c r="P54" s="19"/>
      <c r="Q54" s="19" t="s">
        <v>75</v>
      </c>
      <c r="R54" s="19">
        <v>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19</v>
      </c>
      <c r="B55" s="20" t="s">
        <v>149</v>
      </c>
      <c r="C55" s="35" t="s">
        <v>150</v>
      </c>
      <c r="D55" s="52" t="s">
        <v>87</v>
      </c>
      <c r="E55" s="24">
        <v>45.260000000000005</v>
      </c>
      <c r="F55" s="24"/>
      <c r="G55" s="24">
        <f>ROUND(E55*F55,2)</f>
        <v>0</v>
      </c>
      <c r="H55" s="124" t="s">
        <v>2513</v>
      </c>
      <c r="I55" s="19"/>
      <c r="J55" s="19"/>
      <c r="K55" s="19"/>
      <c r="L55" s="19"/>
      <c r="M55" s="19"/>
      <c r="N55" s="19"/>
      <c r="O55" s="19"/>
      <c r="P55" s="19"/>
      <c r="Q55" s="19" t="s">
        <v>70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/>
      <c r="B56" s="20"/>
      <c r="C56" s="37" t="s">
        <v>2175</v>
      </c>
      <c r="D56" s="54"/>
      <c r="E56" s="45">
        <v>30.26</v>
      </c>
      <c r="F56" s="24"/>
      <c r="G56" s="24"/>
      <c r="H56" s="124">
        <v>0</v>
      </c>
      <c r="I56" s="19"/>
      <c r="J56" s="19"/>
      <c r="K56" s="19"/>
      <c r="L56" s="19"/>
      <c r="M56" s="19"/>
      <c r="N56" s="19"/>
      <c r="O56" s="19"/>
      <c r="P56" s="19"/>
      <c r="Q56" s="19" t="s">
        <v>75</v>
      </c>
      <c r="R56" s="19"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/>
      <c r="B57" s="20"/>
      <c r="C57" s="37" t="s">
        <v>2176</v>
      </c>
      <c r="D57" s="54"/>
      <c r="E57" s="45">
        <v>15</v>
      </c>
      <c r="F57" s="24"/>
      <c r="G57" s="24"/>
      <c r="H57" s="124">
        <v>0</v>
      </c>
      <c r="I57" s="19"/>
      <c r="J57" s="19"/>
      <c r="K57" s="19"/>
      <c r="L57" s="19"/>
      <c r="M57" s="19"/>
      <c r="N57" s="19"/>
      <c r="O57" s="19"/>
      <c r="P57" s="19"/>
      <c r="Q57" s="19" t="s">
        <v>75</v>
      </c>
      <c r="R57" s="19"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20</v>
      </c>
      <c r="B58" s="20" t="s">
        <v>151</v>
      </c>
      <c r="C58" s="35" t="s">
        <v>2181</v>
      </c>
      <c r="D58" s="52" t="s">
        <v>83</v>
      </c>
      <c r="E58" s="24">
        <v>13.9</v>
      </c>
      <c r="F58" s="24"/>
      <c r="G58" s="24">
        <f>ROUND(E58*F58,2)</f>
        <v>0</v>
      </c>
      <c r="H58" s="124" t="s">
        <v>2513</v>
      </c>
      <c r="I58" s="19"/>
      <c r="J58" s="19"/>
      <c r="K58" s="19"/>
      <c r="L58" s="19"/>
      <c r="M58" s="19"/>
      <c r="N58" s="19"/>
      <c r="O58" s="19"/>
      <c r="P58" s="19"/>
      <c r="Q58" s="19" t="s">
        <v>70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21</v>
      </c>
      <c r="B59" s="20" t="s">
        <v>153</v>
      </c>
      <c r="C59" s="35" t="s">
        <v>154</v>
      </c>
      <c r="D59" s="52" t="s">
        <v>83</v>
      </c>
      <c r="E59" s="24">
        <v>30</v>
      </c>
      <c r="F59" s="24"/>
      <c r="G59" s="24">
        <f>ROUND(E59*F59,2)</f>
        <v>0</v>
      </c>
      <c r="H59" s="124" t="s">
        <v>2513</v>
      </c>
      <c r="I59" s="19"/>
      <c r="J59" s="19"/>
      <c r="K59" s="19"/>
      <c r="L59" s="19"/>
      <c r="M59" s="19"/>
      <c r="N59" s="19"/>
      <c r="O59" s="19"/>
      <c r="P59" s="19"/>
      <c r="Q59" s="19" t="s">
        <v>70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20"/>
      <c r="B60" s="20"/>
      <c r="C60" s="37" t="s">
        <v>2182</v>
      </c>
      <c r="D60" s="54"/>
      <c r="E60" s="45">
        <v>30</v>
      </c>
      <c r="F60" s="24"/>
      <c r="G60" s="24"/>
      <c r="H60" s="124">
        <v>0</v>
      </c>
      <c r="I60" s="19"/>
      <c r="J60" s="19"/>
      <c r="K60" s="19"/>
      <c r="L60" s="19"/>
      <c r="M60" s="19"/>
      <c r="N60" s="19"/>
      <c r="O60" s="19"/>
      <c r="P60" s="19"/>
      <c r="Q60" s="19" t="s">
        <v>75</v>
      </c>
      <c r="R60" s="19">
        <v>0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22</v>
      </c>
      <c r="B61" s="20" t="s">
        <v>2183</v>
      </c>
      <c r="C61" s="35" t="s">
        <v>2184</v>
      </c>
      <c r="D61" s="52" t="s">
        <v>83</v>
      </c>
      <c r="E61" s="24">
        <v>15</v>
      </c>
      <c r="F61" s="24"/>
      <c r="G61" s="24">
        <f>ROUND(E61*F61,2)</f>
        <v>0</v>
      </c>
      <c r="H61" s="124" t="s">
        <v>2513</v>
      </c>
      <c r="I61" s="19"/>
      <c r="J61" s="19"/>
      <c r="K61" s="19"/>
      <c r="L61" s="19"/>
      <c r="M61" s="19"/>
      <c r="N61" s="19"/>
      <c r="O61" s="19"/>
      <c r="P61" s="19"/>
      <c r="Q61" s="19" t="s">
        <v>70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37" t="s">
        <v>2185</v>
      </c>
      <c r="D62" s="54"/>
      <c r="E62" s="45">
        <v>15</v>
      </c>
      <c r="F62" s="24"/>
      <c r="G62" s="24"/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 t="s">
        <v>75</v>
      </c>
      <c r="R62" s="19">
        <v>0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23</v>
      </c>
      <c r="B63" s="20" t="s">
        <v>2186</v>
      </c>
      <c r="C63" s="35" t="s">
        <v>2187</v>
      </c>
      <c r="D63" s="52" t="s">
        <v>87</v>
      </c>
      <c r="E63" s="24">
        <v>15</v>
      </c>
      <c r="F63" s="24"/>
      <c r="G63" s="24">
        <f>ROUND(E63*F63,2)</f>
        <v>0</v>
      </c>
      <c r="H63" s="124" t="s">
        <v>2513</v>
      </c>
      <c r="I63" s="19"/>
      <c r="J63" s="19"/>
      <c r="K63" s="19"/>
      <c r="L63" s="19"/>
      <c r="M63" s="19"/>
      <c r="N63" s="19"/>
      <c r="O63" s="19"/>
      <c r="P63" s="19"/>
      <c r="Q63" s="19" t="s">
        <v>120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20"/>
      <c r="C64" s="37" t="s">
        <v>2188</v>
      </c>
      <c r="D64" s="54"/>
      <c r="E64" s="45">
        <v>15</v>
      </c>
      <c r="F64" s="24"/>
      <c r="G64" s="24"/>
      <c r="H64" s="124">
        <v>0</v>
      </c>
      <c r="I64" s="19"/>
      <c r="J64" s="19"/>
      <c r="K64" s="19"/>
      <c r="L64" s="19"/>
      <c r="M64" s="19"/>
      <c r="N64" s="19"/>
      <c r="O64" s="19"/>
      <c r="P64" s="19"/>
      <c r="Q64" s="19" t="s">
        <v>75</v>
      </c>
      <c r="R64" s="19">
        <v>0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x14ac:dyDescent="0.2">
      <c r="A65" s="21" t="s">
        <v>65</v>
      </c>
      <c r="B65" s="21" t="s">
        <v>2189</v>
      </c>
      <c r="C65" s="36" t="s">
        <v>2190</v>
      </c>
      <c r="D65" s="53"/>
      <c r="E65" s="25"/>
      <c r="F65" s="25"/>
      <c r="G65" s="25">
        <f>SUMIF(Q66:Q69,"&lt;&gt;NOR",G66:G69)</f>
        <v>0</v>
      </c>
      <c r="H65" s="125"/>
      <c r="I65" s="19"/>
      <c r="Q65" t="s">
        <v>66</v>
      </c>
    </row>
    <row r="66" spans="1:46" ht="22.5" outlineLevel="1" x14ac:dyDescent="0.2">
      <c r="A66" s="20">
        <v>24</v>
      </c>
      <c r="B66" s="20" t="s">
        <v>2191</v>
      </c>
      <c r="C66" s="35" t="s">
        <v>2192</v>
      </c>
      <c r="D66" s="52" t="s">
        <v>83</v>
      </c>
      <c r="E66" s="24">
        <v>21</v>
      </c>
      <c r="F66" s="24"/>
      <c r="G66" s="24">
        <f>ROUND(E66*F66,2)</f>
        <v>0</v>
      </c>
      <c r="H66" s="124" t="s">
        <v>2512</v>
      </c>
      <c r="I66" s="19"/>
      <c r="J66" s="19"/>
      <c r="K66" s="19"/>
      <c r="L66" s="19"/>
      <c r="M66" s="19"/>
      <c r="N66" s="19"/>
      <c r="O66" s="19"/>
      <c r="P66" s="19"/>
      <c r="Q66" s="19" t="s">
        <v>70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/>
      <c r="B67" s="20"/>
      <c r="C67" s="37" t="s">
        <v>2193</v>
      </c>
      <c r="D67" s="54"/>
      <c r="E67" s="45">
        <v>21</v>
      </c>
      <c r="F67" s="24"/>
      <c r="G67" s="24"/>
      <c r="H67" s="124">
        <v>0</v>
      </c>
      <c r="I67" s="19"/>
      <c r="J67" s="19"/>
      <c r="K67" s="19"/>
      <c r="L67" s="19"/>
      <c r="M67" s="19"/>
      <c r="N67" s="19"/>
      <c r="O67" s="19"/>
      <c r="P67" s="19"/>
      <c r="Q67" s="19" t="s">
        <v>75</v>
      </c>
      <c r="R67" s="19">
        <v>0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22.5" outlineLevel="1" x14ac:dyDescent="0.2">
      <c r="A68" s="20">
        <v>25</v>
      </c>
      <c r="B68" s="20" t="s">
        <v>2194</v>
      </c>
      <c r="C68" s="35" t="s">
        <v>2195</v>
      </c>
      <c r="D68" s="52" t="s">
        <v>87</v>
      </c>
      <c r="E68" s="24">
        <v>262.39999999999998</v>
      </c>
      <c r="F68" s="24"/>
      <c r="G68" s="24">
        <f>ROUND(E68*F68,2)</f>
        <v>0</v>
      </c>
      <c r="H68" s="124" t="s">
        <v>2512</v>
      </c>
      <c r="I68" s="19"/>
      <c r="J68" s="19"/>
      <c r="K68" s="19"/>
      <c r="L68" s="19"/>
      <c r="M68" s="19"/>
      <c r="N68" s="19"/>
      <c r="O68" s="19"/>
      <c r="P68" s="19"/>
      <c r="Q68" s="19" t="s">
        <v>70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/>
      <c r="B69" s="20"/>
      <c r="C69" s="37" t="s">
        <v>2196</v>
      </c>
      <c r="D69" s="54"/>
      <c r="E69" s="45">
        <v>262.39999999999998</v>
      </c>
      <c r="F69" s="24"/>
      <c r="G69" s="24"/>
      <c r="H69" s="124">
        <v>0</v>
      </c>
      <c r="I69" s="19"/>
      <c r="J69" s="19"/>
      <c r="K69" s="19"/>
      <c r="L69" s="19"/>
      <c r="M69" s="19"/>
      <c r="N69" s="19"/>
      <c r="O69" s="19"/>
      <c r="P69" s="19"/>
      <c r="Q69" s="19" t="s">
        <v>75</v>
      </c>
      <c r="R69" s="19">
        <v>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x14ac:dyDescent="0.2">
      <c r="A70" s="21" t="s">
        <v>65</v>
      </c>
      <c r="B70" s="21" t="s">
        <v>20</v>
      </c>
      <c r="C70" s="36" t="s">
        <v>21</v>
      </c>
      <c r="D70" s="53"/>
      <c r="E70" s="25"/>
      <c r="F70" s="25"/>
      <c r="G70" s="25">
        <f>SUMIF(Q71:Q73,"&lt;&gt;NOR",G71:G73)</f>
        <v>0</v>
      </c>
      <c r="H70" s="125"/>
      <c r="I70" s="19"/>
      <c r="Q70" t="s">
        <v>66</v>
      </c>
    </row>
    <row r="71" spans="1:46" ht="22.5" outlineLevel="1" x14ac:dyDescent="0.2">
      <c r="A71" s="20">
        <v>26</v>
      </c>
      <c r="B71" s="20" t="s">
        <v>2197</v>
      </c>
      <c r="C71" s="35" t="s">
        <v>2198</v>
      </c>
      <c r="D71" s="52" t="s">
        <v>87</v>
      </c>
      <c r="E71" s="24">
        <v>30.36</v>
      </c>
      <c r="F71" s="24"/>
      <c r="G71" s="24">
        <f>ROUND(E71*F71,2)</f>
        <v>0</v>
      </c>
      <c r="H71" s="124" t="s">
        <v>2513</v>
      </c>
      <c r="I71" s="19"/>
      <c r="J71" s="19"/>
      <c r="K71" s="19"/>
      <c r="L71" s="19"/>
      <c r="M71" s="19"/>
      <c r="N71" s="19"/>
      <c r="O71" s="19"/>
      <c r="P71" s="19"/>
      <c r="Q71" s="19" t="s">
        <v>120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20"/>
      <c r="C72" s="37" t="s">
        <v>2199</v>
      </c>
      <c r="D72" s="54"/>
      <c r="E72" s="45">
        <v>8.9600000000000009</v>
      </c>
      <c r="F72" s="24"/>
      <c r="G72" s="24"/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 t="s">
        <v>75</v>
      </c>
      <c r="R72" s="19">
        <v>0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/>
      <c r="B73" s="20"/>
      <c r="C73" s="37" t="s">
        <v>2200</v>
      </c>
      <c r="D73" s="54"/>
      <c r="E73" s="45">
        <v>21.4</v>
      </c>
      <c r="F73" s="24"/>
      <c r="G73" s="24"/>
      <c r="H73" s="124">
        <v>0</v>
      </c>
      <c r="I73" s="19"/>
      <c r="J73" s="19"/>
      <c r="K73" s="19"/>
      <c r="L73" s="19"/>
      <c r="M73" s="19"/>
      <c r="N73" s="19"/>
      <c r="O73" s="19"/>
      <c r="P73" s="19"/>
      <c r="Q73" s="19" t="s">
        <v>75</v>
      </c>
      <c r="R73" s="19">
        <v>0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x14ac:dyDescent="0.2">
      <c r="A74" s="21" t="s">
        <v>65</v>
      </c>
      <c r="B74" s="21" t="s">
        <v>2201</v>
      </c>
      <c r="C74" s="36" t="s">
        <v>2202</v>
      </c>
      <c r="D74" s="53"/>
      <c r="E74" s="25"/>
      <c r="F74" s="25"/>
      <c r="G74" s="25">
        <f>SUMIF(Q75:Q75,"&lt;&gt;NOR",G75:G75)</f>
        <v>0</v>
      </c>
      <c r="H74" s="125"/>
      <c r="I74" s="19"/>
      <c r="Q74" t="s">
        <v>66</v>
      </c>
    </row>
    <row r="75" spans="1:46" outlineLevel="1" x14ac:dyDescent="0.2">
      <c r="A75" s="20">
        <v>27</v>
      </c>
      <c r="B75" s="20" t="s">
        <v>2203</v>
      </c>
      <c r="C75" s="35" t="s">
        <v>2204</v>
      </c>
      <c r="D75" s="52" t="s">
        <v>1259</v>
      </c>
      <c r="E75" s="24">
        <v>50</v>
      </c>
      <c r="F75" s="24"/>
      <c r="G75" s="24">
        <f>ROUND(E75*F75,2)</f>
        <v>0</v>
      </c>
      <c r="H75" s="124" t="s">
        <v>2513</v>
      </c>
      <c r="I75" s="19"/>
      <c r="J75" s="19"/>
      <c r="K75" s="19"/>
      <c r="L75" s="19"/>
      <c r="M75" s="19"/>
      <c r="N75" s="19"/>
      <c r="O75" s="19"/>
      <c r="P75" s="19"/>
      <c r="Q75" s="19" t="s">
        <v>70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x14ac:dyDescent="0.2">
      <c r="A76" s="21" t="s">
        <v>65</v>
      </c>
      <c r="B76" s="21" t="s">
        <v>2205</v>
      </c>
      <c r="C76" s="36" t="s">
        <v>2206</v>
      </c>
      <c r="D76" s="53"/>
      <c r="E76" s="25"/>
      <c r="F76" s="25"/>
      <c r="G76" s="25">
        <f>SUMIF(Q77:Q78,"&lt;&gt;NOR",G77:G78)</f>
        <v>0</v>
      </c>
      <c r="H76" s="125"/>
      <c r="I76" s="19"/>
      <c r="Q76" t="s">
        <v>66</v>
      </c>
    </row>
    <row r="77" spans="1:46" outlineLevel="1" x14ac:dyDescent="0.2">
      <c r="A77" s="20">
        <v>28</v>
      </c>
      <c r="B77" s="20" t="s">
        <v>2207</v>
      </c>
      <c r="C77" s="35" t="s">
        <v>2208</v>
      </c>
      <c r="D77" s="52" t="s">
        <v>87</v>
      </c>
      <c r="E77" s="24">
        <v>2.48</v>
      </c>
      <c r="F77" s="24"/>
      <c r="G77" s="24">
        <f>ROUND(E77*F77,2)</f>
        <v>0</v>
      </c>
      <c r="H77" s="124" t="s">
        <v>2513</v>
      </c>
      <c r="I77" s="19"/>
      <c r="J77" s="19"/>
      <c r="K77" s="19"/>
      <c r="L77" s="19"/>
      <c r="M77" s="19"/>
      <c r="N77" s="19"/>
      <c r="O77" s="19"/>
      <c r="P77" s="19"/>
      <c r="Q77" s="19" t="s">
        <v>70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/>
      <c r="B78" s="20"/>
      <c r="C78" s="37" t="s">
        <v>2209</v>
      </c>
      <c r="D78" s="54"/>
      <c r="E78" s="45">
        <v>2.48</v>
      </c>
      <c r="F78" s="24"/>
      <c r="G78" s="24"/>
      <c r="H78" s="124">
        <v>0</v>
      </c>
      <c r="I78" s="19"/>
      <c r="J78" s="19"/>
      <c r="K78" s="19"/>
      <c r="L78" s="19"/>
      <c r="M78" s="19"/>
      <c r="N78" s="19"/>
      <c r="O78" s="19"/>
      <c r="P78" s="19"/>
      <c r="Q78" s="19" t="s">
        <v>75</v>
      </c>
      <c r="R78" s="19">
        <v>0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x14ac:dyDescent="0.2">
      <c r="A79" s="21" t="s">
        <v>65</v>
      </c>
      <c r="B79" s="21" t="s">
        <v>24</v>
      </c>
      <c r="C79" s="36" t="s">
        <v>25</v>
      </c>
      <c r="D79" s="53"/>
      <c r="E79" s="25"/>
      <c r="F79" s="25"/>
      <c r="G79" s="25">
        <f>SUMIF(Q80:Q86,"&lt;&gt;NOR",G80:G86)</f>
        <v>0</v>
      </c>
      <c r="H79" s="125"/>
      <c r="I79" s="19"/>
      <c r="Q79" t="s">
        <v>66</v>
      </c>
    </row>
    <row r="80" spans="1:46" outlineLevel="1" x14ac:dyDescent="0.2">
      <c r="A80" s="20">
        <v>29</v>
      </c>
      <c r="B80" s="20" t="s">
        <v>182</v>
      </c>
      <c r="C80" s="35" t="s">
        <v>183</v>
      </c>
      <c r="D80" s="52" t="s">
        <v>87</v>
      </c>
      <c r="E80" s="24">
        <v>30.36</v>
      </c>
      <c r="F80" s="24"/>
      <c r="G80" s="24">
        <f>ROUND(E80*F80,2)</f>
        <v>0</v>
      </c>
      <c r="H80" s="124" t="s">
        <v>2513</v>
      </c>
      <c r="I80" s="19"/>
      <c r="J80" s="19"/>
      <c r="K80" s="19"/>
      <c r="L80" s="19"/>
      <c r="M80" s="19"/>
      <c r="N80" s="19"/>
      <c r="O80" s="19"/>
      <c r="P80" s="19"/>
      <c r="Q80" s="19" t="s">
        <v>70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/>
      <c r="B81" s="20"/>
      <c r="C81" s="37" t="s">
        <v>2199</v>
      </c>
      <c r="D81" s="54"/>
      <c r="E81" s="45">
        <v>8.9600000000000009</v>
      </c>
      <c r="F81" s="24"/>
      <c r="G81" s="24"/>
      <c r="H81" s="124">
        <v>0</v>
      </c>
      <c r="I81" s="19"/>
      <c r="J81" s="19"/>
      <c r="K81" s="19"/>
      <c r="L81" s="19"/>
      <c r="M81" s="19"/>
      <c r="N81" s="19"/>
      <c r="O81" s="19"/>
      <c r="P81" s="19"/>
      <c r="Q81" s="19" t="s">
        <v>75</v>
      </c>
      <c r="R81" s="19">
        <v>0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/>
      <c r="B82" s="20"/>
      <c r="C82" s="37" t="s">
        <v>2200</v>
      </c>
      <c r="D82" s="54"/>
      <c r="E82" s="45">
        <v>21.4</v>
      </c>
      <c r="F82" s="24"/>
      <c r="G82" s="24"/>
      <c r="H82" s="124">
        <v>0</v>
      </c>
      <c r="I82" s="19"/>
      <c r="J82" s="19"/>
      <c r="K82" s="19"/>
      <c r="L82" s="19"/>
      <c r="M82" s="19"/>
      <c r="N82" s="19"/>
      <c r="O82" s="19"/>
      <c r="P82" s="19"/>
      <c r="Q82" s="19" t="s">
        <v>75</v>
      </c>
      <c r="R82" s="19"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ht="22.5" outlineLevel="1" x14ac:dyDescent="0.2">
      <c r="A83" s="20">
        <v>30</v>
      </c>
      <c r="B83" s="20" t="s">
        <v>2210</v>
      </c>
      <c r="C83" s="35" t="s">
        <v>2211</v>
      </c>
      <c r="D83" s="52" t="s">
        <v>87</v>
      </c>
      <c r="E83" s="24">
        <v>236.35000000000002</v>
      </c>
      <c r="F83" s="24"/>
      <c r="G83" s="24">
        <f>ROUND(E83*F83,2)</f>
        <v>0</v>
      </c>
      <c r="H83" s="124" t="s">
        <v>2513</v>
      </c>
      <c r="I83" s="19"/>
      <c r="J83" s="19"/>
      <c r="K83" s="19"/>
      <c r="L83" s="19"/>
      <c r="M83" s="19"/>
      <c r="N83" s="19"/>
      <c r="O83" s="19"/>
      <c r="P83" s="19"/>
      <c r="Q83" s="19" t="s">
        <v>120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/>
      <c r="B84" s="20"/>
      <c r="C84" s="37" t="s">
        <v>2212</v>
      </c>
      <c r="D84" s="54"/>
      <c r="E84" s="45">
        <v>236.35</v>
      </c>
      <c r="F84" s="24"/>
      <c r="G84" s="24"/>
      <c r="H84" s="124">
        <v>0</v>
      </c>
      <c r="I84" s="19"/>
      <c r="J84" s="19"/>
      <c r="K84" s="19"/>
      <c r="L84" s="19"/>
      <c r="M84" s="19"/>
      <c r="N84" s="19"/>
      <c r="O84" s="19"/>
      <c r="P84" s="19"/>
      <c r="Q84" s="19" t="s">
        <v>75</v>
      </c>
      <c r="R84" s="19">
        <v>0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ht="22.5" outlineLevel="1" x14ac:dyDescent="0.2">
      <c r="A85" s="20">
        <v>31</v>
      </c>
      <c r="B85" s="20" t="s">
        <v>2213</v>
      </c>
      <c r="C85" s="35" t="s">
        <v>2214</v>
      </c>
      <c r="D85" s="52" t="s">
        <v>73</v>
      </c>
      <c r="E85" s="24">
        <v>92.3</v>
      </c>
      <c r="F85" s="24"/>
      <c r="G85" s="24">
        <f>ROUND(E85*F85,2)</f>
        <v>0</v>
      </c>
      <c r="H85" s="124" t="s">
        <v>2513</v>
      </c>
      <c r="I85" s="19"/>
      <c r="J85" s="19"/>
      <c r="K85" s="19"/>
      <c r="L85" s="19"/>
      <c r="M85" s="19"/>
      <c r="N85" s="19"/>
      <c r="O85" s="19"/>
      <c r="P85" s="19"/>
      <c r="Q85" s="19" t="s">
        <v>70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/>
      <c r="B86" s="20"/>
      <c r="C86" s="37" t="s">
        <v>2215</v>
      </c>
      <c r="D86" s="54"/>
      <c r="E86" s="45">
        <v>92.3</v>
      </c>
      <c r="F86" s="24"/>
      <c r="G86" s="24"/>
      <c r="H86" s="124">
        <v>0</v>
      </c>
      <c r="I86" s="19"/>
      <c r="J86" s="19"/>
      <c r="K86" s="19"/>
      <c r="L86" s="19"/>
      <c r="M86" s="19"/>
      <c r="N86" s="19"/>
      <c r="O86" s="19"/>
      <c r="P86" s="19"/>
      <c r="Q86" s="19" t="s">
        <v>75</v>
      </c>
      <c r="R86" s="19">
        <v>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x14ac:dyDescent="0.2">
      <c r="A87" s="21" t="s">
        <v>65</v>
      </c>
      <c r="B87" s="21" t="s">
        <v>26</v>
      </c>
      <c r="C87" s="36" t="s">
        <v>27</v>
      </c>
      <c r="D87" s="53"/>
      <c r="E87" s="25"/>
      <c r="F87" s="25"/>
      <c r="G87" s="25">
        <f>SUMIF(Q88:Q90,"&lt;&gt;NOR",G88:G90)</f>
        <v>0</v>
      </c>
      <c r="H87" s="125"/>
      <c r="I87" s="19"/>
      <c r="Q87" t="s">
        <v>66</v>
      </c>
    </row>
    <row r="88" spans="1:46" outlineLevel="1" x14ac:dyDescent="0.2">
      <c r="A88" s="20">
        <v>32</v>
      </c>
      <c r="B88" s="20" t="s">
        <v>185</v>
      </c>
      <c r="C88" s="35" t="s">
        <v>186</v>
      </c>
      <c r="D88" s="52" t="s">
        <v>87</v>
      </c>
      <c r="E88" s="24">
        <v>30.36</v>
      </c>
      <c r="F88" s="24"/>
      <c r="G88" s="24">
        <f>ROUND(E88*F88,2)</f>
        <v>0</v>
      </c>
      <c r="H88" s="124" t="s">
        <v>2513</v>
      </c>
      <c r="I88" s="19"/>
      <c r="J88" s="19"/>
      <c r="K88" s="19"/>
      <c r="L88" s="19"/>
      <c r="M88" s="19"/>
      <c r="N88" s="19"/>
      <c r="O88" s="19"/>
      <c r="P88" s="19"/>
      <c r="Q88" s="19" t="s">
        <v>70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20"/>
      <c r="C89" s="37" t="s">
        <v>2199</v>
      </c>
      <c r="D89" s="54"/>
      <c r="E89" s="45">
        <v>8.9600000000000009</v>
      </c>
      <c r="F89" s="24"/>
      <c r="G89" s="24"/>
      <c r="H89" s="124">
        <v>0</v>
      </c>
      <c r="I89" s="19"/>
      <c r="J89" s="19"/>
      <c r="K89" s="19"/>
      <c r="L89" s="19"/>
      <c r="M89" s="19"/>
      <c r="N89" s="19"/>
      <c r="O89" s="19"/>
      <c r="P89" s="19"/>
      <c r="Q89" s="19" t="s">
        <v>75</v>
      </c>
      <c r="R89" s="19">
        <v>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/>
      <c r="B90" s="20"/>
      <c r="C90" s="37" t="s">
        <v>2200</v>
      </c>
      <c r="D90" s="54"/>
      <c r="E90" s="45">
        <v>21.4</v>
      </c>
      <c r="F90" s="24"/>
      <c r="G90" s="24"/>
      <c r="H90" s="124">
        <v>0</v>
      </c>
      <c r="I90" s="19"/>
      <c r="J90" s="19"/>
      <c r="K90" s="19"/>
      <c r="L90" s="19"/>
      <c r="M90" s="19"/>
      <c r="N90" s="19"/>
      <c r="O90" s="19"/>
      <c r="P90" s="19"/>
      <c r="Q90" s="19" t="s">
        <v>75</v>
      </c>
      <c r="R90" s="19">
        <v>0</v>
      </c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x14ac:dyDescent="0.2">
      <c r="A91" s="21" t="s">
        <v>65</v>
      </c>
      <c r="B91" s="21" t="s">
        <v>28</v>
      </c>
      <c r="C91" s="36" t="s">
        <v>29</v>
      </c>
      <c r="D91" s="53"/>
      <c r="E91" s="25"/>
      <c r="F91" s="25"/>
      <c r="G91" s="25">
        <f>SUMIF(Q92:Q156,"&lt;&gt;NOR",G92:G156)</f>
        <v>0</v>
      </c>
      <c r="H91" s="125"/>
      <c r="I91" s="19"/>
      <c r="Q91" t="s">
        <v>66</v>
      </c>
    </row>
    <row r="92" spans="1:46" outlineLevel="1" x14ac:dyDescent="0.2">
      <c r="A92" s="20">
        <v>33</v>
      </c>
      <c r="B92" s="20" t="s">
        <v>190</v>
      </c>
      <c r="C92" s="35" t="s">
        <v>191</v>
      </c>
      <c r="D92" s="52" t="s">
        <v>69</v>
      </c>
      <c r="E92" s="24">
        <v>2</v>
      </c>
      <c r="F92" s="24"/>
      <c r="G92" s="24">
        <f>ROUND(E92*F92,2)</f>
        <v>0</v>
      </c>
      <c r="H92" s="124" t="s">
        <v>2513</v>
      </c>
      <c r="I92" s="19"/>
      <c r="J92" s="19"/>
      <c r="K92" s="19"/>
      <c r="L92" s="19"/>
      <c r="M92" s="19"/>
      <c r="N92" s="19"/>
      <c r="O92" s="19"/>
      <c r="P92" s="19"/>
      <c r="Q92" s="19" t="s">
        <v>70</v>
      </c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/>
      <c r="B93" s="20"/>
      <c r="C93" s="37" t="s">
        <v>2216</v>
      </c>
      <c r="D93" s="54"/>
      <c r="E93" s="45">
        <v>2</v>
      </c>
      <c r="F93" s="24"/>
      <c r="G93" s="24"/>
      <c r="H93" s="124">
        <v>0</v>
      </c>
      <c r="I93" s="19"/>
      <c r="J93" s="19"/>
      <c r="K93" s="19"/>
      <c r="L93" s="19"/>
      <c r="M93" s="19"/>
      <c r="N93" s="19"/>
      <c r="O93" s="19"/>
      <c r="P93" s="19"/>
      <c r="Q93" s="19" t="s">
        <v>75</v>
      </c>
      <c r="R93" s="19">
        <v>0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34</v>
      </c>
      <c r="B94" s="20" t="s">
        <v>2217</v>
      </c>
      <c r="C94" s="35" t="s">
        <v>2218</v>
      </c>
      <c r="D94" s="52" t="s">
        <v>69</v>
      </c>
      <c r="E94" s="24">
        <v>1</v>
      </c>
      <c r="F94" s="24"/>
      <c r="G94" s="24">
        <f>ROUND(E94*F94,2)</f>
        <v>0</v>
      </c>
      <c r="H94" s="124" t="s">
        <v>2513</v>
      </c>
      <c r="I94" s="19"/>
      <c r="J94" s="19"/>
      <c r="K94" s="19"/>
      <c r="L94" s="19"/>
      <c r="M94" s="19"/>
      <c r="N94" s="19"/>
      <c r="O94" s="19"/>
      <c r="P94" s="19"/>
      <c r="Q94" s="19" t="s">
        <v>70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37" t="s">
        <v>2126</v>
      </c>
      <c r="D95" s="54"/>
      <c r="E95" s="45">
        <v>1</v>
      </c>
      <c r="F95" s="24"/>
      <c r="G95" s="24"/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 t="s">
        <v>75</v>
      </c>
      <c r="R95" s="19">
        <v>0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35</v>
      </c>
      <c r="B96" s="20" t="s">
        <v>200</v>
      </c>
      <c r="C96" s="35" t="s">
        <v>201</v>
      </c>
      <c r="D96" s="52" t="s">
        <v>87</v>
      </c>
      <c r="E96" s="24">
        <v>2.3639999999999999</v>
      </c>
      <c r="F96" s="24"/>
      <c r="G96" s="24">
        <f>ROUND(E96*F96,2)</f>
        <v>0</v>
      </c>
      <c r="H96" s="124" t="s">
        <v>2513</v>
      </c>
      <c r="I96" s="19"/>
      <c r="J96" s="19"/>
      <c r="K96" s="19"/>
      <c r="L96" s="19"/>
      <c r="M96" s="19"/>
      <c r="N96" s="19"/>
      <c r="O96" s="19"/>
      <c r="P96" s="19"/>
      <c r="Q96" s="19" t="s">
        <v>70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/>
      <c r="B97" s="20"/>
      <c r="C97" s="37" t="s">
        <v>2219</v>
      </c>
      <c r="D97" s="54"/>
      <c r="E97" s="45">
        <v>2.3639999999999999</v>
      </c>
      <c r="F97" s="24"/>
      <c r="G97" s="24"/>
      <c r="H97" s="124">
        <v>0</v>
      </c>
      <c r="I97" s="19"/>
      <c r="J97" s="19"/>
      <c r="K97" s="19"/>
      <c r="L97" s="19"/>
      <c r="M97" s="19"/>
      <c r="N97" s="19"/>
      <c r="O97" s="19"/>
      <c r="P97" s="19"/>
      <c r="Q97" s="19" t="s">
        <v>75</v>
      </c>
      <c r="R97" s="19">
        <v>0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36</v>
      </c>
      <c r="B98" s="20" t="s">
        <v>206</v>
      </c>
      <c r="C98" s="35" t="s">
        <v>207</v>
      </c>
      <c r="D98" s="52" t="s">
        <v>87</v>
      </c>
      <c r="E98" s="24">
        <v>0.69699999999999995</v>
      </c>
      <c r="F98" s="24"/>
      <c r="G98" s="24">
        <f>ROUND(E98*F98,2)</f>
        <v>0</v>
      </c>
      <c r="H98" s="124" t="s">
        <v>2513</v>
      </c>
      <c r="I98" s="19"/>
      <c r="J98" s="19"/>
      <c r="K98" s="19"/>
      <c r="L98" s="19"/>
      <c r="M98" s="19"/>
      <c r="N98" s="19"/>
      <c r="O98" s="19"/>
      <c r="P98" s="19"/>
      <c r="Q98" s="19" t="s">
        <v>70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/>
      <c r="B99" s="20"/>
      <c r="C99" s="37" t="s">
        <v>2220</v>
      </c>
      <c r="D99" s="54"/>
      <c r="E99" s="45">
        <v>0.69699999999999995</v>
      </c>
      <c r="F99" s="24"/>
      <c r="G99" s="24"/>
      <c r="H99" s="124">
        <v>0</v>
      </c>
      <c r="I99" s="19"/>
      <c r="J99" s="19"/>
      <c r="K99" s="19"/>
      <c r="L99" s="19"/>
      <c r="M99" s="19"/>
      <c r="N99" s="19"/>
      <c r="O99" s="19"/>
      <c r="P99" s="19"/>
      <c r="Q99" s="19" t="s">
        <v>75</v>
      </c>
      <c r="R99" s="19">
        <v>0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37</v>
      </c>
      <c r="B100" s="20" t="s">
        <v>2221</v>
      </c>
      <c r="C100" s="35" t="s">
        <v>2222</v>
      </c>
      <c r="D100" s="52" t="s">
        <v>83</v>
      </c>
      <c r="E100" s="24">
        <v>0.82</v>
      </c>
      <c r="F100" s="24"/>
      <c r="G100" s="24">
        <f>ROUND(E100*F100,2)</f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 t="s">
        <v>70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20"/>
      <c r="C101" s="37" t="s">
        <v>2223</v>
      </c>
      <c r="D101" s="54"/>
      <c r="E101" s="45">
        <v>0.82</v>
      </c>
      <c r="F101" s="24"/>
      <c r="G101" s="24"/>
      <c r="H101" s="124">
        <v>0</v>
      </c>
      <c r="I101" s="19"/>
      <c r="J101" s="19"/>
      <c r="K101" s="19"/>
      <c r="L101" s="19"/>
      <c r="M101" s="19"/>
      <c r="N101" s="19"/>
      <c r="O101" s="19"/>
      <c r="P101" s="19"/>
      <c r="Q101" s="19" t="s">
        <v>75</v>
      </c>
      <c r="R101" s="19">
        <v>0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38</v>
      </c>
      <c r="B102" s="20" t="s">
        <v>2224</v>
      </c>
      <c r="C102" s="35" t="s">
        <v>2225</v>
      </c>
      <c r="D102" s="52" t="s">
        <v>83</v>
      </c>
      <c r="E102" s="24">
        <v>0.82</v>
      </c>
      <c r="F102" s="24"/>
      <c r="G102" s="24">
        <f>ROUND(E102*F102,2)</f>
        <v>0</v>
      </c>
      <c r="H102" s="124" t="s">
        <v>2513</v>
      </c>
      <c r="I102" s="19"/>
      <c r="J102" s="19"/>
      <c r="K102" s="19"/>
      <c r="L102" s="19"/>
      <c r="M102" s="19"/>
      <c r="N102" s="19"/>
      <c r="O102" s="19"/>
      <c r="P102" s="19"/>
      <c r="Q102" s="19" t="s">
        <v>70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/>
      <c r="B103" s="20"/>
      <c r="C103" s="37" t="s">
        <v>2223</v>
      </c>
      <c r="D103" s="54"/>
      <c r="E103" s="45">
        <v>0.82</v>
      </c>
      <c r="F103" s="24"/>
      <c r="G103" s="24"/>
      <c r="H103" s="124">
        <v>0</v>
      </c>
      <c r="I103" s="19"/>
      <c r="J103" s="19"/>
      <c r="K103" s="19"/>
      <c r="L103" s="19"/>
      <c r="M103" s="19"/>
      <c r="N103" s="19"/>
      <c r="O103" s="19"/>
      <c r="P103" s="19"/>
      <c r="Q103" s="19" t="s">
        <v>75</v>
      </c>
      <c r="R103" s="19">
        <v>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39</v>
      </c>
      <c r="B104" s="20" t="s">
        <v>2226</v>
      </c>
      <c r="C104" s="35" t="s">
        <v>2227</v>
      </c>
      <c r="D104" s="52" t="s">
        <v>73</v>
      </c>
      <c r="E104" s="24">
        <v>5.3199999999999994</v>
      </c>
      <c r="F104" s="24"/>
      <c r="G104" s="24">
        <f>ROUND(E104*F104,2)</f>
        <v>0</v>
      </c>
      <c r="H104" s="124" t="s">
        <v>2513</v>
      </c>
      <c r="I104" s="19"/>
      <c r="J104" s="19"/>
      <c r="K104" s="19"/>
      <c r="L104" s="19"/>
      <c r="M104" s="19"/>
      <c r="N104" s="19"/>
      <c r="O104" s="19"/>
      <c r="P104" s="19"/>
      <c r="Q104" s="19" t="s">
        <v>70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/>
      <c r="B105" s="20"/>
      <c r="C105" s="37" t="s">
        <v>2228</v>
      </c>
      <c r="D105" s="54"/>
      <c r="E105" s="45">
        <v>5.32</v>
      </c>
      <c r="F105" s="24"/>
      <c r="G105" s="24"/>
      <c r="H105" s="124">
        <v>0</v>
      </c>
      <c r="I105" s="19"/>
      <c r="J105" s="19"/>
      <c r="K105" s="19"/>
      <c r="L105" s="19"/>
      <c r="M105" s="19"/>
      <c r="N105" s="19"/>
      <c r="O105" s="19"/>
      <c r="P105" s="19"/>
      <c r="Q105" s="19" t="s">
        <v>75</v>
      </c>
      <c r="R105" s="19">
        <v>0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40</v>
      </c>
      <c r="B106" s="20" t="s">
        <v>2229</v>
      </c>
      <c r="C106" s="35" t="s">
        <v>2230</v>
      </c>
      <c r="D106" s="52" t="s">
        <v>83</v>
      </c>
      <c r="E106" s="24">
        <v>21.6</v>
      </c>
      <c r="F106" s="24"/>
      <c r="G106" s="24">
        <f>ROUND(E106*F106,2)</f>
        <v>0</v>
      </c>
      <c r="H106" s="124" t="s">
        <v>2512</v>
      </c>
      <c r="I106" s="19"/>
      <c r="J106" s="19"/>
      <c r="K106" s="19"/>
      <c r="L106" s="19"/>
      <c r="M106" s="19"/>
      <c r="N106" s="19"/>
      <c r="O106" s="19"/>
      <c r="P106" s="19"/>
      <c r="Q106" s="19" t="s">
        <v>70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20"/>
      <c r="C107" s="37" t="s">
        <v>2231</v>
      </c>
      <c r="D107" s="54"/>
      <c r="E107" s="45">
        <v>21.6</v>
      </c>
      <c r="F107" s="24"/>
      <c r="G107" s="24"/>
      <c r="H107" s="124">
        <v>0</v>
      </c>
      <c r="I107" s="19"/>
      <c r="J107" s="19"/>
      <c r="K107" s="19"/>
      <c r="L107" s="19"/>
      <c r="M107" s="19"/>
      <c r="N107" s="19"/>
      <c r="O107" s="19"/>
      <c r="P107" s="19"/>
      <c r="Q107" s="19" t="s">
        <v>75</v>
      </c>
      <c r="R107" s="19">
        <v>0</v>
      </c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41</v>
      </c>
      <c r="B108" s="20" t="s">
        <v>214</v>
      </c>
      <c r="C108" s="35" t="s">
        <v>215</v>
      </c>
      <c r="D108" s="52" t="s">
        <v>73</v>
      </c>
      <c r="E108" s="24">
        <v>3.889904</v>
      </c>
      <c r="F108" s="24"/>
      <c r="G108" s="24">
        <f>ROUND(E108*F108,2)</f>
        <v>0</v>
      </c>
      <c r="H108" s="124" t="s">
        <v>2513</v>
      </c>
      <c r="I108" s="19"/>
      <c r="J108" s="19"/>
      <c r="K108" s="19"/>
      <c r="L108" s="19"/>
      <c r="M108" s="19"/>
      <c r="N108" s="19"/>
      <c r="O108" s="19"/>
      <c r="P108" s="19"/>
      <c r="Q108" s="19" t="s">
        <v>70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/>
      <c r="B109" s="20"/>
      <c r="C109" s="37" t="s">
        <v>2232</v>
      </c>
      <c r="D109" s="54"/>
      <c r="E109" s="45">
        <v>3.889904</v>
      </c>
      <c r="F109" s="24"/>
      <c r="G109" s="24"/>
      <c r="H109" s="124">
        <v>0</v>
      </c>
      <c r="I109" s="19"/>
      <c r="J109" s="19"/>
      <c r="K109" s="19"/>
      <c r="L109" s="19"/>
      <c r="M109" s="19"/>
      <c r="N109" s="19"/>
      <c r="O109" s="19"/>
      <c r="P109" s="19"/>
      <c r="Q109" s="19" t="s">
        <v>75</v>
      </c>
      <c r="R109" s="19">
        <v>0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42</v>
      </c>
      <c r="B110" s="20" t="s">
        <v>223</v>
      </c>
      <c r="C110" s="35" t="s">
        <v>224</v>
      </c>
      <c r="D110" s="52" t="s">
        <v>87</v>
      </c>
      <c r="E110" s="24">
        <v>3.238</v>
      </c>
      <c r="F110" s="24"/>
      <c r="G110" s="24">
        <f>ROUND(E110*F110,2)</f>
        <v>0</v>
      </c>
      <c r="H110" s="124" t="s">
        <v>2513</v>
      </c>
      <c r="I110" s="19"/>
      <c r="J110" s="19"/>
      <c r="K110" s="19"/>
      <c r="L110" s="19"/>
      <c r="M110" s="19"/>
      <c r="N110" s="19"/>
      <c r="O110" s="19"/>
      <c r="P110" s="19"/>
      <c r="Q110" s="19" t="s">
        <v>70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/>
      <c r="B111" s="20"/>
      <c r="C111" s="37" t="s">
        <v>2233</v>
      </c>
      <c r="D111" s="54"/>
      <c r="E111" s="45">
        <v>3.238</v>
      </c>
      <c r="F111" s="24"/>
      <c r="G111" s="24"/>
      <c r="H111" s="124">
        <v>0</v>
      </c>
      <c r="I111" s="19"/>
      <c r="J111" s="19"/>
      <c r="K111" s="19"/>
      <c r="L111" s="19"/>
      <c r="M111" s="19"/>
      <c r="N111" s="19"/>
      <c r="O111" s="19"/>
      <c r="P111" s="19"/>
      <c r="Q111" s="19" t="s">
        <v>75</v>
      </c>
      <c r="R111" s="19">
        <v>0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>
        <v>43</v>
      </c>
      <c r="B112" s="20" t="s">
        <v>220</v>
      </c>
      <c r="C112" s="35" t="s">
        <v>221</v>
      </c>
      <c r="D112" s="52" t="s">
        <v>87</v>
      </c>
      <c r="E112" s="24">
        <v>3.238</v>
      </c>
      <c r="F112" s="24"/>
      <c r="G112" s="24">
        <f>ROUND(E112*F112,2)</f>
        <v>0</v>
      </c>
      <c r="H112" s="124" t="s">
        <v>2513</v>
      </c>
      <c r="I112" s="19"/>
      <c r="J112" s="19"/>
      <c r="K112" s="19"/>
      <c r="L112" s="19"/>
      <c r="M112" s="19"/>
      <c r="N112" s="19"/>
      <c r="O112" s="19"/>
      <c r="P112" s="19"/>
      <c r="Q112" s="19" t="s">
        <v>70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outlineLevel="1" x14ac:dyDescent="0.2">
      <c r="A113" s="20"/>
      <c r="B113" s="20"/>
      <c r="C113" s="37" t="s">
        <v>2233</v>
      </c>
      <c r="D113" s="54"/>
      <c r="E113" s="45">
        <v>3.238</v>
      </c>
      <c r="F113" s="24"/>
      <c r="G113" s="24"/>
      <c r="H113" s="124">
        <v>0</v>
      </c>
      <c r="I113" s="19"/>
      <c r="J113" s="19"/>
      <c r="K113" s="19"/>
      <c r="L113" s="19"/>
      <c r="M113" s="19"/>
      <c r="N113" s="19"/>
      <c r="O113" s="19"/>
      <c r="P113" s="19"/>
      <c r="Q113" s="19" t="s">
        <v>75</v>
      </c>
      <c r="R113" s="19">
        <v>0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>
        <v>44</v>
      </c>
      <c r="B114" s="20" t="s">
        <v>227</v>
      </c>
      <c r="C114" s="35" t="s">
        <v>228</v>
      </c>
      <c r="D114" s="52" t="s">
        <v>87</v>
      </c>
      <c r="E114" s="24">
        <v>9.7710000000000008</v>
      </c>
      <c r="F114" s="24"/>
      <c r="G114" s="24">
        <f>ROUND(E114*F114,2)</f>
        <v>0</v>
      </c>
      <c r="H114" s="124" t="s">
        <v>2513</v>
      </c>
      <c r="I114" s="19"/>
      <c r="J114" s="19"/>
      <c r="K114" s="19"/>
      <c r="L114" s="19"/>
      <c r="M114" s="19"/>
      <c r="N114" s="19"/>
      <c r="O114" s="19"/>
      <c r="P114" s="19"/>
      <c r="Q114" s="19" t="s">
        <v>70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/>
      <c r="B115" s="20"/>
      <c r="C115" s="37" t="s">
        <v>2234</v>
      </c>
      <c r="D115" s="54"/>
      <c r="E115" s="45">
        <v>8.0709999999999997</v>
      </c>
      <c r="F115" s="24"/>
      <c r="G115" s="24"/>
      <c r="H115" s="124">
        <v>0</v>
      </c>
      <c r="I115" s="19"/>
      <c r="J115" s="19"/>
      <c r="K115" s="19"/>
      <c r="L115" s="19"/>
      <c r="M115" s="19"/>
      <c r="N115" s="19"/>
      <c r="O115" s="19"/>
      <c r="P115" s="19"/>
      <c r="Q115" s="19" t="s">
        <v>75</v>
      </c>
      <c r="R115" s="19">
        <v>0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/>
      <c r="B116" s="20"/>
      <c r="C116" s="37" t="s">
        <v>2235</v>
      </c>
      <c r="D116" s="54"/>
      <c r="E116" s="45">
        <v>1.7</v>
      </c>
      <c r="F116" s="24"/>
      <c r="G116" s="24"/>
      <c r="H116" s="124">
        <v>0</v>
      </c>
      <c r="I116" s="19"/>
      <c r="J116" s="19"/>
      <c r="K116" s="19"/>
      <c r="L116" s="19"/>
      <c r="M116" s="19"/>
      <c r="N116" s="19"/>
      <c r="O116" s="19"/>
      <c r="P116" s="19"/>
      <c r="Q116" s="19" t="s">
        <v>75</v>
      </c>
      <c r="R116" s="19">
        <v>0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>
        <v>45</v>
      </c>
      <c r="B117" s="20" t="s">
        <v>2236</v>
      </c>
      <c r="C117" s="35" t="s">
        <v>2237</v>
      </c>
      <c r="D117" s="52" t="s">
        <v>87</v>
      </c>
      <c r="E117" s="24">
        <v>3.8</v>
      </c>
      <c r="F117" s="24"/>
      <c r="G117" s="24">
        <f>ROUND(E117*F117,2)</f>
        <v>0</v>
      </c>
      <c r="H117" s="124" t="s">
        <v>2513</v>
      </c>
      <c r="I117" s="19"/>
      <c r="J117" s="19"/>
      <c r="K117" s="19"/>
      <c r="L117" s="19"/>
      <c r="M117" s="19"/>
      <c r="N117" s="19"/>
      <c r="O117" s="19"/>
      <c r="P117" s="19"/>
      <c r="Q117" s="19" t="s">
        <v>70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20"/>
      <c r="C118" s="37" t="s">
        <v>2238</v>
      </c>
      <c r="D118" s="54"/>
      <c r="E118" s="45">
        <v>3.8</v>
      </c>
      <c r="F118" s="24"/>
      <c r="G118" s="24"/>
      <c r="H118" s="124">
        <v>0</v>
      </c>
      <c r="I118" s="19"/>
      <c r="J118" s="19"/>
      <c r="K118" s="19"/>
      <c r="L118" s="19"/>
      <c r="M118" s="19"/>
      <c r="N118" s="19"/>
      <c r="O118" s="19"/>
      <c r="P118" s="19"/>
      <c r="Q118" s="19" t="s">
        <v>75</v>
      </c>
      <c r="R118" s="19">
        <v>0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>
        <v>46</v>
      </c>
      <c r="B119" s="20" t="s">
        <v>301</v>
      </c>
      <c r="C119" s="35" t="s">
        <v>2239</v>
      </c>
      <c r="D119" s="52" t="s">
        <v>87</v>
      </c>
      <c r="E119" s="24">
        <v>2.9450000000000003</v>
      </c>
      <c r="F119" s="24"/>
      <c r="G119" s="24">
        <f>ROUND(E119*F119,2)</f>
        <v>0</v>
      </c>
      <c r="H119" s="124" t="s">
        <v>2513</v>
      </c>
      <c r="I119" s="19"/>
      <c r="J119" s="19"/>
      <c r="K119" s="19"/>
      <c r="L119" s="19"/>
      <c r="M119" s="19"/>
      <c r="N119" s="19"/>
      <c r="O119" s="19"/>
      <c r="P119" s="19"/>
      <c r="Q119" s="19" t="s">
        <v>120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/>
      <c r="B120" s="20"/>
      <c r="C120" s="37" t="s">
        <v>2240</v>
      </c>
      <c r="D120" s="54"/>
      <c r="E120" s="45">
        <v>2.5</v>
      </c>
      <c r="F120" s="24"/>
      <c r="G120" s="24"/>
      <c r="H120" s="124">
        <v>0</v>
      </c>
      <c r="I120" s="19"/>
      <c r="J120" s="19"/>
      <c r="K120" s="19"/>
      <c r="L120" s="19"/>
      <c r="M120" s="19"/>
      <c r="N120" s="19"/>
      <c r="O120" s="19"/>
      <c r="P120" s="19"/>
      <c r="Q120" s="19" t="s">
        <v>75</v>
      </c>
      <c r="R120" s="19">
        <v>0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20"/>
      <c r="C121" s="37" t="s">
        <v>2241</v>
      </c>
      <c r="D121" s="54"/>
      <c r="E121" s="45">
        <v>0.44500000000000001</v>
      </c>
      <c r="F121" s="24"/>
      <c r="G121" s="24"/>
      <c r="H121" s="124">
        <v>0</v>
      </c>
      <c r="I121" s="19"/>
      <c r="J121" s="19"/>
      <c r="K121" s="19"/>
      <c r="L121" s="19"/>
      <c r="M121" s="19"/>
      <c r="N121" s="19"/>
      <c r="O121" s="19"/>
      <c r="P121" s="19"/>
      <c r="Q121" s="19" t="s">
        <v>75</v>
      </c>
      <c r="R121" s="19">
        <v>0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>
        <v>47</v>
      </c>
      <c r="B122" s="20" t="s">
        <v>251</v>
      </c>
      <c r="C122" s="35" t="s">
        <v>2242</v>
      </c>
      <c r="D122" s="52" t="s">
        <v>87</v>
      </c>
      <c r="E122" s="24">
        <v>1.7</v>
      </c>
      <c r="F122" s="24"/>
      <c r="G122" s="24">
        <f>ROUND(E122*F122,2)</f>
        <v>0</v>
      </c>
      <c r="H122" s="124" t="s">
        <v>2512</v>
      </c>
      <c r="I122" s="19"/>
      <c r="J122" s="19"/>
      <c r="K122" s="19"/>
      <c r="L122" s="19"/>
      <c r="M122" s="19"/>
      <c r="N122" s="19"/>
      <c r="O122" s="19"/>
      <c r="P122" s="19"/>
      <c r="Q122" s="19" t="s">
        <v>70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/>
      <c r="B123" s="20"/>
      <c r="C123" s="37" t="s">
        <v>2243</v>
      </c>
      <c r="D123" s="54"/>
      <c r="E123" s="45">
        <v>1.7</v>
      </c>
      <c r="F123" s="24"/>
      <c r="G123" s="24"/>
      <c r="H123" s="124">
        <v>0</v>
      </c>
      <c r="I123" s="19"/>
      <c r="J123" s="19"/>
      <c r="K123" s="19"/>
      <c r="L123" s="19"/>
      <c r="M123" s="19"/>
      <c r="N123" s="19"/>
      <c r="O123" s="19"/>
      <c r="P123" s="19"/>
      <c r="Q123" s="19" t="s">
        <v>75</v>
      </c>
      <c r="R123" s="19">
        <v>0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48</v>
      </c>
      <c r="B124" s="20" t="s">
        <v>254</v>
      </c>
      <c r="C124" s="35" t="s">
        <v>2244</v>
      </c>
      <c r="D124" s="52" t="s">
        <v>2245</v>
      </c>
      <c r="E124" s="24">
        <v>14.4</v>
      </c>
      <c r="F124" s="24"/>
      <c r="G124" s="24">
        <f>ROUND(E124*F124,2)</f>
        <v>0</v>
      </c>
      <c r="H124" s="124" t="s">
        <v>2512</v>
      </c>
      <c r="I124" s="19"/>
      <c r="J124" s="19"/>
      <c r="K124" s="19"/>
      <c r="L124" s="19"/>
      <c r="M124" s="19"/>
      <c r="N124" s="19"/>
      <c r="O124" s="19"/>
      <c r="P124" s="19"/>
      <c r="Q124" s="19" t="s">
        <v>70</v>
      </c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/>
      <c r="B125" s="20"/>
      <c r="C125" s="37" t="s">
        <v>2246</v>
      </c>
      <c r="D125" s="54"/>
      <c r="E125" s="45">
        <v>3.4</v>
      </c>
      <c r="F125" s="24"/>
      <c r="G125" s="24"/>
      <c r="H125" s="124">
        <v>0</v>
      </c>
      <c r="I125" s="19"/>
      <c r="J125" s="19"/>
      <c r="K125" s="19"/>
      <c r="L125" s="19"/>
      <c r="M125" s="19"/>
      <c r="N125" s="19"/>
      <c r="O125" s="19"/>
      <c r="P125" s="19"/>
      <c r="Q125" s="19" t="s">
        <v>75</v>
      </c>
      <c r="R125" s="19">
        <v>0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37" t="s">
        <v>2247</v>
      </c>
      <c r="D126" s="54"/>
      <c r="E126" s="45">
        <v>11</v>
      </c>
      <c r="F126" s="24"/>
      <c r="G126" s="24"/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 t="s">
        <v>75</v>
      </c>
      <c r="R126" s="19">
        <v>0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ht="22.5" outlineLevel="1" x14ac:dyDescent="0.2">
      <c r="A127" s="20">
        <v>49</v>
      </c>
      <c r="B127" s="20" t="s">
        <v>257</v>
      </c>
      <c r="C127" s="35" t="s">
        <v>2248</v>
      </c>
      <c r="D127" s="52" t="s">
        <v>69</v>
      </c>
      <c r="E127" s="24">
        <v>1</v>
      </c>
      <c r="F127" s="24"/>
      <c r="G127" s="24">
        <f>ROUND(E127*F127,2)</f>
        <v>0</v>
      </c>
      <c r="H127" s="124" t="s">
        <v>2512</v>
      </c>
      <c r="I127" s="19"/>
      <c r="J127" s="19"/>
      <c r="K127" s="19"/>
      <c r="L127" s="19"/>
      <c r="M127" s="19"/>
      <c r="N127" s="19"/>
      <c r="O127" s="19"/>
      <c r="P127" s="19"/>
      <c r="Q127" s="19" t="s">
        <v>70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/>
      <c r="B128" s="20"/>
      <c r="C128" s="37" t="s">
        <v>2126</v>
      </c>
      <c r="D128" s="54"/>
      <c r="E128" s="45">
        <v>1</v>
      </c>
      <c r="F128" s="24"/>
      <c r="G128" s="24"/>
      <c r="H128" s="124">
        <v>0</v>
      </c>
      <c r="I128" s="19"/>
      <c r="J128" s="19"/>
      <c r="K128" s="19"/>
      <c r="L128" s="19"/>
      <c r="M128" s="19"/>
      <c r="N128" s="19"/>
      <c r="O128" s="19"/>
      <c r="P128" s="19"/>
      <c r="Q128" s="19" t="s">
        <v>75</v>
      </c>
      <c r="R128" s="19">
        <v>0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>
        <v>50</v>
      </c>
      <c r="B129" s="20" t="s">
        <v>260</v>
      </c>
      <c r="C129" s="35" t="s">
        <v>2249</v>
      </c>
      <c r="D129" s="52" t="s">
        <v>87</v>
      </c>
      <c r="E129" s="24">
        <v>2.5</v>
      </c>
      <c r="F129" s="24"/>
      <c r="G129" s="24">
        <f>ROUND(E129*F129,2)</f>
        <v>0</v>
      </c>
      <c r="H129" s="124" t="s">
        <v>2512</v>
      </c>
      <c r="I129" s="19"/>
      <c r="J129" s="19"/>
      <c r="K129" s="19"/>
      <c r="L129" s="19"/>
      <c r="M129" s="19"/>
      <c r="N129" s="19"/>
      <c r="O129" s="19"/>
      <c r="P129" s="19"/>
      <c r="Q129" s="19" t="s">
        <v>70</v>
      </c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/>
      <c r="B130" s="20"/>
      <c r="C130" s="37" t="s">
        <v>2240</v>
      </c>
      <c r="D130" s="54"/>
      <c r="E130" s="45">
        <v>2.5</v>
      </c>
      <c r="F130" s="24"/>
      <c r="G130" s="24"/>
      <c r="H130" s="124">
        <v>0</v>
      </c>
      <c r="I130" s="19"/>
      <c r="J130" s="19"/>
      <c r="K130" s="19"/>
      <c r="L130" s="19"/>
      <c r="M130" s="19"/>
      <c r="N130" s="19"/>
      <c r="O130" s="19"/>
      <c r="P130" s="19"/>
      <c r="Q130" s="19" t="s">
        <v>75</v>
      </c>
      <c r="R130" s="19">
        <v>0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22.5" outlineLevel="1" x14ac:dyDescent="0.2">
      <c r="A131" s="20">
        <v>51</v>
      </c>
      <c r="B131" s="20" t="s">
        <v>265</v>
      </c>
      <c r="C131" s="35" t="s">
        <v>2250</v>
      </c>
      <c r="D131" s="52" t="s">
        <v>69</v>
      </c>
      <c r="E131" s="24">
        <v>1</v>
      </c>
      <c r="F131" s="24"/>
      <c r="G131" s="24">
        <f>ROUND(E131*F131,2)</f>
        <v>0</v>
      </c>
      <c r="H131" s="124" t="s">
        <v>2512</v>
      </c>
      <c r="I131" s="19"/>
      <c r="J131" s="19"/>
      <c r="K131" s="19"/>
      <c r="L131" s="19"/>
      <c r="M131" s="19"/>
      <c r="N131" s="19"/>
      <c r="O131" s="19"/>
      <c r="P131" s="19"/>
      <c r="Q131" s="19" t="s">
        <v>70</v>
      </c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/>
      <c r="B132" s="20"/>
      <c r="C132" s="37" t="s">
        <v>2126</v>
      </c>
      <c r="D132" s="54"/>
      <c r="E132" s="45">
        <v>1</v>
      </c>
      <c r="F132" s="24"/>
      <c r="G132" s="24"/>
      <c r="H132" s="124">
        <v>0</v>
      </c>
      <c r="I132" s="19"/>
      <c r="J132" s="19"/>
      <c r="K132" s="19"/>
      <c r="L132" s="19"/>
      <c r="M132" s="19"/>
      <c r="N132" s="19"/>
      <c r="O132" s="19"/>
      <c r="P132" s="19"/>
      <c r="Q132" s="19" t="s">
        <v>75</v>
      </c>
      <c r="R132" s="19">
        <v>0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>
        <v>52</v>
      </c>
      <c r="B133" s="20" t="s">
        <v>2251</v>
      </c>
      <c r="C133" s="35" t="s">
        <v>2252</v>
      </c>
      <c r="D133" s="52" t="s">
        <v>87</v>
      </c>
      <c r="E133" s="24">
        <v>45.260000000000005</v>
      </c>
      <c r="F133" s="24"/>
      <c r="G133" s="24">
        <f>ROUND(E133*F133,2)</f>
        <v>0</v>
      </c>
      <c r="H133" s="124" t="s">
        <v>2513</v>
      </c>
      <c r="I133" s="19"/>
      <c r="J133" s="19"/>
      <c r="K133" s="19"/>
      <c r="L133" s="19"/>
      <c r="M133" s="19"/>
      <c r="N133" s="19"/>
      <c r="O133" s="19"/>
      <c r="P133" s="19"/>
      <c r="Q133" s="19" t="s">
        <v>120</v>
      </c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/>
      <c r="B134" s="20"/>
      <c r="C134" s="37" t="s">
        <v>2175</v>
      </c>
      <c r="D134" s="54"/>
      <c r="E134" s="45">
        <v>30.26</v>
      </c>
      <c r="F134" s="24"/>
      <c r="G134" s="24"/>
      <c r="H134" s="124">
        <v>0</v>
      </c>
      <c r="I134" s="19"/>
      <c r="J134" s="19"/>
      <c r="K134" s="19"/>
      <c r="L134" s="19"/>
      <c r="M134" s="19"/>
      <c r="N134" s="19"/>
      <c r="O134" s="19"/>
      <c r="P134" s="19"/>
      <c r="Q134" s="19" t="s">
        <v>75</v>
      </c>
      <c r="R134" s="19">
        <v>0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37" t="s">
        <v>2176</v>
      </c>
      <c r="D135" s="54"/>
      <c r="E135" s="45">
        <v>15</v>
      </c>
      <c r="F135" s="24"/>
      <c r="G135" s="24"/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 t="s">
        <v>75</v>
      </c>
      <c r="R135" s="19">
        <v>0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53</v>
      </c>
      <c r="B136" s="20" t="s">
        <v>2253</v>
      </c>
      <c r="C136" s="35" t="s">
        <v>2254</v>
      </c>
      <c r="D136" s="52" t="s">
        <v>87</v>
      </c>
      <c r="E136" s="24">
        <v>12.5</v>
      </c>
      <c r="F136" s="24"/>
      <c r="G136" s="24">
        <f>ROUND(E136*F136,2)</f>
        <v>0</v>
      </c>
      <c r="H136" s="124" t="s">
        <v>2513</v>
      </c>
      <c r="I136" s="19"/>
      <c r="J136" s="19"/>
      <c r="K136" s="19"/>
      <c r="L136" s="19"/>
      <c r="M136" s="19"/>
      <c r="N136" s="19"/>
      <c r="O136" s="19"/>
      <c r="P136" s="19"/>
      <c r="Q136" s="19" t="s">
        <v>120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/>
      <c r="B137" s="20"/>
      <c r="C137" s="37" t="s">
        <v>2179</v>
      </c>
      <c r="D137" s="54"/>
      <c r="E137" s="45">
        <v>2.5</v>
      </c>
      <c r="F137" s="24"/>
      <c r="G137" s="24"/>
      <c r="H137" s="124">
        <v>0</v>
      </c>
      <c r="I137" s="19"/>
      <c r="J137" s="19"/>
      <c r="K137" s="19"/>
      <c r="L137" s="19"/>
      <c r="M137" s="19"/>
      <c r="N137" s="19"/>
      <c r="O137" s="19"/>
      <c r="P137" s="19"/>
      <c r="Q137" s="19" t="s">
        <v>75</v>
      </c>
      <c r="R137" s="19">
        <v>0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/>
      <c r="B138" s="20"/>
      <c r="C138" s="37" t="s">
        <v>2180</v>
      </c>
      <c r="D138" s="54"/>
      <c r="E138" s="45">
        <v>10</v>
      </c>
      <c r="F138" s="24"/>
      <c r="G138" s="24"/>
      <c r="H138" s="124">
        <v>0</v>
      </c>
      <c r="I138" s="19"/>
      <c r="J138" s="19"/>
      <c r="K138" s="19"/>
      <c r="L138" s="19"/>
      <c r="M138" s="19"/>
      <c r="N138" s="19"/>
      <c r="O138" s="19"/>
      <c r="P138" s="19"/>
      <c r="Q138" s="19" t="s">
        <v>75</v>
      </c>
      <c r="R138" s="19">
        <v>0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54</v>
      </c>
      <c r="B139" s="20" t="s">
        <v>279</v>
      </c>
      <c r="C139" s="35" t="s">
        <v>280</v>
      </c>
      <c r="D139" s="52" t="s">
        <v>69</v>
      </c>
      <c r="E139" s="24">
        <v>8</v>
      </c>
      <c r="F139" s="24"/>
      <c r="G139" s="24">
        <f>ROUND(E139*F139,2)</f>
        <v>0</v>
      </c>
      <c r="H139" s="124" t="s">
        <v>2513</v>
      </c>
      <c r="I139" s="19"/>
      <c r="J139" s="19"/>
      <c r="K139" s="19"/>
      <c r="L139" s="19"/>
      <c r="M139" s="19"/>
      <c r="N139" s="19"/>
      <c r="O139" s="19"/>
      <c r="P139" s="19"/>
      <c r="Q139" s="19" t="s">
        <v>70</v>
      </c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20"/>
      <c r="C140" s="37" t="s">
        <v>2255</v>
      </c>
      <c r="D140" s="54"/>
      <c r="E140" s="45">
        <v>8</v>
      </c>
      <c r="F140" s="24"/>
      <c r="G140" s="24"/>
      <c r="H140" s="124">
        <v>0</v>
      </c>
      <c r="I140" s="19"/>
      <c r="J140" s="19"/>
      <c r="K140" s="19"/>
      <c r="L140" s="19"/>
      <c r="M140" s="19"/>
      <c r="N140" s="19"/>
      <c r="O140" s="19"/>
      <c r="P140" s="19"/>
      <c r="Q140" s="19" t="s">
        <v>75</v>
      </c>
      <c r="R140" s="19">
        <v>0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>
        <v>55</v>
      </c>
      <c r="B141" s="20" t="s">
        <v>281</v>
      </c>
      <c r="C141" s="35" t="s">
        <v>282</v>
      </c>
      <c r="D141" s="52" t="s">
        <v>69</v>
      </c>
      <c r="E141" s="24">
        <v>4</v>
      </c>
      <c r="F141" s="24"/>
      <c r="G141" s="24">
        <f>ROUND(E141*F141,2)</f>
        <v>0</v>
      </c>
      <c r="H141" s="124" t="s">
        <v>2513</v>
      </c>
      <c r="I141" s="19"/>
      <c r="J141" s="19"/>
      <c r="K141" s="19"/>
      <c r="L141" s="19"/>
      <c r="M141" s="19"/>
      <c r="N141" s="19"/>
      <c r="O141" s="19"/>
      <c r="P141" s="19"/>
      <c r="Q141" s="19" t="s">
        <v>70</v>
      </c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/>
      <c r="B142" s="20"/>
      <c r="C142" s="37" t="s">
        <v>2256</v>
      </c>
      <c r="D142" s="54"/>
      <c r="E142" s="45">
        <v>4</v>
      </c>
      <c r="F142" s="24"/>
      <c r="G142" s="24"/>
      <c r="H142" s="124">
        <v>0</v>
      </c>
      <c r="I142" s="19"/>
      <c r="J142" s="19"/>
      <c r="K142" s="19"/>
      <c r="L142" s="19"/>
      <c r="M142" s="19"/>
      <c r="N142" s="19"/>
      <c r="O142" s="19"/>
      <c r="P142" s="19"/>
      <c r="Q142" s="19" t="s">
        <v>75</v>
      </c>
      <c r="R142" s="19">
        <v>0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>
        <v>56</v>
      </c>
      <c r="B143" s="20" t="s">
        <v>2257</v>
      </c>
      <c r="C143" s="35" t="s">
        <v>2258</v>
      </c>
      <c r="D143" s="52" t="s">
        <v>69</v>
      </c>
      <c r="E143" s="24">
        <v>6</v>
      </c>
      <c r="F143" s="24"/>
      <c r="G143" s="24">
        <f>ROUND(E143*F143,2)</f>
        <v>0</v>
      </c>
      <c r="H143" s="124" t="s">
        <v>2513</v>
      </c>
      <c r="I143" s="19"/>
      <c r="J143" s="19"/>
      <c r="K143" s="19"/>
      <c r="L143" s="19"/>
      <c r="M143" s="19"/>
      <c r="N143" s="19"/>
      <c r="O143" s="19"/>
      <c r="P143" s="19"/>
      <c r="Q143" s="19" t="s">
        <v>70</v>
      </c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/>
      <c r="B144" s="20"/>
      <c r="C144" s="37" t="s">
        <v>2259</v>
      </c>
      <c r="D144" s="54"/>
      <c r="E144" s="45">
        <v>6</v>
      </c>
      <c r="F144" s="24"/>
      <c r="G144" s="24"/>
      <c r="H144" s="124">
        <v>0</v>
      </c>
      <c r="I144" s="19"/>
      <c r="J144" s="19"/>
      <c r="K144" s="19"/>
      <c r="L144" s="19"/>
      <c r="M144" s="19"/>
      <c r="N144" s="19"/>
      <c r="O144" s="19"/>
      <c r="P144" s="19"/>
      <c r="Q144" s="19" t="s">
        <v>75</v>
      </c>
      <c r="R144" s="19">
        <v>0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>
        <v>57</v>
      </c>
      <c r="B145" s="20" t="s">
        <v>2260</v>
      </c>
      <c r="C145" s="35" t="s">
        <v>2261</v>
      </c>
      <c r="D145" s="52" t="s">
        <v>69</v>
      </c>
      <c r="E145" s="24">
        <v>2</v>
      </c>
      <c r="F145" s="24"/>
      <c r="G145" s="24">
        <f>ROUND(E145*F145,2)</f>
        <v>0</v>
      </c>
      <c r="H145" s="124" t="s">
        <v>2513</v>
      </c>
      <c r="I145" s="19"/>
      <c r="J145" s="19"/>
      <c r="K145" s="19"/>
      <c r="L145" s="19"/>
      <c r="M145" s="19"/>
      <c r="N145" s="19"/>
      <c r="O145" s="19"/>
      <c r="P145" s="19"/>
      <c r="Q145" s="19" t="s">
        <v>70</v>
      </c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/>
      <c r="B146" s="20"/>
      <c r="C146" s="37" t="s">
        <v>2262</v>
      </c>
      <c r="D146" s="54"/>
      <c r="E146" s="45">
        <v>2</v>
      </c>
      <c r="F146" s="24"/>
      <c r="G146" s="24"/>
      <c r="H146" s="124">
        <v>0</v>
      </c>
      <c r="I146" s="19"/>
      <c r="J146" s="19"/>
      <c r="K146" s="19"/>
      <c r="L146" s="19"/>
      <c r="M146" s="19"/>
      <c r="N146" s="19"/>
      <c r="O146" s="19"/>
      <c r="P146" s="19"/>
      <c r="Q146" s="19" t="s">
        <v>75</v>
      </c>
      <c r="R146" s="19">
        <v>0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>
        <v>58</v>
      </c>
      <c r="B147" s="20" t="s">
        <v>275</v>
      </c>
      <c r="C147" s="35" t="s">
        <v>276</v>
      </c>
      <c r="D147" s="52" t="s">
        <v>83</v>
      </c>
      <c r="E147" s="24">
        <v>30</v>
      </c>
      <c r="F147" s="24"/>
      <c r="G147" s="24">
        <f>ROUND(E147*F147,2)</f>
        <v>0</v>
      </c>
      <c r="H147" s="124" t="s">
        <v>2513</v>
      </c>
      <c r="I147" s="19"/>
      <c r="J147" s="19"/>
      <c r="K147" s="19"/>
      <c r="L147" s="19"/>
      <c r="M147" s="19"/>
      <c r="N147" s="19"/>
      <c r="O147" s="19"/>
      <c r="P147" s="19"/>
      <c r="Q147" s="19" t="s">
        <v>70</v>
      </c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/>
      <c r="B148" s="20"/>
      <c r="C148" s="37" t="s">
        <v>2263</v>
      </c>
      <c r="D148" s="54"/>
      <c r="E148" s="45">
        <v>30</v>
      </c>
      <c r="F148" s="24"/>
      <c r="G148" s="24"/>
      <c r="H148" s="124">
        <v>0</v>
      </c>
      <c r="I148" s="19"/>
      <c r="J148" s="19"/>
      <c r="K148" s="19"/>
      <c r="L148" s="19"/>
      <c r="M148" s="19"/>
      <c r="N148" s="19"/>
      <c r="O148" s="19"/>
      <c r="P148" s="19"/>
      <c r="Q148" s="19" t="s">
        <v>75</v>
      </c>
      <c r="R148" s="19">
        <v>0</v>
      </c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59</v>
      </c>
      <c r="B149" s="20" t="s">
        <v>277</v>
      </c>
      <c r="C149" s="35" t="s">
        <v>278</v>
      </c>
      <c r="D149" s="52" t="s">
        <v>83</v>
      </c>
      <c r="E149" s="24">
        <v>15</v>
      </c>
      <c r="F149" s="24"/>
      <c r="G149" s="24">
        <f>ROUND(E149*F149,2)</f>
        <v>0</v>
      </c>
      <c r="H149" s="124" t="s">
        <v>2513</v>
      </c>
      <c r="I149" s="19"/>
      <c r="J149" s="19"/>
      <c r="K149" s="19"/>
      <c r="L149" s="19"/>
      <c r="M149" s="19"/>
      <c r="N149" s="19"/>
      <c r="O149" s="19"/>
      <c r="P149" s="19"/>
      <c r="Q149" s="19" t="s">
        <v>70</v>
      </c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/>
      <c r="B150" s="20"/>
      <c r="C150" s="37" t="s">
        <v>2264</v>
      </c>
      <c r="D150" s="54"/>
      <c r="E150" s="45">
        <v>15</v>
      </c>
      <c r="F150" s="24"/>
      <c r="G150" s="24"/>
      <c r="H150" s="124">
        <v>0</v>
      </c>
      <c r="I150" s="19"/>
      <c r="J150" s="19"/>
      <c r="K150" s="19"/>
      <c r="L150" s="19"/>
      <c r="M150" s="19"/>
      <c r="N150" s="19"/>
      <c r="O150" s="19"/>
      <c r="P150" s="19"/>
      <c r="Q150" s="19" t="s">
        <v>75</v>
      </c>
      <c r="R150" s="19">
        <v>0</v>
      </c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0">
        <v>60</v>
      </c>
      <c r="B151" s="20" t="s">
        <v>287</v>
      </c>
      <c r="C151" s="35" t="s">
        <v>288</v>
      </c>
      <c r="D151" s="52" t="s">
        <v>83</v>
      </c>
      <c r="E151" s="24">
        <v>1.5</v>
      </c>
      <c r="F151" s="24"/>
      <c r="G151" s="24">
        <f>ROUND(E151*F151,2)</f>
        <v>0</v>
      </c>
      <c r="H151" s="124" t="s">
        <v>2513</v>
      </c>
      <c r="I151" s="19"/>
      <c r="J151" s="19"/>
      <c r="K151" s="19"/>
      <c r="L151" s="19"/>
      <c r="M151" s="19"/>
      <c r="N151" s="19"/>
      <c r="O151" s="19"/>
      <c r="P151" s="19"/>
      <c r="Q151" s="19" t="s">
        <v>70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20"/>
      <c r="C152" s="37" t="s">
        <v>2265</v>
      </c>
      <c r="D152" s="54"/>
      <c r="E152" s="45">
        <v>1.5</v>
      </c>
      <c r="F152" s="24"/>
      <c r="G152" s="24"/>
      <c r="H152" s="124">
        <v>0</v>
      </c>
      <c r="I152" s="19"/>
      <c r="J152" s="19"/>
      <c r="K152" s="19"/>
      <c r="L152" s="19"/>
      <c r="M152" s="19"/>
      <c r="N152" s="19"/>
      <c r="O152" s="19"/>
      <c r="P152" s="19"/>
      <c r="Q152" s="19" t="s">
        <v>75</v>
      </c>
      <c r="R152" s="19">
        <v>0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>
        <v>61</v>
      </c>
      <c r="B153" s="20" t="s">
        <v>289</v>
      </c>
      <c r="C153" s="35" t="s">
        <v>290</v>
      </c>
      <c r="D153" s="52" t="s">
        <v>83</v>
      </c>
      <c r="E153" s="24">
        <v>1</v>
      </c>
      <c r="F153" s="24"/>
      <c r="G153" s="24">
        <f>ROUND(E153*F153,2)</f>
        <v>0</v>
      </c>
      <c r="H153" s="124" t="s">
        <v>2513</v>
      </c>
      <c r="I153" s="19"/>
      <c r="J153" s="19"/>
      <c r="K153" s="19"/>
      <c r="L153" s="19"/>
      <c r="M153" s="19"/>
      <c r="N153" s="19"/>
      <c r="O153" s="19"/>
      <c r="P153" s="19"/>
      <c r="Q153" s="19" t="s">
        <v>70</v>
      </c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/>
      <c r="B154" s="20"/>
      <c r="C154" s="37" t="s">
        <v>2266</v>
      </c>
      <c r="D154" s="54"/>
      <c r="E154" s="45">
        <v>1</v>
      </c>
      <c r="F154" s="24"/>
      <c r="G154" s="24"/>
      <c r="H154" s="124">
        <v>0</v>
      </c>
      <c r="I154" s="19"/>
      <c r="J154" s="19"/>
      <c r="K154" s="19"/>
      <c r="L154" s="19"/>
      <c r="M154" s="19"/>
      <c r="N154" s="19"/>
      <c r="O154" s="19"/>
      <c r="P154" s="19"/>
      <c r="Q154" s="19" t="s">
        <v>75</v>
      </c>
      <c r="R154" s="19">
        <v>0</v>
      </c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62</v>
      </c>
      <c r="B155" s="20" t="s">
        <v>291</v>
      </c>
      <c r="C155" s="35" t="s">
        <v>292</v>
      </c>
      <c r="D155" s="52" t="s">
        <v>83</v>
      </c>
      <c r="E155" s="24">
        <v>0.5</v>
      </c>
      <c r="F155" s="24"/>
      <c r="G155" s="24">
        <f>ROUND(E155*F155,2)</f>
        <v>0</v>
      </c>
      <c r="H155" s="124" t="s">
        <v>2513</v>
      </c>
      <c r="I155" s="19"/>
      <c r="J155" s="19"/>
      <c r="K155" s="19"/>
      <c r="L155" s="19"/>
      <c r="M155" s="19"/>
      <c r="N155" s="19"/>
      <c r="O155" s="19"/>
      <c r="P155" s="19"/>
      <c r="Q155" s="19" t="s">
        <v>70</v>
      </c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20"/>
      <c r="C156" s="37" t="s">
        <v>2267</v>
      </c>
      <c r="D156" s="54"/>
      <c r="E156" s="45">
        <v>0.5</v>
      </c>
      <c r="F156" s="24"/>
      <c r="G156" s="24"/>
      <c r="H156" s="124">
        <v>0</v>
      </c>
      <c r="I156" s="19"/>
      <c r="J156" s="19"/>
      <c r="K156" s="19"/>
      <c r="L156" s="19"/>
      <c r="M156" s="19"/>
      <c r="N156" s="19"/>
      <c r="O156" s="19"/>
      <c r="P156" s="19"/>
      <c r="Q156" s="19" t="s">
        <v>75</v>
      </c>
      <c r="R156" s="19">
        <v>0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x14ac:dyDescent="0.2">
      <c r="A157" s="21" t="s">
        <v>65</v>
      </c>
      <c r="B157" s="21" t="s">
        <v>2268</v>
      </c>
      <c r="C157" s="36" t="s">
        <v>2269</v>
      </c>
      <c r="D157" s="53"/>
      <c r="E157" s="25"/>
      <c r="F157" s="25"/>
      <c r="G157" s="25">
        <f>SUMIF(Q158:Q171,"&lt;&gt;NOR",G158:G171)</f>
        <v>0</v>
      </c>
      <c r="H157" s="125"/>
      <c r="I157" s="19"/>
      <c r="Q157" t="s">
        <v>66</v>
      </c>
    </row>
    <row r="158" spans="1:46" outlineLevel="1" x14ac:dyDescent="0.2">
      <c r="A158" s="20">
        <v>63</v>
      </c>
      <c r="B158" s="20" t="s">
        <v>327</v>
      </c>
      <c r="C158" s="35" t="s">
        <v>328</v>
      </c>
      <c r="D158" s="52" t="s">
        <v>329</v>
      </c>
      <c r="E158" s="24">
        <v>35.97</v>
      </c>
      <c r="F158" s="24"/>
      <c r="G158" s="24">
        <f>ROUND(E158*F158,2)</f>
        <v>0</v>
      </c>
      <c r="H158" s="124" t="s">
        <v>2513</v>
      </c>
      <c r="I158" s="19"/>
      <c r="J158" s="19"/>
      <c r="K158" s="19"/>
      <c r="L158" s="19"/>
      <c r="M158" s="19"/>
      <c r="N158" s="19"/>
      <c r="O158" s="19"/>
      <c r="P158" s="19"/>
      <c r="Q158" s="19" t="s">
        <v>70</v>
      </c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20"/>
      <c r="C159" s="37" t="s">
        <v>2270</v>
      </c>
      <c r="D159" s="54"/>
      <c r="E159" s="45">
        <v>35.97</v>
      </c>
      <c r="F159" s="24"/>
      <c r="G159" s="24"/>
      <c r="H159" s="124">
        <v>0</v>
      </c>
      <c r="I159" s="19"/>
      <c r="J159" s="19"/>
      <c r="K159" s="19"/>
      <c r="L159" s="19"/>
      <c r="M159" s="19"/>
      <c r="N159" s="19"/>
      <c r="O159" s="19"/>
      <c r="P159" s="19"/>
      <c r="Q159" s="19" t="s">
        <v>75</v>
      </c>
      <c r="R159" s="19">
        <v>0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64</v>
      </c>
      <c r="B160" s="20" t="s">
        <v>330</v>
      </c>
      <c r="C160" s="35" t="s">
        <v>331</v>
      </c>
      <c r="D160" s="52" t="s">
        <v>329</v>
      </c>
      <c r="E160" s="24">
        <v>35.97</v>
      </c>
      <c r="F160" s="24"/>
      <c r="G160" s="24">
        <f>ROUND(E160*F160,2)</f>
        <v>0</v>
      </c>
      <c r="H160" s="124" t="s">
        <v>2513</v>
      </c>
      <c r="I160" s="19"/>
      <c r="J160" s="19"/>
      <c r="K160" s="19"/>
      <c r="L160" s="19"/>
      <c r="M160" s="19"/>
      <c r="N160" s="19"/>
      <c r="O160" s="19"/>
      <c r="P160" s="19"/>
      <c r="Q160" s="19" t="s">
        <v>70</v>
      </c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20"/>
      <c r="C161" s="37" t="s">
        <v>2270</v>
      </c>
      <c r="D161" s="54"/>
      <c r="E161" s="45">
        <v>35.97</v>
      </c>
      <c r="F161" s="24"/>
      <c r="G161" s="24"/>
      <c r="H161" s="124">
        <v>0</v>
      </c>
      <c r="I161" s="19"/>
      <c r="J161" s="19"/>
      <c r="K161" s="19"/>
      <c r="L161" s="19"/>
      <c r="M161" s="19"/>
      <c r="N161" s="19"/>
      <c r="O161" s="19"/>
      <c r="P161" s="19"/>
      <c r="Q161" s="19" t="s">
        <v>75</v>
      </c>
      <c r="R161" s="19">
        <v>0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65</v>
      </c>
      <c r="B162" s="20" t="s">
        <v>332</v>
      </c>
      <c r="C162" s="35" t="s">
        <v>333</v>
      </c>
      <c r="D162" s="52" t="s">
        <v>329</v>
      </c>
      <c r="E162" s="24">
        <v>35.97</v>
      </c>
      <c r="F162" s="24"/>
      <c r="G162" s="24">
        <f>ROUND(E162*F162,2)</f>
        <v>0</v>
      </c>
      <c r="H162" s="124" t="s">
        <v>2513</v>
      </c>
      <c r="I162" s="19"/>
      <c r="J162" s="19"/>
      <c r="K162" s="19"/>
      <c r="L162" s="19"/>
      <c r="M162" s="19"/>
      <c r="N162" s="19"/>
      <c r="O162" s="19"/>
      <c r="P162" s="19"/>
      <c r="Q162" s="19" t="s">
        <v>70</v>
      </c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/>
      <c r="B163" s="20"/>
      <c r="C163" s="37" t="s">
        <v>2270</v>
      </c>
      <c r="D163" s="54"/>
      <c r="E163" s="45">
        <v>35.97</v>
      </c>
      <c r="F163" s="24"/>
      <c r="G163" s="24"/>
      <c r="H163" s="124">
        <v>0</v>
      </c>
      <c r="I163" s="19"/>
      <c r="J163" s="19"/>
      <c r="K163" s="19"/>
      <c r="L163" s="19"/>
      <c r="M163" s="19"/>
      <c r="N163" s="19"/>
      <c r="O163" s="19"/>
      <c r="P163" s="19"/>
      <c r="Q163" s="19" t="s">
        <v>75</v>
      </c>
      <c r="R163" s="19">
        <v>0</v>
      </c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>
        <v>66</v>
      </c>
      <c r="B164" s="20" t="s">
        <v>2271</v>
      </c>
      <c r="C164" s="35" t="s">
        <v>2272</v>
      </c>
      <c r="D164" s="52" t="s">
        <v>329</v>
      </c>
      <c r="E164" s="24">
        <v>35.97</v>
      </c>
      <c r="F164" s="24"/>
      <c r="G164" s="24">
        <f>ROUND(E164*F164,2)</f>
        <v>0</v>
      </c>
      <c r="H164" s="124" t="s">
        <v>2513</v>
      </c>
      <c r="I164" s="19"/>
      <c r="J164" s="19"/>
      <c r="K164" s="19"/>
      <c r="L164" s="19"/>
      <c r="M164" s="19"/>
      <c r="N164" s="19"/>
      <c r="O164" s="19"/>
      <c r="P164" s="19"/>
      <c r="Q164" s="19" t="s">
        <v>70</v>
      </c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20"/>
      <c r="C165" s="37" t="s">
        <v>2270</v>
      </c>
      <c r="D165" s="54"/>
      <c r="E165" s="45">
        <v>35.97</v>
      </c>
      <c r="F165" s="24"/>
      <c r="G165" s="24"/>
      <c r="H165" s="124">
        <v>0</v>
      </c>
      <c r="I165" s="19"/>
      <c r="J165" s="19"/>
      <c r="K165" s="19"/>
      <c r="L165" s="19"/>
      <c r="M165" s="19"/>
      <c r="N165" s="19"/>
      <c r="O165" s="19"/>
      <c r="P165" s="19"/>
      <c r="Q165" s="19" t="s">
        <v>75</v>
      </c>
      <c r="R165" s="19">
        <v>0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67</v>
      </c>
      <c r="B166" s="20" t="s">
        <v>334</v>
      </c>
      <c r="C166" s="35" t="s">
        <v>335</v>
      </c>
      <c r="D166" s="52" t="s">
        <v>329</v>
      </c>
      <c r="E166" s="24">
        <v>35.97</v>
      </c>
      <c r="F166" s="24"/>
      <c r="G166" s="24">
        <f>ROUND(E166*F166,2)</f>
        <v>0</v>
      </c>
      <c r="H166" s="124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 t="s">
        <v>70</v>
      </c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37" t="s">
        <v>2270</v>
      </c>
      <c r="D167" s="54"/>
      <c r="E167" s="45">
        <v>35.97</v>
      </c>
      <c r="F167" s="24"/>
      <c r="G167" s="24"/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 t="s">
        <v>75</v>
      </c>
      <c r="R167" s="19">
        <v>0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>
        <v>68</v>
      </c>
      <c r="B168" s="20" t="s">
        <v>336</v>
      </c>
      <c r="C168" s="35" t="s">
        <v>337</v>
      </c>
      <c r="D168" s="52" t="s">
        <v>329</v>
      </c>
      <c r="E168" s="24">
        <v>359.7</v>
      </c>
      <c r="F168" s="24"/>
      <c r="G168" s="24">
        <f>ROUND(E168*F168,2)</f>
        <v>0</v>
      </c>
      <c r="H168" s="124" t="s">
        <v>2513</v>
      </c>
      <c r="I168" s="19"/>
      <c r="J168" s="19"/>
      <c r="K168" s="19"/>
      <c r="L168" s="19"/>
      <c r="M168" s="19"/>
      <c r="N168" s="19"/>
      <c r="O168" s="19"/>
      <c r="P168" s="19"/>
      <c r="Q168" s="19" t="s">
        <v>70</v>
      </c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/>
      <c r="B169" s="20"/>
      <c r="C169" s="37" t="s">
        <v>2273</v>
      </c>
      <c r="D169" s="54"/>
      <c r="E169" s="45">
        <v>359.7</v>
      </c>
      <c r="F169" s="24"/>
      <c r="G169" s="24"/>
      <c r="H169" s="124">
        <v>0</v>
      </c>
      <c r="I169" s="19"/>
      <c r="J169" s="19"/>
      <c r="K169" s="19"/>
      <c r="L169" s="19"/>
      <c r="M169" s="19"/>
      <c r="N169" s="19"/>
      <c r="O169" s="19"/>
      <c r="P169" s="19"/>
      <c r="Q169" s="19" t="s">
        <v>75</v>
      </c>
      <c r="R169" s="19">
        <v>0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>
        <v>69</v>
      </c>
      <c r="B170" s="20" t="s">
        <v>2274</v>
      </c>
      <c r="C170" s="35" t="s">
        <v>2275</v>
      </c>
      <c r="D170" s="52" t="s">
        <v>329</v>
      </c>
      <c r="E170" s="24">
        <v>35.97</v>
      </c>
      <c r="F170" s="24"/>
      <c r="G170" s="24">
        <f>ROUND(E170*F170,2)</f>
        <v>0</v>
      </c>
      <c r="H170" s="124" t="s">
        <v>2513</v>
      </c>
      <c r="I170" s="19"/>
      <c r="J170" s="19"/>
      <c r="K170" s="19"/>
      <c r="L170" s="19"/>
      <c r="M170" s="19"/>
      <c r="N170" s="19"/>
      <c r="O170" s="19"/>
      <c r="P170" s="19"/>
      <c r="Q170" s="19" t="s">
        <v>70</v>
      </c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outlineLevel="1" x14ac:dyDescent="0.2">
      <c r="A171" s="20"/>
      <c r="B171" s="20"/>
      <c r="C171" s="37" t="s">
        <v>2270</v>
      </c>
      <c r="D171" s="54"/>
      <c r="E171" s="45">
        <v>35.97</v>
      </c>
      <c r="F171" s="24"/>
      <c r="G171" s="24"/>
      <c r="H171" s="124">
        <v>0</v>
      </c>
      <c r="I171" s="19"/>
      <c r="J171" s="19"/>
      <c r="K171" s="19"/>
      <c r="L171" s="19"/>
      <c r="M171" s="19"/>
      <c r="N171" s="19"/>
      <c r="O171" s="19"/>
      <c r="P171" s="19"/>
      <c r="Q171" s="19" t="s">
        <v>75</v>
      </c>
      <c r="R171" s="19">
        <v>0</v>
      </c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x14ac:dyDescent="0.2">
      <c r="A172" s="21" t="s">
        <v>65</v>
      </c>
      <c r="B172" s="21" t="s">
        <v>30</v>
      </c>
      <c r="C172" s="36" t="s">
        <v>31</v>
      </c>
      <c r="D172" s="53"/>
      <c r="E172" s="25"/>
      <c r="F172" s="25"/>
      <c r="G172" s="25">
        <f>SUMIF(Q173:Q173,"&lt;&gt;NOR",G173:G173)</f>
        <v>0</v>
      </c>
      <c r="H172" s="125"/>
      <c r="I172" s="19"/>
      <c r="Q172" t="s">
        <v>66</v>
      </c>
    </row>
    <row r="173" spans="1:46" outlineLevel="1" x14ac:dyDescent="0.2">
      <c r="A173" s="20">
        <v>70</v>
      </c>
      <c r="B173" s="20" t="s">
        <v>2276</v>
      </c>
      <c r="C173" s="35" t="s">
        <v>2277</v>
      </c>
      <c r="D173" s="52" t="s">
        <v>329</v>
      </c>
      <c r="E173" s="24">
        <v>102.5</v>
      </c>
      <c r="F173" s="24"/>
      <c r="G173" s="24">
        <f>ROUND(E173*F173,2)</f>
        <v>0</v>
      </c>
      <c r="H173" s="124" t="s">
        <v>2513</v>
      </c>
      <c r="I173" s="19"/>
      <c r="J173" s="19"/>
      <c r="K173" s="19"/>
      <c r="L173" s="19"/>
      <c r="M173" s="19"/>
      <c r="N173" s="19"/>
      <c r="O173" s="19"/>
      <c r="P173" s="19"/>
      <c r="Q173" s="19" t="s">
        <v>70</v>
      </c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x14ac:dyDescent="0.2">
      <c r="A174" s="21" t="s">
        <v>65</v>
      </c>
      <c r="B174" s="21" t="s">
        <v>2278</v>
      </c>
      <c r="C174" s="36" t="s">
        <v>2279</v>
      </c>
      <c r="D174" s="53"/>
      <c r="E174" s="25"/>
      <c r="F174" s="25"/>
      <c r="G174" s="25">
        <f>SUMIF(Q175:Q180,"&lt;&gt;NOR",G175:G180)</f>
        <v>0</v>
      </c>
      <c r="H174" s="125"/>
      <c r="I174" s="19"/>
      <c r="Q174" t="s">
        <v>66</v>
      </c>
    </row>
    <row r="175" spans="1:46" outlineLevel="1" x14ac:dyDescent="0.2">
      <c r="A175" s="20">
        <v>71</v>
      </c>
      <c r="B175" s="20" t="s">
        <v>2280</v>
      </c>
      <c r="C175" s="35" t="s">
        <v>2281</v>
      </c>
      <c r="D175" s="52" t="s">
        <v>87</v>
      </c>
      <c r="E175" s="24">
        <v>12.43</v>
      </c>
      <c r="F175" s="24"/>
      <c r="G175" s="24">
        <f>ROUND(E175*F175,2)</f>
        <v>0</v>
      </c>
      <c r="H175" s="124" t="s">
        <v>2513</v>
      </c>
      <c r="I175" s="19"/>
      <c r="J175" s="19"/>
      <c r="K175" s="19"/>
      <c r="L175" s="19"/>
      <c r="M175" s="19"/>
      <c r="N175" s="19"/>
      <c r="O175" s="19"/>
      <c r="P175" s="19"/>
      <c r="Q175" s="19" t="s">
        <v>120</v>
      </c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20"/>
      <c r="C176" s="37" t="s">
        <v>2159</v>
      </c>
      <c r="D176" s="54"/>
      <c r="E176" s="45">
        <v>12.43</v>
      </c>
      <c r="F176" s="24"/>
      <c r="G176" s="24"/>
      <c r="H176" s="124">
        <v>0</v>
      </c>
      <c r="I176" s="19"/>
      <c r="J176" s="19"/>
      <c r="K176" s="19"/>
      <c r="L176" s="19"/>
      <c r="M176" s="19"/>
      <c r="N176" s="19"/>
      <c r="O176" s="19"/>
      <c r="P176" s="19"/>
      <c r="Q176" s="19" t="s">
        <v>75</v>
      </c>
      <c r="R176" s="19">
        <v>0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ht="22.5" outlineLevel="1" x14ac:dyDescent="0.2">
      <c r="A177" s="20">
        <v>72</v>
      </c>
      <c r="B177" s="20" t="s">
        <v>2282</v>
      </c>
      <c r="C177" s="35" t="s">
        <v>2283</v>
      </c>
      <c r="D177" s="52" t="s">
        <v>87</v>
      </c>
      <c r="E177" s="24">
        <v>14.294499999999999</v>
      </c>
      <c r="F177" s="24"/>
      <c r="G177" s="24">
        <f>ROUND(E177*F177,2)</f>
        <v>0</v>
      </c>
      <c r="H177" s="124" t="s">
        <v>2513</v>
      </c>
      <c r="I177" s="19"/>
      <c r="J177" s="19"/>
      <c r="K177" s="19"/>
      <c r="L177" s="19"/>
      <c r="M177" s="19"/>
      <c r="N177" s="19"/>
      <c r="O177" s="19"/>
      <c r="P177" s="19"/>
      <c r="Q177" s="19" t="s">
        <v>70</v>
      </c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/>
      <c r="B178" s="20"/>
      <c r="C178" s="37" t="s">
        <v>2284</v>
      </c>
      <c r="D178" s="54"/>
      <c r="E178" s="45">
        <v>14.294499999999999</v>
      </c>
      <c r="F178" s="24"/>
      <c r="G178" s="24"/>
      <c r="H178" s="124">
        <v>0</v>
      </c>
      <c r="I178" s="19"/>
      <c r="J178" s="19"/>
      <c r="K178" s="19"/>
      <c r="L178" s="19"/>
      <c r="M178" s="19"/>
      <c r="N178" s="19"/>
      <c r="O178" s="19"/>
      <c r="P178" s="19"/>
      <c r="Q178" s="19" t="s">
        <v>75</v>
      </c>
      <c r="R178" s="19">
        <v>0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>
        <v>73</v>
      </c>
      <c r="B179" s="20" t="s">
        <v>2285</v>
      </c>
      <c r="C179" s="35" t="s">
        <v>2286</v>
      </c>
      <c r="D179" s="52" t="s">
        <v>87</v>
      </c>
      <c r="E179" s="24">
        <v>14.294499999999999</v>
      </c>
      <c r="F179" s="24"/>
      <c r="G179" s="24">
        <f>ROUND(E179*F179,2)</f>
        <v>0</v>
      </c>
      <c r="H179" s="124" t="s">
        <v>2513</v>
      </c>
      <c r="I179" s="19"/>
      <c r="J179" s="19"/>
      <c r="K179" s="19"/>
      <c r="L179" s="19"/>
      <c r="M179" s="19"/>
      <c r="N179" s="19"/>
      <c r="O179" s="19"/>
      <c r="P179" s="19"/>
      <c r="Q179" s="19" t="s">
        <v>120</v>
      </c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20"/>
      <c r="C180" s="37" t="s">
        <v>2284</v>
      </c>
      <c r="D180" s="54"/>
      <c r="E180" s="45">
        <v>14.294499999999999</v>
      </c>
      <c r="F180" s="24"/>
      <c r="G180" s="24"/>
      <c r="H180" s="124">
        <v>0</v>
      </c>
      <c r="I180" s="19"/>
      <c r="J180" s="19"/>
      <c r="K180" s="19"/>
      <c r="L180" s="19"/>
      <c r="M180" s="19"/>
      <c r="N180" s="19"/>
      <c r="O180" s="19"/>
      <c r="P180" s="19"/>
      <c r="Q180" s="19" t="s">
        <v>75</v>
      </c>
      <c r="R180" s="19">
        <v>0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x14ac:dyDescent="0.2">
      <c r="A181" s="21" t="s">
        <v>65</v>
      </c>
      <c r="B181" s="21" t="s">
        <v>1225</v>
      </c>
      <c r="C181" s="36" t="s">
        <v>1226</v>
      </c>
      <c r="D181" s="53"/>
      <c r="E181" s="25"/>
      <c r="F181" s="25"/>
      <c r="G181" s="25">
        <f>SUMIF(Q182:Q194,"&lt;&gt;NOR",G182:G194)</f>
        <v>0</v>
      </c>
      <c r="H181" s="125"/>
      <c r="I181" s="19"/>
      <c r="Q181" t="s">
        <v>66</v>
      </c>
    </row>
    <row r="182" spans="1:46" ht="22.5" outlineLevel="1" x14ac:dyDescent="0.2">
      <c r="A182" s="20">
        <v>74</v>
      </c>
      <c r="B182" s="20" t="s">
        <v>2287</v>
      </c>
      <c r="C182" s="35" t="s">
        <v>2288</v>
      </c>
      <c r="D182" s="52" t="s">
        <v>87</v>
      </c>
      <c r="E182" s="24">
        <v>30.36</v>
      </c>
      <c r="F182" s="24"/>
      <c r="G182" s="24">
        <f>ROUND(E182*F182,2)</f>
        <v>0</v>
      </c>
      <c r="H182" s="124" t="s">
        <v>2513</v>
      </c>
      <c r="I182" s="19"/>
      <c r="J182" s="19"/>
      <c r="K182" s="19"/>
      <c r="L182" s="19"/>
      <c r="M182" s="19"/>
      <c r="N182" s="19"/>
      <c r="O182" s="19"/>
      <c r="P182" s="19"/>
      <c r="Q182" s="19" t="s">
        <v>70</v>
      </c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20"/>
      <c r="C183" s="37" t="s">
        <v>2199</v>
      </c>
      <c r="D183" s="54"/>
      <c r="E183" s="45">
        <v>8.9600000000000009</v>
      </c>
      <c r="F183" s="24"/>
      <c r="G183" s="24"/>
      <c r="H183" s="124">
        <v>0</v>
      </c>
      <c r="I183" s="19"/>
      <c r="J183" s="19"/>
      <c r="K183" s="19"/>
      <c r="L183" s="19"/>
      <c r="M183" s="19"/>
      <c r="N183" s="19"/>
      <c r="O183" s="19"/>
      <c r="P183" s="19"/>
      <c r="Q183" s="19" t="s">
        <v>75</v>
      </c>
      <c r="R183" s="19">
        <v>0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/>
      <c r="B184" s="20"/>
      <c r="C184" s="37" t="s">
        <v>2200</v>
      </c>
      <c r="D184" s="54"/>
      <c r="E184" s="45">
        <v>21.4</v>
      </c>
      <c r="F184" s="24"/>
      <c r="G184" s="24"/>
      <c r="H184" s="124">
        <v>0</v>
      </c>
      <c r="I184" s="19"/>
      <c r="J184" s="19"/>
      <c r="K184" s="19"/>
      <c r="L184" s="19"/>
      <c r="M184" s="19"/>
      <c r="N184" s="19"/>
      <c r="O184" s="19"/>
      <c r="P184" s="19"/>
      <c r="Q184" s="19" t="s">
        <v>75</v>
      </c>
      <c r="R184" s="19">
        <v>0</v>
      </c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20">
        <v>75</v>
      </c>
      <c r="B185" s="20" t="s">
        <v>2289</v>
      </c>
      <c r="C185" s="35" t="s">
        <v>2290</v>
      </c>
      <c r="D185" s="52" t="s">
        <v>87</v>
      </c>
      <c r="E185" s="24">
        <v>66.792000000000002</v>
      </c>
      <c r="F185" s="24"/>
      <c r="G185" s="24">
        <f>ROUND(E185*F185,2)</f>
        <v>0</v>
      </c>
      <c r="H185" s="124" t="s">
        <v>2513</v>
      </c>
      <c r="I185" s="19"/>
      <c r="J185" s="19"/>
      <c r="K185" s="19"/>
      <c r="L185" s="19"/>
      <c r="M185" s="19"/>
      <c r="N185" s="19"/>
      <c r="O185" s="19"/>
      <c r="P185" s="19"/>
      <c r="Q185" s="19" t="s">
        <v>2291</v>
      </c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20"/>
      <c r="C186" s="38" t="s">
        <v>307</v>
      </c>
      <c r="D186" s="55"/>
      <c r="E186" s="46"/>
      <c r="F186" s="24"/>
      <c r="G186" s="24"/>
      <c r="H186" s="124">
        <v>0</v>
      </c>
      <c r="I186" s="19"/>
      <c r="J186" s="19"/>
      <c r="K186" s="19"/>
      <c r="L186" s="19"/>
      <c r="M186" s="19"/>
      <c r="N186" s="19"/>
      <c r="O186" s="19"/>
      <c r="P186" s="19"/>
      <c r="Q186" s="19" t="s">
        <v>75</v>
      </c>
      <c r="R186" s="19">
        <v>2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/>
      <c r="B187" s="20"/>
      <c r="C187" s="39" t="s">
        <v>2292</v>
      </c>
      <c r="D187" s="55"/>
      <c r="E187" s="46">
        <v>8.9600000000000009</v>
      </c>
      <c r="F187" s="24"/>
      <c r="G187" s="24"/>
      <c r="H187" s="124">
        <v>0</v>
      </c>
      <c r="I187" s="19"/>
      <c r="J187" s="19"/>
      <c r="K187" s="19"/>
      <c r="L187" s="19"/>
      <c r="M187" s="19"/>
      <c r="N187" s="19"/>
      <c r="O187" s="19"/>
      <c r="P187" s="19"/>
      <c r="Q187" s="19" t="s">
        <v>75</v>
      </c>
      <c r="R187" s="19">
        <v>2</v>
      </c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20"/>
      <c r="C188" s="39" t="s">
        <v>2293</v>
      </c>
      <c r="D188" s="55"/>
      <c r="E188" s="46">
        <v>21.4</v>
      </c>
      <c r="F188" s="24"/>
      <c r="G188" s="24"/>
      <c r="H188" s="124">
        <v>0</v>
      </c>
      <c r="I188" s="19"/>
      <c r="J188" s="19"/>
      <c r="K188" s="19"/>
      <c r="L188" s="19"/>
      <c r="M188" s="19"/>
      <c r="N188" s="19"/>
      <c r="O188" s="19"/>
      <c r="P188" s="19"/>
      <c r="Q188" s="19" t="s">
        <v>75</v>
      </c>
      <c r="R188" s="19">
        <v>2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20"/>
      <c r="C189" s="38" t="s">
        <v>310</v>
      </c>
      <c r="D189" s="55"/>
      <c r="E189" s="46"/>
      <c r="F189" s="24"/>
      <c r="G189" s="24"/>
      <c r="H189" s="124">
        <v>0</v>
      </c>
      <c r="I189" s="19"/>
      <c r="J189" s="19"/>
      <c r="K189" s="19"/>
      <c r="L189" s="19"/>
      <c r="M189" s="19"/>
      <c r="N189" s="19"/>
      <c r="O189" s="19"/>
      <c r="P189" s="19"/>
      <c r="Q189" s="19" t="s">
        <v>75</v>
      </c>
      <c r="R189" s="19">
        <v>0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/>
      <c r="B190" s="20"/>
      <c r="C190" s="37" t="s">
        <v>2294</v>
      </c>
      <c r="D190" s="54"/>
      <c r="E190" s="45">
        <v>66.792000000000002</v>
      </c>
      <c r="F190" s="24"/>
      <c r="G190" s="24"/>
      <c r="H190" s="124">
        <v>0</v>
      </c>
      <c r="I190" s="19"/>
      <c r="J190" s="19"/>
      <c r="K190" s="19"/>
      <c r="L190" s="19"/>
      <c r="M190" s="19"/>
      <c r="N190" s="19"/>
      <c r="O190" s="19"/>
      <c r="P190" s="19"/>
      <c r="Q190" s="19" t="s">
        <v>75</v>
      </c>
      <c r="R190" s="19">
        <v>0</v>
      </c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outlineLevel="1" x14ac:dyDescent="0.2">
      <c r="A191" s="20">
        <v>76</v>
      </c>
      <c r="B191" s="20" t="s">
        <v>2295</v>
      </c>
      <c r="C191" s="35" t="s">
        <v>2296</v>
      </c>
      <c r="D191" s="52" t="s">
        <v>87</v>
      </c>
      <c r="E191" s="24">
        <v>12.43</v>
      </c>
      <c r="F191" s="24"/>
      <c r="G191" s="24">
        <f>ROUND(E191*F191,2)</f>
        <v>0</v>
      </c>
      <c r="H191" s="124" t="s">
        <v>2513</v>
      </c>
      <c r="I191" s="19"/>
      <c r="J191" s="19"/>
      <c r="K191" s="19"/>
      <c r="L191" s="19"/>
      <c r="M191" s="19"/>
      <c r="N191" s="19"/>
      <c r="O191" s="19"/>
      <c r="P191" s="19"/>
      <c r="Q191" s="19" t="s">
        <v>70</v>
      </c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/>
      <c r="B192" s="20"/>
      <c r="C192" s="37" t="s">
        <v>2159</v>
      </c>
      <c r="D192" s="54"/>
      <c r="E192" s="45">
        <v>12.43</v>
      </c>
      <c r="F192" s="24"/>
      <c r="G192" s="24"/>
      <c r="H192" s="124">
        <v>0</v>
      </c>
      <c r="I192" s="19"/>
      <c r="J192" s="19"/>
      <c r="K192" s="19"/>
      <c r="L192" s="19"/>
      <c r="M192" s="19"/>
      <c r="N192" s="19"/>
      <c r="O192" s="19"/>
      <c r="P192" s="19"/>
      <c r="Q192" s="19" t="s">
        <v>75</v>
      </c>
      <c r="R192" s="19">
        <v>0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>
        <v>77</v>
      </c>
      <c r="B193" s="20" t="s">
        <v>2297</v>
      </c>
      <c r="C193" s="35" t="s">
        <v>2298</v>
      </c>
      <c r="D193" s="52" t="s">
        <v>73</v>
      </c>
      <c r="E193" s="24">
        <v>4.6488200000000006</v>
      </c>
      <c r="F193" s="24"/>
      <c r="G193" s="24">
        <f>ROUND(E193*F193,2)</f>
        <v>0</v>
      </c>
      <c r="H193" s="124" t="s">
        <v>2513</v>
      </c>
      <c r="I193" s="19"/>
      <c r="J193" s="19"/>
      <c r="K193" s="19"/>
      <c r="L193" s="19"/>
      <c r="M193" s="19"/>
      <c r="N193" s="19"/>
      <c r="O193" s="19"/>
      <c r="P193" s="19"/>
      <c r="Q193" s="19" t="s">
        <v>2291</v>
      </c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/>
      <c r="B194" s="20"/>
      <c r="C194" s="37" t="s">
        <v>2299</v>
      </c>
      <c r="D194" s="54"/>
      <c r="E194" s="45">
        <v>4.6488199999999997</v>
      </c>
      <c r="F194" s="24"/>
      <c r="G194" s="24"/>
      <c r="H194" s="124">
        <v>0</v>
      </c>
      <c r="I194" s="19"/>
      <c r="J194" s="19"/>
      <c r="K194" s="19"/>
      <c r="L194" s="19"/>
      <c r="M194" s="19"/>
      <c r="N194" s="19"/>
      <c r="O194" s="19"/>
      <c r="P194" s="19"/>
      <c r="Q194" s="19" t="s">
        <v>75</v>
      </c>
      <c r="R194" s="19">
        <v>0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x14ac:dyDescent="0.2">
      <c r="A195" s="21" t="s">
        <v>65</v>
      </c>
      <c r="B195" s="21" t="s">
        <v>2300</v>
      </c>
      <c r="C195" s="36" t="s">
        <v>2301</v>
      </c>
      <c r="D195" s="53"/>
      <c r="E195" s="25"/>
      <c r="F195" s="25"/>
      <c r="G195" s="25">
        <f>SUMIF(Q196:Q196,"&lt;&gt;NOR",G196:G196)</f>
        <v>0</v>
      </c>
      <c r="H195" s="125"/>
      <c r="I195" s="19"/>
      <c r="Q195" t="s">
        <v>66</v>
      </c>
    </row>
    <row r="196" spans="1:46" outlineLevel="1" x14ac:dyDescent="0.2">
      <c r="A196" s="20">
        <v>78</v>
      </c>
      <c r="B196" s="20" t="s">
        <v>2302</v>
      </c>
      <c r="C196" s="35" t="s">
        <v>2301</v>
      </c>
      <c r="D196" s="52" t="s">
        <v>69</v>
      </c>
      <c r="E196" s="24">
        <v>1</v>
      </c>
      <c r="F196" s="24"/>
      <c r="G196" s="24">
        <f>ROUND(E196*F196,2)</f>
        <v>0</v>
      </c>
      <c r="H196" s="124" t="s">
        <v>2512</v>
      </c>
      <c r="I196" s="19"/>
      <c r="J196" s="19"/>
      <c r="K196" s="19"/>
      <c r="L196" s="19"/>
      <c r="M196" s="19"/>
      <c r="N196" s="19"/>
      <c r="O196" s="19"/>
      <c r="P196" s="19"/>
      <c r="Q196" s="19" t="s">
        <v>70</v>
      </c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x14ac:dyDescent="0.2">
      <c r="A197" s="21" t="s">
        <v>65</v>
      </c>
      <c r="B197" s="21" t="s">
        <v>36</v>
      </c>
      <c r="C197" s="36" t="s">
        <v>37</v>
      </c>
      <c r="D197" s="53"/>
      <c r="E197" s="25"/>
      <c r="F197" s="25"/>
      <c r="G197" s="25">
        <f>SUMIF(Q198:Q207,"&lt;&gt;NOR",G198:G207)</f>
        <v>0</v>
      </c>
      <c r="H197" s="125"/>
      <c r="I197" s="19"/>
      <c r="Q197" t="s">
        <v>66</v>
      </c>
    </row>
    <row r="198" spans="1:46" outlineLevel="1" x14ac:dyDescent="0.2">
      <c r="A198" s="20">
        <v>79</v>
      </c>
      <c r="B198" s="20" t="s">
        <v>397</v>
      </c>
      <c r="C198" s="35" t="s">
        <v>2303</v>
      </c>
      <c r="D198" s="52" t="s">
        <v>396</v>
      </c>
      <c r="E198" s="24">
        <v>150</v>
      </c>
      <c r="F198" s="24"/>
      <c r="G198" s="24">
        <f>ROUND(E198*F198,2)</f>
        <v>0</v>
      </c>
      <c r="H198" s="124" t="s">
        <v>2513</v>
      </c>
      <c r="I198" s="19"/>
      <c r="J198" s="19"/>
      <c r="K198" s="19"/>
      <c r="L198" s="19"/>
      <c r="M198" s="19"/>
      <c r="N198" s="19"/>
      <c r="O198" s="19"/>
      <c r="P198" s="19"/>
      <c r="Q198" s="19" t="s">
        <v>70</v>
      </c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>
        <v>80</v>
      </c>
      <c r="B199" s="20" t="s">
        <v>2304</v>
      </c>
      <c r="C199" s="35" t="s">
        <v>2305</v>
      </c>
      <c r="D199" s="52" t="s">
        <v>396</v>
      </c>
      <c r="E199" s="24">
        <v>250</v>
      </c>
      <c r="F199" s="24"/>
      <c r="G199" s="24">
        <f>ROUND(E199*F199,2)</f>
        <v>0</v>
      </c>
      <c r="H199" s="124" t="s">
        <v>2513</v>
      </c>
      <c r="I199" s="19"/>
      <c r="J199" s="19"/>
      <c r="K199" s="19"/>
      <c r="L199" s="19"/>
      <c r="M199" s="19"/>
      <c r="N199" s="19"/>
      <c r="O199" s="19"/>
      <c r="P199" s="19"/>
      <c r="Q199" s="19" t="s">
        <v>70</v>
      </c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ht="22.5" outlineLevel="1" x14ac:dyDescent="0.2">
      <c r="A200" s="20">
        <v>81</v>
      </c>
      <c r="B200" s="20" t="s">
        <v>399</v>
      </c>
      <c r="C200" s="35" t="s">
        <v>2306</v>
      </c>
      <c r="D200" s="52" t="s">
        <v>87</v>
      </c>
      <c r="E200" s="24">
        <v>30.36</v>
      </c>
      <c r="F200" s="24"/>
      <c r="G200" s="24">
        <f>ROUND(E200*F200,2)</f>
        <v>0</v>
      </c>
      <c r="H200" s="124" t="s">
        <v>2512</v>
      </c>
      <c r="I200" s="19"/>
      <c r="J200" s="19"/>
      <c r="K200" s="19"/>
      <c r="L200" s="19"/>
      <c r="M200" s="19"/>
      <c r="N200" s="19"/>
      <c r="O200" s="19"/>
      <c r="P200" s="19"/>
      <c r="Q200" s="19" t="s">
        <v>70</v>
      </c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/>
      <c r="B201" s="20"/>
      <c r="C201" s="37" t="s">
        <v>2199</v>
      </c>
      <c r="D201" s="54"/>
      <c r="E201" s="45">
        <v>8.9600000000000009</v>
      </c>
      <c r="F201" s="24"/>
      <c r="G201" s="24"/>
      <c r="H201" s="124">
        <v>0</v>
      </c>
      <c r="I201" s="19"/>
      <c r="J201" s="19"/>
      <c r="K201" s="19"/>
      <c r="L201" s="19"/>
      <c r="M201" s="19"/>
      <c r="N201" s="19"/>
      <c r="O201" s="19"/>
      <c r="P201" s="19"/>
      <c r="Q201" s="19" t="s">
        <v>75</v>
      </c>
      <c r="R201" s="19">
        <v>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outlineLevel="1" x14ac:dyDescent="0.2">
      <c r="A202" s="20"/>
      <c r="B202" s="20"/>
      <c r="C202" s="37" t="s">
        <v>2200</v>
      </c>
      <c r="D202" s="54"/>
      <c r="E202" s="45">
        <v>21.4</v>
      </c>
      <c r="F202" s="24"/>
      <c r="G202" s="24"/>
      <c r="H202" s="124">
        <v>0</v>
      </c>
      <c r="I202" s="19"/>
      <c r="J202" s="19"/>
      <c r="K202" s="19"/>
      <c r="L202" s="19"/>
      <c r="M202" s="19"/>
      <c r="N202" s="19"/>
      <c r="O202" s="19"/>
      <c r="P202" s="19"/>
      <c r="Q202" s="19" t="s">
        <v>75</v>
      </c>
      <c r="R202" s="19">
        <v>0</v>
      </c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>
        <v>82</v>
      </c>
      <c r="B203" s="20" t="s">
        <v>401</v>
      </c>
      <c r="C203" s="35" t="s">
        <v>2307</v>
      </c>
      <c r="D203" s="52" t="s">
        <v>87</v>
      </c>
      <c r="E203" s="24">
        <v>2.48</v>
      </c>
      <c r="F203" s="24"/>
      <c r="G203" s="24">
        <f>ROUND(E203*F203,2)</f>
        <v>0</v>
      </c>
      <c r="H203" s="124" t="s">
        <v>2512</v>
      </c>
      <c r="I203" s="19"/>
      <c r="J203" s="19"/>
      <c r="K203" s="19"/>
      <c r="L203" s="19"/>
      <c r="M203" s="19"/>
      <c r="N203" s="19"/>
      <c r="O203" s="19"/>
      <c r="P203" s="19"/>
      <c r="Q203" s="19" t="s">
        <v>70</v>
      </c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/>
      <c r="B204" s="20"/>
      <c r="C204" s="37" t="s">
        <v>2308</v>
      </c>
      <c r="D204" s="54"/>
      <c r="E204" s="45">
        <v>2.48</v>
      </c>
      <c r="F204" s="24"/>
      <c r="G204" s="24"/>
      <c r="H204" s="124">
        <v>0</v>
      </c>
      <c r="I204" s="19"/>
      <c r="J204" s="19"/>
      <c r="K204" s="19"/>
      <c r="L204" s="19"/>
      <c r="M204" s="19"/>
      <c r="N204" s="19"/>
      <c r="O204" s="19"/>
      <c r="P204" s="19"/>
      <c r="Q204" s="19" t="s">
        <v>75</v>
      </c>
      <c r="R204" s="19">
        <v>0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ht="33.75" outlineLevel="1" x14ac:dyDescent="0.2">
      <c r="A205" s="305" t="s">
        <v>2517</v>
      </c>
      <c r="B205" s="305" t="s">
        <v>2518</v>
      </c>
      <c r="C205" s="301" t="s">
        <v>2519</v>
      </c>
      <c r="D205" s="306" t="s">
        <v>87</v>
      </c>
      <c r="E205" s="300">
        <v>1.6</v>
      </c>
      <c r="F205" s="300"/>
      <c r="G205" s="300">
        <f>ROUND(E205*F205,2)</f>
        <v>0</v>
      </c>
      <c r="H205" s="307" t="s">
        <v>2512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305"/>
      <c r="B206" s="305"/>
      <c r="C206" s="308" t="s">
        <v>2520</v>
      </c>
      <c r="D206" s="309"/>
      <c r="E206" s="303">
        <v>1.6</v>
      </c>
      <c r="F206" s="300"/>
      <c r="G206" s="300"/>
      <c r="H206" s="307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ht="22.5" outlineLevel="1" x14ac:dyDescent="0.2">
      <c r="A207" s="305" t="s">
        <v>2521</v>
      </c>
      <c r="B207" s="305" t="s">
        <v>357</v>
      </c>
      <c r="C207" s="301" t="s">
        <v>2522</v>
      </c>
      <c r="D207" s="306" t="s">
        <v>69</v>
      </c>
      <c r="E207" s="300">
        <v>1</v>
      </c>
      <c r="F207" s="300"/>
      <c r="G207" s="300">
        <f>ROUND(E207*F207,2)</f>
        <v>0</v>
      </c>
      <c r="H207" s="307" t="s">
        <v>2512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x14ac:dyDescent="0.2">
      <c r="A208" s="21" t="s">
        <v>65</v>
      </c>
      <c r="B208" s="21" t="s">
        <v>40</v>
      </c>
      <c r="C208" s="36" t="s">
        <v>41</v>
      </c>
      <c r="D208" s="53"/>
      <c r="E208" s="25"/>
      <c r="F208" s="25"/>
      <c r="G208" s="25">
        <f>SUMIF(Q209:Q211,"&lt;&gt;NOR",G209:G211)</f>
        <v>0</v>
      </c>
      <c r="H208" s="125"/>
      <c r="I208" s="19"/>
      <c r="Q208" t="s">
        <v>66</v>
      </c>
    </row>
    <row r="209" spans="1:46" ht="22.5" outlineLevel="1" x14ac:dyDescent="0.2">
      <c r="A209" s="20">
        <v>83</v>
      </c>
      <c r="B209" s="20" t="s">
        <v>2309</v>
      </c>
      <c r="C209" s="301" t="s">
        <v>2523</v>
      </c>
      <c r="D209" s="52" t="s">
        <v>87</v>
      </c>
      <c r="E209" s="24">
        <v>25</v>
      </c>
      <c r="F209" s="24"/>
      <c r="G209" s="24">
        <f>ROUND(E209*F209,2)</f>
        <v>0</v>
      </c>
      <c r="H209" s="124" t="s">
        <v>2513</v>
      </c>
      <c r="I209" s="19"/>
      <c r="J209" s="19"/>
      <c r="K209" s="19"/>
      <c r="L209" s="19"/>
      <c r="M209" s="19"/>
      <c r="N209" s="19"/>
      <c r="O209" s="19"/>
      <c r="P209" s="19"/>
      <c r="Q209" s="19" t="s">
        <v>120</v>
      </c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outlineLevel="1" x14ac:dyDescent="0.2">
      <c r="A210" s="20"/>
      <c r="B210" s="20"/>
      <c r="C210" s="37" t="s">
        <v>2200</v>
      </c>
      <c r="D210" s="54"/>
      <c r="E210" s="45">
        <v>21.4</v>
      </c>
      <c r="F210" s="24"/>
      <c r="G210" s="24"/>
      <c r="H210" s="124">
        <v>0</v>
      </c>
      <c r="I210" s="19"/>
      <c r="J210" s="19"/>
      <c r="K210" s="19"/>
      <c r="L210" s="19"/>
      <c r="M210" s="19"/>
      <c r="N210" s="19"/>
      <c r="O210" s="19"/>
      <c r="P210" s="19"/>
      <c r="Q210" s="19" t="s">
        <v>75</v>
      </c>
      <c r="R210" s="19">
        <v>0</v>
      </c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20"/>
      <c r="B211" s="20"/>
      <c r="C211" s="37" t="s">
        <v>2310</v>
      </c>
      <c r="D211" s="54"/>
      <c r="E211" s="45">
        <v>3.6</v>
      </c>
      <c r="F211" s="24"/>
      <c r="G211" s="24"/>
      <c r="H211" s="124">
        <v>0</v>
      </c>
      <c r="I211" s="19"/>
      <c r="J211" s="19"/>
      <c r="K211" s="19"/>
      <c r="L211" s="19"/>
      <c r="M211" s="19"/>
      <c r="N211" s="19"/>
      <c r="O211" s="19"/>
      <c r="P211" s="19"/>
      <c r="Q211" s="19" t="s">
        <v>75</v>
      </c>
      <c r="R211" s="19">
        <v>0</v>
      </c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x14ac:dyDescent="0.2">
      <c r="A212" s="21" t="s">
        <v>65</v>
      </c>
      <c r="B212" s="21" t="s">
        <v>1453</v>
      </c>
      <c r="C212" s="36" t="s">
        <v>1454</v>
      </c>
      <c r="D212" s="53"/>
      <c r="E212" s="25"/>
      <c r="F212" s="25"/>
      <c r="G212" s="25">
        <f>SUMIF(Q213:Q216,"&lt;&gt;NOR",G213:G216)</f>
        <v>0</v>
      </c>
      <c r="H212" s="125"/>
      <c r="I212" s="19"/>
      <c r="Q212" t="s">
        <v>66</v>
      </c>
    </row>
    <row r="213" spans="1:46" outlineLevel="1" x14ac:dyDescent="0.2">
      <c r="A213" s="20">
        <v>84</v>
      </c>
      <c r="B213" s="20" t="s">
        <v>2311</v>
      </c>
      <c r="C213" s="35" t="s">
        <v>2312</v>
      </c>
      <c r="D213" s="52" t="s">
        <v>87</v>
      </c>
      <c r="E213" s="24">
        <v>8.9599999999999991</v>
      </c>
      <c r="F213" s="24"/>
      <c r="G213" s="24">
        <f>ROUND(E213*F213,2)</f>
        <v>0</v>
      </c>
      <c r="H213" s="124" t="s">
        <v>2513</v>
      </c>
      <c r="I213" s="19"/>
      <c r="J213" s="19"/>
      <c r="K213" s="19"/>
      <c r="L213" s="19"/>
      <c r="M213" s="19"/>
      <c r="N213" s="19"/>
      <c r="O213" s="19"/>
      <c r="P213" s="19"/>
      <c r="Q213" s="19" t="s">
        <v>70</v>
      </c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outlineLevel="1" x14ac:dyDescent="0.2">
      <c r="A214" s="20"/>
      <c r="B214" s="20"/>
      <c r="C214" s="37" t="s">
        <v>2199</v>
      </c>
      <c r="D214" s="54"/>
      <c r="E214" s="45">
        <v>8.9600000000000009</v>
      </c>
      <c r="F214" s="24"/>
      <c r="G214" s="24"/>
      <c r="H214" s="124">
        <v>0</v>
      </c>
      <c r="I214" s="19"/>
      <c r="J214" s="19"/>
      <c r="K214" s="19"/>
      <c r="L214" s="19"/>
      <c r="M214" s="19"/>
      <c r="N214" s="19"/>
      <c r="O214" s="19"/>
      <c r="P214" s="19"/>
      <c r="Q214" s="19" t="s">
        <v>75</v>
      </c>
      <c r="R214" s="19">
        <v>0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outlineLevel="1" x14ac:dyDescent="0.2">
      <c r="A215" s="20">
        <v>85</v>
      </c>
      <c r="B215" s="20" t="s">
        <v>2313</v>
      </c>
      <c r="C215" s="35" t="s">
        <v>2314</v>
      </c>
      <c r="D215" s="52" t="s">
        <v>87</v>
      </c>
      <c r="E215" s="24">
        <v>260</v>
      </c>
      <c r="F215" s="24"/>
      <c r="G215" s="24">
        <f>ROUND(E215*F215,2)</f>
        <v>0</v>
      </c>
      <c r="H215" s="124" t="s">
        <v>2513</v>
      </c>
      <c r="I215" s="19"/>
      <c r="J215" s="19"/>
      <c r="K215" s="19"/>
      <c r="L215" s="19"/>
      <c r="M215" s="19"/>
      <c r="N215" s="19"/>
      <c r="O215" s="19"/>
      <c r="P215" s="19"/>
      <c r="Q215" s="19" t="s">
        <v>120</v>
      </c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outlineLevel="1" x14ac:dyDescent="0.2">
      <c r="A216" s="20"/>
      <c r="B216" s="20"/>
      <c r="C216" s="37" t="s">
        <v>2315</v>
      </c>
      <c r="D216" s="54"/>
      <c r="E216" s="45">
        <v>260</v>
      </c>
      <c r="F216" s="24"/>
      <c r="G216" s="24"/>
      <c r="H216" s="124">
        <v>0</v>
      </c>
      <c r="I216" s="19"/>
      <c r="J216" s="19"/>
      <c r="K216" s="19"/>
      <c r="L216" s="19"/>
      <c r="M216" s="19"/>
      <c r="N216" s="19"/>
      <c r="O216" s="19"/>
      <c r="P216" s="19"/>
      <c r="Q216" s="19" t="s">
        <v>75</v>
      </c>
      <c r="R216" s="19">
        <v>0</v>
      </c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x14ac:dyDescent="0.2">
      <c r="A217" s="21" t="s">
        <v>65</v>
      </c>
      <c r="B217" s="21" t="s">
        <v>46</v>
      </c>
      <c r="C217" s="36" t="s">
        <v>47</v>
      </c>
      <c r="D217" s="53"/>
      <c r="E217" s="25"/>
      <c r="F217" s="25"/>
      <c r="G217" s="25">
        <f>SUMIF(Q218:Q218,"&lt;&gt;NOR",G218:G218)</f>
        <v>0</v>
      </c>
      <c r="H217" s="125"/>
      <c r="I217" s="19"/>
      <c r="Q217" t="s">
        <v>66</v>
      </c>
    </row>
    <row r="218" spans="1:46" outlineLevel="1" x14ac:dyDescent="0.2">
      <c r="A218" s="20">
        <v>86</v>
      </c>
      <c r="B218" s="20" t="s">
        <v>2316</v>
      </c>
      <c r="C218" s="35" t="s">
        <v>2317</v>
      </c>
      <c r="D218" s="52" t="s">
        <v>87</v>
      </c>
      <c r="E218" s="24">
        <v>75</v>
      </c>
      <c r="F218" s="24"/>
      <c r="G218" s="24">
        <f>ROUND(E218*F218,2)</f>
        <v>0</v>
      </c>
      <c r="H218" s="124" t="s">
        <v>2513</v>
      </c>
      <c r="I218" s="19"/>
      <c r="J218" s="19"/>
      <c r="K218" s="19"/>
      <c r="L218" s="19"/>
      <c r="M218" s="19"/>
      <c r="N218" s="19"/>
      <c r="O218" s="19"/>
      <c r="P218" s="19"/>
      <c r="Q218" s="19" t="s">
        <v>120</v>
      </c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x14ac:dyDescent="0.2">
      <c r="A219" s="21" t="s">
        <v>65</v>
      </c>
      <c r="B219" s="21" t="s">
        <v>2318</v>
      </c>
      <c r="C219" s="36" t="s">
        <v>2319</v>
      </c>
      <c r="D219" s="53"/>
      <c r="E219" s="25"/>
      <c r="F219" s="25"/>
      <c r="G219" s="25">
        <f>SUMIF(Q220:Q220,"&lt;&gt;NOR",G220:G220)</f>
        <v>0</v>
      </c>
      <c r="H219" s="125"/>
      <c r="I219" s="19"/>
      <c r="Q219" t="s">
        <v>66</v>
      </c>
    </row>
    <row r="220" spans="1:46" outlineLevel="1" x14ac:dyDescent="0.2">
      <c r="A220" s="20">
        <v>87</v>
      </c>
      <c r="B220" s="20" t="s">
        <v>2320</v>
      </c>
      <c r="C220" s="35" t="s">
        <v>2321</v>
      </c>
      <c r="D220" s="52" t="s">
        <v>69</v>
      </c>
      <c r="E220" s="24">
        <v>1</v>
      </c>
      <c r="F220" s="24"/>
      <c r="G220" s="24">
        <f>ROUND(E220*F220,2)</f>
        <v>0</v>
      </c>
      <c r="H220" s="124" t="s">
        <v>2512</v>
      </c>
      <c r="I220" s="19"/>
      <c r="J220" s="19"/>
      <c r="K220" s="19"/>
      <c r="L220" s="19"/>
      <c r="M220" s="19"/>
      <c r="N220" s="19"/>
      <c r="O220" s="19"/>
      <c r="P220" s="19"/>
      <c r="Q220" s="19" t="s">
        <v>70</v>
      </c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x14ac:dyDescent="0.2">
      <c r="A221" s="21" t="s">
        <v>65</v>
      </c>
      <c r="B221" s="21" t="s">
        <v>2322</v>
      </c>
      <c r="C221" s="36" t="s">
        <v>2323</v>
      </c>
      <c r="D221" s="53"/>
      <c r="E221" s="25"/>
      <c r="F221" s="25"/>
      <c r="G221" s="25">
        <f>SUMIF(Q222:Q239,"&lt;&gt;NOR",G222:G239)</f>
        <v>0</v>
      </c>
      <c r="H221" s="125"/>
      <c r="I221" s="19"/>
      <c r="Q221" t="s">
        <v>66</v>
      </c>
    </row>
    <row r="222" spans="1:46" outlineLevel="1" x14ac:dyDescent="0.2">
      <c r="A222" s="20">
        <v>88</v>
      </c>
      <c r="B222" s="20" t="s">
        <v>2324</v>
      </c>
      <c r="C222" s="35" t="s">
        <v>2325</v>
      </c>
      <c r="D222" s="52" t="s">
        <v>396</v>
      </c>
      <c r="E222" s="24">
        <v>615.10624999999993</v>
      </c>
      <c r="F222" s="24"/>
      <c r="G222" s="24">
        <f>ROUND(E222*F222,2)</f>
        <v>0</v>
      </c>
      <c r="H222" s="124" t="s">
        <v>2512</v>
      </c>
      <c r="I222" s="19"/>
      <c r="J222" s="19"/>
      <c r="K222" s="19"/>
      <c r="L222" s="19"/>
      <c r="M222" s="19"/>
      <c r="N222" s="19"/>
      <c r="O222" s="19"/>
      <c r="P222" s="19"/>
      <c r="Q222" s="19" t="s">
        <v>70</v>
      </c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outlineLevel="1" x14ac:dyDescent="0.2">
      <c r="A223" s="20"/>
      <c r="B223" s="20"/>
      <c r="C223" s="38" t="s">
        <v>307</v>
      </c>
      <c r="D223" s="55"/>
      <c r="E223" s="46"/>
      <c r="F223" s="24"/>
      <c r="G223" s="24"/>
      <c r="H223" s="124">
        <v>0</v>
      </c>
      <c r="I223" s="19"/>
      <c r="J223" s="19"/>
      <c r="K223" s="19"/>
      <c r="L223" s="19"/>
      <c r="M223" s="19"/>
      <c r="N223" s="19"/>
      <c r="O223" s="19"/>
      <c r="P223" s="19"/>
      <c r="Q223" s="19" t="s">
        <v>75</v>
      </c>
      <c r="R223" s="19">
        <v>2</v>
      </c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outlineLevel="1" x14ac:dyDescent="0.2">
      <c r="A224" s="20"/>
      <c r="B224" s="20"/>
      <c r="C224" s="39" t="s">
        <v>2292</v>
      </c>
      <c r="D224" s="55"/>
      <c r="E224" s="46">
        <v>8.9600000000000009</v>
      </c>
      <c r="F224" s="24"/>
      <c r="G224" s="24"/>
      <c r="H224" s="124">
        <v>0</v>
      </c>
      <c r="I224" s="19"/>
      <c r="J224" s="19"/>
      <c r="K224" s="19"/>
      <c r="L224" s="19"/>
      <c r="M224" s="19"/>
      <c r="N224" s="19"/>
      <c r="O224" s="19"/>
      <c r="P224" s="19"/>
      <c r="Q224" s="19" t="s">
        <v>75</v>
      </c>
      <c r="R224" s="19">
        <v>2</v>
      </c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outlineLevel="1" x14ac:dyDescent="0.2">
      <c r="A225" s="20"/>
      <c r="B225" s="20"/>
      <c r="C225" s="39" t="s">
        <v>2293</v>
      </c>
      <c r="D225" s="55"/>
      <c r="E225" s="46">
        <v>21.4</v>
      </c>
      <c r="F225" s="24"/>
      <c r="G225" s="24"/>
      <c r="H225" s="124">
        <v>0</v>
      </c>
      <c r="I225" s="19"/>
      <c r="J225" s="19"/>
      <c r="K225" s="19"/>
      <c r="L225" s="19"/>
      <c r="M225" s="19"/>
      <c r="N225" s="19"/>
      <c r="O225" s="19"/>
      <c r="P225" s="19"/>
      <c r="Q225" s="19" t="s">
        <v>75</v>
      </c>
      <c r="R225" s="19">
        <v>2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outlineLevel="1" x14ac:dyDescent="0.2">
      <c r="A226" s="20"/>
      <c r="B226" s="20"/>
      <c r="C226" s="39" t="s">
        <v>2326</v>
      </c>
      <c r="D226" s="55"/>
      <c r="E226" s="46">
        <v>12.43</v>
      </c>
      <c r="F226" s="24"/>
      <c r="G226" s="24"/>
      <c r="H226" s="124">
        <v>0</v>
      </c>
      <c r="I226" s="19"/>
      <c r="J226" s="19"/>
      <c r="K226" s="19"/>
      <c r="L226" s="19"/>
      <c r="M226" s="19"/>
      <c r="N226" s="19"/>
      <c r="O226" s="19"/>
      <c r="P226" s="19"/>
      <c r="Q226" s="19" t="s">
        <v>75</v>
      </c>
      <c r="R226" s="19">
        <v>2</v>
      </c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outlineLevel="1" x14ac:dyDescent="0.2">
      <c r="A227" s="20"/>
      <c r="B227" s="20"/>
      <c r="C227" s="38" t="s">
        <v>310</v>
      </c>
      <c r="D227" s="55"/>
      <c r="E227" s="46"/>
      <c r="F227" s="24"/>
      <c r="G227" s="24"/>
      <c r="H227" s="124">
        <v>0</v>
      </c>
      <c r="I227" s="19"/>
      <c r="J227" s="19"/>
      <c r="K227" s="19"/>
      <c r="L227" s="19"/>
      <c r="M227" s="19"/>
      <c r="N227" s="19"/>
      <c r="O227" s="19"/>
      <c r="P227" s="19"/>
      <c r="Q227" s="19" t="s">
        <v>75</v>
      </c>
      <c r="R227" s="19">
        <v>0</v>
      </c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outlineLevel="1" x14ac:dyDescent="0.2">
      <c r="A228" s="20"/>
      <c r="B228" s="20"/>
      <c r="C228" s="37" t="s">
        <v>2327</v>
      </c>
      <c r="D228" s="54"/>
      <c r="E228" s="45">
        <v>615.10625000000005</v>
      </c>
      <c r="F228" s="24"/>
      <c r="G228" s="24"/>
      <c r="H228" s="124">
        <v>0</v>
      </c>
      <c r="I228" s="19"/>
      <c r="J228" s="19"/>
      <c r="K228" s="19"/>
      <c r="L228" s="19"/>
      <c r="M228" s="19"/>
      <c r="N228" s="19"/>
      <c r="O228" s="19"/>
      <c r="P228" s="19"/>
      <c r="Q228" s="19" t="s">
        <v>75</v>
      </c>
      <c r="R228" s="19">
        <v>0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outlineLevel="1" x14ac:dyDescent="0.2">
      <c r="A229" s="20">
        <v>89</v>
      </c>
      <c r="B229" s="20" t="s">
        <v>2328</v>
      </c>
      <c r="C229" s="35" t="s">
        <v>2329</v>
      </c>
      <c r="D229" s="52" t="s">
        <v>396</v>
      </c>
      <c r="E229" s="24">
        <v>8634.6906130000007</v>
      </c>
      <c r="F229" s="24"/>
      <c r="G229" s="24">
        <f>ROUND(E229*F229,2)</f>
        <v>0</v>
      </c>
      <c r="H229" s="124" t="s">
        <v>2512</v>
      </c>
      <c r="I229" s="19"/>
      <c r="J229" s="19"/>
      <c r="K229" s="19"/>
      <c r="L229" s="19"/>
      <c r="M229" s="19"/>
      <c r="N229" s="19"/>
      <c r="O229" s="19"/>
      <c r="P229" s="19"/>
      <c r="Q229" s="19" t="s">
        <v>70</v>
      </c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spans="1:46" outlineLevel="1" x14ac:dyDescent="0.2">
      <c r="A230" s="20"/>
      <c r="B230" s="20"/>
      <c r="C230" s="37" t="s">
        <v>2330</v>
      </c>
      <c r="D230" s="54"/>
      <c r="E230" s="45"/>
      <c r="F230" s="24"/>
      <c r="G230" s="24"/>
      <c r="H230" s="124">
        <v>0</v>
      </c>
      <c r="I230" s="19"/>
      <c r="J230" s="19"/>
      <c r="K230" s="19"/>
      <c r="L230" s="19"/>
      <c r="M230" s="19"/>
      <c r="N230" s="19"/>
      <c r="O230" s="19"/>
      <c r="P230" s="19"/>
      <c r="Q230" s="19" t="s">
        <v>75</v>
      </c>
      <c r="R230" s="19">
        <v>0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outlineLevel="1" x14ac:dyDescent="0.2">
      <c r="A231" s="20"/>
      <c r="B231" s="20"/>
      <c r="C231" s="38" t="s">
        <v>307</v>
      </c>
      <c r="D231" s="55"/>
      <c r="E231" s="46"/>
      <c r="F231" s="24"/>
      <c r="G231" s="24"/>
      <c r="H231" s="124">
        <v>0</v>
      </c>
      <c r="I231" s="19"/>
      <c r="J231" s="19"/>
      <c r="K231" s="19"/>
      <c r="L231" s="19"/>
      <c r="M231" s="19"/>
      <c r="N231" s="19"/>
      <c r="O231" s="19"/>
      <c r="P231" s="19"/>
      <c r="Q231" s="19" t="s">
        <v>75</v>
      </c>
      <c r="R231" s="19">
        <v>2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outlineLevel="1" x14ac:dyDescent="0.2">
      <c r="A232" s="20"/>
      <c r="B232" s="20"/>
      <c r="C232" s="39" t="s">
        <v>2331</v>
      </c>
      <c r="D232" s="55"/>
      <c r="E232" s="46">
        <v>515.05820000000006</v>
      </c>
      <c r="F232" s="24"/>
      <c r="G232" s="24"/>
      <c r="H232" s="124">
        <v>0</v>
      </c>
      <c r="I232" s="19"/>
      <c r="J232" s="19"/>
      <c r="K232" s="19"/>
      <c r="L232" s="19"/>
      <c r="M232" s="19"/>
      <c r="N232" s="19"/>
      <c r="O232" s="19"/>
      <c r="P232" s="19"/>
      <c r="Q232" s="19" t="s">
        <v>75</v>
      </c>
      <c r="R232" s="19">
        <v>2</v>
      </c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outlineLevel="1" x14ac:dyDescent="0.2">
      <c r="A233" s="20"/>
      <c r="B233" s="20"/>
      <c r="C233" s="39" t="s">
        <v>2332</v>
      </c>
      <c r="D233" s="55"/>
      <c r="E233" s="46">
        <v>1183.1297999999999</v>
      </c>
      <c r="F233" s="24"/>
      <c r="G233" s="24"/>
      <c r="H233" s="124">
        <v>0</v>
      </c>
      <c r="I233" s="19"/>
      <c r="J233" s="19"/>
      <c r="K233" s="19"/>
      <c r="L233" s="19"/>
      <c r="M233" s="19"/>
      <c r="N233" s="19"/>
      <c r="O233" s="19"/>
      <c r="P233" s="19"/>
      <c r="Q233" s="19" t="s">
        <v>75</v>
      </c>
      <c r="R233" s="19">
        <v>2</v>
      </c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outlineLevel="1" x14ac:dyDescent="0.2">
      <c r="A234" s="20"/>
      <c r="B234" s="20"/>
      <c r="C234" s="39" t="s">
        <v>2333</v>
      </c>
      <c r="D234" s="55"/>
      <c r="E234" s="46">
        <v>5379.3878999999997</v>
      </c>
      <c r="F234" s="24"/>
      <c r="G234" s="24"/>
      <c r="H234" s="124">
        <v>0</v>
      </c>
      <c r="I234" s="19"/>
      <c r="J234" s="19"/>
      <c r="K234" s="19"/>
      <c r="L234" s="19"/>
      <c r="M234" s="19"/>
      <c r="N234" s="19"/>
      <c r="O234" s="19"/>
      <c r="P234" s="19"/>
      <c r="Q234" s="19" t="s">
        <v>75</v>
      </c>
      <c r="R234" s="19">
        <v>2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outlineLevel="1" x14ac:dyDescent="0.2">
      <c r="A235" s="20"/>
      <c r="B235" s="20"/>
      <c r="C235" s="39" t="s">
        <v>2334</v>
      </c>
      <c r="D235" s="55"/>
      <c r="E235" s="46">
        <v>430.85072000000002</v>
      </c>
      <c r="F235" s="24"/>
      <c r="G235" s="24"/>
      <c r="H235" s="124">
        <v>0</v>
      </c>
      <c r="I235" s="19"/>
      <c r="J235" s="19"/>
      <c r="K235" s="19"/>
      <c r="L235" s="19"/>
      <c r="M235" s="19"/>
      <c r="N235" s="19"/>
      <c r="O235" s="19"/>
      <c r="P235" s="19"/>
      <c r="Q235" s="19" t="s">
        <v>75</v>
      </c>
      <c r="R235" s="19">
        <v>2</v>
      </c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outlineLevel="1" x14ac:dyDescent="0.2">
      <c r="A236" s="20"/>
      <c r="B236" s="20"/>
      <c r="C236" s="38" t="s">
        <v>310</v>
      </c>
      <c r="D236" s="55"/>
      <c r="E236" s="46"/>
      <c r="F236" s="24"/>
      <c r="G236" s="24"/>
      <c r="H236" s="124">
        <v>0</v>
      </c>
      <c r="I236" s="19"/>
      <c r="J236" s="19"/>
      <c r="K236" s="19"/>
      <c r="L236" s="19"/>
      <c r="M236" s="19"/>
      <c r="N236" s="19"/>
      <c r="O236" s="19"/>
      <c r="P236" s="19"/>
      <c r="Q236" s="19" t="s">
        <v>75</v>
      </c>
      <c r="R236" s="19">
        <v>0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outlineLevel="1" x14ac:dyDescent="0.2">
      <c r="A237" s="20"/>
      <c r="B237" s="20"/>
      <c r="C237" s="37" t="s">
        <v>2335</v>
      </c>
      <c r="D237" s="54"/>
      <c r="E237" s="45">
        <v>7508.4266200000002</v>
      </c>
      <c r="F237" s="24"/>
      <c r="G237" s="24"/>
      <c r="H237" s="124">
        <v>0</v>
      </c>
      <c r="I237" s="19"/>
      <c r="J237" s="19"/>
      <c r="K237" s="19"/>
      <c r="L237" s="19"/>
      <c r="M237" s="19"/>
      <c r="N237" s="19"/>
      <c r="O237" s="19"/>
      <c r="P237" s="19"/>
      <c r="Q237" s="19" t="s">
        <v>75</v>
      </c>
      <c r="R237" s="19">
        <v>0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outlineLevel="1" x14ac:dyDescent="0.2">
      <c r="A238" s="20"/>
      <c r="B238" s="20"/>
      <c r="C238" s="37" t="s">
        <v>2336</v>
      </c>
      <c r="D238" s="54"/>
      <c r="E238" s="45">
        <v>1126.263993</v>
      </c>
      <c r="F238" s="24"/>
      <c r="G238" s="24"/>
      <c r="H238" s="124">
        <v>0</v>
      </c>
      <c r="I238" s="19"/>
      <c r="J238" s="19"/>
      <c r="K238" s="19"/>
      <c r="L238" s="19"/>
      <c r="M238" s="19"/>
      <c r="N238" s="19"/>
      <c r="O238" s="19"/>
      <c r="P238" s="19"/>
      <c r="Q238" s="19" t="s">
        <v>75</v>
      </c>
      <c r="R238" s="19">
        <v>0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outlineLevel="1" x14ac:dyDescent="0.2">
      <c r="A239" s="31">
        <v>90</v>
      </c>
      <c r="B239" s="31" t="s">
        <v>2337</v>
      </c>
      <c r="C239" s="40" t="s">
        <v>2338</v>
      </c>
      <c r="D239" s="56" t="s">
        <v>0</v>
      </c>
      <c r="E239" s="60">
        <v>9</v>
      </c>
      <c r="F239" s="60"/>
      <c r="G239" s="60">
        <f>ROUND(E239*F239,2)</f>
        <v>0</v>
      </c>
      <c r="H239" s="126" t="s">
        <v>2512</v>
      </c>
      <c r="I239" s="19"/>
      <c r="J239" s="19"/>
      <c r="K239" s="19"/>
      <c r="L239" s="19"/>
      <c r="M239" s="19"/>
      <c r="N239" s="19"/>
      <c r="O239" s="19"/>
      <c r="P239" s="19"/>
      <c r="Q239" s="19" t="s">
        <v>70</v>
      </c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x14ac:dyDescent="0.2">
      <c r="B240" s="2" t="s">
        <v>345</v>
      </c>
      <c r="C240" s="41" t="s">
        <v>345</v>
      </c>
      <c r="D240" s="4"/>
      <c r="E240" s="47"/>
      <c r="F240" s="1"/>
      <c r="G240" s="1"/>
      <c r="O240">
        <v>15</v>
      </c>
      <c r="P240">
        <v>21</v>
      </c>
    </row>
    <row r="241" spans="1:17" x14ac:dyDescent="0.2">
      <c r="A241" s="166"/>
      <c r="B241" s="167" t="s">
        <v>6</v>
      </c>
      <c r="C241" s="168" t="s">
        <v>345</v>
      </c>
      <c r="D241" s="169"/>
      <c r="E241" s="170"/>
      <c r="F241" s="171"/>
      <c r="G241" s="172">
        <f>G8+G13+G23+G35+G40+G45+G48+G65+G70+G74+G76+G79+G87+G91+G157+G172+G174+G181+G195+G197+G208+G212+G217+G219+G221</f>
        <v>0</v>
      </c>
      <c r="O241" t="e">
        <f>SUMIF(#REF!,O240,G7:G239)</f>
        <v>#REF!</v>
      </c>
      <c r="P241" t="e">
        <f>SUMIF(#REF!,P240,G7:G239)</f>
        <v>#REF!</v>
      </c>
      <c r="Q241" t="s">
        <v>461</v>
      </c>
    </row>
    <row r="243" spans="1:17" x14ac:dyDescent="0.2">
      <c r="B243" s="304"/>
      <c r="C243" s="8" t="s">
        <v>2516</v>
      </c>
    </row>
    <row r="244" spans="1:17" x14ac:dyDescent="0.2">
      <c r="B244" s="362"/>
      <c r="C244" s="8" t="s">
        <v>2607</v>
      </c>
    </row>
    <row r="1048576" spans="3:3" x14ac:dyDescent="0.2">
      <c r="C1048576" s="8" t="s">
        <v>2516</v>
      </c>
    </row>
  </sheetData>
  <sheetProtection algorithmName="SHA-512" hashValue="8VqSrW37Kfa6Qd2WlnHfZ/nv/FWq6jQ5SkZ5IxyxenCLGAz7t/Ha1sibc3f5YkxIfy4qQzrVlAzIrHokBb7kIg==" saltValue="AR8g+Kytb9G4lXv4Ptgsvg==" spinCount="100000" sheet="1" objects="1" scenarios="1"/>
  <protectedRanges>
    <protectedRange sqref="F9:F239" name="Oblast1"/>
  </protectedRanges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BA86-5DD7-40AF-BFBE-E5D899029DDE}">
  <sheetPr>
    <outlinePr summaryBelow="0"/>
  </sheetPr>
  <dimension ref="A1:AT61"/>
  <sheetViews>
    <sheetView showZeros="0" view="pageBreakPreview" zoomScale="130" zoomScaleNormal="100" zoomScaleSheetLayoutView="130" workbookViewId="0">
      <selection activeCell="F43" sqref="F43"/>
    </sheetView>
  </sheetViews>
  <sheetFormatPr defaultColWidth="9.140625" defaultRowHeight="12.75" outlineLevelRow="1" x14ac:dyDescent="0.2"/>
  <cols>
    <col min="1" max="1" width="4.28515625" customWidth="1"/>
    <col min="2" max="2" width="14.42578125" style="8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10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11"/>
      <c r="C3" s="393" t="s">
        <v>2599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11"/>
      <c r="C4" s="396" t="s">
        <v>467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1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23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1" t="s">
        <v>65</v>
      </c>
      <c r="B8" s="21" t="s">
        <v>479</v>
      </c>
      <c r="C8" s="36" t="s">
        <v>480</v>
      </c>
      <c r="D8" s="53"/>
      <c r="E8" s="25"/>
      <c r="F8" s="25"/>
      <c r="G8" s="25">
        <f>SUM(G9:G59)</f>
        <v>0</v>
      </c>
      <c r="H8" s="125"/>
      <c r="I8" s="19"/>
      <c r="Q8" t="s">
        <v>66</v>
      </c>
    </row>
    <row r="9" spans="1:46" outlineLevel="1" x14ac:dyDescent="0.2">
      <c r="A9" s="331">
        <v>1</v>
      </c>
      <c r="B9" s="332" t="s">
        <v>481</v>
      </c>
      <c r="C9" s="333" t="s">
        <v>485</v>
      </c>
      <c r="D9" s="333" t="s">
        <v>2567</v>
      </c>
      <c r="E9" s="334">
        <v>1</v>
      </c>
      <c r="F9" s="24">
        <v>0</v>
      </c>
      <c r="G9" s="342">
        <f>F9*E9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331">
        <v>2</v>
      </c>
      <c r="B10" s="332" t="s">
        <v>487</v>
      </c>
      <c r="C10" s="333" t="s">
        <v>488</v>
      </c>
      <c r="D10" s="333" t="s">
        <v>2567</v>
      </c>
      <c r="E10" s="334">
        <v>2</v>
      </c>
      <c r="F10" s="24"/>
      <c r="G10" s="342">
        <f>F10*E10</f>
        <v>0</v>
      </c>
      <c r="H10" s="124" t="s">
        <v>2512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331">
        <v>3</v>
      </c>
      <c r="B11" s="332" t="s">
        <v>2568</v>
      </c>
      <c r="C11" s="333" t="s">
        <v>2569</v>
      </c>
      <c r="D11" s="333" t="s">
        <v>2567</v>
      </c>
      <c r="E11" s="334">
        <v>6</v>
      </c>
      <c r="F11" s="24"/>
      <c r="G11" s="342">
        <f>F11*E11</f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331">
        <v>4</v>
      </c>
      <c r="B12" s="332" t="s">
        <v>648</v>
      </c>
      <c r="C12" s="333" t="s">
        <v>649</v>
      </c>
      <c r="D12" s="333" t="s">
        <v>83</v>
      </c>
      <c r="E12" s="334">
        <v>28</v>
      </c>
      <c r="F12" s="24"/>
      <c r="G12" s="342">
        <f>F12*E12</f>
        <v>0</v>
      </c>
      <c r="H12" s="124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331"/>
      <c r="B13" s="332"/>
      <c r="C13" s="333" t="s">
        <v>2570</v>
      </c>
      <c r="D13" s="333"/>
      <c r="E13" s="334"/>
      <c r="F13" s="24"/>
      <c r="G13" s="342"/>
      <c r="H13" s="124" t="s">
        <v>2512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331"/>
      <c r="B14" s="332"/>
      <c r="C14" s="333" t="s">
        <v>494</v>
      </c>
      <c r="D14" s="333"/>
      <c r="E14" s="334"/>
      <c r="F14" s="24"/>
      <c r="G14" s="342"/>
      <c r="H14" s="124" t="s">
        <v>2512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331"/>
      <c r="B15" s="332"/>
      <c r="C15" s="333" t="s">
        <v>495</v>
      </c>
      <c r="D15" s="333"/>
      <c r="E15" s="334"/>
      <c r="F15" s="24"/>
      <c r="G15" s="342"/>
      <c r="H15" s="124" t="s">
        <v>2512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331">
        <v>5</v>
      </c>
      <c r="B16" s="332" t="s">
        <v>496</v>
      </c>
      <c r="C16" s="333" t="s">
        <v>497</v>
      </c>
      <c r="D16" s="333" t="s">
        <v>83</v>
      </c>
      <c r="E16" s="334">
        <v>10</v>
      </c>
      <c r="F16" s="24"/>
      <c r="G16" s="342">
        <f>F16*E16</f>
        <v>0</v>
      </c>
      <c r="H16" s="124" t="s">
        <v>2512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331">
        <v>6</v>
      </c>
      <c r="B17" s="332"/>
      <c r="C17" s="333" t="s">
        <v>498</v>
      </c>
      <c r="D17" s="333" t="s">
        <v>2567</v>
      </c>
      <c r="E17" s="334">
        <v>7</v>
      </c>
      <c r="F17" s="24"/>
      <c r="G17" s="342">
        <f>F17*E17</f>
        <v>0</v>
      </c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331">
        <v>7</v>
      </c>
      <c r="B18" s="332"/>
      <c r="C18" s="333" t="s">
        <v>499</v>
      </c>
      <c r="D18" s="333" t="s">
        <v>2567</v>
      </c>
      <c r="E18" s="334">
        <v>10</v>
      </c>
      <c r="F18" s="24"/>
      <c r="G18" s="342">
        <f>F18*E18</f>
        <v>0</v>
      </c>
      <c r="H18" s="124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331">
        <v>8</v>
      </c>
      <c r="B19" s="332"/>
      <c r="C19" s="333" t="s">
        <v>2571</v>
      </c>
      <c r="D19" s="333" t="s">
        <v>2567</v>
      </c>
      <c r="E19" s="334">
        <v>14</v>
      </c>
      <c r="F19" s="24"/>
      <c r="G19" s="342">
        <f>F19*E19</f>
        <v>0</v>
      </c>
      <c r="H19" s="124" t="s">
        <v>2512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331"/>
      <c r="B20" s="332"/>
      <c r="C20" s="333" t="s">
        <v>2572</v>
      </c>
      <c r="D20" s="333" t="s">
        <v>345</v>
      </c>
      <c r="E20" s="334"/>
      <c r="F20" s="24"/>
      <c r="G20" s="342"/>
      <c r="H20" s="124" t="s">
        <v>2512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331">
        <v>9</v>
      </c>
      <c r="B21" s="332" t="s">
        <v>517</v>
      </c>
      <c r="C21" s="333" t="s">
        <v>518</v>
      </c>
      <c r="D21" s="333" t="s">
        <v>2567</v>
      </c>
      <c r="E21" s="334">
        <v>1</v>
      </c>
      <c r="F21" s="24"/>
      <c r="G21" s="342">
        <f>F21*E21</f>
        <v>0</v>
      </c>
      <c r="H21" s="124" t="s">
        <v>2512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331">
        <v>10</v>
      </c>
      <c r="B22" s="332"/>
      <c r="C22" s="333" t="s">
        <v>2573</v>
      </c>
      <c r="D22" s="333" t="s">
        <v>2567</v>
      </c>
      <c r="E22" s="334">
        <v>1</v>
      </c>
      <c r="F22" s="24"/>
      <c r="G22" s="342">
        <f>F22*E22</f>
        <v>0</v>
      </c>
      <c r="H22" s="124" t="s">
        <v>2512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331">
        <v>11</v>
      </c>
      <c r="B23" s="332"/>
      <c r="C23" s="333" t="s">
        <v>532</v>
      </c>
      <c r="D23" s="333" t="s">
        <v>2567</v>
      </c>
      <c r="E23" s="334">
        <v>1</v>
      </c>
      <c r="F23" s="24"/>
      <c r="G23" s="342">
        <f>F23*E23</f>
        <v>0</v>
      </c>
      <c r="H23" s="124" t="s">
        <v>2512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331"/>
      <c r="B24" s="332"/>
      <c r="C24" s="333" t="s">
        <v>2574</v>
      </c>
      <c r="D24" s="333"/>
      <c r="E24" s="334"/>
      <c r="F24" s="24"/>
      <c r="G24" s="342"/>
      <c r="H24" s="124" t="s">
        <v>2512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331">
        <v>12</v>
      </c>
      <c r="B25" s="332" t="s">
        <v>517</v>
      </c>
      <c r="C25" s="333" t="s">
        <v>2575</v>
      </c>
      <c r="D25" s="333" t="s">
        <v>2567</v>
      </c>
      <c r="E25" s="334">
        <v>1</v>
      </c>
      <c r="F25" s="24"/>
      <c r="G25" s="342">
        <f>F25*E25</f>
        <v>0</v>
      </c>
      <c r="H25" s="124" t="s">
        <v>2512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331">
        <v>13</v>
      </c>
      <c r="B26" s="332" t="s">
        <v>2576</v>
      </c>
      <c r="C26" s="333" t="s">
        <v>2577</v>
      </c>
      <c r="D26" s="333" t="s">
        <v>2567</v>
      </c>
      <c r="E26" s="334">
        <v>3</v>
      </c>
      <c r="F26" s="24"/>
      <c r="G26" s="342">
        <f>F26*E26</f>
        <v>0</v>
      </c>
      <c r="H26" s="124" t="s">
        <v>2512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331"/>
      <c r="B27" s="332"/>
      <c r="C27" s="333" t="s">
        <v>580</v>
      </c>
      <c r="D27" s="335"/>
      <c r="E27" s="336"/>
      <c r="F27" s="24"/>
      <c r="G27" s="342"/>
      <c r="H27" s="124" t="s">
        <v>2512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331">
        <v>14</v>
      </c>
      <c r="B28" s="332" t="s">
        <v>581</v>
      </c>
      <c r="C28" s="333" t="s">
        <v>582</v>
      </c>
      <c r="D28" s="333" t="s">
        <v>83</v>
      </c>
      <c r="E28" s="334">
        <v>95</v>
      </c>
      <c r="F28" s="24"/>
      <c r="G28" s="342">
        <f>F28*E28</f>
        <v>0</v>
      </c>
      <c r="H28" s="124" t="s">
        <v>2512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331">
        <v>15</v>
      </c>
      <c r="B29" s="332" t="s">
        <v>581</v>
      </c>
      <c r="C29" s="333" t="s">
        <v>583</v>
      </c>
      <c r="D29" s="333" t="s">
        <v>83</v>
      </c>
      <c r="E29" s="334">
        <v>60</v>
      </c>
      <c r="F29" s="24"/>
      <c r="G29" s="342">
        <f>F29*E29</f>
        <v>0</v>
      </c>
      <c r="H29" s="124"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331">
        <v>16</v>
      </c>
      <c r="B30" s="332" t="s">
        <v>567</v>
      </c>
      <c r="C30" s="333" t="s">
        <v>584</v>
      </c>
      <c r="D30" s="333" t="s">
        <v>83</v>
      </c>
      <c r="E30" s="334">
        <v>3</v>
      </c>
      <c r="F30" s="24"/>
      <c r="G30" s="342">
        <f>F30*E30</f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331">
        <v>17</v>
      </c>
      <c r="B31" s="332" t="s">
        <v>2578</v>
      </c>
      <c r="C31" s="333" t="s">
        <v>2579</v>
      </c>
      <c r="D31" s="333" t="s">
        <v>83</v>
      </c>
      <c r="E31" s="334">
        <v>85</v>
      </c>
      <c r="F31" s="24"/>
      <c r="G31" s="342">
        <f>F31*E31</f>
        <v>0</v>
      </c>
      <c r="H31" s="124" t="s">
        <v>2512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331"/>
      <c r="B32" s="332"/>
      <c r="C32" s="333" t="s">
        <v>600</v>
      </c>
      <c r="D32" s="333"/>
      <c r="E32" s="334"/>
      <c r="F32" s="24"/>
      <c r="G32" s="342"/>
      <c r="H32" s="124" t="s">
        <v>2512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337">
        <v>18</v>
      </c>
      <c r="B33" s="332" t="s">
        <v>2580</v>
      </c>
      <c r="C33" s="333" t="s">
        <v>2581</v>
      </c>
      <c r="D33" s="333" t="s">
        <v>2567</v>
      </c>
      <c r="E33" s="334">
        <v>7</v>
      </c>
      <c r="F33" s="24"/>
      <c r="G33" s="342">
        <f>F33*E33</f>
        <v>0</v>
      </c>
      <c r="H33" s="124" t="s">
        <v>2512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337">
        <v>19</v>
      </c>
      <c r="B34" s="332"/>
      <c r="C34" s="333" t="s">
        <v>614</v>
      </c>
      <c r="D34" s="333" t="s">
        <v>2567</v>
      </c>
      <c r="E34" s="334">
        <v>7</v>
      </c>
      <c r="F34" s="24"/>
      <c r="G34" s="342">
        <f>F34*E34</f>
        <v>0</v>
      </c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337"/>
      <c r="B35" s="332"/>
      <c r="C35" s="333" t="s">
        <v>615</v>
      </c>
      <c r="D35" s="333"/>
      <c r="E35" s="334"/>
      <c r="F35" s="24"/>
      <c r="G35" s="342"/>
      <c r="H35" s="124" t="s">
        <v>2512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337">
        <v>20</v>
      </c>
      <c r="B36" s="332" t="s">
        <v>616</v>
      </c>
      <c r="C36" s="333" t="s">
        <v>617</v>
      </c>
      <c r="D36" s="333" t="s">
        <v>87</v>
      </c>
      <c r="E36" s="334">
        <v>0.2</v>
      </c>
      <c r="F36" s="24"/>
      <c r="G36" s="342">
        <f>F36*E36</f>
        <v>0</v>
      </c>
      <c r="H36" s="124" t="s">
        <v>2512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337">
        <v>21</v>
      </c>
      <c r="B37" s="332" t="s">
        <v>618</v>
      </c>
      <c r="C37" s="333" t="s">
        <v>619</v>
      </c>
      <c r="D37" s="333" t="s">
        <v>87</v>
      </c>
      <c r="E37" s="334">
        <v>0.1</v>
      </c>
      <c r="F37" s="24"/>
      <c r="G37" s="342">
        <f>F37*E37</f>
        <v>0</v>
      </c>
      <c r="H37" s="124" t="s">
        <v>2512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331"/>
      <c r="B38" s="332"/>
      <c r="C38" s="333" t="s">
        <v>629</v>
      </c>
      <c r="D38" s="333" t="s">
        <v>345</v>
      </c>
      <c r="E38" s="334"/>
      <c r="F38" s="24"/>
      <c r="G38" s="342"/>
      <c r="H38" s="124" t="s">
        <v>2512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331">
        <v>22</v>
      </c>
      <c r="B39" s="332" t="s">
        <v>630</v>
      </c>
      <c r="C39" s="333" t="s">
        <v>631</v>
      </c>
      <c r="D39" s="333" t="s">
        <v>2567</v>
      </c>
      <c r="E39" s="334">
        <v>5</v>
      </c>
      <c r="F39" s="24"/>
      <c r="G39" s="342">
        <f>F39*E39</f>
        <v>0</v>
      </c>
      <c r="H39" s="124"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331"/>
      <c r="B40" s="332"/>
      <c r="C40" s="333" t="s">
        <v>636</v>
      </c>
      <c r="D40" s="333"/>
      <c r="E40" s="334"/>
      <c r="F40" s="24"/>
      <c r="G40" s="342"/>
      <c r="H40" s="124" t="s">
        <v>2512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331">
        <v>23</v>
      </c>
      <c r="B41" s="332" t="s">
        <v>637</v>
      </c>
      <c r="C41" s="333" t="s">
        <v>2582</v>
      </c>
      <c r="D41" s="333" t="s">
        <v>2567</v>
      </c>
      <c r="E41" s="334">
        <v>3</v>
      </c>
      <c r="F41" s="24"/>
      <c r="G41" s="342">
        <f>F41*E41</f>
        <v>0</v>
      </c>
      <c r="H41" s="124" t="s">
        <v>2512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331"/>
      <c r="B42" s="332"/>
      <c r="C42" s="333" t="s">
        <v>2583</v>
      </c>
      <c r="D42" s="333"/>
      <c r="E42" s="334"/>
      <c r="F42" s="24"/>
      <c r="G42" s="342"/>
      <c r="H42" s="124"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331">
        <v>24</v>
      </c>
      <c r="B43" s="338" t="s">
        <v>2584</v>
      </c>
      <c r="C43" s="338" t="s">
        <v>2585</v>
      </c>
      <c r="D43" s="338" t="s">
        <v>83</v>
      </c>
      <c r="E43" s="339">
        <v>15</v>
      </c>
      <c r="F43" s="24">
        <v>0</v>
      </c>
      <c r="G43" s="342">
        <f t="shared" ref="G43:G50" si="0">F43*E43</f>
        <v>0</v>
      </c>
      <c r="H43" s="124"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331">
        <v>25</v>
      </c>
      <c r="B44" s="338" t="s">
        <v>2586</v>
      </c>
      <c r="C44" s="338" t="s">
        <v>2587</v>
      </c>
      <c r="D44" s="338" t="s">
        <v>83</v>
      </c>
      <c r="E44" s="339">
        <v>5</v>
      </c>
      <c r="F44" s="24"/>
      <c r="G44" s="342">
        <f t="shared" si="0"/>
        <v>0</v>
      </c>
      <c r="H44" s="124" t="s">
        <v>2512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331">
        <v>26</v>
      </c>
      <c r="B45" s="338" t="s">
        <v>2588</v>
      </c>
      <c r="C45" s="338" t="s">
        <v>2589</v>
      </c>
      <c r="D45" s="338" t="s">
        <v>2567</v>
      </c>
      <c r="E45" s="339">
        <v>2</v>
      </c>
      <c r="F45" s="24"/>
      <c r="G45" s="342">
        <f t="shared" si="0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331">
        <v>27</v>
      </c>
      <c r="B46" s="338" t="s">
        <v>2588</v>
      </c>
      <c r="C46" s="338" t="s">
        <v>2590</v>
      </c>
      <c r="D46" s="338" t="s">
        <v>2567</v>
      </c>
      <c r="E46" s="339">
        <v>2</v>
      </c>
      <c r="F46" s="24"/>
      <c r="G46" s="342">
        <f t="shared" si="0"/>
        <v>0</v>
      </c>
      <c r="H46" s="124" t="s">
        <v>2512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331">
        <v>28</v>
      </c>
      <c r="B47" s="332" t="s">
        <v>2591</v>
      </c>
      <c r="C47" s="332" t="s">
        <v>2592</v>
      </c>
      <c r="D47" s="332" t="s">
        <v>83</v>
      </c>
      <c r="E47" s="340">
        <v>5</v>
      </c>
      <c r="F47" s="24"/>
      <c r="G47" s="342">
        <f t="shared" si="0"/>
        <v>0</v>
      </c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331">
        <v>29</v>
      </c>
      <c r="B48" s="332" t="s">
        <v>2588</v>
      </c>
      <c r="C48" s="332" t="s">
        <v>2593</v>
      </c>
      <c r="D48" s="332" t="s">
        <v>2567</v>
      </c>
      <c r="E48" s="340">
        <v>16</v>
      </c>
      <c r="F48" s="24"/>
      <c r="G48" s="342">
        <f t="shared" si="0"/>
        <v>0</v>
      </c>
      <c r="H48" s="124" t="s">
        <v>2512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331">
        <v>30</v>
      </c>
      <c r="B49" s="332" t="s">
        <v>2588</v>
      </c>
      <c r="C49" s="332" t="s">
        <v>2594</v>
      </c>
      <c r="D49" s="332" t="s">
        <v>2567</v>
      </c>
      <c r="E49" s="340">
        <v>1</v>
      </c>
      <c r="F49" s="24"/>
      <c r="G49" s="342">
        <f t="shared" si="0"/>
        <v>0</v>
      </c>
      <c r="H49" s="124" t="s">
        <v>2512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331">
        <v>31</v>
      </c>
      <c r="B50" s="332"/>
      <c r="C50" s="332" t="s">
        <v>2595</v>
      </c>
      <c r="D50" s="332" t="s">
        <v>2567</v>
      </c>
      <c r="E50" s="340">
        <v>4</v>
      </c>
      <c r="F50" s="24"/>
      <c r="G50" s="342">
        <f t="shared" si="0"/>
        <v>0</v>
      </c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331"/>
      <c r="B51" s="332"/>
      <c r="C51" s="332" t="s">
        <v>673</v>
      </c>
      <c r="D51" s="333"/>
      <c r="E51" s="334"/>
      <c r="F51" s="24"/>
      <c r="G51" s="342"/>
      <c r="H51" s="124" t="s">
        <v>2512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331">
        <v>32</v>
      </c>
      <c r="B52" s="332"/>
      <c r="C52" s="333" t="s">
        <v>675</v>
      </c>
      <c r="D52" s="333" t="s">
        <v>189</v>
      </c>
      <c r="E52" s="334">
        <v>2</v>
      </c>
      <c r="F52" s="24"/>
      <c r="G52" s="342">
        <f>F52*E52</f>
        <v>0</v>
      </c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331">
        <v>33</v>
      </c>
      <c r="B53" s="332"/>
      <c r="C53" s="333" t="s">
        <v>2596</v>
      </c>
      <c r="D53" s="333" t="s">
        <v>189</v>
      </c>
      <c r="E53" s="334">
        <v>3</v>
      </c>
      <c r="F53" s="24"/>
      <c r="G53" s="342">
        <f>F53*E53</f>
        <v>0</v>
      </c>
      <c r="H53" s="124" t="s">
        <v>2512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331">
        <v>34</v>
      </c>
      <c r="B54" s="332"/>
      <c r="C54" s="333" t="s">
        <v>2597</v>
      </c>
      <c r="D54" s="333" t="s">
        <v>189</v>
      </c>
      <c r="E54" s="334">
        <v>3</v>
      </c>
      <c r="F54" s="24"/>
      <c r="G54" s="342">
        <f>F54*E54</f>
        <v>0</v>
      </c>
      <c r="H54" s="124" t="s">
        <v>2512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331">
        <v>35</v>
      </c>
      <c r="B55" s="332"/>
      <c r="C55" s="333" t="s">
        <v>2598</v>
      </c>
      <c r="D55" s="333" t="s">
        <v>189</v>
      </c>
      <c r="E55" s="334">
        <v>3</v>
      </c>
      <c r="F55" s="24"/>
      <c r="G55" s="342">
        <f>F55*E55</f>
        <v>0</v>
      </c>
      <c r="H55" s="124"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331"/>
      <c r="B56" s="332"/>
      <c r="C56" s="333" t="s">
        <v>685</v>
      </c>
      <c r="D56" s="333" t="s">
        <v>345</v>
      </c>
      <c r="E56" s="334"/>
      <c r="F56" s="24"/>
      <c r="G56" s="342"/>
      <c r="H56" s="124" t="s">
        <v>2512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331">
        <v>36</v>
      </c>
      <c r="B57" s="332" t="s">
        <v>345</v>
      </c>
      <c r="C57" s="333" t="s">
        <v>686</v>
      </c>
      <c r="D57" s="333" t="s">
        <v>189</v>
      </c>
      <c r="E57" s="334">
        <v>6</v>
      </c>
      <c r="F57" s="24"/>
      <c r="G57" s="342">
        <f>F57*E57</f>
        <v>0</v>
      </c>
      <c r="H57" s="124" t="s">
        <v>2512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331">
        <v>37</v>
      </c>
      <c r="B58" s="332" t="s">
        <v>345</v>
      </c>
      <c r="C58" s="333" t="s">
        <v>687</v>
      </c>
      <c r="D58" s="333" t="s">
        <v>189</v>
      </c>
      <c r="E58" s="334">
        <v>5</v>
      </c>
      <c r="F58" s="24"/>
      <c r="G58" s="342">
        <f>F58*E58</f>
        <v>0</v>
      </c>
      <c r="H58" s="124" t="s">
        <v>2512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341"/>
      <c r="B59" s="332"/>
      <c r="C59" s="333"/>
      <c r="D59" s="333" t="s">
        <v>345</v>
      </c>
      <c r="E59" s="334"/>
      <c r="F59" s="24"/>
      <c r="G59" s="342"/>
      <c r="H59" s="124" t="s">
        <v>2512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62"/>
      <c r="B60" s="62"/>
      <c r="C60" s="63"/>
      <c r="D60" s="64"/>
      <c r="E60" s="65"/>
      <c r="F60" s="65"/>
      <c r="G60" s="342"/>
      <c r="H60" s="152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x14ac:dyDescent="0.2">
      <c r="A61" s="32"/>
      <c r="B61" s="59" t="s">
        <v>6</v>
      </c>
      <c r="C61" s="42" t="s">
        <v>345</v>
      </c>
      <c r="D61" s="57"/>
      <c r="E61" s="48"/>
      <c r="F61" s="33"/>
      <c r="G61" s="34">
        <f>G8</f>
        <v>0</v>
      </c>
      <c r="O61" t="e">
        <f>SUMIF(#REF!,#REF!,G7:G59)</f>
        <v>#REF!</v>
      </c>
      <c r="P61" t="e">
        <f>SUMIF(#REF!,#REF!,G7:G59)</f>
        <v>#REF!</v>
      </c>
      <c r="Q61" t="s">
        <v>461</v>
      </c>
    </row>
  </sheetData>
  <sheetProtection algorithmName="SHA-512" hashValue="NbpUk7AYM8K+UZkcH0L+aBfLaTMF7cOBvG0NhGbySOtGJOkgd3Qar6e+D1fq+8St1eLasx2rjQiDV6jEBSb9Yw==" saltValue="6OXrmZ2QDg2iCm/LnGwnbQ==" spinCount="100000" sheet="1" objects="1" scenarios="1"/>
  <protectedRanges>
    <protectedRange sqref="F8:F59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28"/>
  <sheetViews>
    <sheetView view="pageBreakPreview" topLeftCell="C1" zoomScale="160" zoomScaleNormal="100" zoomScaleSheetLayoutView="160" workbookViewId="0">
      <selection activeCell="F18" sqref="F18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3" t="s">
        <v>2473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6"/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77" t="s">
        <v>2510</v>
      </c>
      <c r="C8" s="29" t="s">
        <v>2511</v>
      </c>
      <c r="D8" s="51"/>
      <c r="E8" s="30"/>
      <c r="F8" s="30"/>
      <c r="G8" s="30">
        <f>SUM(G9:G26)</f>
        <v>0</v>
      </c>
      <c r="H8" s="30"/>
      <c r="Q8" t="s">
        <v>66</v>
      </c>
    </row>
    <row r="9" spans="1:46" ht="22.5" outlineLevel="1" x14ac:dyDescent="0.2">
      <c r="A9" s="20">
        <v>1</v>
      </c>
      <c r="B9" s="78" t="s">
        <v>2474</v>
      </c>
      <c r="C9" s="35" t="s">
        <v>2503</v>
      </c>
      <c r="D9" s="52"/>
      <c r="E9" s="24"/>
      <c r="F9" s="24"/>
      <c r="G9" s="24"/>
      <c r="H9" s="24"/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>
        <v>2</v>
      </c>
      <c r="B10" s="78" t="s">
        <v>2475</v>
      </c>
      <c r="C10" s="35" t="s">
        <v>2476</v>
      </c>
      <c r="D10" s="52" t="s">
        <v>69</v>
      </c>
      <c r="E10" s="24">
        <v>1</v>
      </c>
      <c r="F10" s="24"/>
      <c r="G10" s="24">
        <f t="shared" ref="G10:G23" si="0">ROUND(E10*F10,2)</f>
        <v>0</v>
      </c>
      <c r="H10" s="124" t="s">
        <v>2512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22.5" outlineLevel="1" x14ac:dyDescent="0.2">
      <c r="A11" s="20">
        <v>3</v>
      </c>
      <c r="B11" s="78" t="s">
        <v>2477</v>
      </c>
      <c r="C11" s="35" t="s">
        <v>2478</v>
      </c>
      <c r="D11" s="52" t="s">
        <v>69</v>
      </c>
      <c r="E11" s="24">
        <v>1</v>
      </c>
      <c r="F11" s="24"/>
      <c r="G11" s="24">
        <f t="shared" si="0"/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22.5" outlineLevel="1" x14ac:dyDescent="0.2">
      <c r="A12" s="20">
        <v>4</v>
      </c>
      <c r="B12" s="78" t="s">
        <v>2479</v>
      </c>
      <c r="C12" s="35" t="s">
        <v>2480</v>
      </c>
      <c r="D12" s="52" t="s">
        <v>69</v>
      </c>
      <c r="E12" s="24">
        <v>1</v>
      </c>
      <c r="F12" s="24"/>
      <c r="G12" s="24">
        <f t="shared" si="0"/>
        <v>0</v>
      </c>
      <c r="H12" s="124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>
        <v>5</v>
      </c>
      <c r="B13" s="78" t="s">
        <v>2481</v>
      </c>
      <c r="C13" s="35" t="s">
        <v>2482</v>
      </c>
      <c r="D13" s="52" t="s">
        <v>69</v>
      </c>
      <c r="E13" s="24">
        <v>4</v>
      </c>
      <c r="F13" s="24"/>
      <c r="G13" s="24">
        <f t="shared" si="0"/>
        <v>0</v>
      </c>
      <c r="H13" s="124" t="s">
        <v>2512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>
        <v>6</v>
      </c>
      <c r="B14" s="78" t="s">
        <v>2483</v>
      </c>
      <c r="C14" s="35" t="s">
        <v>2484</v>
      </c>
      <c r="D14" s="52" t="s">
        <v>69</v>
      </c>
      <c r="E14" s="24">
        <v>1</v>
      </c>
      <c r="F14" s="24"/>
      <c r="G14" s="24">
        <f t="shared" si="0"/>
        <v>0</v>
      </c>
      <c r="H14" s="124" t="s">
        <v>2512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22.5" outlineLevel="1" x14ac:dyDescent="0.2">
      <c r="A15" s="20">
        <v>7</v>
      </c>
      <c r="B15" s="78" t="s">
        <v>2485</v>
      </c>
      <c r="C15" s="35" t="s">
        <v>2486</v>
      </c>
      <c r="D15" s="52" t="s">
        <v>69</v>
      </c>
      <c r="E15" s="24">
        <v>1</v>
      </c>
      <c r="F15" s="24"/>
      <c r="G15" s="24">
        <f t="shared" si="0"/>
        <v>0</v>
      </c>
      <c r="H15" s="124" t="s">
        <v>2512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2.5" outlineLevel="1" x14ac:dyDescent="0.2">
      <c r="A16" s="20">
        <v>8</v>
      </c>
      <c r="B16" s="78" t="s">
        <v>2487</v>
      </c>
      <c r="C16" s="35" t="s">
        <v>2488</v>
      </c>
      <c r="D16" s="52" t="s">
        <v>69</v>
      </c>
      <c r="E16" s="24">
        <v>1</v>
      </c>
      <c r="F16" s="24"/>
      <c r="G16" s="24">
        <f t="shared" si="0"/>
        <v>0</v>
      </c>
      <c r="H16" s="124" t="s">
        <v>2512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78" t="s">
        <v>2489</v>
      </c>
      <c r="C17" s="35" t="s">
        <v>2490</v>
      </c>
      <c r="D17" s="52" t="s">
        <v>69</v>
      </c>
      <c r="E17" s="24">
        <v>3</v>
      </c>
      <c r="F17" s="24"/>
      <c r="G17" s="24">
        <f t="shared" si="0"/>
        <v>0</v>
      </c>
      <c r="H17" s="124" t="s">
        <v>2512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20"/>
      <c r="B18" s="78" t="s">
        <v>2491</v>
      </c>
      <c r="C18" s="35" t="s">
        <v>2492</v>
      </c>
      <c r="D18" s="52" t="s">
        <v>69</v>
      </c>
      <c r="E18" s="24">
        <v>2</v>
      </c>
      <c r="F18" s="24"/>
      <c r="G18" s="24">
        <f t="shared" si="0"/>
        <v>0</v>
      </c>
      <c r="H18" s="124" t="s">
        <v>2512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2.5" outlineLevel="1" x14ac:dyDescent="0.2">
      <c r="A19" s="20"/>
      <c r="B19" s="78" t="s">
        <v>2493</v>
      </c>
      <c r="C19" s="35" t="s">
        <v>2504</v>
      </c>
      <c r="D19" s="52"/>
      <c r="E19" s="24"/>
      <c r="F19" s="24"/>
      <c r="G19" s="24"/>
      <c r="H19" s="24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/>
      <c r="B20" s="78" t="s">
        <v>2494</v>
      </c>
      <c r="C20" s="35" t="s">
        <v>2505</v>
      </c>
      <c r="D20" s="52"/>
      <c r="E20" s="24"/>
      <c r="F20" s="24"/>
      <c r="G20" s="24"/>
      <c r="H20" s="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2.5" outlineLevel="1" x14ac:dyDescent="0.2">
      <c r="A21" s="20"/>
      <c r="B21" s="78" t="s">
        <v>2495</v>
      </c>
      <c r="C21" s="35" t="s">
        <v>2506</v>
      </c>
      <c r="D21" s="52"/>
      <c r="E21" s="24"/>
      <c r="F21" s="24"/>
      <c r="G21" s="24"/>
      <c r="H21" s="2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/>
      <c r="B22" s="78" t="s">
        <v>2496</v>
      </c>
      <c r="C22" s="35" t="s">
        <v>2497</v>
      </c>
      <c r="D22" s="52" t="s">
        <v>69</v>
      </c>
      <c r="E22" s="24">
        <v>5</v>
      </c>
      <c r="F22" s="24"/>
      <c r="G22" s="24">
        <f t="shared" si="0"/>
        <v>0</v>
      </c>
      <c r="H22" s="124" t="s">
        <v>2512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/>
      <c r="B23" s="78" t="s">
        <v>2498</v>
      </c>
      <c r="C23" s="35" t="s">
        <v>2499</v>
      </c>
      <c r="D23" s="52" t="s">
        <v>69</v>
      </c>
      <c r="E23" s="24">
        <v>1</v>
      </c>
      <c r="F23" s="24"/>
      <c r="G23" s="24">
        <f t="shared" si="0"/>
        <v>0</v>
      </c>
      <c r="H23" s="124" t="s">
        <v>2512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/>
      <c r="B24" s="78" t="s">
        <v>2500</v>
      </c>
      <c r="C24" s="35" t="s">
        <v>2507</v>
      </c>
      <c r="D24" s="52"/>
      <c r="E24" s="24"/>
      <c r="F24" s="24"/>
      <c r="G24" s="24"/>
      <c r="H24" s="2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/>
      <c r="B25" s="78" t="s">
        <v>2501</v>
      </c>
      <c r="C25" s="35" t="s">
        <v>2508</v>
      </c>
      <c r="D25" s="52"/>
      <c r="E25" s="24"/>
      <c r="F25" s="24"/>
      <c r="G25" s="24"/>
      <c r="H25" s="24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31"/>
      <c r="B26" s="81" t="s">
        <v>2502</v>
      </c>
      <c r="C26" s="40" t="s">
        <v>2509</v>
      </c>
      <c r="D26" s="56"/>
      <c r="E26" s="60"/>
      <c r="F26" s="60"/>
      <c r="G26" s="60"/>
      <c r="H26" s="6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62"/>
      <c r="B27" s="82"/>
      <c r="C27" s="63"/>
      <c r="D27" s="64"/>
      <c r="E27" s="65"/>
      <c r="F27" s="65"/>
      <c r="G27" s="6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x14ac:dyDescent="0.2">
      <c r="A28" s="32"/>
      <c r="B28" s="83" t="s">
        <v>6</v>
      </c>
      <c r="C28" s="42" t="s">
        <v>345</v>
      </c>
      <c r="D28" s="57"/>
      <c r="E28" s="48"/>
      <c r="F28" s="33"/>
      <c r="G28" s="34">
        <f>G8</f>
        <v>0</v>
      </c>
      <c r="O28" t="e">
        <f>SUMIF(#REF!,#REF!,G7:G26)</f>
        <v>#REF!</v>
      </c>
      <c r="P28" t="e">
        <f>SUMIF(#REF!,#REF!,G7:G26)</f>
        <v>#REF!</v>
      </c>
      <c r="Q28" t="s">
        <v>461</v>
      </c>
    </row>
  </sheetData>
  <sheetProtection password="CCE1" sheet="1" objects="1" scenarios="1"/>
  <protectedRanges>
    <protectedRange sqref="F10:F23" name="Oblast1"/>
  </protectedRanges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983"/>
  <sheetViews>
    <sheetView view="pageBreakPreview" zoomScale="85" zoomScaleNormal="100" zoomScaleSheetLayoutView="85" workbookViewId="0">
      <selection activeCell="F36" sqref="F36"/>
    </sheetView>
  </sheetViews>
  <sheetFormatPr defaultColWidth="9.140625" defaultRowHeight="12.75" x14ac:dyDescent="0.2"/>
  <cols>
    <col min="1" max="1" width="4.28515625" style="207" customWidth="1"/>
    <col min="2" max="2" width="14.42578125" style="214" customWidth="1"/>
    <col min="3" max="3" width="63.7109375" style="214" customWidth="1"/>
    <col min="4" max="4" width="4.5703125" style="207" customWidth="1"/>
    <col min="5" max="5" width="10.5703125" style="217" customWidth="1"/>
    <col min="6" max="6" width="9.85546875" style="207" customWidth="1"/>
    <col min="7" max="7" width="15.140625" style="207" customWidth="1"/>
    <col min="8" max="8" width="10.140625" style="276" customWidth="1"/>
    <col min="9" max="16384" width="9.140625" style="207"/>
  </cols>
  <sheetData>
    <row r="1" spans="1:12" ht="16.5" thickBot="1" x14ac:dyDescent="0.3">
      <c r="A1" s="392" t="s">
        <v>2515</v>
      </c>
      <c r="B1" s="392"/>
      <c r="C1" s="392"/>
      <c r="D1" s="392"/>
      <c r="E1" s="392"/>
      <c r="F1" s="392"/>
      <c r="G1" s="392"/>
    </row>
    <row r="2" spans="1:12" ht="24.95" customHeight="1" thickTop="1" x14ac:dyDescent="0.2">
      <c r="A2" s="208" t="s">
        <v>52</v>
      </c>
      <c r="B2" s="209"/>
      <c r="C2" s="418" t="s">
        <v>463</v>
      </c>
      <c r="D2" s="419"/>
      <c r="E2" s="419"/>
      <c r="F2" s="419"/>
      <c r="G2" s="420"/>
    </row>
    <row r="3" spans="1:12" ht="24.95" customHeight="1" x14ac:dyDescent="0.2">
      <c r="A3" s="210" t="s">
        <v>2</v>
      </c>
      <c r="B3" s="211"/>
      <c r="C3" s="421" t="s">
        <v>2472</v>
      </c>
      <c r="D3" s="422"/>
      <c r="E3" s="422"/>
      <c r="F3" s="422"/>
      <c r="G3" s="423"/>
    </row>
    <row r="4" spans="1:12" ht="24.95" customHeight="1" thickBot="1" x14ac:dyDescent="0.25">
      <c r="A4" s="212" t="s">
        <v>3</v>
      </c>
      <c r="B4" s="213"/>
      <c r="C4" s="424" t="s">
        <v>460</v>
      </c>
      <c r="D4" s="425"/>
      <c r="E4" s="425"/>
      <c r="F4" s="425"/>
      <c r="G4" s="426"/>
    </row>
    <row r="5" spans="1:12" ht="14.25" thickTop="1" thickBot="1" x14ac:dyDescent="0.25">
      <c r="C5" s="215"/>
      <c r="D5" s="216"/>
    </row>
    <row r="6" spans="1:12" ht="26.25" thickBot="1" x14ac:dyDescent="0.25">
      <c r="A6" s="218" t="s">
        <v>59</v>
      </c>
      <c r="B6" s="219" t="s">
        <v>60</v>
      </c>
      <c r="C6" s="220" t="s">
        <v>61</v>
      </c>
      <c r="D6" s="221" t="s">
        <v>62</v>
      </c>
      <c r="E6" s="222" t="s">
        <v>63</v>
      </c>
      <c r="F6" s="223" t="s">
        <v>2375</v>
      </c>
      <c r="G6" s="224" t="s">
        <v>2376</v>
      </c>
      <c r="H6" s="277" t="s">
        <v>1783</v>
      </c>
    </row>
    <row r="7" spans="1:12" x14ac:dyDescent="0.2">
      <c r="A7" s="225"/>
      <c r="B7" s="226" t="s">
        <v>2377</v>
      </c>
      <c r="C7" s="427" t="s">
        <v>2378</v>
      </c>
      <c r="D7" s="428"/>
      <c r="E7" s="429"/>
      <c r="F7" s="430"/>
      <c r="G7" s="431"/>
      <c r="H7" s="278"/>
    </row>
    <row r="8" spans="1:12" x14ac:dyDescent="0.2">
      <c r="A8" s="227" t="s">
        <v>65</v>
      </c>
      <c r="B8" s="228" t="s">
        <v>50</v>
      </c>
      <c r="C8" s="229" t="s">
        <v>4</v>
      </c>
      <c r="D8" s="230"/>
      <c r="E8" s="231"/>
      <c r="F8" s="232"/>
      <c r="G8" s="233">
        <f>G10+G11+G12+G13+G15+G17+G19+G22</f>
        <v>0</v>
      </c>
      <c r="H8" s="233"/>
    </row>
    <row r="9" spans="1:12" x14ac:dyDescent="0.2">
      <c r="A9" s="234"/>
      <c r="B9" s="412" t="s">
        <v>2379</v>
      </c>
      <c r="C9" s="413"/>
      <c r="D9" s="413"/>
      <c r="E9" s="413"/>
      <c r="F9" s="413"/>
      <c r="G9" s="414"/>
      <c r="H9" s="279"/>
      <c r="I9" s="19"/>
      <c r="J9" s="19"/>
      <c r="K9" s="19"/>
      <c r="L9" s="19"/>
    </row>
    <row r="10" spans="1:12" ht="22.5" x14ac:dyDescent="0.2">
      <c r="A10" s="234">
        <v>1</v>
      </c>
      <c r="B10" s="235" t="s">
        <v>2380</v>
      </c>
      <c r="C10" s="236" t="s">
        <v>2381</v>
      </c>
      <c r="D10" s="237" t="s">
        <v>1781</v>
      </c>
      <c r="E10" s="238">
        <v>1</v>
      </c>
      <c r="F10" s="297"/>
      <c r="G10" s="239">
        <f>E10*F10</f>
        <v>0</v>
      </c>
      <c r="H10" s="280" t="s">
        <v>2513</v>
      </c>
      <c r="I10" s="19"/>
      <c r="J10" s="19"/>
      <c r="K10" s="19"/>
      <c r="L10" s="19"/>
    </row>
    <row r="11" spans="1:12" x14ac:dyDescent="0.2">
      <c r="A11" s="234">
        <v>2</v>
      </c>
      <c r="B11" s="235" t="s">
        <v>2382</v>
      </c>
      <c r="C11" s="236" t="s">
        <v>2383</v>
      </c>
      <c r="D11" s="237" t="s">
        <v>1781</v>
      </c>
      <c r="E11" s="238">
        <v>1</v>
      </c>
      <c r="F11" s="297"/>
      <c r="G11" s="239">
        <f>E11*F11</f>
        <v>0</v>
      </c>
      <c r="H11" s="280" t="s">
        <v>2513</v>
      </c>
      <c r="I11" s="19"/>
      <c r="J11" s="19"/>
      <c r="K11" s="19"/>
      <c r="L11" s="19"/>
    </row>
    <row r="12" spans="1:12" ht="22.5" x14ac:dyDescent="0.2">
      <c r="A12" s="234">
        <v>3</v>
      </c>
      <c r="B12" s="235" t="s">
        <v>2380</v>
      </c>
      <c r="C12" s="236" t="s">
        <v>2384</v>
      </c>
      <c r="D12" s="237" t="s">
        <v>1781</v>
      </c>
      <c r="E12" s="238">
        <v>1</v>
      </c>
      <c r="F12" s="297"/>
      <c r="G12" s="239">
        <f>E12*F12</f>
        <v>0</v>
      </c>
      <c r="H12" s="280" t="s">
        <v>2513</v>
      </c>
      <c r="I12" s="19"/>
      <c r="J12" s="19"/>
      <c r="K12" s="19"/>
      <c r="L12" s="19"/>
    </row>
    <row r="13" spans="1:12" ht="22.5" x14ac:dyDescent="0.2">
      <c r="A13" s="240">
        <v>4</v>
      </c>
      <c r="B13" s="235" t="s">
        <v>2385</v>
      </c>
      <c r="C13" s="236" t="s">
        <v>2386</v>
      </c>
      <c r="D13" s="237" t="s">
        <v>1781</v>
      </c>
      <c r="E13" s="238">
        <v>1</v>
      </c>
      <c r="F13" s="297"/>
      <c r="G13" s="239">
        <f>E13*F13</f>
        <v>0</v>
      </c>
      <c r="H13" s="280" t="s">
        <v>2513</v>
      </c>
      <c r="I13" s="19"/>
      <c r="J13" s="19"/>
      <c r="K13" s="19"/>
      <c r="L13" s="19"/>
    </row>
    <row r="14" spans="1:12" x14ac:dyDescent="0.2">
      <c r="A14" s="234"/>
      <c r="B14" s="404" t="s">
        <v>1782</v>
      </c>
      <c r="C14" s="405"/>
      <c r="D14" s="405"/>
      <c r="E14" s="405"/>
      <c r="F14" s="405"/>
      <c r="G14" s="406"/>
      <c r="H14" s="279"/>
      <c r="I14" s="19"/>
      <c r="J14" s="19"/>
      <c r="K14" s="19"/>
      <c r="L14" s="19"/>
    </row>
    <row r="15" spans="1:12" x14ac:dyDescent="0.2">
      <c r="A15" s="234">
        <v>5</v>
      </c>
      <c r="B15" s="235" t="s">
        <v>2387</v>
      </c>
      <c r="C15" s="236" t="s">
        <v>2388</v>
      </c>
      <c r="D15" s="237" t="s">
        <v>1781</v>
      </c>
      <c r="E15" s="238">
        <v>1</v>
      </c>
      <c r="F15" s="297"/>
      <c r="G15" s="239">
        <f>E15*F15</f>
        <v>0</v>
      </c>
      <c r="H15" s="280" t="s">
        <v>2513</v>
      </c>
      <c r="I15" s="19"/>
      <c r="J15" s="19"/>
      <c r="K15" s="19"/>
      <c r="L15" s="19"/>
    </row>
    <row r="16" spans="1:12" ht="45" x14ac:dyDescent="0.2">
      <c r="A16" s="234"/>
      <c r="B16" s="235"/>
      <c r="C16" s="241" t="s">
        <v>2389</v>
      </c>
      <c r="D16" s="242"/>
      <c r="E16" s="243"/>
      <c r="F16" s="244"/>
      <c r="G16" s="245"/>
      <c r="H16" s="245"/>
      <c r="I16" s="19"/>
      <c r="J16" s="19"/>
      <c r="K16" s="19"/>
      <c r="L16" s="19"/>
    </row>
    <row r="17" spans="1:12" x14ac:dyDescent="0.2">
      <c r="A17" s="234">
        <v>6</v>
      </c>
      <c r="B17" s="235" t="s">
        <v>2390</v>
      </c>
      <c r="C17" s="236" t="s">
        <v>2391</v>
      </c>
      <c r="D17" s="237" t="s">
        <v>1781</v>
      </c>
      <c r="E17" s="238">
        <v>1</v>
      </c>
      <c r="F17" s="297"/>
      <c r="G17" s="239">
        <f>E17*F17</f>
        <v>0</v>
      </c>
      <c r="H17" s="280" t="s">
        <v>2513</v>
      </c>
      <c r="I17" s="19"/>
      <c r="J17" s="19"/>
      <c r="K17" s="19"/>
      <c r="L17" s="19"/>
    </row>
    <row r="18" spans="1:12" ht="56.25" x14ac:dyDescent="0.2">
      <c r="A18" s="234"/>
      <c r="B18" s="235"/>
      <c r="C18" s="241" t="s">
        <v>2392</v>
      </c>
      <c r="D18" s="242"/>
      <c r="E18" s="243"/>
      <c r="F18" s="244"/>
      <c r="G18" s="245"/>
      <c r="H18" s="245"/>
      <c r="I18" s="19"/>
      <c r="J18" s="19"/>
      <c r="K18" s="19"/>
      <c r="L18" s="19"/>
    </row>
    <row r="19" spans="1:12" x14ac:dyDescent="0.2">
      <c r="A19" s="234">
        <v>7</v>
      </c>
      <c r="B19" s="235" t="s">
        <v>2393</v>
      </c>
      <c r="C19" s="236" t="s">
        <v>2394</v>
      </c>
      <c r="D19" s="237" t="s">
        <v>1781</v>
      </c>
      <c r="E19" s="238">
        <v>1</v>
      </c>
      <c r="F19" s="297"/>
      <c r="G19" s="239">
        <f>E19*F19</f>
        <v>0</v>
      </c>
      <c r="H19" s="280" t="s">
        <v>2513</v>
      </c>
      <c r="I19" s="19"/>
      <c r="J19" s="19"/>
      <c r="K19" s="19"/>
      <c r="L19" s="19"/>
    </row>
    <row r="20" spans="1:12" ht="56.25" x14ac:dyDescent="0.2">
      <c r="A20" s="234"/>
      <c r="B20" s="235"/>
      <c r="C20" s="241" t="s">
        <v>2395</v>
      </c>
      <c r="D20" s="242"/>
      <c r="E20" s="243"/>
      <c r="F20" s="244"/>
      <c r="G20" s="245"/>
      <c r="H20" s="245"/>
      <c r="I20" s="19"/>
      <c r="J20" s="19"/>
      <c r="K20" s="19"/>
      <c r="L20" s="19"/>
    </row>
    <row r="21" spans="1:12" s="248" customFormat="1" x14ac:dyDescent="0.2">
      <c r="A21" s="246"/>
      <c r="B21" s="404" t="s">
        <v>2396</v>
      </c>
      <c r="C21" s="407"/>
      <c r="D21" s="408"/>
      <c r="E21" s="409"/>
      <c r="F21" s="410"/>
      <c r="G21" s="411"/>
      <c r="H21" s="281"/>
      <c r="I21" s="247"/>
      <c r="J21" s="247"/>
      <c r="K21" s="247"/>
      <c r="L21" s="247"/>
    </row>
    <row r="22" spans="1:12" x14ac:dyDescent="0.2">
      <c r="A22" s="234">
        <v>8</v>
      </c>
      <c r="B22" s="235" t="s">
        <v>2397</v>
      </c>
      <c r="C22" s="236" t="s">
        <v>2398</v>
      </c>
      <c r="D22" s="237" t="s">
        <v>1781</v>
      </c>
      <c r="E22" s="238">
        <v>1</v>
      </c>
      <c r="F22" s="297"/>
      <c r="G22" s="239">
        <f>E22*F22</f>
        <v>0</v>
      </c>
      <c r="H22" s="280" t="s">
        <v>2513</v>
      </c>
      <c r="I22" s="19"/>
      <c r="J22" s="19"/>
      <c r="K22" s="19"/>
      <c r="L22" s="19"/>
    </row>
    <row r="23" spans="1:12" s="251" customFormat="1" ht="67.5" x14ac:dyDescent="0.2">
      <c r="A23" s="249"/>
      <c r="B23" s="256"/>
      <c r="C23" s="241" t="s">
        <v>2399</v>
      </c>
      <c r="D23" s="242"/>
      <c r="E23" s="243"/>
      <c r="F23" s="244"/>
      <c r="G23" s="245"/>
      <c r="H23" s="245"/>
      <c r="I23" s="250"/>
      <c r="J23" s="250"/>
      <c r="K23" s="250"/>
      <c r="L23" s="250"/>
    </row>
    <row r="24" spans="1:12" x14ac:dyDescent="0.2">
      <c r="A24" s="282" t="s">
        <v>65</v>
      </c>
      <c r="B24" s="252" t="s">
        <v>51</v>
      </c>
      <c r="C24" s="253" t="s">
        <v>5</v>
      </c>
      <c r="D24" s="254"/>
      <c r="E24" s="255"/>
      <c r="F24" s="255"/>
      <c r="G24" s="255">
        <f>G27+G29+G31+G33+G36+G37+G38+G39+G40+G41+G42+G43+G44+SUM(G64:G76)</f>
        <v>0</v>
      </c>
      <c r="H24" s="283"/>
    </row>
    <row r="25" spans="1:12" x14ac:dyDescent="0.2">
      <c r="A25" s="234"/>
      <c r="B25" s="412" t="s">
        <v>2379</v>
      </c>
      <c r="C25" s="413"/>
      <c r="D25" s="413"/>
      <c r="E25" s="413"/>
      <c r="F25" s="413"/>
      <c r="G25" s="414"/>
      <c r="H25" s="279"/>
      <c r="I25" s="19"/>
      <c r="J25" s="19"/>
      <c r="K25" s="19"/>
      <c r="L25" s="19"/>
    </row>
    <row r="26" spans="1:12" ht="12.75" customHeight="1" x14ac:dyDescent="0.2">
      <c r="A26" s="234"/>
      <c r="B26" s="415" t="s">
        <v>2400</v>
      </c>
      <c r="C26" s="416"/>
      <c r="D26" s="416"/>
      <c r="E26" s="416"/>
      <c r="F26" s="416"/>
      <c r="G26" s="417"/>
      <c r="H26" s="279"/>
      <c r="I26" s="19"/>
      <c r="J26" s="19"/>
      <c r="K26" s="19"/>
      <c r="L26" s="19"/>
    </row>
    <row r="27" spans="1:12" x14ac:dyDescent="0.2">
      <c r="A27" s="234">
        <v>9</v>
      </c>
      <c r="B27" s="235" t="s">
        <v>2401</v>
      </c>
      <c r="C27" s="236" t="s">
        <v>2402</v>
      </c>
      <c r="D27" s="237" t="s">
        <v>1781</v>
      </c>
      <c r="E27" s="238">
        <v>1</v>
      </c>
      <c r="F27" s="297"/>
      <c r="G27" s="239">
        <f>E27*F27</f>
        <v>0</v>
      </c>
      <c r="H27" s="280" t="s">
        <v>2513</v>
      </c>
      <c r="I27" s="19"/>
      <c r="J27" s="19"/>
      <c r="K27" s="19"/>
      <c r="L27" s="19"/>
    </row>
    <row r="28" spans="1:12" x14ac:dyDescent="0.2">
      <c r="A28" s="234"/>
      <c r="B28" s="235"/>
      <c r="C28" s="241" t="s">
        <v>2403</v>
      </c>
      <c r="D28" s="257"/>
      <c r="E28" s="257"/>
      <c r="F28" s="257"/>
      <c r="G28" s="258"/>
      <c r="H28" s="258"/>
      <c r="I28" s="19"/>
      <c r="J28" s="19"/>
      <c r="K28" s="19"/>
      <c r="L28" s="19"/>
    </row>
    <row r="29" spans="1:12" x14ac:dyDescent="0.2">
      <c r="A29" s="234">
        <v>10</v>
      </c>
      <c r="B29" s="235" t="s">
        <v>2404</v>
      </c>
      <c r="C29" s="236" t="s">
        <v>2405</v>
      </c>
      <c r="D29" s="237" t="s">
        <v>1781</v>
      </c>
      <c r="E29" s="238">
        <v>1</v>
      </c>
      <c r="F29" s="297"/>
      <c r="G29" s="239">
        <f>E29*F29</f>
        <v>0</v>
      </c>
      <c r="H29" s="280" t="s">
        <v>2513</v>
      </c>
      <c r="I29" s="19"/>
      <c r="J29" s="19"/>
      <c r="K29" s="19"/>
      <c r="L29" s="19"/>
    </row>
    <row r="30" spans="1:12" ht="45" x14ac:dyDescent="0.2">
      <c r="A30" s="234"/>
      <c r="B30" s="235"/>
      <c r="C30" s="241" t="s">
        <v>2406</v>
      </c>
      <c r="D30" s="257"/>
      <c r="E30" s="257"/>
      <c r="F30" s="257"/>
      <c r="G30" s="258"/>
      <c r="H30" s="258"/>
      <c r="I30" s="19"/>
      <c r="J30" s="19"/>
      <c r="K30" s="19"/>
      <c r="L30" s="19"/>
    </row>
    <row r="31" spans="1:12" x14ac:dyDescent="0.2">
      <c r="A31" s="234">
        <v>11</v>
      </c>
      <c r="B31" s="235" t="s">
        <v>2407</v>
      </c>
      <c r="C31" s="236" t="s">
        <v>2408</v>
      </c>
      <c r="D31" s="237" t="s">
        <v>1781</v>
      </c>
      <c r="E31" s="238">
        <v>1</v>
      </c>
      <c r="F31" s="297"/>
      <c r="G31" s="239">
        <f>E31*F31</f>
        <v>0</v>
      </c>
      <c r="H31" s="280" t="s">
        <v>2513</v>
      </c>
      <c r="I31" s="19"/>
      <c r="J31" s="19"/>
      <c r="K31" s="19"/>
      <c r="L31" s="19"/>
    </row>
    <row r="32" spans="1:12" ht="56.25" x14ac:dyDescent="0.2">
      <c r="A32" s="234"/>
      <c r="B32" s="235"/>
      <c r="C32" s="241" t="s">
        <v>2409</v>
      </c>
      <c r="D32" s="257"/>
      <c r="E32" s="257"/>
      <c r="F32" s="257"/>
      <c r="G32" s="258"/>
      <c r="H32" s="258"/>
      <c r="I32" s="19"/>
      <c r="J32" s="19"/>
      <c r="K32" s="19"/>
      <c r="L32" s="19"/>
    </row>
    <row r="33" spans="1:12" x14ac:dyDescent="0.2">
      <c r="A33" s="234">
        <v>12</v>
      </c>
      <c r="B33" s="235" t="s">
        <v>2410</v>
      </c>
      <c r="C33" s="236" t="s">
        <v>2411</v>
      </c>
      <c r="D33" s="237" t="s">
        <v>1781</v>
      </c>
      <c r="E33" s="238">
        <v>1</v>
      </c>
      <c r="F33" s="297"/>
      <c r="G33" s="239">
        <f>E33*F33</f>
        <v>0</v>
      </c>
      <c r="H33" s="280" t="s">
        <v>2513</v>
      </c>
      <c r="I33" s="19"/>
      <c r="J33" s="19"/>
      <c r="K33" s="19"/>
      <c r="L33" s="19"/>
    </row>
    <row r="34" spans="1:12" ht="45" x14ac:dyDescent="0.2">
      <c r="A34" s="234"/>
      <c r="B34" s="259"/>
      <c r="C34" s="241" t="s">
        <v>2412</v>
      </c>
      <c r="D34" s="257"/>
      <c r="E34" s="257"/>
      <c r="F34" s="257"/>
      <c r="G34" s="258"/>
      <c r="H34" s="258"/>
      <c r="I34" s="19"/>
      <c r="J34" s="19"/>
      <c r="K34" s="19"/>
      <c r="L34" s="19"/>
    </row>
    <row r="35" spans="1:12" ht="33.75" x14ac:dyDescent="0.2">
      <c r="A35" s="234"/>
      <c r="B35" s="235"/>
      <c r="C35" s="241" t="s">
        <v>2413</v>
      </c>
      <c r="D35" s="257"/>
      <c r="E35" s="257"/>
      <c r="F35" s="257"/>
      <c r="G35" s="258"/>
      <c r="H35" s="258"/>
      <c r="I35" s="19"/>
      <c r="J35" s="19"/>
      <c r="K35" s="19"/>
      <c r="L35" s="19"/>
    </row>
    <row r="36" spans="1:12" ht="22.5" x14ac:dyDescent="0.2">
      <c r="A36" s="260">
        <v>13</v>
      </c>
      <c r="B36" s="261" t="s">
        <v>2414</v>
      </c>
      <c r="C36" s="35" t="s">
        <v>2415</v>
      </c>
      <c r="D36" s="100" t="s">
        <v>329</v>
      </c>
      <c r="E36" s="262">
        <v>6</v>
      </c>
      <c r="F36" s="298"/>
      <c r="G36" s="263">
        <f>E36*F36</f>
        <v>0</v>
      </c>
      <c r="H36" s="280" t="s">
        <v>2512</v>
      </c>
      <c r="I36" s="19"/>
      <c r="J36" s="19"/>
      <c r="K36" s="19"/>
      <c r="L36" s="19"/>
    </row>
    <row r="37" spans="1:12" x14ac:dyDescent="0.2">
      <c r="A37" s="234">
        <v>14</v>
      </c>
      <c r="B37" s="261" t="s">
        <v>2416</v>
      </c>
      <c r="C37" s="236" t="s">
        <v>2417</v>
      </c>
      <c r="D37" s="237" t="s">
        <v>1781</v>
      </c>
      <c r="E37" s="238">
        <v>1</v>
      </c>
      <c r="F37" s="297"/>
      <c r="G37" s="239">
        <f t="shared" ref="G37:G40" si="0">E37*F37</f>
        <v>0</v>
      </c>
      <c r="H37" s="280" t="s">
        <v>2512</v>
      </c>
      <c r="I37" s="19"/>
      <c r="J37" s="19"/>
      <c r="K37" s="19"/>
      <c r="L37" s="19"/>
    </row>
    <row r="38" spans="1:12" x14ac:dyDescent="0.2">
      <c r="A38" s="260">
        <v>15</v>
      </c>
      <c r="B38" s="261" t="s">
        <v>2418</v>
      </c>
      <c r="C38" s="236" t="s">
        <v>2419</v>
      </c>
      <c r="D38" s="237" t="s">
        <v>1781</v>
      </c>
      <c r="E38" s="238">
        <v>1</v>
      </c>
      <c r="F38" s="297"/>
      <c r="G38" s="239">
        <f t="shared" si="0"/>
        <v>0</v>
      </c>
      <c r="H38" s="280" t="s">
        <v>2512</v>
      </c>
      <c r="I38" s="19"/>
      <c r="J38" s="19"/>
      <c r="K38" s="19"/>
      <c r="L38" s="19"/>
    </row>
    <row r="39" spans="1:12" x14ac:dyDescent="0.2">
      <c r="A39" s="234">
        <v>16</v>
      </c>
      <c r="B39" s="261" t="s">
        <v>2420</v>
      </c>
      <c r="C39" s="236" t="s">
        <v>2421</v>
      </c>
      <c r="D39" s="237" t="s">
        <v>2422</v>
      </c>
      <c r="E39" s="238">
        <v>15</v>
      </c>
      <c r="F39" s="297"/>
      <c r="G39" s="239">
        <f t="shared" si="0"/>
        <v>0</v>
      </c>
      <c r="H39" s="280" t="s">
        <v>2512</v>
      </c>
      <c r="I39" s="19"/>
      <c r="J39" s="19"/>
      <c r="K39" s="19"/>
      <c r="L39" s="19"/>
    </row>
    <row r="40" spans="1:12" ht="33.75" x14ac:dyDescent="0.2">
      <c r="A40" s="260">
        <v>17</v>
      </c>
      <c r="B40" s="261" t="s">
        <v>2423</v>
      </c>
      <c r="C40" s="236" t="s">
        <v>2424</v>
      </c>
      <c r="D40" s="237" t="s">
        <v>1781</v>
      </c>
      <c r="E40" s="238">
        <v>1</v>
      </c>
      <c r="F40" s="297"/>
      <c r="G40" s="239">
        <f t="shared" si="0"/>
        <v>0</v>
      </c>
      <c r="H40" s="280" t="s">
        <v>2512</v>
      </c>
      <c r="I40" s="19"/>
      <c r="J40" s="19"/>
      <c r="K40" s="19"/>
      <c r="L40" s="19"/>
    </row>
    <row r="41" spans="1:12" ht="45" x14ac:dyDescent="0.2">
      <c r="A41" s="234">
        <v>18</v>
      </c>
      <c r="B41" s="261" t="s">
        <v>2425</v>
      </c>
      <c r="C41" s="236" t="s">
        <v>2426</v>
      </c>
      <c r="D41" s="237" t="s">
        <v>189</v>
      </c>
      <c r="E41" s="238">
        <v>17</v>
      </c>
      <c r="F41" s="297"/>
      <c r="G41" s="239">
        <f>E41*F41</f>
        <v>0</v>
      </c>
      <c r="H41" s="280" t="s">
        <v>2513</v>
      </c>
      <c r="I41" s="19"/>
      <c r="J41" s="19"/>
      <c r="K41" s="19"/>
      <c r="L41" s="19"/>
    </row>
    <row r="42" spans="1:12" ht="22.5" x14ac:dyDescent="0.2">
      <c r="A42" s="260">
        <v>19</v>
      </c>
      <c r="B42" s="261" t="s">
        <v>2427</v>
      </c>
      <c r="C42" s="236" t="s">
        <v>2428</v>
      </c>
      <c r="D42" s="237" t="s">
        <v>1781</v>
      </c>
      <c r="E42" s="238">
        <v>1</v>
      </c>
      <c r="F42" s="297"/>
      <c r="G42" s="239">
        <f t="shared" ref="G42:G64" si="1">E42*F42</f>
        <v>0</v>
      </c>
      <c r="H42" s="280" t="s">
        <v>2512</v>
      </c>
      <c r="I42" s="19"/>
      <c r="J42" s="19"/>
      <c r="K42" s="19"/>
      <c r="L42" s="19"/>
    </row>
    <row r="43" spans="1:12" ht="22.5" x14ac:dyDescent="0.2">
      <c r="A43" s="234">
        <v>20</v>
      </c>
      <c r="B43" s="261" t="s">
        <v>2429</v>
      </c>
      <c r="C43" s="236" t="s">
        <v>2430</v>
      </c>
      <c r="D43" s="237" t="s">
        <v>1781</v>
      </c>
      <c r="E43" s="238">
        <v>1</v>
      </c>
      <c r="F43" s="297"/>
      <c r="G43" s="239">
        <f t="shared" si="1"/>
        <v>0</v>
      </c>
      <c r="H43" s="280" t="s">
        <v>2512</v>
      </c>
      <c r="I43" s="19"/>
      <c r="J43" s="19"/>
      <c r="K43" s="19"/>
      <c r="L43" s="19"/>
    </row>
    <row r="44" spans="1:12" x14ac:dyDescent="0.2">
      <c r="A44" s="260">
        <v>21</v>
      </c>
      <c r="B44" s="261" t="s">
        <v>2431</v>
      </c>
      <c r="C44" s="236" t="s">
        <v>2432</v>
      </c>
      <c r="D44" s="237" t="s">
        <v>189</v>
      </c>
      <c r="E44" s="238">
        <v>85</v>
      </c>
      <c r="F44" s="297"/>
      <c r="G44" s="239">
        <f>E44*F44</f>
        <v>0</v>
      </c>
      <c r="H44" s="280" t="s">
        <v>2513</v>
      </c>
      <c r="I44" s="19"/>
      <c r="J44" s="19"/>
      <c r="K44" s="19"/>
      <c r="L44" s="19"/>
    </row>
    <row r="45" spans="1:12" ht="78.75" x14ac:dyDescent="0.2">
      <c r="A45" s="234"/>
      <c r="B45" s="261"/>
      <c r="C45" s="264" t="s">
        <v>2433</v>
      </c>
      <c r="D45" s="237"/>
      <c r="E45" s="238"/>
      <c r="F45" s="297"/>
      <c r="G45" s="239"/>
      <c r="H45" s="239"/>
      <c r="I45" s="19"/>
      <c r="J45" s="19"/>
      <c r="K45" s="19"/>
      <c r="L45" s="19"/>
    </row>
    <row r="46" spans="1:12" ht="33.75" x14ac:dyDescent="0.2">
      <c r="A46" s="234"/>
      <c r="B46" s="261"/>
      <c r="C46" s="264" t="s">
        <v>2434</v>
      </c>
      <c r="D46" s="237"/>
      <c r="E46" s="238"/>
      <c r="F46" s="297"/>
      <c r="G46" s="239"/>
      <c r="H46" s="239"/>
      <c r="I46" s="19"/>
      <c r="J46" s="19"/>
      <c r="K46" s="19"/>
      <c r="L46" s="19"/>
    </row>
    <row r="47" spans="1:12" ht="33.75" x14ac:dyDescent="0.2">
      <c r="A47" s="234"/>
      <c r="B47" s="261"/>
      <c r="C47" s="264" t="s">
        <v>2435</v>
      </c>
      <c r="D47" s="237"/>
      <c r="E47" s="238"/>
      <c r="F47" s="297"/>
      <c r="G47" s="239"/>
      <c r="H47" s="239"/>
      <c r="I47" s="19"/>
      <c r="J47" s="19"/>
      <c r="K47" s="19"/>
      <c r="L47" s="19"/>
    </row>
    <row r="48" spans="1:12" x14ac:dyDescent="0.2">
      <c r="A48" s="234"/>
      <c r="B48" s="261"/>
      <c r="C48" s="264" t="s">
        <v>2436</v>
      </c>
      <c r="D48" s="237"/>
      <c r="E48" s="238"/>
      <c r="F48" s="297"/>
      <c r="G48" s="239"/>
      <c r="H48" s="239"/>
      <c r="I48" s="19"/>
      <c r="J48" s="19"/>
      <c r="K48" s="19"/>
      <c r="L48" s="19"/>
    </row>
    <row r="49" spans="1:12" x14ac:dyDescent="0.2">
      <c r="A49" s="234"/>
      <c r="B49" s="261"/>
      <c r="C49" s="264" t="s">
        <v>2437</v>
      </c>
      <c r="D49" s="237"/>
      <c r="E49" s="238"/>
      <c r="F49" s="297"/>
      <c r="G49" s="239"/>
      <c r="H49" s="239"/>
      <c r="I49" s="19"/>
      <c r="J49" s="19"/>
      <c r="K49" s="19"/>
      <c r="L49" s="19"/>
    </row>
    <row r="50" spans="1:12" ht="22.5" x14ac:dyDescent="0.2">
      <c r="A50" s="234"/>
      <c r="B50" s="261"/>
      <c r="C50" s="264" t="s">
        <v>2438</v>
      </c>
      <c r="D50" s="237"/>
      <c r="E50" s="238"/>
      <c r="F50" s="297"/>
      <c r="G50" s="239"/>
      <c r="H50" s="239"/>
      <c r="I50" s="19"/>
      <c r="J50" s="19"/>
      <c r="K50" s="19"/>
      <c r="L50" s="19"/>
    </row>
    <row r="51" spans="1:12" ht="22.5" x14ac:dyDescent="0.2">
      <c r="A51" s="234"/>
      <c r="B51" s="261"/>
      <c r="C51" s="264" t="s">
        <v>2439</v>
      </c>
      <c r="D51" s="237"/>
      <c r="E51" s="238"/>
      <c r="F51" s="297"/>
      <c r="G51" s="239"/>
      <c r="H51" s="239"/>
      <c r="I51" s="19"/>
      <c r="J51" s="19"/>
      <c r="K51" s="19"/>
      <c r="L51" s="19"/>
    </row>
    <row r="52" spans="1:12" x14ac:dyDescent="0.2">
      <c r="A52" s="234"/>
      <c r="B52" s="261"/>
      <c r="C52" s="264" t="s">
        <v>2440</v>
      </c>
      <c r="D52" s="237"/>
      <c r="E52" s="238"/>
      <c r="F52" s="297"/>
      <c r="G52" s="239"/>
      <c r="H52" s="239"/>
      <c r="I52" s="19"/>
      <c r="J52" s="19"/>
      <c r="K52" s="19"/>
      <c r="L52" s="19"/>
    </row>
    <row r="53" spans="1:12" x14ac:dyDescent="0.2">
      <c r="A53" s="234"/>
      <c r="B53" s="261"/>
      <c r="C53" s="264" t="s">
        <v>2441</v>
      </c>
      <c r="D53" s="237"/>
      <c r="E53" s="238"/>
      <c r="F53" s="297"/>
      <c r="G53" s="239"/>
      <c r="H53" s="239"/>
      <c r="I53" s="19"/>
      <c r="J53" s="19"/>
      <c r="K53" s="19"/>
      <c r="L53" s="19"/>
    </row>
    <row r="54" spans="1:12" x14ac:dyDescent="0.2">
      <c r="A54" s="234"/>
      <c r="B54" s="261"/>
      <c r="C54" s="264" t="s">
        <v>2442</v>
      </c>
      <c r="D54" s="237"/>
      <c r="E54" s="238"/>
      <c r="F54" s="297"/>
      <c r="G54" s="239"/>
      <c r="H54" s="239"/>
      <c r="I54" s="19"/>
      <c r="J54" s="19"/>
      <c r="K54" s="19"/>
      <c r="L54" s="19"/>
    </row>
    <row r="55" spans="1:12" x14ac:dyDescent="0.2">
      <c r="A55" s="234"/>
      <c r="B55" s="261"/>
      <c r="C55" s="264" t="s">
        <v>2443</v>
      </c>
      <c r="D55" s="237"/>
      <c r="E55" s="238"/>
      <c r="F55" s="297"/>
      <c r="G55" s="239"/>
      <c r="H55" s="239"/>
      <c r="I55" s="19"/>
      <c r="J55" s="19"/>
      <c r="K55" s="19"/>
      <c r="L55" s="19"/>
    </row>
    <row r="56" spans="1:12" x14ac:dyDescent="0.2">
      <c r="A56" s="234"/>
      <c r="B56" s="261"/>
      <c r="C56" s="264" t="s">
        <v>2444</v>
      </c>
      <c r="D56" s="237"/>
      <c r="E56" s="238"/>
      <c r="F56" s="297"/>
      <c r="G56" s="239"/>
      <c r="H56" s="239"/>
      <c r="I56" s="19"/>
      <c r="J56" s="19"/>
      <c r="K56" s="19"/>
      <c r="L56" s="19"/>
    </row>
    <row r="57" spans="1:12" x14ac:dyDescent="0.2">
      <c r="A57" s="234"/>
      <c r="B57" s="261"/>
      <c r="C57" s="264" t="s">
        <v>2445</v>
      </c>
      <c r="D57" s="237"/>
      <c r="E57" s="238"/>
      <c r="F57" s="297"/>
      <c r="G57" s="239"/>
      <c r="H57" s="239"/>
      <c r="I57" s="19"/>
      <c r="J57" s="19"/>
      <c r="K57" s="19"/>
      <c r="L57" s="19"/>
    </row>
    <row r="58" spans="1:12" x14ac:dyDescent="0.2">
      <c r="A58" s="234"/>
      <c r="B58" s="261"/>
      <c r="C58" s="264" t="s">
        <v>2446</v>
      </c>
      <c r="D58" s="237"/>
      <c r="E58" s="238"/>
      <c r="F58" s="297"/>
      <c r="G58" s="239"/>
      <c r="H58" s="239"/>
      <c r="I58" s="19"/>
      <c r="J58" s="19"/>
      <c r="K58" s="19"/>
      <c r="L58" s="19"/>
    </row>
    <row r="59" spans="1:12" x14ac:dyDescent="0.2">
      <c r="A59" s="234"/>
      <c r="B59" s="261"/>
      <c r="C59" s="264" t="s">
        <v>2447</v>
      </c>
      <c r="D59" s="237"/>
      <c r="E59" s="238"/>
      <c r="F59" s="297"/>
      <c r="G59" s="239"/>
      <c r="H59" s="239"/>
      <c r="I59" s="19"/>
      <c r="J59" s="19"/>
      <c r="K59" s="19"/>
      <c r="L59" s="19"/>
    </row>
    <row r="60" spans="1:12" x14ac:dyDescent="0.2">
      <c r="A60" s="234"/>
      <c r="B60" s="235"/>
      <c r="C60" s="264" t="s">
        <v>2448</v>
      </c>
      <c r="D60" s="237"/>
      <c r="E60" s="238"/>
      <c r="F60" s="297"/>
      <c r="G60" s="239"/>
      <c r="H60" s="239"/>
      <c r="I60" s="19"/>
      <c r="J60" s="19"/>
      <c r="K60" s="19"/>
      <c r="L60" s="19"/>
    </row>
    <row r="61" spans="1:12" ht="22.5" x14ac:dyDescent="0.2">
      <c r="A61" s="234"/>
      <c r="B61" s="235"/>
      <c r="C61" s="264" t="s">
        <v>2449</v>
      </c>
      <c r="D61" s="237"/>
      <c r="E61" s="238"/>
      <c r="F61" s="297"/>
      <c r="G61" s="239"/>
      <c r="H61" s="239"/>
      <c r="I61" s="19"/>
      <c r="J61" s="19"/>
      <c r="K61" s="19"/>
      <c r="L61" s="19"/>
    </row>
    <row r="62" spans="1:12" x14ac:dyDescent="0.2">
      <c r="A62" s="234"/>
      <c r="B62" s="235"/>
      <c r="C62" s="264" t="s">
        <v>2450</v>
      </c>
      <c r="D62" s="237"/>
      <c r="E62" s="238"/>
      <c r="F62" s="297"/>
      <c r="G62" s="239"/>
      <c r="H62" s="239"/>
      <c r="I62" s="19"/>
      <c r="J62" s="19"/>
      <c r="K62" s="19"/>
      <c r="L62" s="19"/>
    </row>
    <row r="63" spans="1:12" ht="22.5" x14ac:dyDescent="0.2">
      <c r="A63" s="234"/>
      <c r="B63" s="235"/>
      <c r="C63" s="264" t="s">
        <v>2451</v>
      </c>
      <c r="D63" s="237"/>
      <c r="E63" s="238"/>
      <c r="F63" s="297"/>
      <c r="G63" s="239"/>
      <c r="H63" s="239"/>
      <c r="I63" s="19"/>
      <c r="J63" s="19"/>
      <c r="K63" s="19"/>
      <c r="L63" s="19"/>
    </row>
    <row r="64" spans="1:12" ht="33.75" x14ac:dyDescent="0.2">
      <c r="A64" s="234">
        <v>22</v>
      </c>
      <c r="B64" s="261" t="s">
        <v>2452</v>
      </c>
      <c r="C64" s="236" t="s">
        <v>2453</v>
      </c>
      <c r="D64" s="237" t="s">
        <v>189</v>
      </c>
      <c r="E64" s="238">
        <v>25</v>
      </c>
      <c r="F64" s="297"/>
      <c r="G64" s="239">
        <f t="shared" si="1"/>
        <v>0</v>
      </c>
      <c r="H64" s="280" t="s">
        <v>2512</v>
      </c>
      <c r="I64" s="19"/>
      <c r="J64" s="19"/>
      <c r="K64" s="19"/>
      <c r="L64" s="19"/>
    </row>
    <row r="65" spans="1:12" ht="22.5" x14ac:dyDescent="0.2">
      <c r="A65" s="234">
        <v>23</v>
      </c>
      <c r="B65" s="235" t="s">
        <v>2454</v>
      </c>
      <c r="C65" s="236" t="s">
        <v>2455</v>
      </c>
      <c r="D65" s="237" t="s">
        <v>189</v>
      </c>
      <c r="E65" s="238">
        <v>35</v>
      </c>
      <c r="F65" s="297"/>
      <c r="G65" s="239">
        <f>E65*F65</f>
        <v>0</v>
      </c>
      <c r="H65" s="280" t="s">
        <v>2513</v>
      </c>
      <c r="I65" s="19"/>
      <c r="J65" s="19"/>
      <c r="K65" s="19"/>
      <c r="L65" s="19"/>
    </row>
    <row r="66" spans="1:12" ht="33.75" x14ac:dyDescent="0.2">
      <c r="A66" s="234">
        <v>24</v>
      </c>
      <c r="B66" s="235" t="s">
        <v>2454</v>
      </c>
      <c r="C66" s="236" t="s">
        <v>2456</v>
      </c>
      <c r="D66" s="237" t="s">
        <v>189</v>
      </c>
      <c r="E66" s="238">
        <v>30</v>
      </c>
      <c r="F66" s="297"/>
      <c r="G66" s="239">
        <f>E66*F66</f>
        <v>0</v>
      </c>
      <c r="H66" s="280" t="s">
        <v>2513</v>
      </c>
      <c r="I66" s="19"/>
      <c r="J66" s="19"/>
      <c r="K66" s="19"/>
      <c r="L66" s="19"/>
    </row>
    <row r="67" spans="1:12" ht="45" x14ac:dyDescent="0.2">
      <c r="A67" s="234">
        <v>25</v>
      </c>
      <c r="B67" s="261" t="s">
        <v>2457</v>
      </c>
      <c r="C67" s="236" t="s">
        <v>2458</v>
      </c>
      <c r="D67" s="237" t="s">
        <v>1781</v>
      </c>
      <c r="E67" s="238">
        <v>1</v>
      </c>
      <c r="F67" s="297"/>
      <c r="G67" s="239">
        <f t="shared" ref="G67:G68" si="2">E67*F67</f>
        <v>0</v>
      </c>
      <c r="H67" s="280" t="s">
        <v>2512</v>
      </c>
    </row>
    <row r="68" spans="1:12" ht="22.5" x14ac:dyDescent="0.2">
      <c r="A68" s="234">
        <v>26</v>
      </c>
      <c r="B68" s="261" t="s">
        <v>2459</v>
      </c>
      <c r="C68" s="236" t="s">
        <v>2460</v>
      </c>
      <c r="D68" s="237" t="s">
        <v>1781</v>
      </c>
      <c r="E68" s="238">
        <v>1</v>
      </c>
      <c r="F68" s="297"/>
      <c r="G68" s="239">
        <f t="shared" si="2"/>
        <v>0</v>
      </c>
      <c r="H68" s="280" t="s">
        <v>2512</v>
      </c>
    </row>
    <row r="69" spans="1:12" ht="22.5" x14ac:dyDescent="0.2">
      <c r="A69" s="234">
        <v>27</v>
      </c>
      <c r="B69" s="235" t="s">
        <v>2461</v>
      </c>
      <c r="C69" s="236" t="s">
        <v>2462</v>
      </c>
      <c r="D69" s="237" t="s">
        <v>1781</v>
      </c>
      <c r="E69" s="238">
        <v>1</v>
      </c>
      <c r="F69" s="297"/>
      <c r="G69" s="239">
        <f>E69*F69</f>
        <v>0</v>
      </c>
      <c r="H69" s="280" t="s">
        <v>2513</v>
      </c>
    </row>
    <row r="70" spans="1:12" ht="45" x14ac:dyDescent="0.2">
      <c r="A70" s="234">
        <v>28</v>
      </c>
      <c r="B70" s="261" t="s">
        <v>2463</v>
      </c>
      <c r="C70" s="236" t="s">
        <v>2464</v>
      </c>
      <c r="D70" s="237" t="s">
        <v>1781</v>
      </c>
      <c r="E70" s="238">
        <v>1</v>
      </c>
      <c r="F70" s="297"/>
      <c r="G70" s="239">
        <f t="shared" ref="G70" si="3">E70*F70</f>
        <v>0</v>
      </c>
      <c r="H70" s="280" t="s">
        <v>2512</v>
      </c>
    </row>
    <row r="71" spans="1:12" ht="33.75" x14ac:dyDescent="0.2">
      <c r="A71" s="234">
        <v>29</v>
      </c>
      <c r="B71" s="235" t="s">
        <v>2465</v>
      </c>
      <c r="C71" s="236" t="s">
        <v>2466</v>
      </c>
      <c r="D71" s="237" t="s">
        <v>189</v>
      </c>
      <c r="E71" s="238">
        <v>17</v>
      </c>
      <c r="F71" s="297"/>
      <c r="G71" s="239">
        <f>E71*F71</f>
        <v>0</v>
      </c>
      <c r="H71" s="280" t="s">
        <v>2513</v>
      </c>
    </row>
    <row r="72" spans="1:12" ht="33.75" x14ac:dyDescent="0.2">
      <c r="A72" s="234">
        <v>30</v>
      </c>
      <c r="B72" s="235" t="s">
        <v>2467</v>
      </c>
      <c r="C72" s="236" t="s">
        <v>2468</v>
      </c>
      <c r="D72" s="237" t="s">
        <v>1781</v>
      </c>
      <c r="E72" s="238">
        <v>1</v>
      </c>
      <c r="F72" s="297"/>
      <c r="G72" s="239">
        <f>E72*F72</f>
        <v>0</v>
      </c>
      <c r="H72" s="280" t="s">
        <v>2513</v>
      </c>
    </row>
    <row r="73" spans="1:12" ht="67.5" x14ac:dyDescent="0.2">
      <c r="A73" s="234">
        <v>31</v>
      </c>
      <c r="B73" s="235" t="s">
        <v>2380</v>
      </c>
      <c r="C73" s="236" t="s">
        <v>2469</v>
      </c>
      <c r="D73" s="237" t="s">
        <v>189</v>
      </c>
      <c r="E73" s="238">
        <v>50</v>
      </c>
      <c r="F73" s="297"/>
      <c r="G73" s="239">
        <f>E73*F73</f>
        <v>0</v>
      </c>
      <c r="H73" s="280" t="s">
        <v>2513</v>
      </c>
    </row>
    <row r="74" spans="1:12" x14ac:dyDescent="0.2">
      <c r="A74" s="234"/>
      <c r="B74" s="261"/>
      <c r="C74" s="236"/>
      <c r="D74" s="237"/>
      <c r="E74" s="238"/>
      <c r="F74" s="297"/>
      <c r="G74" s="239"/>
      <c r="H74" s="280"/>
    </row>
    <row r="75" spans="1:12" x14ac:dyDescent="0.2">
      <c r="A75" s="234"/>
      <c r="B75" s="261"/>
      <c r="C75" s="236"/>
      <c r="D75" s="237"/>
      <c r="E75" s="238"/>
      <c r="F75" s="297"/>
      <c r="G75" s="239"/>
      <c r="H75" s="280"/>
    </row>
    <row r="76" spans="1:12" ht="13.5" thickBot="1" x14ac:dyDescent="0.25">
      <c r="A76" s="284"/>
      <c r="B76" s="285"/>
      <c r="C76" s="286"/>
      <c r="D76" s="287"/>
      <c r="E76" s="288"/>
      <c r="F76" s="299"/>
      <c r="G76" s="289"/>
      <c r="H76" s="296"/>
    </row>
    <row r="77" spans="1:12" ht="15.75" thickBot="1" x14ac:dyDescent="0.3">
      <c r="A77" s="290"/>
      <c r="B77" s="291" t="s">
        <v>2470</v>
      </c>
      <c r="C77" s="292" t="s">
        <v>2471</v>
      </c>
      <c r="D77" s="293"/>
      <c r="E77" s="294"/>
      <c r="F77" s="294"/>
      <c r="G77" s="295">
        <f>G24+G8</f>
        <v>0</v>
      </c>
    </row>
    <row r="78" spans="1:12" x14ac:dyDescent="0.2">
      <c r="D78" s="216"/>
    </row>
    <row r="79" spans="1:12" x14ac:dyDescent="0.2">
      <c r="D79" s="216"/>
    </row>
    <row r="80" spans="1:12" x14ac:dyDescent="0.2">
      <c r="D80" s="216"/>
    </row>
    <row r="81" spans="4:4" x14ac:dyDescent="0.2">
      <c r="D81" s="216"/>
    </row>
    <row r="82" spans="4:4" x14ac:dyDescent="0.2">
      <c r="D82" s="216"/>
    </row>
    <row r="83" spans="4:4" x14ac:dyDescent="0.2">
      <c r="D83" s="216"/>
    </row>
    <row r="84" spans="4:4" x14ac:dyDescent="0.2">
      <c r="D84" s="216"/>
    </row>
    <row r="85" spans="4:4" x14ac:dyDescent="0.2">
      <c r="D85" s="216"/>
    </row>
    <row r="86" spans="4:4" x14ac:dyDescent="0.2">
      <c r="D86" s="216"/>
    </row>
    <row r="87" spans="4:4" x14ac:dyDescent="0.2">
      <c r="D87" s="216"/>
    </row>
    <row r="88" spans="4:4" x14ac:dyDescent="0.2">
      <c r="D88" s="216"/>
    </row>
    <row r="89" spans="4:4" x14ac:dyDescent="0.2">
      <c r="D89" s="216"/>
    </row>
    <row r="90" spans="4:4" x14ac:dyDescent="0.2">
      <c r="D90" s="216"/>
    </row>
    <row r="91" spans="4:4" x14ac:dyDescent="0.2">
      <c r="D91" s="216"/>
    </row>
    <row r="92" spans="4:4" x14ac:dyDescent="0.2">
      <c r="D92" s="216"/>
    </row>
    <row r="93" spans="4:4" x14ac:dyDescent="0.2">
      <c r="D93" s="216"/>
    </row>
    <row r="94" spans="4:4" x14ac:dyDescent="0.2">
      <c r="D94" s="216"/>
    </row>
    <row r="95" spans="4:4" x14ac:dyDescent="0.2">
      <c r="D95" s="216"/>
    </row>
    <row r="96" spans="4:4" x14ac:dyDescent="0.2">
      <c r="D96" s="216"/>
    </row>
    <row r="97" spans="4:4" x14ac:dyDescent="0.2">
      <c r="D97" s="216"/>
    </row>
    <row r="98" spans="4:4" x14ac:dyDescent="0.2">
      <c r="D98" s="216"/>
    </row>
    <row r="99" spans="4:4" x14ac:dyDescent="0.2">
      <c r="D99" s="216"/>
    </row>
    <row r="100" spans="4:4" x14ac:dyDescent="0.2">
      <c r="D100" s="216"/>
    </row>
    <row r="101" spans="4:4" x14ac:dyDescent="0.2">
      <c r="D101" s="216"/>
    </row>
    <row r="102" spans="4:4" x14ac:dyDescent="0.2">
      <c r="D102" s="216"/>
    </row>
    <row r="103" spans="4:4" x14ac:dyDescent="0.2">
      <c r="D103" s="216"/>
    </row>
    <row r="104" spans="4:4" x14ac:dyDescent="0.2">
      <c r="D104" s="216"/>
    </row>
    <row r="105" spans="4:4" x14ac:dyDescent="0.2">
      <c r="D105" s="216"/>
    </row>
    <row r="106" spans="4:4" x14ac:dyDescent="0.2">
      <c r="D106" s="216"/>
    </row>
    <row r="107" spans="4:4" x14ac:dyDescent="0.2">
      <c r="D107" s="216"/>
    </row>
    <row r="108" spans="4:4" x14ac:dyDescent="0.2">
      <c r="D108" s="216"/>
    </row>
    <row r="109" spans="4:4" x14ac:dyDescent="0.2">
      <c r="D109" s="216"/>
    </row>
    <row r="110" spans="4:4" x14ac:dyDescent="0.2">
      <c r="D110" s="216"/>
    </row>
    <row r="111" spans="4:4" x14ac:dyDescent="0.2">
      <c r="D111" s="216"/>
    </row>
    <row r="112" spans="4:4" x14ac:dyDescent="0.2">
      <c r="D112" s="216"/>
    </row>
    <row r="113" spans="4:4" x14ac:dyDescent="0.2">
      <c r="D113" s="216"/>
    </row>
    <row r="114" spans="4:4" x14ac:dyDescent="0.2">
      <c r="D114" s="216"/>
    </row>
    <row r="115" spans="4:4" x14ac:dyDescent="0.2">
      <c r="D115" s="216"/>
    </row>
    <row r="116" spans="4:4" x14ac:dyDescent="0.2">
      <c r="D116" s="216"/>
    </row>
    <row r="117" spans="4:4" x14ac:dyDescent="0.2">
      <c r="D117" s="216"/>
    </row>
    <row r="118" spans="4:4" x14ac:dyDescent="0.2">
      <c r="D118" s="216"/>
    </row>
    <row r="119" spans="4:4" x14ac:dyDescent="0.2">
      <c r="D119" s="216"/>
    </row>
    <row r="120" spans="4:4" x14ac:dyDescent="0.2">
      <c r="D120" s="216"/>
    </row>
    <row r="121" spans="4:4" x14ac:dyDescent="0.2">
      <c r="D121" s="216"/>
    </row>
    <row r="122" spans="4:4" x14ac:dyDescent="0.2">
      <c r="D122" s="216"/>
    </row>
    <row r="123" spans="4:4" x14ac:dyDescent="0.2">
      <c r="D123" s="216"/>
    </row>
    <row r="124" spans="4:4" x14ac:dyDescent="0.2">
      <c r="D124" s="216"/>
    </row>
    <row r="125" spans="4:4" x14ac:dyDescent="0.2">
      <c r="D125" s="216"/>
    </row>
    <row r="126" spans="4:4" x14ac:dyDescent="0.2">
      <c r="D126" s="216"/>
    </row>
    <row r="127" spans="4:4" x14ac:dyDescent="0.2">
      <c r="D127" s="216"/>
    </row>
    <row r="128" spans="4:4" x14ac:dyDescent="0.2">
      <c r="D128" s="216"/>
    </row>
    <row r="129" spans="4:4" x14ac:dyDescent="0.2">
      <c r="D129" s="216"/>
    </row>
    <row r="130" spans="4:4" x14ac:dyDescent="0.2">
      <c r="D130" s="216"/>
    </row>
    <row r="131" spans="4:4" x14ac:dyDescent="0.2">
      <c r="D131" s="216"/>
    </row>
    <row r="132" spans="4:4" x14ac:dyDescent="0.2">
      <c r="D132" s="216"/>
    </row>
    <row r="133" spans="4:4" x14ac:dyDescent="0.2">
      <c r="D133" s="216"/>
    </row>
    <row r="134" spans="4:4" x14ac:dyDescent="0.2">
      <c r="D134" s="216"/>
    </row>
    <row r="135" spans="4:4" x14ac:dyDescent="0.2">
      <c r="D135" s="216"/>
    </row>
    <row r="136" spans="4:4" x14ac:dyDescent="0.2">
      <c r="D136" s="216"/>
    </row>
    <row r="137" spans="4:4" x14ac:dyDescent="0.2">
      <c r="D137" s="216"/>
    </row>
    <row r="138" spans="4:4" x14ac:dyDescent="0.2">
      <c r="D138" s="216"/>
    </row>
    <row r="139" spans="4:4" x14ac:dyDescent="0.2">
      <c r="D139" s="216"/>
    </row>
    <row r="140" spans="4:4" x14ac:dyDescent="0.2">
      <c r="D140" s="216"/>
    </row>
    <row r="141" spans="4:4" x14ac:dyDescent="0.2">
      <c r="D141" s="216"/>
    </row>
    <row r="142" spans="4:4" x14ac:dyDescent="0.2">
      <c r="D142" s="216"/>
    </row>
    <row r="143" spans="4:4" x14ac:dyDescent="0.2">
      <c r="D143" s="216"/>
    </row>
    <row r="144" spans="4:4" x14ac:dyDescent="0.2">
      <c r="D144" s="216"/>
    </row>
    <row r="145" spans="4:4" x14ac:dyDescent="0.2">
      <c r="D145" s="216"/>
    </row>
    <row r="146" spans="4:4" x14ac:dyDescent="0.2">
      <c r="D146" s="216"/>
    </row>
    <row r="147" spans="4:4" x14ac:dyDescent="0.2">
      <c r="D147" s="216"/>
    </row>
    <row r="148" spans="4:4" x14ac:dyDescent="0.2">
      <c r="D148" s="216"/>
    </row>
    <row r="149" spans="4:4" x14ac:dyDescent="0.2">
      <c r="D149" s="216"/>
    </row>
    <row r="150" spans="4:4" x14ac:dyDescent="0.2">
      <c r="D150" s="216"/>
    </row>
    <row r="151" spans="4:4" x14ac:dyDescent="0.2">
      <c r="D151" s="216"/>
    </row>
    <row r="152" spans="4:4" x14ac:dyDescent="0.2">
      <c r="D152" s="216"/>
    </row>
    <row r="153" spans="4:4" x14ac:dyDescent="0.2">
      <c r="D153" s="216"/>
    </row>
    <row r="154" spans="4:4" x14ac:dyDescent="0.2">
      <c r="D154" s="216"/>
    </row>
    <row r="155" spans="4:4" x14ac:dyDescent="0.2">
      <c r="D155" s="216"/>
    </row>
    <row r="156" spans="4:4" x14ac:dyDescent="0.2">
      <c r="D156" s="216"/>
    </row>
    <row r="157" spans="4:4" x14ac:dyDescent="0.2">
      <c r="D157" s="216"/>
    </row>
    <row r="158" spans="4:4" x14ac:dyDescent="0.2">
      <c r="D158" s="216"/>
    </row>
    <row r="159" spans="4:4" x14ac:dyDescent="0.2">
      <c r="D159" s="216"/>
    </row>
    <row r="160" spans="4:4" x14ac:dyDescent="0.2">
      <c r="D160" s="216"/>
    </row>
    <row r="161" spans="4:4" x14ac:dyDescent="0.2">
      <c r="D161" s="216"/>
    </row>
    <row r="162" spans="4:4" x14ac:dyDescent="0.2">
      <c r="D162" s="216"/>
    </row>
    <row r="163" spans="4:4" x14ac:dyDescent="0.2">
      <c r="D163" s="216"/>
    </row>
    <row r="164" spans="4:4" x14ac:dyDescent="0.2">
      <c r="D164" s="216"/>
    </row>
    <row r="165" spans="4:4" x14ac:dyDescent="0.2">
      <c r="D165" s="216"/>
    </row>
    <row r="166" spans="4:4" x14ac:dyDescent="0.2">
      <c r="D166" s="216"/>
    </row>
    <row r="167" spans="4:4" x14ac:dyDescent="0.2">
      <c r="D167" s="216"/>
    </row>
    <row r="168" spans="4:4" x14ac:dyDescent="0.2">
      <c r="D168" s="216"/>
    </row>
    <row r="169" spans="4:4" x14ac:dyDescent="0.2">
      <c r="D169" s="216"/>
    </row>
    <row r="170" spans="4:4" x14ac:dyDescent="0.2">
      <c r="D170" s="216"/>
    </row>
    <row r="171" spans="4:4" x14ac:dyDescent="0.2">
      <c r="D171" s="216"/>
    </row>
    <row r="172" spans="4:4" x14ac:dyDescent="0.2">
      <c r="D172" s="216"/>
    </row>
    <row r="173" spans="4:4" x14ac:dyDescent="0.2">
      <c r="D173" s="216"/>
    </row>
    <row r="174" spans="4:4" x14ac:dyDescent="0.2">
      <c r="D174" s="216"/>
    </row>
    <row r="175" spans="4:4" x14ac:dyDescent="0.2">
      <c r="D175" s="216"/>
    </row>
    <row r="176" spans="4:4" x14ac:dyDescent="0.2">
      <c r="D176" s="216"/>
    </row>
    <row r="177" spans="4:4" x14ac:dyDescent="0.2">
      <c r="D177" s="216"/>
    </row>
    <row r="178" spans="4:4" x14ac:dyDescent="0.2">
      <c r="D178" s="216"/>
    </row>
    <row r="179" spans="4:4" x14ac:dyDescent="0.2">
      <c r="D179" s="216"/>
    </row>
    <row r="180" spans="4:4" x14ac:dyDescent="0.2">
      <c r="D180" s="216"/>
    </row>
    <row r="181" spans="4:4" x14ac:dyDescent="0.2">
      <c r="D181" s="216"/>
    </row>
    <row r="182" spans="4:4" x14ac:dyDescent="0.2">
      <c r="D182" s="216"/>
    </row>
    <row r="183" spans="4:4" x14ac:dyDescent="0.2">
      <c r="D183" s="216"/>
    </row>
    <row r="184" spans="4:4" x14ac:dyDescent="0.2">
      <c r="D184" s="216"/>
    </row>
    <row r="185" spans="4:4" x14ac:dyDescent="0.2">
      <c r="D185" s="216"/>
    </row>
    <row r="186" spans="4:4" x14ac:dyDescent="0.2">
      <c r="D186" s="216"/>
    </row>
    <row r="187" spans="4:4" x14ac:dyDescent="0.2">
      <c r="D187" s="216"/>
    </row>
    <row r="188" spans="4:4" x14ac:dyDescent="0.2">
      <c r="D188" s="216"/>
    </row>
    <row r="189" spans="4:4" x14ac:dyDescent="0.2">
      <c r="D189" s="216"/>
    </row>
    <row r="190" spans="4:4" x14ac:dyDescent="0.2">
      <c r="D190" s="216"/>
    </row>
    <row r="191" spans="4:4" x14ac:dyDescent="0.2">
      <c r="D191" s="216"/>
    </row>
    <row r="192" spans="4:4" x14ac:dyDescent="0.2">
      <c r="D192" s="216"/>
    </row>
    <row r="193" spans="4:4" x14ac:dyDescent="0.2">
      <c r="D193" s="216"/>
    </row>
    <row r="194" spans="4:4" x14ac:dyDescent="0.2">
      <c r="D194" s="216"/>
    </row>
    <row r="195" spans="4:4" x14ac:dyDescent="0.2">
      <c r="D195" s="216"/>
    </row>
    <row r="196" spans="4:4" x14ac:dyDescent="0.2">
      <c r="D196" s="216"/>
    </row>
    <row r="197" spans="4:4" x14ac:dyDescent="0.2">
      <c r="D197" s="216"/>
    </row>
    <row r="198" spans="4:4" x14ac:dyDescent="0.2">
      <c r="D198" s="216"/>
    </row>
    <row r="199" spans="4:4" x14ac:dyDescent="0.2">
      <c r="D199" s="216"/>
    </row>
    <row r="200" spans="4:4" x14ac:dyDescent="0.2">
      <c r="D200" s="216"/>
    </row>
    <row r="201" spans="4:4" x14ac:dyDescent="0.2">
      <c r="D201" s="216"/>
    </row>
    <row r="202" spans="4:4" x14ac:dyDescent="0.2">
      <c r="D202" s="216"/>
    </row>
    <row r="203" spans="4:4" x14ac:dyDescent="0.2">
      <c r="D203" s="216"/>
    </row>
    <row r="204" spans="4:4" x14ac:dyDescent="0.2">
      <c r="D204" s="216"/>
    </row>
    <row r="205" spans="4:4" x14ac:dyDescent="0.2">
      <c r="D205" s="216"/>
    </row>
    <row r="206" spans="4:4" x14ac:dyDescent="0.2">
      <c r="D206" s="216"/>
    </row>
    <row r="207" spans="4:4" x14ac:dyDescent="0.2">
      <c r="D207" s="216"/>
    </row>
    <row r="208" spans="4:4" x14ac:dyDescent="0.2">
      <c r="D208" s="216"/>
    </row>
    <row r="209" spans="4:4" x14ac:dyDescent="0.2">
      <c r="D209" s="216"/>
    </row>
    <row r="210" spans="4:4" x14ac:dyDescent="0.2">
      <c r="D210" s="216"/>
    </row>
    <row r="211" spans="4:4" x14ac:dyDescent="0.2">
      <c r="D211" s="216"/>
    </row>
    <row r="212" spans="4:4" x14ac:dyDescent="0.2">
      <c r="D212" s="216"/>
    </row>
    <row r="213" spans="4:4" x14ac:dyDescent="0.2">
      <c r="D213" s="216"/>
    </row>
    <row r="214" spans="4:4" x14ac:dyDescent="0.2">
      <c r="D214" s="216"/>
    </row>
    <row r="215" spans="4:4" x14ac:dyDescent="0.2">
      <c r="D215" s="216"/>
    </row>
    <row r="216" spans="4:4" x14ac:dyDescent="0.2">
      <c r="D216" s="216"/>
    </row>
    <row r="217" spans="4:4" x14ac:dyDescent="0.2">
      <c r="D217" s="216"/>
    </row>
    <row r="218" spans="4:4" x14ac:dyDescent="0.2">
      <c r="D218" s="216"/>
    </row>
    <row r="219" spans="4:4" x14ac:dyDescent="0.2">
      <c r="D219" s="216"/>
    </row>
    <row r="220" spans="4:4" x14ac:dyDescent="0.2">
      <c r="D220" s="216"/>
    </row>
    <row r="221" spans="4:4" x14ac:dyDescent="0.2">
      <c r="D221" s="216"/>
    </row>
    <row r="222" spans="4:4" x14ac:dyDescent="0.2">
      <c r="D222" s="216"/>
    </row>
    <row r="223" spans="4:4" x14ac:dyDescent="0.2">
      <c r="D223" s="216"/>
    </row>
    <row r="224" spans="4:4" x14ac:dyDescent="0.2">
      <c r="D224" s="216"/>
    </row>
    <row r="225" spans="4:4" x14ac:dyDescent="0.2">
      <c r="D225" s="216"/>
    </row>
    <row r="226" spans="4:4" x14ac:dyDescent="0.2">
      <c r="D226" s="216"/>
    </row>
    <row r="227" spans="4:4" x14ac:dyDescent="0.2">
      <c r="D227" s="216"/>
    </row>
    <row r="228" spans="4:4" x14ac:dyDescent="0.2">
      <c r="D228" s="216"/>
    </row>
    <row r="229" spans="4:4" x14ac:dyDescent="0.2">
      <c r="D229" s="216"/>
    </row>
    <row r="230" spans="4:4" x14ac:dyDescent="0.2">
      <c r="D230" s="216"/>
    </row>
    <row r="231" spans="4:4" x14ac:dyDescent="0.2">
      <c r="D231" s="216"/>
    </row>
    <row r="232" spans="4:4" x14ac:dyDescent="0.2">
      <c r="D232" s="216"/>
    </row>
    <row r="233" spans="4:4" x14ac:dyDescent="0.2">
      <c r="D233" s="216"/>
    </row>
    <row r="234" spans="4:4" x14ac:dyDescent="0.2">
      <c r="D234" s="216"/>
    </row>
    <row r="235" spans="4:4" x14ac:dyDescent="0.2">
      <c r="D235" s="216"/>
    </row>
    <row r="236" spans="4:4" x14ac:dyDescent="0.2">
      <c r="D236" s="216"/>
    </row>
    <row r="237" spans="4:4" x14ac:dyDescent="0.2">
      <c r="D237" s="216"/>
    </row>
    <row r="238" spans="4:4" x14ac:dyDescent="0.2">
      <c r="D238" s="216"/>
    </row>
    <row r="239" spans="4:4" x14ac:dyDescent="0.2">
      <c r="D239" s="216"/>
    </row>
    <row r="240" spans="4:4" x14ac:dyDescent="0.2">
      <c r="D240" s="216"/>
    </row>
    <row r="241" spans="4:4" x14ac:dyDescent="0.2">
      <c r="D241" s="216"/>
    </row>
    <row r="242" spans="4:4" x14ac:dyDescent="0.2">
      <c r="D242" s="216"/>
    </row>
    <row r="243" spans="4:4" x14ac:dyDescent="0.2">
      <c r="D243" s="216"/>
    </row>
    <row r="244" spans="4:4" x14ac:dyDescent="0.2">
      <c r="D244" s="216"/>
    </row>
    <row r="245" spans="4:4" x14ac:dyDescent="0.2">
      <c r="D245" s="216"/>
    </row>
    <row r="246" spans="4:4" x14ac:dyDescent="0.2">
      <c r="D246" s="216"/>
    </row>
    <row r="247" spans="4:4" x14ac:dyDescent="0.2">
      <c r="D247" s="216"/>
    </row>
    <row r="248" spans="4:4" x14ac:dyDescent="0.2">
      <c r="D248" s="216"/>
    </row>
    <row r="249" spans="4:4" x14ac:dyDescent="0.2">
      <c r="D249" s="216"/>
    </row>
    <row r="250" spans="4:4" x14ac:dyDescent="0.2">
      <c r="D250" s="216"/>
    </row>
    <row r="251" spans="4:4" x14ac:dyDescent="0.2">
      <c r="D251" s="216"/>
    </row>
    <row r="252" spans="4:4" x14ac:dyDescent="0.2">
      <c r="D252" s="216"/>
    </row>
    <row r="253" spans="4:4" x14ac:dyDescent="0.2">
      <c r="D253" s="216"/>
    </row>
    <row r="254" spans="4:4" x14ac:dyDescent="0.2">
      <c r="D254" s="216"/>
    </row>
    <row r="255" spans="4:4" x14ac:dyDescent="0.2">
      <c r="D255" s="216"/>
    </row>
    <row r="256" spans="4:4" x14ac:dyDescent="0.2">
      <c r="D256" s="216"/>
    </row>
    <row r="257" spans="4:4" x14ac:dyDescent="0.2">
      <c r="D257" s="216"/>
    </row>
    <row r="258" spans="4:4" x14ac:dyDescent="0.2">
      <c r="D258" s="216"/>
    </row>
    <row r="259" spans="4:4" x14ac:dyDescent="0.2">
      <c r="D259" s="216"/>
    </row>
    <row r="260" spans="4:4" x14ac:dyDescent="0.2">
      <c r="D260" s="216"/>
    </row>
    <row r="261" spans="4:4" x14ac:dyDescent="0.2">
      <c r="D261" s="216"/>
    </row>
    <row r="262" spans="4:4" x14ac:dyDescent="0.2">
      <c r="D262" s="216"/>
    </row>
    <row r="263" spans="4:4" x14ac:dyDescent="0.2">
      <c r="D263" s="216"/>
    </row>
    <row r="264" spans="4:4" x14ac:dyDescent="0.2">
      <c r="D264" s="216"/>
    </row>
    <row r="265" spans="4:4" x14ac:dyDescent="0.2">
      <c r="D265" s="216"/>
    </row>
    <row r="266" spans="4:4" x14ac:dyDescent="0.2">
      <c r="D266" s="216"/>
    </row>
    <row r="267" spans="4:4" x14ac:dyDescent="0.2">
      <c r="D267" s="216"/>
    </row>
    <row r="268" spans="4:4" x14ac:dyDescent="0.2">
      <c r="D268" s="216"/>
    </row>
    <row r="269" spans="4:4" x14ac:dyDescent="0.2">
      <c r="D269" s="216"/>
    </row>
    <row r="270" spans="4:4" x14ac:dyDescent="0.2">
      <c r="D270" s="216"/>
    </row>
    <row r="271" spans="4:4" x14ac:dyDescent="0.2">
      <c r="D271" s="216"/>
    </row>
    <row r="272" spans="4:4" x14ac:dyDescent="0.2">
      <c r="D272" s="216"/>
    </row>
    <row r="273" spans="4:4" x14ac:dyDescent="0.2">
      <c r="D273" s="216"/>
    </row>
    <row r="274" spans="4:4" x14ac:dyDescent="0.2">
      <c r="D274" s="216"/>
    </row>
    <row r="275" spans="4:4" x14ac:dyDescent="0.2">
      <c r="D275" s="216"/>
    </row>
    <row r="276" spans="4:4" x14ac:dyDescent="0.2">
      <c r="D276" s="216"/>
    </row>
    <row r="277" spans="4:4" x14ac:dyDescent="0.2">
      <c r="D277" s="216"/>
    </row>
    <row r="278" spans="4:4" x14ac:dyDescent="0.2">
      <c r="D278" s="216"/>
    </row>
    <row r="279" spans="4:4" x14ac:dyDescent="0.2">
      <c r="D279" s="216"/>
    </row>
    <row r="280" spans="4:4" x14ac:dyDescent="0.2">
      <c r="D280" s="216"/>
    </row>
    <row r="281" spans="4:4" x14ac:dyDescent="0.2">
      <c r="D281" s="216"/>
    </row>
    <row r="282" spans="4:4" x14ac:dyDescent="0.2">
      <c r="D282" s="216"/>
    </row>
    <row r="283" spans="4:4" x14ac:dyDescent="0.2">
      <c r="D283" s="216"/>
    </row>
    <row r="284" spans="4:4" x14ac:dyDescent="0.2">
      <c r="D284" s="216"/>
    </row>
    <row r="285" spans="4:4" x14ac:dyDescent="0.2">
      <c r="D285" s="216"/>
    </row>
    <row r="286" spans="4:4" x14ac:dyDescent="0.2">
      <c r="D286" s="216"/>
    </row>
    <row r="287" spans="4:4" x14ac:dyDescent="0.2">
      <c r="D287" s="216"/>
    </row>
    <row r="288" spans="4:4" x14ac:dyDescent="0.2">
      <c r="D288" s="216"/>
    </row>
    <row r="289" spans="4:4" x14ac:dyDescent="0.2">
      <c r="D289" s="216"/>
    </row>
    <row r="290" spans="4:4" x14ac:dyDescent="0.2">
      <c r="D290" s="216"/>
    </row>
    <row r="291" spans="4:4" x14ac:dyDescent="0.2">
      <c r="D291" s="216"/>
    </row>
    <row r="292" spans="4:4" x14ac:dyDescent="0.2">
      <c r="D292" s="216"/>
    </row>
    <row r="293" spans="4:4" x14ac:dyDescent="0.2">
      <c r="D293" s="216"/>
    </row>
    <row r="294" spans="4:4" x14ac:dyDescent="0.2">
      <c r="D294" s="216"/>
    </row>
    <row r="295" spans="4:4" x14ac:dyDescent="0.2">
      <c r="D295" s="216"/>
    </row>
    <row r="296" spans="4:4" x14ac:dyDescent="0.2">
      <c r="D296" s="216"/>
    </row>
    <row r="297" spans="4:4" x14ac:dyDescent="0.2">
      <c r="D297" s="216"/>
    </row>
    <row r="298" spans="4:4" x14ac:dyDescent="0.2">
      <c r="D298" s="216"/>
    </row>
    <row r="299" spans="4:4" x14ac:dyDescent="0.2">
      <c r="D299" s="216"/>
    </row>
    <row r="300" spans="4:4" x14ac:dyDescent="0.2">
      <c r="D300" s="216"/>
    </row>
    <row r="301" spans="4:4" x14ac:dyDescent="0.2">
      <c r="D301" s="216"/>
    </row>
    <row r="302" spans="4:4" x14ac:dyDescent="0.2">
      <c r="D302" s="216"/>
    </row>
    <row r="303" spans="4:4" x14ac:dyDescent="0.2">
      <c r="D303" s="216"/>
    </row>
    <row r="304" spans="4:4" x14ac:dyDescent="0.2">
      <c r="D304" s="216"/>
    </row>
    <row r="305" spans="4:4" x14ac:dyDescent="0.2">
      <c r="D305" s="216"/>
    </row>
    <row r="306" spans="4:4" x14ac:dyDescent="0.2">
      <c r="D306" s="216"/>
    </row>
    <row r="307" spans="4:4" x14ac:dyDescent="0.2">
      <c r="D307" s="216"/>
    </row>
    <row r="308" spans="4:4" x14ac:dyDescent="0.2">
      <c r="D308" s="216"/>
    </row>
    <row r="309" spans="4:4" x14ac:dyDescent="0.2">
      <c r="D309" s="216"/>
    </row>
    <row r="310" spans="4:4" x14ac:dyDescent="0.2">
      <c r="D310" s="216"/>
    </row>
    <row r="311" spans="4:4" x14ac:dyDescent="0.2">
      <c r="D311" s="216"/>
    </row>
    <row r="312" spans="4:4" x14ac:dyDescent="0.2">
      <c r="D312" s="216"/>
    </row>
    <row r="313" spans="4:4" x14ac:dyDescent="0.2">
      <c r="D313" s="216"/>
    </row>
    <row r="314" spans="4:4" x14ac:dyDescent="0.2">
      <c r="D314" s="216"/>
    </row>
    <row r="315" spans="4:4" x14ac:dyDescent="0.2">
      <c r="D315" s="216"/>
    </row>
    <row r="316" spans="4:4" x14ac:dyDescent="0.2">
      <c r="D316" s="216"/>
    </row>
    <row r="317" spans="4:4" x14ac:dyDescent="0.2">
      <c r="D317" s="216"/>
    </row>
    <row r="318" spans="4:4" x14ac:dyDescent="0.2">
      <c r="D318" s="216"/>
    </row>
    <row r="319" spans="4:4" x14ac:dyDescent="0.2">
      <c r="D319" s="216"/>
    </row>
    <row r="320" spans="4:4" x14ac:dyDescent="0.2">
      <c r="D320" s="216"/>
    </row>
    <row r="321" spans="4:4" x14ac:dyDescent="0.2">
      <c r="D321" s="216"/>
    </row>
    <row r="322" spans="4:4" x14ac:dyDescent="0.2">
      <c r="D322" s="216"/>
    </row>
    <row r="323" spans="4:4" x14ac:dyDescent="0.2">
      <c r="D323" s="216"/>
    </row>
    <row r="324" spans="4:4" x14ac:dyDescent="0.2">
      <c r="D324" s="216"/>
    </row>
    <row r="325" spans="4:4" x14ac:dyDescent="0.2">
      <c r="D325" s="216"/>
    </row>
    <row r="326" spans="4:4" x14ac:dyDescent="0.2">
      <c r="D326" s="216"/>
    </row>
    <row r="327" spans="4:4" x14ac:dyDescent="0.2">
      <c r="D327" s="216"/>
    </row>
    <row r="328" spans="4:4" x14ac:dyDescent="0.2">
      <c r="D328" s="216"/>
    </row>
    <row r="329" spans="4:4" x14ac:dyDescent="0.2">
      <c r="D329" s="216"/>
    </row>
    <row r="330" spans="4:4" x14ac:dyDescent="0.2">
      <c r="D330" s="216"/>
    </row>
    <row r="331" spans="4:4" x14ac:dyDescent="0.2">
      <c r="D331" s="216"/>
    </row>
    <row r="332" spans="4:4" x14ac:dyDescent="0.2">
      <c r="D332" s="216"/>
    </row>
    <row r="333" spans="4:4" x14ac:dyDescent="0.2">
      <c r="D333" s="216"/>
    </row>
    <row r="334" spans="4:4" x14ac:dyDescent="0.2">
      <c r="D334" s="216"/>
    </row>
    <row r="335" spans="4:4" x14ac:dyDescent="0.2">
      <c r="D335" s="216"/>
    </row>
    <row r="336" spans="4:4" x14ac:dyDescent="0.2">
      <c r="D336" s="216"/>
    </row>
    <row r="337" spans="4:4" x14ac:dyDescent="0.2">
      <c r="D337" s="216"/>
    </row>
    <row r="338" spans="4:4" x14ac:dyDescent="0.2">
      <c r="D338" s="216"/>
    </row>
    <row r="339" spans="4:4" x14ac:dyDescent="0.2">
      <c r="D339" s="216"/>
    </row>
    <row r="340" spans="4:4" x14ac:dyDescent="0.2">
      <c r="D340" s="216"/>
    </row>
    <row r="341" spans="4:4" x14ac:dyDescent="0.2">
      <c r="D341" s="216"/>
    </row>
    <row r="342" spans="4:4" x14ac:dyDescent="0.2">
      <c r="D342" s="216"/>
    </row>
    <row r="343" spans="4:4" x14ac:dyDescent="0.2">
      <c r="D343" s="216"/>
    </row>
    <row r="344" spans="4:4" x14ac:dyDescent="0.2">
      <c r="D344" s="216"/>
    </row>
    <row r="345" spans="4:4" x14ac:dyDescent="0.2">
      <c r="D345" s="216"/>
    </row>
    <row r="346" spans="4:4" x14ac:dyDescent="0.2">
      <c r="D346" s="216"/>
    </row>
    <row r="347" spans="4:4" x14ac:dyDescent="0.2">
      <c r="D347" s="216"/>
    </row>
    <row r="348" spans="4:4" x14ac:dyDescent="0.2">
      <c r="D348" s="216"/>
    </row>
    <row r="349" spans="4:4" x14ac:dyDescent="0.2">
      <c r="D349" s="216"/>
    </row>
    <row r="350" spans="4:4" x14ac:dyDescent="0.2">
      <c r="D350" s="216"/>
    </row>
    <row r="351" spans="4:4" x14ac:dyDescent="0.2">
      <c r="D351" s="216"/>
    </row>
    <row r="352" spans="4:4" x14ac:dyDescent="0.2">
      <c r="D352" s="216"/>
    </row>
    <row r="353" spans="4:4" x14ac:dyDescent="0.2">
      <c r="D353" s="216"/>
    </row>
    <row r="354" spans="4:4" x14ac:dyDescent="0.2">
      <c r="D354" s="216"/>
    </row>
    <row r="355" spans="4:4" x14ac:dyDescent="0.2">
      <c r="D355" s="216"/>
    </row>
    <row r="356" spans="4:4" x14ac:dyDescent="0.2">
      <c r="D356" s="216"/>
    </row>
    <row r="357" spans="4:4" x14ac:dyDescent="0.2">
      <c r="D357" s="216"/>
    </row>
    <row r="358" spans="4:4" x14ac:dyDescent="0.2">
      <c r="D358" s="216"/>
    </row>
    <row r="359" spans="4:4" x14ac:dyDescent="0.2">
      <c r="D359" s="216"/>
    </row>
    <row r="360" spans="4:4" x14ac:dyDescent="0.2">
      <c r="D360" s="216"/>
    </row>
    <row r="361" spans="4:4" x14ac:dyDescent="0.2">
      <c r="D361" s="216"/>
    </row>
    <row r="362" spans="4:4" x14ac:dyDescent="0.2">
      <c r="D362" s="216"/>
    </row>
    <row r="363" spans="4:4" x14ac:dyDescent="0.2">
      <c r="D363" s="216"/>
    </row>
    <row r="364" spans="4:4" x14ac:dyDescent="0.2">
      <c r="D364" s="216"/>
    </row>
    <row r="365" spans="4:4" x14ac:dyDescent="0.2">
      <c r="D365" s="216"/>
    </row>
    <row r="366" spans="4:4" x14ac:dyDescent="0.2">
      <c r="D366" s="216"/>
    </row>
    <row r="367" spans="4:4" x14ac:dyDescent="0.2">
      <c r="D367" s="216"/>
    </row>
    <row r="368" spans="4:4" x14ac:dyDescent="0.2">
      <c r="D368" s="216"/>
    </row>
    <row r="369" spans="4:4" x14ac:dyDescent="0.2">
      <c r="D369" s="216"/>
    </row>
    <row r="370" spans="4:4" x14ac:dyDescent="0.2">
      <c r="D370" s="216"/>
    </row>
    <row r="371" spans="4:4" x14ac:dyDescent="0.2">
      <c r="D371" s="216"/>
    </row>
    <row r="372" spans="4:4" x14ac:dyDescent="0.2">
      <c r="D372" s="216"/>
    </row>
    <row r="373" spans="4:4" x14ac:dyDescent="0.2">
      <c r="D373" s="216"/>
    </row>
    <row r="374" spans="4:4" x14ac:dyDescent="0.2">
      <c r="D374" s="216"/>
    </row>
    <row r="375" spans="4:4" x14ac:dyDescent="0.2">
      <c r="D375" s="216"/>
    </row>
    <row r="376" spans="4:4" x14ac:dyDescent="0.2">
      <c r="D376" s="216"/>
    </row>
    <row r="377" spans="4:4" x14ac:dyDescent="0.2">
      <c r="D377" s="216"/>
    </row>
    <row r="378" spans="4:4" x14ac:dyDescent="0.2">
      <c r="D378" s="216"/>
    </row>
    <row r="379" spans="4:4" x14ac:dyDescent="0.2">
      <c r="D379" s="216"/>
    </row>
    <row r="380" spans="4:4" x14ac:dyDescent="0.2">
      <c r="D380" s="216"/>
    </row>
    <row r="381" spans="4:4" x14ac:dyDescent="0.2">
      <c r="D381" s="216"/>
    </row>
    <row r="382" spans="4:4" x14ac:dyDescent="0.2">
      <c r="D382" s="216"/>
    </row>
    <row r="383" spans="4:4" x14ac:dyDescent="0.2">
      <c r="D383" s="216"/>
    </row>
    <row r="384" spans="4:4" x14ac:dyDescent="0.2">
      <c r="D384" s="216"/>
    </row>
    <row r="385" spans="4:4" x14ac:dyDescent="0.2">
      <c r="D385" s="216"/>
    </row>
    <row r="386" spans="4:4" x14ac:dyDescent="0.2">
      <c r="D386" s="216"/>
    </row>
    <row r="387" spans="4:4" x14ac:dyDescent="0.2">
      <c r="D387" s="216"/>
    </row>
    <row r="388" spans="4:4" x14ac:dyDescent="0.2">
      <c r="D388" s="216"/>
    </row>
    <row r="389" spans="4:4" x14ac:dyDescent="0.2">
      <c r="D389" s="216"/>
    </row>
    <row r="390" spans="4:4" x14ac:dyDescent="0.2">
      <c r="D390" s="216"/>
    </row>
    <row r="391" spans="4:4" x14ac:dyDescent="0.2">
      <c r="D391" s="216"/>
    </row>
    <row r="392" spans="4:4" x14ac:dyDescent="0.2">
      <c r="D392" s="216"/>
    </row>
    <row r="393" spans="4:4" x14ac:dyDescent="0.2">
      <c r="D393" s="216"/>
    </row>
    <row r="394" spans="4:4" x14ac:dyDescent="0.2">
      <c r="D394" s="216"/>
    </row>
    <row r="395" spans="4:4" x14ac:dyDescent="0.2">
      <c r="D395" s="216"/>
    </row>
    <row r="396" spans="4:4" x14ac:dyDescent="0.2">
      <c r="D396" s="216"/>
    </row>
    <row r="397" spans="4:4" x14ac:dyDescent="0.2">
      <c r="D397" s="216"/>
    </row>
    <row r="398" spans="4:4" x14ac:dyDescent="0.2">
      <c r="D398" s="216"/>
    </row>
    <row r="399" spans="4:4" x14ac:dyDescent="0.2">
      <c r="D399" s="216"/>
    </row>
    <row r="400" spans="4:4" x14ac:dyDescent="0.2">
      <c r="D400" s="216"/>
    </row>
    <row r="401" spans="4:4" x14ac:dyDescent="0.2">
      <c r="D401" s="216"/>
    </row>
    <row r="402" spans="4:4" x14ac:dyDescent="0.2">
      <c r="D402" s="216"/>
    </row>
    <row r="403" spans="4:4" x14ac:dyDescent="0.2">
      <c r="D403" s="216"/>
    </row>
    <row r="404" spans="4:4" x14ac:dyDescent="0.2">
      <c r="D404" s="216"/>
    </row>
    <row r="405" spans="4:4" x14ac:dyDescent="0.2">
      <c r="D405" s="216"/>
    </row>
    <row r="406" spans="4:4" x14ac:dyDescent="0.2">
      <c r="D406" s="216"/>
    </row>
    <row r="407" spans="4:4" x14ac:dyDescent="0.2">
      <c r="D407" s="216"/>
    </row>
    <row r="408" spans="4:4" x14ac:dyDescent="0.2">
      <c r="D408" s="216"/>
    </row>
    <row r="409" spans="4:4" x14ac:dyDescent="0.2">
      <c r="D409" s="216"/>
    </row>
    <row r="410" spans="4:4" x14ac:dyDescent="0.2">
      <c r="D410" s="216"/>
    </row>
    <row r="411" spans="4:4" x14ac:dyDescent="0.2">
      <c r="D411" s="216"/>
    </row>
    <row r="412" spans="4:4" x14ac:dyDescent="0.2">
      <c r="D412" s="216"/>
    </row>
    <row r="413" spans="4:4" x14ac:dyDescent="0.2">
      <c r="D413" s="216"/>
    </row>
    <row r="414" spans="4:4" x14ac:dyDescent="0.2">
      <c r="D414" s="216"/>
    </row>
    <row r="415" spans="4:4" x14ac:dyDescent="0.2">
      <c r="D415" s="216"/>
    </row>
    <row r="416" spans="4:4" x14ac:dyDescent="0.2">
      <c r="D416" s="216"/>
    </row>
    <row r="417" spans="4:4" x14ac:dyDescent="0.2">
      <c r="D417" s="216"/>
    </row>
    <row r="418" spans="4:4" x14ac:dyDescent="0.2">
      <c r="D418" s="216"/>
    </row>
    <row r="419" spans="4:4" x14ac:dyDescent="0.2">
      <c r="D419" s="216"/>
    </row>
    <row r="420" spans="4:4" x14ac:dyDescent="0.2">
      <c r="D420" s="216"/>
    </row>
    <row r="421" spans="4:4" x14ac:dyDescent="0.2">
      <c r="D421" s="216"/>
    </row>
    <row r="422" spans="4:4" x14ac:dyDescent="0.2">
      <c r="D422" s="216"/>
    </row>
    <row r="423" spans="4:4" x14ac:dyDescent="0.2">
      <c r="D423" s="216"/>
    </row>
    <row r="424" spans="4:4" x14ac:dyDescent="0.2">
      <c r="D424" s="216"/>
    </row>
    <row r="425" spans="4:4" x14ac:dyDescent="0.2">
      <c r="D425" s="216"/>
    </row>
    <row r="426" spans="4:4" x14ac:dyDescent="0.2">
      <c r="D426" s="216"/>
    </row>
    <row r="427" spans="4:4" x14ac:dyDescent="0.2">
      <c r="D427" s="216"/>
    </row>
    <row r="428" spans="4:4" x14ac:dyDescent="0.2">
      <c r="D428" s="216"/>
    </row>
    <row r="429" spans="4:4" x14ac:dyDescent="0.2">
      <c r="D429" s="216"/>
    </row>
    <row r="430" spans="4:4" x14ac:dyDescent="0.2">
      <c r="D430" s="216"/>
    </row>
    <row r="431" spans="4:4" x14ac:dyDescent="0.2">
      <c r="D431" s="216"/>
    </row>
    <row r="432" spans="4:4" x14ac:dyDescent="0.2">
      <c r="D432" s="216"/>
    </row>
    <row r="433" spans="4:4" x14ac:dyDescent="0.2">
      <c r="D433" s="216"/>
    </row>
    <row r="434" spans="4:4" x14ac:dyDescent="0.2">
      <c r="D434" s="216"/>
    </row>
    <row r="435" spans="4:4" x14ac:dyDescent="0.2">
      <c r="D435" s="216"/>
    </row>
    <row r="436" spans="4:4" x14ac:dyDescent="0.2">
      <c r="D436" s="216"/>
    </row>
    <row r="437" spans="4:4" x14ac:dyDescent="0.2">
      <c r="D437" s="216"/>
    </row>
    <row r="438" spans="4:4" x14ac:dyDescent="0.2">
      <c r="D438" s="216"/>
    </row>
    <row r="439" spans="4:4" x14ac:dyDescent="0.2">
      <c r="D439" s="216"/>
    </row>
    <row r="440" spans="4:4" x14ac:dyDescent="0.2">
      <c r="D440" s="216"/>
    </row>
    <row r="441" spans="4:4" x14ac:dyDescent="0.2">
      <c r="D441" s="216"/>
    </row>
    <row r="442" spans="4:4" x14ac:dyDescent="0.2">
      <c r="D442" s="216"/>
    </row>
    <row r="443" spans="4:4" x14ac:dyDescent="0.2">
      <c r="D443" s="216"/>
    </row>
    <row r="444" spans="4:4" x14ac:dyDescent="0.2">
      <c r="D444" s="216"/>
    </row>
    <row r="445" spans="4:4" x14ac:dyDescent="0.2">
      <c r="D445" s="216"/>
    </row>
    <row r="446" spans="4:4" x14ac:dyDescent="0.2">
      <c r="D446" s="216"/>
    </row>
    <row r="447" spans="4:4" x14ac:dyDescent="0.2">
      <c r="D447" s="216"/>
    </row>
    <row r="448" spans="4:4" x14ac:dyDescent="0.2">
      <c r="D448" s="216"/>
    </row>
    <row r="449" spans="4:4" x14ac:dyDescent="0.2">
      <c r="D449" s="216"/>
    </row>
    <row r="450" spans="4:4" x14ac:dyDescent="0.2">
      <c r="D450" s="216"/>
    </row>
    <row r="451" spans="4:4" x14ac:dyDescent="0.2">
      <c r="D451" s="216"/>
    </row>
    <row r="452" spans="4:4" x14ac:dyDescent="0.2">
      <c r="D452" s="216"/>
    </row>
    <row r="453" spans="4:4" x14ac:dyDescent="0.2">
      <c r="D453" s="216"/>
    </row>
    <row r="454" spans="4:4" x14ac:dyDescent="0.2">
      <c r="D454" s="216"/>
    </row>
    <row r="455" spans="4:4" x14ac:dyDescent="0.2">
      <c r="D455" s="216"/>
    </row>
    <row r="456" spans="4:4" x14ac:dyDescent="0.2">
      <c r="D456" s="216"/>
    </row>
    <row r="457" spans="4:4" x14ac:dyDescent="0.2">
      <c r="D457" s="216"/>
    </row>
    <row r="458" spans="4:4" x14ac:dyDescent="0.2">
      <c r="D458" s="216"/>
    </row>
    <row r="459" spans="4:4" x14ac:dyDescent="0.2">
      <c r="D459" s="216"/>
    </row>
    <row r="460" spans="4:4" x14ac:dyDescent="0.2">
      <c r="D460" s="216"/>
    </row>
    <row r="461" spans="4:4" x14ac:dyDescent="0.2">
      <c r="D461" s="216"/>
    </row>
    <row r="462" spans="4:4" x14ac:dyDescent="0.2">
      <c r="D462" s="216"/>
    </row>
    <row r="463" spans="4:4" x14ac:dyDescent="0.2">
      <c r="D463" s="216"/>
    </row>
    <row r="464" spans="4:4" x14ac:dyDescent="0.2">
      <c r="D464" s="216"/>
    </row>
    <row r="465" spans="4:4" x14ac:dyDescent="0.2">
      <c r="D465" s="216"/>
    </row>
    <row r="466" spans="4:4" x14ac:dyDescent="0.2">
      <c r="D466" s="216"/>
    </row>
    <row r="467" spans="4:4" x14ac:dyDescent="0.2">
      <c r="D467" s="216"/>
    </row>
    <row r="468" spans="4:4" x14ac:dyDescent="0.2">
      <c r="D468" s="216"/>
    </row>
    <row r="469" spans="4:4" x14ac:dyDescent="0.2">
      <c r="D469" s="216"/>
    </row>
    <row r="470" spans="4:4" x14ac:dyDescent="0.2">
      <c r="D470" s="216"/>
    </row>
    <row r="471" spans="4:4" x14ac:dyDescent="0.2">
      <c r="D471" s="216"/>
    </row>
    <row r="472" spans="4:4" x14ac:dyDescent="0.2">
      <c r="D472" s="216"/>
    </row>
    <row r="473" spans="4:4" x14ac:dyDescent="0.2">
      <c r="D473" s="216"/>
    </row>
    <row r="474" spans="4:4" x14ac:dyDescent="0.2">
      <c r="D474" s="216"/>
    </row>
    <row r="475" spans="4:4" x14ac:dyDescent="0.2">
      <c r="D475" s="216"/>
    </row>
    <row r="476" spans="4:4" x14ac:dyDescent="0.2">
      <c r="D476" s="216"/>
    </row>
    <row r="477" spans="4:4" x14ac:dyDescent="0.2">
      <c r="D477" s="216"/>
    </row>
    <row r="478" spans="4:4" x14ac:dyDescent="0.2">
      <c r="D478" s="216"/>
    </row>
    <row r="479" spans="4:4" x14ac:dyDescent="0.2">
      <c r="D479" s="216"/>
    </row>
    <row r="480" spans="4:4" x14ac:dyDescent="0.2">
      <c r="D480" s="216"/>
    </row>
    <row r="481" spans="4:4" x14ac:dyDescent="0.2">
      <c r="D481" s="216"/>
    </row>
    <row r="482" spans="4:4" x14ac:dyDescent="0.2">
      <c r="D482" s="216"/>
    </row>
    <row r="483" spans="4:4" x14ac:dyDescent="0.2">
      <c r="D483" s="216"/>
    </row>
    <row r="484" spans="4:4" x14ac:dyDescent="0.2">
      <c r="D484" s="216"/>
    </row>
    <row r="485" spans="4:4" x14ac:dyDescent="0.2">
      <c r="D485" s="216"/>
    </row>
    <row r="486" spans="4:4" x14ac:dyDescent="0.2">
      <c r="D486" s="216"/>
    </row>
    <row r="487" spans="4:4" x14ac:dyDescent="0.2">
      <c r="D487" s="216"/>
    </row>
    <row r="488" spans="4:4" x14ac:dyDescent="0.2">
      <c r="D488" s="216"/>
    </row>
    <row r="489" spans="4:4" x14ac:dyDescent="0.2">
      <c r="D489" s="216"/>
    </row>
    <row r="490" spans="4:4" x14ac:dyDescent="0.2">
      <c r="D490" s="216"/>
    </row>
    <row r="491" spans="4:4" x14ac:dyDescent="0.2">
      <c r="D491" s="216"/>
    </row>
    <row r="492" spans="4:4" x14ac:dyDescent="0.2">
      <c r="D492" s="216"/>
    </row>
    <row r="493" spans="4:4" x14ac:dyDescent="0.2">
      <c r="D493" s="216"/>
    </row>
    <row r="494" spans="4:4" x14ac:dyDescent="0.2">
      <c r="D494" s="216"/>
    </row>
    <row r="495" spans="4:4" x14ac:dyDescent="0.2">
      <c r="D495" s="216"/>
    </row>
    <row r="496" spans="4:4" x14ac:dyDescent="0.2">
      <c r="D496" s="216"/>
    </row>
    <row r="497" spans="4:4" x14ac:dyDescent="0.2">
      <c r="D497" s="216"/>
    </row>
    <row r="498" spans="4:4" x14ac:dyDescent="0.2">
      <c r="D498" s="216"/>
    </row>
    <row r="499" spans="4:4" x14ac:dyDescent="0.2">
      <c r="D499" s="216"/>
    </row>
    <row r="500" spans="4:4" x14ac:dyDescent="0.2">
      <c r="D500" s="216"/>
    </row>
    <row r="501" spans="4:4" x14ac:dyDescent="0.2">
      <c r="D501" s="216"/>
    </row>
    <row r="502" spans="4:4" x14ac:dyDescent="0.2">
      <c r="D502" s="216"/>
    </row>
    <row r="503" spans="4:4" x14ac:dyDescent="0.2">
      <c r="D503" s="216"/>
    </row>
    <row r="504" spans="4:4" x14ac:dyDescent="0.2">
      <c r="D504" s="216"/>
    </row>
    <row r="505" spans="4:4" x14ac:dyDescent="0.2">
      <c r="D505" s="216"/>
    </row>
    <row r="506" spans="4:4" x14ac:dyDescent="0.2">
      <c r="D506" s="216"/>
    </row>
    <row r="507" spans="4:4" x14ac:dyDescent="0.2">
      <c r="D507" s="216"/>
    </row>
    <row r="508" spans="4:4" x14ac:dyDescent="0.2">
      <c r="D508" s="216"/>
    </row>
    <row r="509" spans="4:4" x14ac:dyDescent="0.2">
      <c r="D509" s="216"/>
    </row>
    <row r="510" spans="4:4" x14ac:dyDescent="0.2">
      <c r="D510" s="216"/>
    </row>
    <row r="511" spans="4:4" x14ac:dyDescent="0.2">
      <c r="D511" s="216"/>
    </row>
    <row r="512" spans="4:4" x14ac:dyDescent="0.2">
      <c r="D512" s="216"/>
    </row>
    <row r="513" spans="4:4" x14ac:dyDescent="0.2">
      <c r="D513" s="216"/>
    </row>
    <row r="514" spans="4:4" x14ac:dyDescent="0.2">
      <c r="D514" s="216"/>
    </row>
    <row r="515" spans="4:4" x14ac:dyDescent="0.2">
      <c r="D515" s="216"/>
    </row>
    <row r="516" spans="4:4" x14ac:dyDescent="0.2">
      <c r="D516" s="216"/>
    </row>
    <row r="517" spans="4:4" x14ac:dyDescent="0.2">
      <c r="D517" s="216"/>
    </row>
    <row r="518" spans="4:4" x14ac:dyDescent="0.2">
      <c r="D518" s="216"/>
    </row>
    <row r="519" spans="4:4" x14ac:dyDescent="0.2">
      <c r="D519" s="216"/>
    </row>
    <row r="520" spans="4:4" x14ac:dyDescent="0.2">
      <c r="D520" s="216"/>
    </row>
    <row r="521" spans="4:4" x14ac:dyDescent="0.2">
      <c r="D521" s="216"/>
    </row>
    <row r="522" spans="4:4" x14ac:dyDescent="0.2">
      <c r="D522" s="216"/>
    </row>
    <row r="523" spans="4:4" x14ac:dyDescent="0.2">
      <c r="D523" s="216"/>
    </row>
    <row r="524" spans="4:4" x14ac:dyDescent="0.2">
      <c r="D524" s="216"/>
    </row>
    <row r="525" spans="4:4" x14ac:dyDescent="0.2">
      <c r="D525" s="216"/>
    </row>
    <row r="526" spans="4:4" x14ac:dyDescent="0.2">
      <c r="D526" s="216"/>
    </row>
    <row r="527" spans="4:4" x14ac:dyDescent="0.2">
      <c r="D527" s="216"/>
    </row>
    <row r="528" spans="4:4" x14ac:dyDescent="0.2">
      <c r="D528" s="216"/>
    </row>
    <row r="529" spans="4:4" x14ac:dyDescent="0.2">
      <c r="D529" s="216"/>
    </row>
    <row r="530" spans="4:4" x14ac:dyDescent="0.2">
      <c r="D530" s="216"/>
    </row>
    <row r="531" spans="4:4" x14ac:dyDescent="0.2">
      <c r="D531" s="216"/>
    </row>
    <row r="532" spans="4:4" x14ac:dyDescent="0.2">
      <c r="D532" s="216"/>
    </row>
    <row r="533" spans="4:4" x14ac:dyDescent="0.2">
      <c r="D533" s="216"/>
    </row>
    <row r="534" spans="4:4" x14ac:dyDescent="0.2">
      <c r="D534" s="216"/>
    </row>
    <row r="535" spans="4:4" x14ac:dyDescent="0.2">
      <c r="D535" s="216"/>
    </row>
    <row r="536" spans="4:4" x14ac:dyDescent="0.2">
      <c r="D536" s="216"/>
    </row>
    <row r="537" spans="4:4" x14ac:dyDescent="0.2">
      <c r="D537" s="216"/>
    </row>
    <row r="538" spans="4:4" x14ac:dyDescent="0.2">
      <c r="D538" s="216"/>
    </row>
    <row r="539" spans="4:4" x14ac:dyDescent="0.2">
      <c r="D539" s="216"/>
    </row>
    <row r="540" spans="4:4" x14ac:dyDescent="0.2">
      <c r="D540" s="216"/>
    </row>
    <row r="541" spans="4:4" x14ac:dyDescent="0.2">
      <c r="D541" s="216"/>
    </row>
    <row r="542" spans="4:4" x14ac:dyDescent="0.2">
      <c r="D542" s="216"/>
    </row>
    <row r="543" spans="4:4" x14ac:dyDescent="0.2">
      <c r="D543" s="216"/>
    </row>
    <row r="544" spans="4:4" x14ac:dyDescent="0.2">
      <c r="D544" s="216"/>
    </row>
    <row r="545" spans="4:4" x14ac:dyDescent="0.2">
      <c r="D545" s="216"/>
    </row>
    <row r="546" spans="4:4" x14ac:dyDescent="0.2">
      <c r="D546" s="216"/>
    </row>
    <row r="547" spans="4:4" x14ac:dyDescent="0.2">
      <c r="D547" s="216"/>
    </row>
    <row r="548" spans="4:4" x14ac:dyDescent="0.2">
      <c r="D548" s="216"/>
    </row>
    <row r="549" spans="4:4" x14ac:dyDescent="0.2">
      <c r="D549" s="216"/>
    </row>
    <row r="550" spans="4:4" x14ac:dyDescent="0.2">
      <c r="D550" s="216"/>
    </row>
    <row r="551" spans="4:4" x14ac:dyDescent="0.2">
      <c r="D551" s="216"/>
    </row>
    <row r="552" spans="4:4" x14ac:dyDescent="0.2">
      <c r="D552" s="216"/>
    </row>
    <row r="553" spans="4:4" x14ac:dyDescent="0.2">
      <c r="D553" s="216"/>
    </row>
    <row r="554" spans="4:4" x14ac:dyDescent="0.2">
      <c r="D554" s="216"/>
    </row>
    <row r="555" spans="4:4" x14ac:dyDescent="0.2">
      <c r="D555" s="216"/>
    </row>
    <row r="556" spans="4:4" x14ac:dyDescent="0.2">
      <c r="D556" s="216"/>
    </row>
    <row r="557" spans="4:4" x14ac:dyDescent="0.2">
      <c r="D557" s="216"/>
    </row>
    <row r="558" spans="4:4" x14ac:dyDescent="0.2">
      <c r="D558" s="216"/>
    </row>
    <row r="559" spans="4:4" x14ac:dyDescent="0.2">
      <c r="D559" s="216"/>
    </row>
    <row r="560" spans="4:4" x14ac:dyDescent="0.2">
      <c r="D560" s="216"/>
    </row>
    <row r="561" spans="4:4" x14ac:dyDescent="0.2">
      <c r="D561" s="216"/>
    </row>
    <row r="562" spans="4:4" x14ac:dyDescent="0.2">
      <c r="D562" s="216"/>
    </row>
    <row r="563" spans="4:4" x14ac:dyDescent="0.2">
      <c r="D563" s="216"/>
    </row>
    <row r="564" spans="4:4" x14ac:dyDescent="0.2">
      <c r="D564" s="216"/>
    </row>
    <row r="565" spans="4:4" x14ac:dyDescent="0.2">
      <c r="D565" s="216"/>
    </row>
    <row r="566" spans="4:4" x14ac:dyDescent="0.2">
      <c r="D566" s="216"/>
    </row>
    <row r="567" spans="4:4" x14ac:dyDescent="0.2">
      <c r="D567" s="216"/>
    </row>
    <row r="568" spans="4:4" x14ac:dyDescent="0.2">
      <c r="D568" s="216"/>
    </row>
    <row r="569" spans="4:4" x14ac:dyDescent="0.2">
      <c r="D569" s="216"/>
    </row>
    <row r="570" spans="4:4" x14ac:dyDescent="0.2">
      <c r="D570" s="216"/>
    </row>
    <row r="571" spans="4:4" x14ac:dyDescent="0.2">
      <c r="D571" s="216"/>
    </row>
    <row r="572" spans="4:4" x14ac:dyDescent="0.2">
      <c r="D572" s="216"/>
    </row>
    <row r="573" spans="4:4" x14ac:dyDescent="0.2">
      <c r="D573" s="216"/>
    </row>
    <row r="574" spans="4:4" x14ac:dyDescent="0.2">
      <c r="D574" s="216"/>
    </row>
    <row r="575" spans="4:4" x14ac:dyDescent="0.2">
      <c r="D575" s="216"/>
    </row>
    <row r="576" spans="4:4" x14ac:dyDescent="0.2">
      <c r="D576" s="216"/>
    </row>
    <row r="577" spans="4:4" x14ac:dyDescent="0.2">
      <c r="D577" s="216"/>
    </row>
    <row r="578" spans="4:4" x14ac:dyDescent="0.2">
      <c r="D578" s="216"/>
    </row>
    <row r="579" spans="4:4" x14ac:dyDescent="0.2">
      <c r="D579" s="216"/>
    </row>
    <row r="580" spans="4:4" x14ac:dyDescent="0.2">
      <c r="D580" s="216"/>
    </row>
    <row r="581" spans="4:4" x14ac:dyDescent="0.2">
      <c r="D581" s="216"/>
    </row>
    <row r="582" spans="4:4" x14ac:dyDescent="0.2">
      <c r="D582" s="216"/>
    </row>
    <row r="583" spans="4:4" x14ac:dyDescent="0.2">
      <c r="D583" s="216"/>
    </row>
    <row r="584" spans="4:4" x14ac:dyDescent="0.2">
      <c r="D584" s="216"/>
    </row>
    <row r="585" spans="4:4" x14ac:dyDescent="0.2">
      <c r="D585" s="216"/>
    </row>
    <row r="586" spans="4:4" x14ac:dyDescent="0.2">
      <c r="D586" s="216"/>
    </row>
    <row r="587" spans="4:4" x14ac:dyDescent="0.2">
      <c r="D587" s="216"/>
    </row>
    <row r="588" spans="4:4" x14ac:dyDescent="0.2">
      <c r="D588" s="216"/>
    </row>
    <row r="589" spans="4:4" x14ac:dyDescent="0.2">
      <c r="D589" s="216"/>
    </row>
    <row r="590" spans="4:4" x14ac:dyDescent="0.2">
      <c r="D590" s="216"/>
    </row>
    <row r="591" spans="4:4" x14ac:dyDescent="0.2">
      <c r="D591" s="216"/>
    </row>
    <row r="592" spans="4:4" x14ac:dyDescent="0.2">
      <c r="D592" s="216"/>
    </row>
    <row r="593" spans="4:4" x14ac:dyDescent="0.2">
      <c r="D593" s="216"/>
    </row>
    <row r="594" spans="4:4" x14ac:dyDescent="0.2">
      <c r="D594" s="216"/>
    </row>
    <row r="595" spans="4:4" x14ac:dyDescent="0.2">
      <c r="D595" s="216"/>
    </row>
    <row r="596" spans="4:4" x14ac:dyDescent="0.2">
      <c r="D596" s="216"/>
    </row>
    <row r="597" spans="4:4" x14ac:dyDescent="0.2">
      <c r="D597" s="216"/>
    </row>
    <row r="598" spans="4:4" x14ac:dyDescent="0.2">
      <c r="D598" s="216"/>
    </row>
    <row r="599" spans="4:4" x14ac:dyDescent="0.2">
      <c r="D599" s="216"/>
    </row>
    <row r="600" spans="4:4" x14ac:dyDescent="0.2">
      <c r="D600" s="216"/>
    </row>
    <row r="601" spans="4:4" x14ac:dyDescent="0.2">
      <c r="D601" s="216"/>
    </row>
    <row r="602" spans="4:4" x14ac:dyDescent="0.2">
      <c r="D602" s="216"/>
    </row>
    <row r="603" spans="4:4" x14ac:dyDescent="0.2">
      <c r="D603" s="216"/>
    </row>
    <row r="604" spans="4:4" x14ac:dyDescent="0.2">
      <c r="D604" s="216"/>
    </row>
    <row r="605" spans="4:4" x14ac:dyDescent="0.2">
      <c r="D605" s="216"/>
    </row>
    <row r="606" spans="4:4" x14ac:dyDescent="0.2">
      <c r="D606" s="216"/>
    </row>
    <row r="607" spans="4:4" x14ac:dyDescent="0.2">
      <c r="D607" s="216"/>
    </row>
    <row r="608" spans="4:4" x14ac:dyDescent="0.2">
      <c r="D608" s="216"/>
    </row>
    <row r="609" spans="4:4" x14ac:dyDescent="0.2">
      <c r="D609" s="216"/>
    </row>
    <row r="610" spans="4:4" x14ac:dyDescent="0.2">
      <c r="D610" s="216"/>
    </row>
    <row r="611" spans="4:4" x14ac:dyDescent="0.2">
      <c r="D611" s="216"/>
    </row>
    <row r="612" spans="4:4" x14ac:dyDescent="0.2">
      <c r="D612" s="216"/>
    </row>
    <row r="613" spans="4:4" x14ac:dyDescent="0.2">
      <c r="D613" s="216"/>
    </row>
    <row r="614" spans="4:4" x14ac:dyDescent="0.2">
      <c r="D614" s="216"/>
    </row>
    <row r="615" spans="4:4" x14ac:dyDescent="0.2">
      <c r="D615" s="216"/>
    </row>
    <row r="616" spans="4:4" x14ac:dyDescent="0.2">
      <c r="D616" s="216"/>
    </row>
    <row r="617" spans="4:4" x14ac:dyDescent="0.2">
      <c r="D617" s="216"/>
    </row>
    <row r="618" spans="4:4" x14ac:dyDescent="0.2">
      <c r="D618" s="216"/>
    </row>
    <row r="619" spans="4:4" x14ac:dyDescent="0.2">
      <c r="D619" s="216"/>
    </row>
    <row r="620" spans="4:4" x14ac:dyDescent="0.2">
      <c r="D620" s="216"/>
    </row>
    <row r="621" spans="4:4" x14ac:dyDescent="0.2">
      <c r="D621" s="216"/>
    </row>
    <row r="622" spans="4:4" x14ac:dyDescent="0.2">
      <c r="D622" s="216"/>
    </row>
    <row r="623" spans="4:4" x14ac:dyDescent="0.2">
      <c r="D623" s="216"/>
    </row>
    <row r="624" spans="4:4" x14ac:dyDescent="0.2">
      <c r="D624" s="216"/>
    </row>
    <row r="625" spans="4:4" x14ac:dyDescent="0.2">
      <c r="D625" s="216"/>
    </row>
    <row r="626" spans="4:4" x14ac:dyDescent="0.2">
      <c r="D626" s="216"/>
    </row>
    <row r="627" spans="4:4" x14ac:dyDescent="0.2">
      <c r="D627" s="216"/>
    </row>
    <row r="628" spans="4:4" x14ac:dyDescent="0.2">
      <c r="D628" s="216"/>
    </row>
    <row r="629" spans="4:4" x14ac:dyDescent="0.2">
      <c r="D629" s="216"/>
    </row>
    <row r="630" spans="4:4" x14ac:dyDescent="0.2">
      <c r="D630" s="216"/>
    </row>
    <row r="631" spans="4:4" x14ac:dyDescent="0.2">
      <c r="D631" s="216"/>
    </row>
    <row r="632" spans="4:4" x14ac:dyDescent="0.2">
      <c r="D632" s="216"/>
    </row>
    <row r="633" spans="4:4" x14ac:dyDescent="0.2">
      <c r="D633" s="216"/>
    </row>
    <row r="634" spans="4:4" x14ac:dyDescent="0.2">
      <c r="D634" s="216"/>
    </row>
    <row r="635" spans="4:4" x14ac:dyDescent="0.2">
      <c r="D635" s="216"/>
    </row>
    <row r="636" spans="4:4" x14ac:dyDescent="0.2">
      <c r="D636" s="216"/>
    </row>
    <row r="637" spans="4:4" x14ac:dyDescent="0.2">
      <c r="D637" s="216"/>
    </row>
    <row r="638" spans="4:4" x14ac:dyDescent="0.2">
      <c r="D638" s="216"/>
    </row>
    <row r="639" spans="4:4" x14ac:dyDescent="0.2">
      <c r="D639" s="216"/>
    </row>
    <row r="640" spans="4:4" x14ac:dyDescent="0.2">
      <c r="D640" s="216"/>
    </row>
    <row r="641" spans="4:4" x14ac:dyDescent="0.2">
      <c r="D641" s="216"/>
    </row>
    <row r="642" spans="4:4" x14ac:dyDescent="0.2">
      <c r="D642" s="216"/>
    </row>
    <row r="643" spans="4:4" x14ac:dyDescent="0.2">
      <c r="D643" s="216"/>
    </row>
    <row r="644" spans="4:4" x14ac:dyDescent="0.2">
      <c r="D644" s="216"/>
    </row>
    <row r="645" spans="4:4" x14ac:dyDescent="0.2">
      <c r="D645" s="216"/>
    </row>
    <row r="646" spans="4:4" x14ac:dyDescent="0.2">
      <c r="D646" s="216"/>
    </row>
    <row r="647" spans="4:4" x14ac:dyDescent="0.2">
      <c r="D647" s="216"/>
    </row>
    <row r="648" spans="4:4" x14ac:dyDescent="0.2">
      <c r="D648" s="216"/>
    </row>
    <row r="649" spans="4:4" x14ac:dyDescent="0.2">
      <c r="D649" s="216"/>
    </row>
    <row r="650" spans="4:4" x14ac:dyDescent="0.2">
      <c r="D650" s="216"/>
    </row>
    <row r="651" spans="4:4" x14ac:dyDescent="0.2">
      <c r="D651" s="216"/>
    </row>
    <row r="652" spans="4:4" x14ac:dyDescent="0.2">
      <c r="D652" s="216"/>
    </row>
    <row r="653" spans="4:4" x14ac:dyDescent="0.2">
      <c r="D653" s="216"/>
    </row>
    <row r="654" spans="4:4" x14ac:dyDescent="0.2">
      <c r="D654" s="216"/>
    </row>
    <row r="655" spans="4:4" x14ac:dyDescent="0.2">
      <c r="D655" s="216"/>
    </row>
    <row r="656" spans="4:4" x14ac:dyDescent="0.2">
      <c r="D656" s="216"/>
    </row>
    <row r="657" spans="4:4" x14ac:dyDescent="0.2">
      <c r="D657" s="216"/>
    </row>
    <row r="658" spans="4:4" x14ac:dyDescent="0.2">
      <c r="D658" s="216"/>
    </row>
    <row r="659" spans="4:4" x14ac:dyDescent="0.2">
      <c r="D659" s="216"/>
    </row>
    <row r="660" spans="4:4" x14ac:dyDescent="0.2">
      <c r="D660" s="216"/>
    </row>
    <row r="661" spans="4:4" x14ac:dyDescent="0.2">
      <c r="D661" s="216"/>
    </row>
    <row r="662" spans="4:4" x14ac:dyDescent="0.2">
      <c r="D662" s="216"/>
    </row>
    <row r="663" spans="4:4" x14ac:dyDescent="0.2">
      <c r="D663" s="216"/>
    </row>
    <row r="664" spans="4:4" x14ac:dyDescent="0.2">
      <c r="D664" s="216"/>
    </row>
    <row r="665" spans="4:4" x14ac:dyDescent="0.2">
      <c r="D665" s="216"/>
    </row>
    <row r="666" spans="4:4" x14ac:dyDescent="0.2">
      <c r="D666" s="216"/>
    </row>
    <row r="667" spans="4:4" x14ac:dyDescent="0.2">
      <c r="D667" s="216"/>
    </row>
    <row r="668" spans="4:4" x14ac:dyDescent="0.2">
      <c r="D668" s="216"/>
    </row>
    <row r="669" spans="4:4" x14ac:dyDescent="0.2">
      <c r="D669" s="216"/>
    </row>
    <row r="670" spans="4:4" x14ac:dyDescent="0.2">
      <c r="D670" s="216"/>
    </row>
    <row r="671" spans="4:4" x14ac:dyDescent="0.2">
      <c r="D671" s="216"/>
    </row>
    <row r="672" spans="4:4" x14ac:dyDescent="0.2">
      <c r="D672" s="216"/>
    </row>
    <row r="673" spans="4:4" x14ac:dyDescent="0.2">
      <c r="D673" s="216"/>
    </row>
    <row r="674" spans="4:4" x14ac:dyDescent="0.2">
      <c r="D674" s="216"/>
    </row>
    <row r="675" spans="4:4" x14ac:dyDescent="0.2">
      <c r="D675" s="216"/>
    </row>
    <row r="676" spans="4:4" x14ac:dyDescent="0.2">
      <c r="D676" s="216"/>
    </row>
    <row r="677" spans="4:4" x14ac:dyDescent="0.2">
      <c r="D677" s="216"/>
    </row>
    <row r="678" spans="4:4" x14ac:dyDescent="0.2">
      <c r="D678" s="216"/>
    </row>
    <row r="679" spans="4:4" x14ac:dyDescent="0.2">
      <c r="D679" s="216"/>
    </row>
    <row r="680" spans="4:4" x14ac:dyDescent="0.2">
      <c r="D680" s="216"/>
    </row>
    <row r="681" spans="4:4" x14ac:dyDescent="0.2">
      <c r="D681" s="216"/>
    </row>
    <row r="682" spans="4:4" x14ac:dyDescent="0.2">
      <c r="D682" s="216"/>
    </row>
    <row r="683" spans="4:4" x14ac:dyDescent="0.2">
      <c r="D683" s="216"/>
    </row>
    <row r="684" spans="4:4" x14ac:dyDescent="0.2">
      <c r="D684" s="216"/>
    </row>
    <row r="685" spans="4:4" x14ac:dyDescent="0.2">
      <c r="D685" s="216"/>
    </row>
    <row r="686" spans="4:4" x14ac:dyDescent="0.2">
      <c r="D686" s="216"/>
    </row>
    <row r="687" spans="4:4" x14ac:dyDescent="0.2">
      <c r="D687" s="216"/>
    </row>
    <row r="688" spans="4:4" x14ac:dyDescent="0.2">
      <c r="D688" s="216"/>
    </row>
    <row r="689" spans="4:4" x14ac:dyDescent="0.2">
      <c r="D689" s="216"/>
    </row>
    <row r="690" spans="4:4" x14ac:dyDescent="0.2">
      <c r="D690" s="216"/>
    </row>
    <row r="691" spans="4:4" x14ac:dyDescent="0.2">
      <c r="D691" s="216"/>
    </row>
    <row r="692" spans="4:4" x14ac:dyDescent="0.2">
      <c r="D692" s="216"/>
    </row>
    <row r="693" spans="4:4" x14ac:dyDescent="0.2">
      <c r="D693" s="216"/>
    </row>
    <row r="694" spans="4:4" x14ac:dyDescent="0.2">
      <c r="D694" s="216"/>
    </row>
    <row r="695" spans="4:4" x14ac:dyDescent="0.2">
      <c r="D695" s="216"/>
    </row>
    <row r="696" spans="4:4" x14ac:dyDescent="0.2">
      <c r="D696" s="216"/>
    </row>
    <row r="697" spans="4:4" x14ac:dyDescent="0.2">
      <c r="D697" s="216"/>
    </row>
    <row r="698" spans="4:4" x14ac:dyDescent="0.2">
      <c r="D698" s="216"/>
    </row>
    <row r="699" spans="4:4" x14ac:dyDescent="0.2">
      <c r="D699" s="216"/>
    </row>
    <row r="700" spans="4:4" x14ac:dyDescent="0.2">
      <c r="D700" s="216"/>
    </row>
    <row r="701" spans="4:4" x14ac:dyDescent="0.2">
      <c r="D701" s="216"/>
    </row>
    <row r="702" spans="4:4" x14ac:dyDescent="0.2">
      <c r="D702" s="216"/>
    </row>
    <row r="703" spans="4:4" x14ac:dyDescent="0.2">
      <c r="D703" s="216"/>
    </row>
    <row r="704" spans="4:4" x14ac:dyDescent="0.2">
      <c r="D704" s="216"/>
    </row>
    <row r="705" spans="4:4" x14ac:dyDescent="0.2">
      <c r="D705" s="216"/>
    </row>
    <row r="706" spans="4:4" x14ac:dyDescent="0.2">
      <c r="D706" s="216"/>
    </row>
    <row r="707" spans="4:4" x14ac:dyDescent="0.2">
      <c r="D707" s="216"/>
    </row>
    <row r="708" spans="4:4" x14ac:dyDescent="0.2">
      <c r="D708" s="216"/>
    </row>
    <row r="709" spans="4:4" x14ac:dyDescent="0.2">
      <c r="D709" s="216"/>
    </row>
    <row r="710" spans="4:4" x14ac:dyDescent="0.2">
      <c r="D710" s="216"/>
    </row>
    <row r="711" spans="4:4" x14ac:dyDescent="0.2">
      <c r="D711" s="216"/>
    </row>
    <row r="712" spans="4:4" x14ac:dyDescent="0.2">
      <c r="D712" s="216"/>
    </row>
    <row r="713" spans="4:4" x14ac:dyDescent="0.2">
      <c r="D713" s="216"/>
    </row>
    <row r="714" spans="4:4" x14ac:dyDescent="0.2">
      <c r="D714" s="216"/>
    </row>
    <row r="715" spans="4:4" x14ac:dyDescent="0.2">
      <c r="D715" s="216"/>
    </row>
    <row r="716" spans="4:4" x14ac:dyDescent="0.2">
      <c r="D716" s="216"/>
    </row>
    <row r="717" spans="4:4" x14ac:dyDescent="0.2">
      <c r="D717" s="216"/>
    </row>
    <row r="718" spans="4:4" x14ac:dyDescent="0.2">
      <c r="D718" s="216"/>
    </row>
    <row r="719" spans="4:4" x14ac:dyDescent="0.2">
      <c r="D719" s="216"/>
    </row>
    <row r="720" spans="4:4" x14ac:dyDescent="0.2">
      <c r="D720" s="216"/>
    </row>
    <row r="721" spans="4:4" x14ac:dyDescent="0.2">
      <c r="D721" s="216"/>
    </row>
    <row r="722" spans="4:4" x14ac:dyDescent="0.2">
      <c r="D722" s="216"/>
    </row>
    <row r="723" spans="4:4" x14ac:dyDescent="0.2">
      <c r="D723" s="216"/>
    </row>
    <row r="724" spans="4:4" x14ac:dyDescent="0.2">
      <c r="D724" s="216"/>
    </row>
    <row r="725" spans="4:4" x14ac:dyDescent="0.2">
      <c r="D725" s="216"/>
    </row>
    <row r="726" spans="4:4" x14ac:dyDescent="0.2">
      <c r="D726" s="216"/>
    </row>
    <row r="727" spans="4:4" x14ac:dyDescent="0.2">
      <c r="D727" s="216"/>
    </row>
    <row r="728" spans="4:4" x14ac:dyDescent="0.2">
      <c r="D728" s="216"/>
    </row>
    <row r="729" spans="4:4" x14ac:dyDescent="0.2">
      <c r="D729" s="216"/>
    </row>
    <row r="730" spans="4:4" x14ac:dyDescent="0.2">
      <c r="D730" s="216"/>
    </row>
    <row r="731" spans="4:4" x14ac:dyDescent="0.2">
      <c r="D731" s="216"/>
    </row>
    <row r="732" spans="4:4" x14ac:dyDescent="0.2">
      <c r="D732" s="216"/>
    </row>
    <row r="733" spans="4:4" x14ac:dyDescent="0.2">
      <c r="D733" s="216"/>
    </row>
    <row r="734" spans="4:4" x14ac:dyDescent="0.2">
      <c r="D734" s="216"/>
    </row>
    <row r="735" spans="4:4" x14ac:dyDescent="0.2">
      <c r="D735" s="216"/>
    </row>
    <row r="736" spans="4:4" x14ac:dyDescent="0.2">
      <c r="D736" s="216"/>
    </row>
    <row r="737" spans="4:4" x14ac:dyDescent="0.2">
      <c r="D737" s="216"/>
    </row>
    <row r="738" spans="4:4" x14ac:dyDescent="0.2">
      <c r="D738" s="216"/>
    </row>
    <row r="739" spans="4:4" x14ac:dyDescent="0.2">
      <c r="D739" s="216"/>
    </row>
    <row r="740" spans="4:4" x14ac:dyDescent="0.2">
      <c r="D740" s="216"/>
    </row>
    <row r="741" spans="4:4" x14ac:dyDescent="0.2">
      <c r="D741" s="216"/>
    </row>
    <row r="742" spans="4:4" x14ac:dyDescent="0.2">
      <c r="D742" s="216"/>
    </row>
    <row r="743" spans="4:4" x14ac:dyDescent="0.2">
      <c r="D743" s="216"/>
    </row>
    <row r="744" spans="4:4" x14ac:dyDescent="0.2">
      <c r="D744" s="216"/>
    </row>
    <row r="745" spans="4:4" x14ac:dyDescent="0.2">
      <c r="D745" s="216"/>
    </row>
    <row r="746" spans="4:4" x14ac:dyDescent="0.2">
      <c r="D746" s="216"/>
    </row>
    <row r="747" spans="4:4" x14ac:dyDescent="0.2">
      <c r="D747" s="216"/>
    </row>
    <row r="748" spans="4:4" x14ac:dyDescent="0.2">
      <c r="D748" s="216"/>
    </row>
    <row r="749" spans="4:4" x14ac:dyDescent="0.2">
      <c r="D749" s="216"/>
    </row>
    <row r="750" spans="4:4" x14ac:dyDescent="0.2">
      <c r="D750" s="216"/>
    </row>
    <row r="751" spans="4:4" x14ac:dyDescent="0.2">
      <c r="D751" s="216"/>
    </row>
    <row r="752" spans="4:4" x14ac:dyDescent="0.2">
      <c r="D752" s="216"/>
    </row>
    <row r="753" spans="4:4" x14ac:dyDescent="0.2">
      <c r="D753" s="216"/>
    </row>
    <row r="754" spans="4:4" x14ac:dyDescent="0.2">
      <c r="D754" s="216"/>
    </row>
    <row r="755" spans="4:4" x14ac:dyDescent="0.2">
      <c r="D755" s="216"/>
    </row>
    <row r="756" spans="4:4" x14ac:dyDescent="0.2">
      <c r="D756" s="216"/>
    </row>
    <row r="757" spans="4:4" x14ac:dyDescent="0.2">
      <c r="D757" s="216"/>
    </row>
    <row r="758" spans="4:4" x14ac:dyDescent="0.2">
      <c r="D758" s="216"/>
    </row>
    <row r="759" spans="4:4" x14ac:dyDescent="0.2">
      <c r="D759" s="216"/>
    </row>
    <row r="760" spans="4:4" x14ac:dyDescent="0.2">
      <c r="D760" s="216"/>
    </row>
    <row r="761" spans="4:4" x14ac:dyDescent="0.2">
      <c r="D761" s="216"/>
    </row>
    <row r="762" spans="4:4" x14ac:dyDescent="0.2">
      <c r="D762" s="216"/>
    </row>
    <row r="763" spans="4:4" x14ac:dyDescent="0.2">
      <c r="D763" s="216"/>
    </row>
    <row r="764" spans="4:4" x14ac:dyDescent="0.2">
      <c r="D764" s="216"/>
    </row>
    <row r="765" spans="4:4" x14ac:dyDescent="0.2">
      <c r="D765" s="216"/>
    </row>
    <row r="766" spans="4:4" x14ac:dyDescent="0.2">
      <c r="D766" s="216"/>
    </row>
    <row r="767" spans="4:4" x14ac:dyDescent="0.2">
      <c r="D767" s="216"/>
    </row>
    <row r="768" spans="4:4" x14ac:dyDescent="0.2">
      <c r="D768" s="216"/>
    </row>
    <row r="769" spans="4:4" x14ac:dyDescent="0.2">
      <c r="D769" s="216"/>
    </row>
    <row r="770" spans="4:4" x14ac:dyDescent="0.2">
      <c r="D770" s="216"/>
    </row>
    <row r="771" spans="4:4" x14ac:dyDescent="0.2">
      <c r="D771" s="216"/>
    </row>
    <row r="772" spans="4:4" x14ac:dyDescent="0.2">
      <c r="D772" s="216"/>
    </row>
    <row r="773" spans="4:4" x14ac:dyDescent="0.2">
      <c r="D773" s="216"/>
    </row>
    <row r="774" spans="4:4" x14ac:dyDescent="0.2">
      <c r="D774" s="216"/>
    </row>
    <row r="775" spans="4:4" x14ac:dyDescent="0.2">
      <c r="D775" s="216"/>
    </row>
    <row r="776" spans="4:4" x14ac:dyDescent="0.2">
      <c r="D776" s="216"/>
    </row>
    <row r="777" spans="4:4" x14ac:dyDescent="0.2">
      <c r="D777" s="216"/>
    </row>
    <row r="778" spans="4:4" x14ac:dyDescent="0.2">
      <c r="D778" s="216"/>
    </row>
    <row r="779" spans="4:4" x14ac:dyDescent="0.2">
      <c r="D779" s="216"/>
    </row>
    <row r="780" spans="4:4" x14ac:dyDescent="0.2">
      <c r="D780" s="216"/>
    </row>
    <row r="781" spans="4:4" x14ac:dyDescent="0.2">
      <c r="D781" s="216"/>
    </row>
    <row r="782" spans="4:4" x14ac:dyDescent="0.2">
      <c r="D782" s="216"/>
    </row>
    <row r="783" spans="4:4" x14ac:dyDescent="0.2">
      <c r="D783" s="216"/>
    </row>
    <row r="784" spans="4:4" x14ac:dyDescent="0.2">
      <c r="D784" s="216"/>
    </row>
    <row r="785" spans="4:4" x14ac:dyDescent="0.2">
      <c r="D785" s="216"/>
    </row>
    <row r="786" spans="4:4" x14ac:dyDescent="0.2">
      <c r="D786" s="216"/>
    </row>
    <row r="787" spans="4:4" x14ac:dyDescent="0.2">
      <c r="D787" s="216"/>
    </row>
    <row r="788" spans="4:4" x14ac:dyDescent="0.2">
      <c r="D788" s="216"/>
    </row>
    <row r="789" spans="4:4" x14ac:dyDescent="0.2">
      <c r="D789" s="216"/>
    </row>
    <row r="790" spans="4:4" x14ac:dyDescent="0.2">
      <c r="D790" s="216"/>
    </row>
    <row r="791" spans="4:4" x14ac:dyDescent="0.2">
      <c r="D791" s="216"/>
    </row>
    <row r="792" spans="4:4" x14ac:dyDescent="0.2">
      <c r="D792" s="216"/>
    </row>
    <row r="793" spans="4:4" x14ac:dyDescent="0.2">
      <c r="D793" s="216"/>
    </row>
    <row r="794" spans="4:4" x14ac:dyDescent="0.2">
      <c r="D794" s="216"/>
    </row>
    <row r="795" spans="4:4" x14ac:dyDescent="0.2">
      <c r="D795" s="216"/>
    </row>
    <row r="796" spans="4:4" x14ac:dyDescent="0.2">
      <c r="D796" s="216"/>
    </row>
    <row r="797" spans="4:4" x14ac:dyDescent="0.2">
      <c r="D797" s="216"/>
    </row>
    <row r="798" spans="4:4" x14ac:dyDescent="0.2">
      <c r="D798" s="216"/>
    </row>
    <row r="799" spans="4:4" x14ac:dyDescent="0.2">
      <c r="D799" s="216"/>
    </row>
    <row r="800" spans="4:4" x14ac:dyDescent="0.2">
      <c r="D800" s="216"/>
    </row>
    <row r="801" spans="4:4" x14ac:dyDescent="0.2">
      <c r="D801" s="216"/>
    </row>
    <row r="802" spans="4:4" x14ac:dyDescent="0.2">
      <c r="D802" s="216"/>
    </row>
    <row r="803" spans="4:4" x14ac:dyDescent="0.2">
      <c r="D803" s="216"/>
    </row>
    <row r="804" spans="4:4" x14ac:dyDescent="0.2">
      <c r="D804" s="216"/>
    </row>
    <row r="805" spans="4:4" x14ac:dyDescent="0.2">
      <c r="D805" s="216"/>
    </row>
    <row r="806" spans="4:4" x14ac:dyDescent="0.2">
      <c r="D806" s="216"/>
    </row>
    <row r="807" spans="4:4" x14ac:dyDescent="0.2">
      <c r="D807" s="216"/>
    </row>
    <row r="808" spans="4:4" x14ac:dyDescent="0.2">
      <c r="D808" s="216"/>
    </row>
    <row r="809" spans="4:4" x14ac:dyDescent="0.2">
      <c r="D809" s="216"/>
    </row>
    <row r="810" spans="4:4" x14ac:dyDescent="0.2">
      <c r="D810" s="216"/>
    </row>
    <row r="811" spans="4:4" x14ac:dyDescent="0.2">
      <c r="D811" s="216"/>
    </row>
    <row r="812" spans="4:4" x14ac:dyDescent="0.2">
      <c r="D812" s="216"/>
    </row>
    <row r="813" spans="4:4" x14ac:dyDescent="0.2">
      <c r="D813" s="216"/>
    </row>
    <row r="814" spans="4:4" x14ac:dyDescent="0.2">
      <c r="D814" s="216"/>
    </row>
    <row r="815" spans="4:4" x14ac:dyDescent="0.2">
      <c r="D815" s="216"/>
    </row>
    <row r="816" spans="4:4" x14ac:dyDescent="0.2">
      <c r="D816" s="216"/>
    </row>
    <row r="817" spans="4:4" x14ac:dyDescent="0.2">
      <c r="D817" s="216"/>
    </row>
    <row r="818" spans="4:4" x14ac:dyDescent="0.2">
      <c r="D818" s="216"/>
    </row>
    <row r="819" spans="4:4" x14ac:dyDescent="0.2">
      <c r="D819" s="216"/>
    </row>
    <row r="820" spans="4:4" x14ac:dyDescent="0.2">
      <c r="D820" s="216"/>
    </row>
    <row r="821" spans="4:4" x14ac:dyDescent="0.2">
      <c r="D821" s="216"/>
    </row>
    <row r="822" spans="4:4" x14ac:dyDescent="0.2">
      <c r="D822" s="216"/>
    </row>
    <row r="823" spans="4:4" x14ac:dyDescent="0.2">
      <c r="D823" s="216"/>
    </row>
    <row r="824" spans="4:4" x14ac:dyDescent="0.2">
      <c r="D824" s="216"/>
    </row>
    <row r="825" spans="4:4" x14ac:dyDescent="0.2">
      <c r="D825" s="216"/>
    </row>
    <row r="826" spans="4:4" x14ac:dyDescent="0.2">
      <c r="D826" s="216"/>
    </row>
    <row r="827" spans="4:4" x14ac:dyDescent="0.2">
      <c r="D827" s="216"/>
    </row>
    <row r="828" spans="4:4" x14ac:dyDescent="0.2">
      <c r="D828" s="216"/>
    </row>
    <row r="829" spans="4:4" x14ac:dyDescent="0.2">
      <c r="D829" s="216"/>
    </row>
    <row r="830" spans="4:4" x14ac:dyDescent="0.2">
      <c r="D830" s="216"/>
    </row>
    <row r="831" spans="4:4" x14ac:dyDescent="0.2">
      <c r="D831" s="216"/>
    </row>
    <row r="832" spans="4:4" x14ac:dyDescent="0.2">
      <c r="D832" s="216"/>
    </row>
    <row r="833" spans="4:4" x14ac:dyDescent="0.2">
      <c r="D833" s="216"/>
    </row>
    <row r="834" spans="4:4" x14ac:dyDescent="0.2">
      <c r="D834" s="216"/>
    </row>
    <row r="835" spans="4:4" x14ac:dyDescent="0.2">
      <c r="D835" s="216"/>
    </row>
    <row r="836" spans="4:4" x14ac:dyDescent="0.2">
      <c r="D836" s="216"/>
    </row>
    <row r="837" spans="4:4" x14ac:dyDescent="0.2">
      <c r="D837" s="216"/>
    </row>
    <row r="838" spans="4:4" x14ac:dyDescent="0.2">
      <c r="D838" s="216"/>
    </row>
    <row r="839" spans="4:4" x14ac:dyDescent="0.2">
      <c r="D839" s="216"/>
    </row>
    <row r="840" spans="4:4" x14ac:dyDescent="0.2">
      <c r="D840" s="216"/>
    </row>
    <row r="841" spans="4:4" x14ac:dyDescent="0.2">
      <c r="D841" s="216"/>
    </row>
    <row r="842" spans="4:4" x14ac:dyDescent="0.2">
      <c r="D842" s="216"/>
    </row>
    <row r="843" spans="4:4" x14ac:dyDescent="0.2">
      <c r="D843" s="216"/>
    </row>
    <row r="844" spans="4:4" x14ac:dyDescent="0.2">
      <c r="D844" s="216"/>
    </row>
    <row r="845" spans="4:4" x14ac:dyDescent="0.2">
      <c r="D845" s="216"/>
    </row>
    <row r="846" spans="4:4" x14ac:dyDescent="0.2">
      <c r="D846" s="216"/>
    </row>
    <row r="847" spans="4:4" x14ac:dyDescent="0.2">
      <c r="D847" s="216"/>
    </row>
    <row r="848" spans="4:4" x14ac:dyDescent="0.2">
      <c r="D848" s="216"/>
    </row>
    <row r="849" spans="4:4" x14ac:dyDescent="0.2">
      <c r="D849" s="216"/>
    </row>
    <row r="850" spans="4:4" x14ac:dyDescent="0.2">
      <c r="D850" s="216"/>
    </row>
    <row r="851" spans="4:4" x14ac:dyDescent="0.2">
      <c r="D851" s="216"/>
    </row>
    <row r="852" spans="4:4" x14ac:dyDescent="0.2">
      <c r="D852" s="216"/>
    </row>
    <row r="853" spans="4:4" x14ac:dyDescent="0.2">
      <c r="D853" s="216"/>
    </row>
    <row r="854" spans="4:4" x14ac:dyDescent="0.2">
      <c r="D854" s="216"/>
    </row>
    <row r="855" spans="4:4" x14ac:dyDescent="0.2">
      <c r="D855" s="216"/>
    </row>
    <row r="856" spans="4:4" x14ac:dyDescent="0.2">
      <c r="D856" s="216"/>
    </row>
    <row r="857" spans="4:4" x14ac:dyDescent="0.2">
      <c r="D857" s="216"/>
    </row>
    <row r="858" spans="4:4" x14ac:dyDescent="0.2">
      <c r="D858" s="216"/>
    </row>
    <row r="859" spans="4:4" x14ac:dyDescent="0.2">
      <c r="D859" s="216"/>
    </row>
    <row r="860" spans="4:4" x14ac:dyDescent="0.2">
      <c r="D860" s="216"/>
    </row>
    <row r="861" spans="4:4" x14ac:dyDescent="0.2">
      <c r="D861" s="216"/>
    </row>
    <row r="862" spans="4:4" x14ac:dyDescent="0.2">
      <c r="D862" s="216"/>
    </row>
    <row r="863" spans="4:4" x14ac:dyDescent="0.2">
      <c r="D863" s="216"/>
    </row>
    <row r="864" spans="4:4" x14ac:dyDescent="0.2">
      <c r="D864" s="216"/>
    </row>
    <row r="865" spans="4:4" x14ac:dyDescent="0.2">
      <c r="D865" s="216"/>
    </row>
    <row r="866" spans="4:4" x14ac:dyDescent="0.2">
      <c r="D866" s="216"/>
    </row>
    <row r="867" spans="4:4" x14ac:dyDescent="0.2">
      <c r="D867" s="216"/>
    </row>
    <row r="868" spans="4:4" x14ac:dyDescent="0.2">
      <c r="D868" s="216"/>
    </row>
    <row r="869" spans="4:4" x14ac:dyDescent="0.2">
      <c r="D869" s="216"/>
    </row>
    <row r="870" spans="4:4" x14ac:dyDescent="0.2">
      <c r="D870" s="216"/>
    </row>
    <row r="871" spans="4:4" x14ac:dyDescent="0.2">
      <c r="D871" s="216"/>
    </row>
    <row r="872" spans="4:4" x14ac:dyDescent="0.2">
      <c r="D872" s="216"/>
    </row>
    <row r="873" spans="4:4" x14ac:dyDescent="0.2">
      <c r="D873" s="216"/>
    </row>
    <row r="874" spans="4:4" x14ac:dyDescent="0.2">
      <c r="D874" s="216"/>
    </row>
    <row r="875" spans="4:4" x14ac:dyDescent="0.2">
      <c r="D875" s="216"/>
    </row>
    <row r="876" spans="4:4" x14ac:dyDescent="0.2">
      <c r="D876" s="216"/>
    </row>
    <row r="877" spans="4:4" x14ac:dyDescent="0.2">
      <c r="D877" s="216"/>
    </row>
    <row r="878" spans="4:4" x14ac:dyDescent="0.2">
      <c r="D878" s="216"/>
    </row>
    <row r="879" spans="4:4" x14ac:dyDescent="0.2">
      <c r="D879" s="216"/>
    </row>
    <row r="880" spans="4:4" x14ac:dyDescent="0.2">
      <c r="D880" s="216"/>
    </row>
    <row r="881" spans="4:4" x14ac:dyDescent="0.2">
      <c r="D881" s="216"/>
    </row>
    <row r="882" spans="4:4" x14ac:dyDescent="0.2">
      <c r="D882" s="216"/>
    </row>
    <row r="883" spans="4:4" x14ac:dyDescent="0.2">
      <c r="D883" s="216"/>
    </row>
    <row r="884" spans="4:4" x14ac:dyDescent="0.2">
      <c r="D884" s="216"/>
    </row>
    <row r="885" spans="4:4" x14ac:dyDescent="0.2">
      <c r="D885" s="216"/>
    </row>
    <row r="886" spans="4:4" x14ac:dyDescent="0.2">
      <c r="D886" s="216"/>
    </row>
    <row r="887" spans="4:4" x14ac:dyDescent="0.2">
      <c r="D887" s="216"/>
    </row>
    <row r="888" spans="4:4" x14ac:dyDescent="0.2">
      <c r="D888" s="216"/>
    </row>
    <row r="889" spans="4:4" x14ac:dyDescent="0.2">
      <c r="D889" s="216"/>
    </row>
    <row r="890" spans="4:4" x14ac:dyDescent="0.2">
      <c r="D890" s="216"/>
    </row>
    <row r="891" spans="4:4" x14ac:dyDescent="0.2">
      <c r="D891" s="216"/>
    </row>
    <row r="892" spans="4:4" x14ac:dyDescent="0.2">
      <c r="D892" s="216"/>
    </row>
    <row r="893" spans="4:4" x14ac:dyDescent="0.2">
      <c r="D893" s="216"/>
    </row>
    <row r="894" spans="4:4" x14ac:dyDescent="0.2">
      <c r="D894" s="216"/>
    </row>
    <row r="895" spans="4:4" x14ac:dyDescent="0.2">
      <c r="D895" s="216"/>
    </row>
    <row r="896" spans="4:4" x14ac:dyDescent="0.2">
      <c r="D896" s="216"/>
    </row>
    <row r="897" spans="4:4" x14ac:dyDescent="0.2">
      <c r="D897" s="216"/>
    </row>
    <row r="898" spans="4:4" x14ac:dyDescent="0.2">
      <c r="D898" s="216"/>
    </row>
    <row r="899" spans="4:4" x14ac:dyDescent="0.2">
      <c r="D899" s="216"/>
    </row>
    <row r="900" spans="4:4" x14ac:dyDescent="0.2">
      <c r="D900" s="216"/>
    </row>
    <row r="901" spans="4:4" x14ac:dyDescent="0.2">
      <c r="D901" s="216"/>
    </row>
    <row r="902" spans="4:4" x14ac:dyDescent="0.2">
      <c r="D902" s="216"/>
    </row>
    <row r="903" spans="4:4" x14ac:dyDescent="0.2">
      <c r="D903" s="216"/>
    </row>
    <row r="904" spans="4:4" x14ac:dyDescent="0.2">
      <c r="D904" s="216"/>
    </row>
    <row r="905" spans="4:4" x14ac:dyDescent="0.2">
      <c r="D905" s="216"/>
    </row>
    <row r="906" spans="4:4" x14ac:dyDescent="0.2">
      <c r="D906" s="216"/>
    </row>
    <row r="907" spans="4:4" x14ac:dyDescent="0.2">
      <c r="D907" s="216"/>
    </row>
    <row r="908" spans="4:4" x14ac:dyDescent="0.2">
      <c r="D908" s="216"/>
    </row>
    <row r="909" spans="4:4" x14ac:dyDescent="0.2">
      <c r="D909" s="216"/>
    </row>
    <row r="910" spans="4:4" x14ac:dyDescent="0.2">
      <c r="D910" s="216"/>
    </row>
    <row r="911" spans="4:4" x14ac:dyDescent="0.2">
      <c r="D911" s="216"/>
    </row>
    <row r="912" spans="4:4" x14ac:dyDescent="0.2">
      <c r="D912" s="216"/>
    </row>
    <row r="913" spans="4:4" x14ac:dyDescent="0.2">
      <c r="D913" s="216"/>
    </row>
    <row r="914" spans="4:4" x14ac:dyDescent="0.2">
      <c r="D914" s="216"/>
    </row>
    <row r="915" spans="4:4" x14ac:dyDescent="0.2">
      <c r="D915" s="216"/>
    </row>
    <row r="916" spans="4:4" x14ac:dyDescent="0.2">
      <c r="D916" s="216"/>
    </row>
    <row r="917" spans="4:4" x14ac:dyDescent="0.2">
      <c r="D917" s="216"/>
    </row>
    <row r="918" spans="4:4" x14ac:dyDescent="0.2">
      <c r="D918" s="216"/>
    </row>
    <row r="919" spans="4:4" x14ac:dyDescent="0.2">
      <c r="D919" s="216"/>
    </row>
    <row r="920" spans="4:4" x14ac:dyDescent="0.2">
      <c r="D920" s="216"/>
    </row>
    <row r="921" spans="4:4" x14ac:dyDescent="0.2">
      <c r="D921" s="216"/>
    </row>
    <row r="922" spans="4:4" x14ac:dyDescent="0.2">
      <c r="D922" s="216"/>
    </row>
    <row r="923" spans="4:4" x14ac:dyDescent="0.2">
      <c r="D923" s="216"/>
    </row>
    <row r="924" spans="4:4" x14ac:dyDescent="0.2">
      <c r="D924" s="216"/>
    </row>
    <row r="925" spans="4:4" x14ac:dyDescent="0.2">
      <c r="D925" s="216"/>
    </row>
    <row r="926" spans="4:4" x14ac:dyDescent="0.2">
      <c r="D926" s="216"/>
    </row>
    <row r="927" spans="4:4" x14ac:dyDescent="0.2">
      <c r="D927" s="216"/>
    </row>
    <row r="928" spans="4:4" x14ac:dyDescent="0.2">
      <c r="D928" s="216"/>
    </row>
    <row r="929" spans="4:4" x14ac:dyDescent="0.2">
      <c r="D929" s="216"/>
    </row>
    <row r="930" spans="4:4" x14ac:dyDescent="0.2">
      <c r="D930" s="216"/>
    </row>
    <row r="931" spans="4:4" x14ac:dyDescent="0.2">
      <c r="D931" s="216"/>
    </row>
    <row r="932" spans="4:4" x14ac:dyDescent="0.2">
      <c r="D932" s="216"/>
    </row>
    <row r="933" spans="4:4" x14ac:dyDescent="0.2">
      <c r="D933" s="216"/>
    </row>
    <row r="934" spans="4:4" x14ac:dyDescent="0.2">
      <c r="D934" s="216"/>
    </row>
    <row r="935" spans="4:4" x14ac:dyDescent="0.2">
      <c r="D935" s="216"/>
    </row>
    <row r="936" spans="4:4" x14ac:dyDescent="0.2">
      <c r="D936" s="216"/>
    </row>
    <row r="937" spans="4:4" x14ac:dyDescent="0.2">
      <c r="D937" s="216"/>
    </row>
    <row r="938" spans="4:4" x14ac:dyDescent="0.2">
      <c r="D938" s="216"/>
    </row>
    <row r="939" spans="4:4" x14ac:dyDescent="0.2">
      <c r="D939" s="216"/>
    </row>
    <row r="940" spans="4:4" x14ac:dyDescent="0.2">
      <c r="D940" s="216"/>
    </row>
    <row r="941" spans="4:4" x14ac:dyDescent="0.2">
      <c r="D941" s="216"/>
    </row>
    <row r="942" spans="4:4" x14ac:dyDescent="0.2">
      <c r="D942" s="216"/>
    </row>
    <row r="943" spans="4:4" x14ac:dyDescent="0.2">
      <c r="D943" s="216"/>
    </row>
    <row r="944" spans="4:4" x14ac:dyDescent="0.2">
      <c r="D944" s="216"/>
    </row>
    <row r="945" spans="4:4" x14ac:dyDescent="0.2">
      <c r="D945" s="216"/>
    </row>
    <row r="946" spans="4:4" x14ac:dyDescent="0.2">
      <c r="D946" s="216"/>
    </row>
    <row r="947" spans="4:4" x14ac:dyDescent="0.2">
      <c r="D947" s="216"/>
    </row>
    <row r="948" spans="4:4" x14ac:dyDescent="0.2">
      <c r="D948" s="216"/>
    </row>
    <row r="949" spans="4:4" x14ac:dyDescent="0.2">
      <c r="D949" s="216"/>
    </row>
    <row r="950" spans="4:4" x14ac:dyDescent="0.2">
      <c r="D950" s="216"/>
    </row>
    <row r="951" spans="4:4" x14ac:dyDescent="0.2">
      <c r="D951" s="216"/>
    </row>
    <row r="952" spans="4:4" x14ac:dyDescent="0.2">
      <c r="D952" s="216"/>
    </row>
    <row r="953" spans="4:4" x14ac:dyDescent="0.2">
      <c r="D953" s="216"/>
    </row>
    <row r="954" spans="4:4" x14ac:dyDescent="0.2">
      <c r="D954" s="216"/>
    </row>
    <row r="955" spans="4:4" x14ac:dyDescent="0.2">
      <c r="D955" s="216"/>
    </row>
    <row r="956" spans="4:4" x14ac:dyDescent="0.2">
      <c r="D956" s="216"/>
    </row>
    <row r="957" spans="4:4" x14ac:dyDescent="0.2">
      <c r="D957" s="216"/>
    </row>
    <row r="958" spans="4:4" x14ac:dyDescent="0.2">
      <c r="D958" s="216"/>
    </row>
    <row r="959" spans="4:4" x14ac:dyDescent="0.2">
      <c r="D959" s="216"/>
    </row>
    <row r="960" spans="4:4" x14ac:dyDescent="0.2">
      <c r="D960" s="216"/>
    </row>
    <row r="961" spans="4:4" x14ac:dyDescent="0.2">
      <c r="D961" s="216"/>
    </row>
    <row r="962" spans="4:4" x14ac:dyDescent="0.2">
      <c r="D962" s="216"/>
    </row>
    <row r="963" spans="4:4" x14ac:dyDescent="0.2">
      <c r="D963" s="216"/>
    </row>
    <row r="964" spans="4:4" x14ac:dyDescent="0.2">
      <c r="D964" s="216"/>
    </row>
    <row r="965" spans="4:4" x14ac:dyDescent="0.2">
      <c r="D965" s="216"/>
    </row>
    <row r="966" spans="4:4" x14ac:dyDescent="0.2">
      <c r="D966" s="216"/>
    </row>
    <row r="967" spans="4:4" x14ac:dyDescent="0.2">
      <c r="D967" s="216"/>
    </row>
    <row r="968" spans="4:4" x14ac:dyDescent="0.2">
      <c r="D968" s="216"/>
    </row>
    <row r="969" spans="4:4" x14ac:dyDescent="0.2">
      <c r="D969" s="216"/>
    </row>
    <row r="970" spans="4:4" x14ac:dyDescent="0.2">
      <c r="D970" s="216"/>
    </row>
    <row r="971" spans="4:4" x14ac:dyDescent="0.2">
      <c r="D971" s="216"/>
    </row>
    <row r="972" spans="4:4" x14ac:dyDescent="0.2">
      <c r="D972" s="216"/>
    </row>
    <row r="973" spans="4:4" x14ac:dyDescent="0.2">
      <c r="D973" s="216"/>
    </row>
    <row r="974" spans="4:4" x14ac:dyDescent="0.2">
      <c r="D974" s="216"/>
    </row>
    <row r="975" spans="4:4" x14ac:dyDescent="0.2">
      <c r="D975" s="216"/>
    </row>
    <row r="976" spans="4:4" x14ac:dyDescent="0.2">
      <c r="D976" s="216"/>
    </row>
    <row r="977" spans="4:4" x14ac:dyDescent="0.2">
      <c r="D977" s="216"/>
    </row>
    <row r="978" spans="4:4" x14ac:dyDescent="0.2">
      <c r="D978" s="216"/>
    </row>
    <row r="979" spans="4:4" x14ac:dyDescent="0.2">
      <c r="D979" s="216"/>
    </row>
    <row r="980" spans="4:4" x14ac:dyDescent="0.2">
      <c r="D980" s="216"/>
    </row>
    <row r="981" spans="4:4" x14ac:dyDescent="0.2">
      <c r="D981" s="216"/>
    </row>
    <row r="982" spans="4:4" x14ac:dyDescent="0.2">
      <c r="D982" s="216"/>
    </row>
    <row r="983" spans="4:4" x14ac:dyDescent="0.2">
      <c r="D983" s="216"/>
    </row>
    <row r="984" spans="4:4" x14ac:dyDescent="0.2">
      <c r="D984" s="216"/>
    </row>
    <row r="985" spans="4:4" x14ac:dyDescent="0.2">
      <c r="D985" s="216"/>
    </row>
    <row r="986" spans="4:4" x14ac:dyDescent="0.2">
      <c r="D986" s="216"/>
    </row>
    <row r="987" spans="4:4" x14ac:dyDescent="0.2">
      <c r="D987" s="216"/>
    </row>
    <row r="988" spans="4:4" x14ac:dyDescent="0.2">
      <c r="D988" s="216"/>
    </row>
    <row r="989" spans="4:4" x14ac:dyDescent="0.2">
      <c r="D989" s="216"/>
    </row>
    <row r="990" spans="4:4" x14ac:dyDescent="0.2">
      <c r="D990" s="216"/>
    </row>
    <row r="991" spans="4:4" x14ac:dyDescent="0.2">
      <c r="D991" s="216"/>
    </row>
    <row r="992" spans="4:4" x14ac:dyDescent="0.2">
      <c r="D992" s="216"/>
    </row>
    <row r="993" spans="4:4" x14ac:dyDescent="0.2">
      <c r="D993" s="216"/>
    </row>
    <row r="994" spans="4:4" x14ac:dyDescent="0.2">
      <c r="D994" s="216"/>
    </row>
    <row r="995" spans="4:4" x14ac:dyDescent="0.2">
      <c r="D995" s="216"/>
    </row>
    <row r="996" spans="4:4" x14ac:dyDescent="0.2">
      <c r="D996" s="216"/>
    </row>
    <row r="997" spans="4:4" x14ac:dyDescent="0.2">
      <c r="D997" s="216"/>
    </row>
    <row r="998" spans="4:4" x14ac:dyDescent="0.2">
      <c r="D998" s="216"/>
    </row>
    <row r="999" spans="4:4" x14ac:dyDescent="0.2">
      <c r="D999" s="216"/>
    </row>
    <row r="1000" spans="4:4" x14ac:dyDescent="0.2">
      <c r="D1000" s="216"/>
    </row>
    <row r="1001" spans="4:4" x14ac:dyDescent="0.2">
      <c r="D1001" s="216"/>
    </row>
    <row r="1002" spans="4:4" x14ac:dyDescent="0.2">
      <c r="D1002" s="216"/>
    </row>
    <row r="1003" spans="4:4" x14ac:dyDescent="0.2">
      <c r="D1003" s="216"/>
    </row>
    <row r="1004" spans="4:4" x14ac:dyDescent="0.2">
      <c r="D1004" s="216"/>
    </row>
    <row r="1005" spans="4:4" x14ac:dyDescent="0.2">
      <c r="D1005" s="216"/>
    </row>
    <row r="1006" spans="4:4" x14ac:dyDescent="0.2">
      <c r="D1006" s="216"/>
    </row>
    <row r="1007" spans="4:4" x14ac:dyDescent="0.2">
      <c r="D1007" s="216"/>
    </row>
    <row r="1008" spans="4:4" x14ac:dyDescent="0.2">
      <c r="D1008" s="216"/>
    </row>
    <row r="1009" spans="4:4" x14ac:dyDescent="0.2">
      <c r="D1009" s="216"/>
    </row>
    <row r="1010" spans="4:4" x14ac:dyDescent="0.2">
      <c r="D1010" s="216"/>
    </row>
    <row r="1011" spans="4:4" x14ac:dyDescent="0.2">
      <c r="D1011" s="216"/>
    </row>
    <row r="1012" spans="4:4" x14ac:dyDescent="0.2">
      <c r="D1012" s="216"/>
    </row>
    <row r="1013" spans="4:4" x14ac:dyDescent="0.2">
      <c r="D1013" s="216"/>
    </row>
    <row r="1014" spans="4:4" x14ac:dyDescent="0.2">
      <c r="D1014" s="216"/>
    </row>
    <row r="1015" spans="4:4" x14ac:dyDescent="0.2">
      <c r="D1015" s="216"/>
    </row>
    <row r="1016" spans="4:4" x14ac:dyDescent="0.2">
      <c r="D1016" s="216"/>
    </row>
    <row r="1017" spans="4:4" x14ac:dyDescent="0.2">
      <c r="D1017" s="216"/>
    </row>
    <row r="1018" spans="4:4" x14ac:dyDescent="0.2">
      <c r="D1018" s="216"/>
    </row>
    <row r="1019" spans="4:4" x14ac:dyDescent="0.2">
      <c r="D1019" s="216"/>
    </row>
    <row r="1020" spans="4:4" x14ac:dyDescent="0.2">
      <c r="D1020" s="216"/>
    </row>
    <row r="1021" spans="4:4" x14ac:dyDescent="0.2">
      <c r="D1021" s="216"/>
    </row>
    <row r="1022" spans="4:4" x14ac:dyDescent="0.2">
      <c r="D1022" s="216"/>
    </row>
    <row r="1023" spans="4:4" x14ac:dyDescent="0.2">
      <c r="D1023" s="216"/>
    </row>
    <row r="1024" spans="4:4" x14ac:dyDescent="0.2">
      <c r="D1024" s="216"/>
    </row>
    <row r="1025" spans="4:4" x14ac:dyDescent="0.2">
      <c r="D1025" s="216"/>
    </row>
    <row r="1026" spans="4:4" x14ac:dyDescent="0.2">
      <c r="D1026" s="216"/>
    </row>
    <row r="1027" spans="4:4" x14ac:dyDescent="0.2">
      <c r="D1027" s="216"/>
    </row>
    <row r="1028" spans="4:4" x14ac:dyDescent="0.2">
      <c r="D1028" s="216"/>
    </row>
    <row r="1029" spans="4:4" x14ac:dyDescent="0.2">
      <c r="D1029" s="216"/>
    </row>
    <row r="1030" spans="4:4" x14ac:dyDescent="0.2">
      <c r="D1030" s="216"/>
    </row>
    <row r="1031" spans="4:4" x14ac:dyDescent="0.2">
      <c r="D1031" s="216"/>
    </row>
    <row r="1032" spans="4:4" x14ac:dyDescent="0.2">
      <c r="D1032" s="216"/>
    </row>
    <row r="1033" spans="4:4" x14ac:dyDescent="0.2">
      <c r="D1033" s="216"/>
    </row>
    <row r="1034" spans="4:4" x14ac:dyDescent="0.2">
      <c r="D1034" s="216"/>
    </row>
    <row r="1035" spans="4:4" x14ac:dyDescent="0.2">
      <c r="D1035" s="216"/>
    </row>
    <row r="1036" spans="4:4" x14ac:dyDescent="0.2">
      <c r="D1036" s="216"/>
    </row>
    <row r="1037" spans="4:4" x14ac:dyDescent="0.2">
      <c r="D1037" s="216"/>
    </row>
    <row r="1038" spans="4:4" x14ac:dyDescent="0.2">
      <c r="D1038" s="216"/>
    </row>
    <row r="1039" spans="4:4" x14ac:dyDescent="0.2">
      <c r="D1039" s="216"/>
    </row>
    <row r="1040" spans="4:4" x14ac:dyDescent="0.2">
      <c r="D1040" s="216"/>
    </row>
    <row r="1041" spans="4:4" x14ac:dyDescent="0.2">
      <c r="D1041" s="216"/>
    </row>
    <row r="1042" spans="4:4" x14ac:dyDescent="0.2">
      <c r="D1042" s="216"/>
    </row>
    <row r="1043" spans="4:4" x14ac:dyDescent="0.2">
      <c r="D1043" s="216"/>
    </row>
    <row r="1044" spans="4:4" x14ac:dyDescent="0.2">
      <c r="D1044" s="216"/>
    </row>
    <row r="1045" spans="4:4" x14ac:dyDescent="0.2">
      <c r="D1045" s="216"/>
    </row>
    <row r="1046" spans="4:4" x14ac:dyDescent="0.2">
      <c r="D1046" s="216"/>
    </row>
    <row r="1047" spans="4:4" x14ac:dyDescent="0.2">
      <c r="D1047" s="216"/>
    </row>
    <row r="1048" spans="4:4" x14ac:dyDescent="0.2">
      <c r="D1048" s="216"/>
    </row>
    <row r="1049" spans="4:4" x14ac:dyDescent="0.2">
      <c r="D1049" s="216"/>
    </row>
    <row r="1050" spans="4:4" x14ac:dyDescent="0.2">
      <c r="D1050" s="216"/>
    </row>
    <row r="1051" spans="4:4" x14ac:dyDescent="0.2">
      <c r="D1051" s="216"/>
    </row>
    <row r="1052" spans="4:4" x14ac:dyDescent="0.2">
      <c r="D1052" s="216"/>
    </row>
    <row r="1053" spans="4:4" x14ac:dyDescent="0.2">
      <c r="D1053" s="216"/>
    </row>
    <row r="1054" spans="4:4" x14ac:dyDescent="0.2">
      <c r="D1054" s="216"/>
    </row>
    <row r="1055" spans="4:4" x14ac:dyDescent="0.2">
      <c r="D1055" s="216"/>
    </row>
    <row r="1056" spans="4:4" x14ac:dyDescent="0.2">
      <c r="D1056" s="216"/>
    </row>
    <row r="1057" spans="4:4" x14ac:dyDescent="0.2">
      <c r="D1057" s="216"/>
    </row>
    <row r="1058" spans="4:4" x14ac:dyDescent="0.2">
      <c r="D1058" s="216"/>
    </row>
    <row r="1059" spans="4:4" x14ac:dyDescent="0.2">
      <c r="D1059" s="216"/>
    </row>
    <row r="1060" spans="4:4" x14ac:dyDescent="0.2">
      <c r="D1060" s="216"/>
    </row>
    <row r="1061" spans="4:4" x14ac:dyDescent="0.2">
      <c r="D1061" s="216"/>
    </row>
    <row r="1062" spans="4:4" x14ac:dyDescent="0.2">
      <c r="D1062" s="216"/>
    </row>
    <row r="1063" spans="4:4" x14ac:dyDescent="0.2">
      <c r="D1063" s="216"/>
    </row>
    <row r="1064" spans="4:4" x14ac:dyDescent="0.2">
      <c r="D1064" s="216"/>
    </row>
    <row r="1065" spans="4:4" x14ac:dyDescent="0.2">
      <c r="D1065" s="216"/>
    </row>
    <row r="1066" spans="4:4" x14ac:dyDescent="0.2">
      <c r="D1066" s="216"/>
    </row>
    <row r="1067" spans="4:4" x14ac:dyDescent="0.2">
      <c r="D1067" s="216"/>
    </row>
    <row r="1068" spans="4:4" x14ac:dyDescent="0.2">
      <c r="D1068" s="216"/>
    </row>
    <row r="1069" spans="4:4" x14ac:dyDescent="0.2">
      <c r="D1069" s="216"/>
    </row>
    <row r="1070" spans="4:4" x14ac:dyDescent="0.2">
      <c r="D1070" s="216"/>
    </row>
    <row r="1071" spans="4:4" x14ac:dyDescent="0.2">
      <c r="D1071" s="216"/>
    </row>
    <row r="1072" spans="4:4" x14ac:dyDescent="0.2">
      <c r="D1072" s="216"/>
    </row>
    <row r="1073" spans="4:4" x14ac:dyDescent="0.2">
      <c r="D1073" s="216"/>
    </row>
    <row r="1074" spans="4:4" x14ac:dyDescent="0.2">
      <c r="D1074" s="216"/>
    </row>
    <row r="1075" spans="4:4" x14ac:dyDescent="0.2">
      <c r="D1075" s="216"/>
    </row>
    <row r="1076" spans="4:4" x14ac:dyDescent="0.2">
      <c r="D1076" s="216"/>
    </row>
    <row r="1077" spans="4:4" x14ac:dyDescent="0.2">
      <c r="D1077" s="216"/>
    </row>
    <row r="1078" spans="4:4" x14ac:dyDescent="0.2">
      <c r="D1078" s="216"/>
    </row>
    <row r="1079" spans="4:4" x14ac:dyDescent="0.2">
      <c r="D1079" s="216"/>
    </row>
    <row r="1080" spans="4:4" x14ac:dyDescent="0.2">
      <c r="D1080" s="216"/>
    </row>
    <row r="1081" spans="4:4" x14ac:dyDescent="0.2">
      <c r="D1081" s="216"/>
    </row>
    <row r="1082" spans="4:4" x14ac:dyDescent="0.2">
      <c r="D1082" s="216"/>
    </row>
    <row r="1083" spans="4:4" x14ac:dyDescent="0.2">
      <c r="D1083" s="216"/>
    </row>
    <row r="1084" spans="4:4" x14ac:dyDescent="0.2">
      <c r="D1084" s="216"/>
    </row>
    <row r="1085" spans="4:4" x14ac:dyDescent="0.2">
      <c r="D1085" s="216"/>
    </row>
    <row r="1086" spans="4:4" x14ac:dyDescent="0.2">
      <c r="D1086" s="216"/>
    </row>
    <row r="1087" spans="4:4" x14ac:dyDescent="0.2">
      <c r="D1087" s="216"/>
    </row>
    <row r="1088" spans="4:4" x14ac:dyDescent="0.2">
      <c r="D1088" s="216"/>
    </row>
    <row r="1089" spans="4:4" x14ac:dyDescent="0.2">
      <c r="D1089" s="216"/>
    </row>
    <row r="1090" spans="4:4" x14ac:dyDescent="0.2">
      <c r="D1090" s="216"/>
    </row>
    <row r="1091" spans="4:4" x14ac:dyDescent="0.2">
      <c r="D1091" s="216"/>
    </row>
    <row r="1092" spans="4:4" x14ac:dyDescent="0.2">
      <c r="D1092" s="216"/>
    </row>
    <row r="1093" spans="4:4" x14ac:dyDescent="0.2">
      <c r="D1093" s="216"/>
    </row>
    <row r="1094" spans="4:4" x14ac:dyDescent="0.2">
      <c r="D1094" s="216"/>
    </row>
    <row r="1095" spans="4:4" x14ac:dyDescent="0.2">
      <c r="D1095" s="216"/>
    </row>
    <row r="1096" spans="4:4" x14ac:dyDescent="0.2">
      <c r="D1096" s="216"/>
    </row>
    <row r="1097" spans="4:4" x14ac:dyDescent="0.2">
      <c r="D1097" s="216"/>
    </row>
    <row r="1098" spans="4:4" x14ac:dyDescent="0.2">
      <c r="D1098" s="216"/>
    </row>
    <row r="1099" spans="4:4" x14ac:dyDescent="0.2">
      <c r="D1099" s="216"/>
    </row>
    <row r="1100" spans="4:4" x14ac:dyDescent="0.2">
      <c r="D1100" s="216"/>
    </row>
    <row r="1101" spans="4:4" x14ac:dyDescent="0.2">
      <c r="D1101" s="216"/>
    </row>
    <row r="1102" spans="4:4" x14ac:dyDescent="0.2">
      <c r="D1102" s="216"/>
    </row>
    <row r="1103" spans="4:4" x14ac:dyDescent="0.2">
      <c r="D1103" s="216"/>
    </row>
    <row r="1104" spans="4:4" x14ac:dyDescent="0.2">
      <c r="D1104" s="216"/>
    </row>
    <row r="1105" spans="4:4" x14ac:dyDescent="0.2">
      <c r="D1105" s="216"/>
    </row>
    <row r="1106" spans="4:4" x14ac:dyDescent="0.2">
      <c r="D1106" s="216"/>
    </row>
    <row r="1107" spans="4:4" x14ac:dyDescent="0.2">
      <c r="D1107" s="216"/>
    </row>
    <row r="1108" spans="4:4" x14ac:dyDescent="0.2">
      <c r="D1108" s="216"/>
    </row>
    <row r="1109" spans="4:4" x14ac:dyDescent="0.2">
      <c r="D1109" s="216"/>
    </row>
    <row r="1110" spans="4:4" x14ac:dyDescent="0.2">
      <c r="D1110" s="216"/>
    </row>
    <row r="1111" spans="4:4" x14ac:dyDescent="0.2">
      <c r="D1111" s="216"/>
    </row>
    <row r="1112" spans="4:4" x14ac:dyDescent="0.2">
      <c r="D1112" s="216"/>
    </row>
    <row r="1113" spans="4:4" x14ac:dyDescent="0.2">
      <c r="D1113" s="216"/>
    </row>
    <row r="1114" spans="4:4" x14ac:dyDescent="0.2">
      <c r="D1114" s="216"/>
    </row>
    <row r="1115" spans="4:4" x14ac:dyDescent="0.2">
      <c r="D1115" s="216"/>
    </row>
    <row r="1116" spans="4:4" x14ac:dyDescent="0.2">
      <c r="D1116" s="216"/>
    </row>
    <row r="1117" spans="4:4" x14ac:dyDescent="0.2">
      <c r="D1117" s="216"/>
    </row>
    <row r="1118" spans="4:4" x14ac:dyDescent="0.2">
      <c r="D1118" s="216"/>
    </row>
    <row r="1119" spans="4:4" x14ac:dyDescent="0.2">
      <c r="D1119" s="216"/>
    </row>
    <row r="1120" spans="4:4" x14ac:dyDescent="0.2">
      <c r="D1120" s="216"/>
    </row>
    <row r="1121" spans="4:4" x14ac:dyDescent="0.2">
      <c r="D1121" s="216"/>
    </row>
    <row r="1122" spans="4:4" x14ac:dyDescent="0.2">
      <c r="D1122" s="216"/>
    </row>
    <row r="1123" spans="4:4" x14ac:dyDescent="0.2">
      <c r="D1123" s="216"/>
    </row>
    <row r="1124" spans="4:4" x14ac:dyDescent="0.2">
      <c r="D1124" s="216"/>
    </row>
    <row r="1125" spans="4:4" x14ac:dyDescent="0.2">
      <c r="D1125" s="216"/>
    </row>
    <row r="1126" spans="4:4" x14ac:dyDescent="0.2">
      <c r="D1126" s="216"/>
    </row>
    <row r="1127" spans="4:4" x14ac:dyDescent="0.2">
      <c r="D1127" s="216"/>
    </row>
    <row r="1128" spans="4:4" x14ac:dyDescent="0.2">
      <c r="D1128" s="216"/>
    </row>
    <row r="1129" spans="4:4" x14ac:dyDescent="0.2">
      <c r="D1129" s="216"/>
    </row>
    <row r="1130" spans="4:4" x14ac:dyDescent="0.2">
      <c r="D1130" s="216"/>
    </row>
    <row r="1131" spans="4:4" x14ac:dyDescent="0.2">
      <c r="D1131" s="216"/>
    </row>
    <row r="1132" spans="4:4" x14ac:dyDescent="0.2">
      <c r="D1132" s="216"/>
    </row>
    <row r="1133" spans="4:4" x14ac:dyDescent="0.2">
      <c r="D1133" s="216"/>
    </row>
    <row r="1134" spans="4:4" x14ac:dyDescent="0.2">
      <c r="D1134" s="216"/>
    </row>
    <row r="1135" spans="4:4" x14ac:dyDescent="0.2">
      <c r="D1135" s="216"/>
    </row>
    <row r="1136" spans="4:4" x14ac:dyDescent="0.2">
      <c r="D1136" s="216"/>
    </row>
    <row r="1137" spans="4:4" x14ac:dyDescent="0.2">
      <c r="D1137" s="216"/>
    </row>
    <row r="1138" spans="4:4" x14ac:dyDescent="0.2">
      <c r="D1138" s="216"/>
    </row>
    <row r="1139" spans="4:4" x14ac:dyDescent="0.2">
      <c r="D1139" s="216"/>
    </row>
    <row r="1140" spans="4:4" x14ac:dyDescent="0.2">
      <c r="D1140" s="216"/>
    </row>
    <row r="1141" spans="4:4" x14ac:dyDescent="0.2">
      <c r="D1141" s="216"/>
    </row>
    <row r="1142" spans="4:4" x14ac:dyDescent="0.2">
      <c r="D1142" s="216"/>
    </row>
    <row r="1143" spans="4:4" x14ac:dyDescent="0.2">
      <c r="D1143" s="216"/>
    </row>
    <row r="1144" spans="4:4" x14ac:dyDescent="0.2">
      <c r="D1144" s="216"/>
    </row>
    <row r="1145" spans="4:4" x14ac:dyDescent="0.2">
      <c r="D1145" s="216"/>
    </row>
    <row r="1146" spans="4:4" x14ac:dyDescent="0.2">
      <c r="D1146" s="216"/>
    </row>
    <row r="1147" spans="4:4" x14ac:dyDescent="0.2">
      <c r="D1147" s="216"/>
    </row>
    <row r="1148" spans="4:4" x14ac:dyDescent="0.2">
      <c r="D1148" s="216"/>
    </row>
    <row r="1149" spans="4:4" x14ac:dyDescent="0.2">
      <c r="D1149" s="216"/>
    </row>
    <row r="1150" spans="4:4" x14ac:dyDescent="0.2">
      <c r="D1150" s="216"/>
    </row>
    <row r="1151" spans="4:4" x14ac:dyDescent="0.2">
      <c r="D1151" s="216"/>
    </row>
    <row r="1152" spans="4:4" x14ac:dyDescent="0.2">
      <c r="D1152" s="216"/>
    </row>
    <row r="1153" spans="4:4" x14ac:dyDescent="0.2">
      <c r="D1153" s="216"/>
    </row>
    <row r="1154" spans="4:4" x14ac:dyDescent="0.2">
      <c r="D1154" s="216"/>
    </row>
    <row r="1155" spans="4:4" x14ac:dyDescent="0.2">
      <c r="D1155" s="216"/>
    </row>
    <row r="1156" spans="4:4" x14ac:dyDescent="0.2">
      <c r="D1156" s="216"/>
    </row>
    <row r="1157" spans="4:4" x14ac:dyDescent="0.2">
      <c r="D1157" s="216"/>
    </row>
    <row r="1158" spans="4:4" x14ac:dyDescent="0.2">
      <c r="D1158" s="216"/>
    </row>
    <row r="1159" spans="4:4" x14ac:dyDescent="0.2">
      <c r="D1159" s="216"/>
    </row>
    <row r="1160" spans="4:4" x14ac:dyDescent="0.2">
      <c r="D1160" s="216"/>
    </row>
    <row r="1161" spans="4:4" x14ac:dyDescent="0.2">
      <c r="D1161" s="216"/>
    </row>
    <row r="1162" spans="4:4" x14ac:dyDescent="0.2">
      <c r="D1162" s="216"/>
    </row>
    <row r="1163" spans="4:4" x14ac:dyDescent="0.2">
      <c r="D1163" s="216"/>
    </row>
    <row r="1164" spans="4:4" x14ac:dyDescent="0.2">
      <c r="D1164" s="216"/>
    </row>
    <row r="1165" spans="4:4" x14ac:dyDescent="0.2">
      <c r="D1165" s="216"/>
    </row>
    <row r="1166" spans="4:4" x14ac:dyDescent="0.2">
      <c r="D1166" s="216"/>
    </row>
    <row r="1167" spans="4:4" x14ac:dyDescent="0.2">
      <c r="D1167" s="216"/>
    </row>
    <row r="1168" spans="4:4" x14ac:dyDescent="0.2">
      <c r="D1168" s="216"/>
    </row>
    <row r="1169" spans="4:4" x14ac:dyDescent="0.2">
      <c r="D1169" s="216"/>
    </row>
    <row r="1170" spans="4:4" x14ac:dyDescent="0.2">
      <c r="D1170" s="216"/>
    </row>
    <row r="1171" spans="4:4" x14ac:dyDescent="0.2">
      <c r="D1171" s="216"/>
    </row>
    <row r="1172" spans="4:4" x14ac:dyDescent="0.2">
      <c r="D1172" s="216"/>
    </row>
    <row r="1173" spans="4:4" x14ac:dyDescent="0.2">
      <c r="D1173" s="216"/>
    </row>
    <row r="1174" spans="4:4" x14ac:dyDescent="0.2">
      <c r="D1174" s="216"/>
    </row>
    <row r="1175" spans="4:4" x14ac:dyDescent="0.2">
      <c r="D1175" s="216"/>
    </row>
    <row r="1176" spans="4:4" x14ac:dyDescent="0.2">
      <c r="D1176" s="216"/>
    </row>
    <row r="1177" spans="4:4" x14ac:dyDescent="0.2">
      <c r="D1177" s="216"/>
    </row>
    <row r="1178" spans="4:4" x14ac:dyDescent="0.2">
      <c r="D1178" s="216"/>
    </row>
    <row r="1179" spans="4:4" x14ac:dyDescent="0.2">
      <c r="D1179" s="216"/>
    </row>
    <row r="1180" spans="4:4" x14ac:dyDescent="0.2">
      <c r="D1180" s="216"/>
    </row>
    <row r="1181" spans="4:4" x14ac:dyDescent="0.2">
      <c r="D1181" s="216"/>
    </row>
    <row r="1182" spans="4:4" x14ac:dyDescent="0.2">
      <c r="D1182" s="216"/>
    </row>
    <row r="1183" spans="4:4" x14ac:dyDescent="0.2">
      <c r="D1183" s="216"/>
    </row>
    <row r="1184" spans="4:4" x14ac:dyDescent="0.2">
      <c r="D1184" s="216"/>
    </row>
    <row r="1185" spans="4:4" x14ac:dyDescent="0.2">
      <c r="D1185" s="216"/>
    </row>
    <row r="1186" spans="4:4" x14ac:dyDescent="0.2">
      <c r="D1186" s="216"/>
    </row>
    <row r="1187" spans="4:4" x14ac:dyDescent="0.2">
      <c r="D1187" s="216"/>
    </row>
    <row r="1188" spans="4:4" x14ac:dyDescent="0.2">
      <c r="D1188" s="216"/>
    </row>
    <row r="1189" spans="4:4" x14ac:dyDescent="0.2">
      <c r="D1189" s="216"/>
    </row>
    <row r="1190" spans="4:4" x14ac:dyDescent="0.2">
      <c r="D1190" s="216"/>
    </row>
    <row r="1191" spans="4:4" x14ac:dyDescent="0.2">
      <c r="D1191" s="216"/>
    </row>
    <row r="1192" spans="4:4" x14ac:dyDescent="0.2">
      <c r="D1192" s="216"/>
    </row>
    <row r="1193" spans="4:4" x14ac:dyDescent="0.2">
      <c r="D1193" s="216"/>
    </row>
    <row r="1194" spans="4:4" x14ac:dyDescent="0.2">
      <c r="D1194" s="216"/>
    </row>
    <row r="1195" spans="4:4" x14ac:dyDescent="0.2">
      <c r="D1195" s="216"/>
    </row>
    <row r="1196" spans="4:4" x14ac:dyDescent="0.2">
      <c r="D1196" s="216"/>
    </row>
    <row r="1197" spans="4:4" x14ac:dyDescent="0.2">
      <c r="D1197" s="216"/>
    </row>
    <row r="1198" spans="4:4" x14ac:dyDescent="0.2">
      <c r="D1198" s="216"/>
    </row>
    <row r="1199" spans="4:4" x14ac:dyDescent="0.2">
      <c r="D1199" s="216"/>
    </row>
    <row r="1200" spans="4:4" x14ac:dyDescent="0.2">
      <c r="D1200" s="216"/>
    </row>
    <row r="1201" spans="4:4" x14ac:dyDescent="0.2">
      <c r="D1201" s="216"/>
    </row>
    <row r="1202" spans="4:4" x14ac:dyDescent="0.2">
      <c r="D1202" s="216"/>
    </row>
    <row r="1203" spans="4:4" x14ac:dyDescent="0.2">
      <c r="D1203" s="216"/>
    </row>
    <row r="1204" spans="4:4" x14ac:dyDescent="0.2">
      <c r="D1204" s="216"/>
    </row>
    <row r="1205" spans="4:4" x14ac:dyDescent="0.2">
      <c r="D1205" s="216"/>
    </row>
    <row r="1206" spans="4:4" x14ac:dyDescent="0.2">
      <c r="D1206" s="216"/>
    </row>
    <row r="1207" spans="4:4" x14ac:dyDescent="0.2">
      <c r="D1207" s="216"/>
    </row>
    <row r="1208" spans="4:4" x14ac:dyDescent="0.2">
      <c r="D1208" s="216"/>
    </row>
    <row r="1209" spans="4:4" x14ac:dyDescent="0.2">
      <c r="D1209" s="216"/>
    </row>
    <row r="1210" spans="4:4" x14ac:dyDescent="0.2">
      <c r="D1210" s="216"/>
    </row>
    <row r="1211" spans="4:4" x14ac:dyDescent="0.2">
      <c r="D1211" s="216"/>
    </row>
    <row r="1212" spans="4:4" x14ac:dyDescent="0.2">
      <c r="D1212" s="216"/>
    </row>
    <row r="1213" spans="4:4" x14ac:dyDescent="0.2">
      <c r="D1213" s="216"/>
    </row>
    <row r="1214" spans="4:4" x14ac:dyDescent="0.2">
      <c r="D1214" s="216"/>
    </row>
    <row r="1215" spans="4:4" x14ac:dyDescent="0.2">
      <c r="D1215" s="216"/>
    </row>
    <row r="1216" spans="4:4" x14ac:dyDescent="0.2">
      <c r="D1216" s="216"/>
    </row>
    <row r="1217" spans="4:4" x14ac:dyDescent="0.2">
      <c r="D1217" s="216"/>
    </row>
    <row r="1218" spans="4:4" x14ac:dyDescent="0.2">
      <c r="D1218" s="216"/>
    </row>
    <row r="1219" spans="4:4" x14ac:dyDescent="0.2">
      <c r="D1219" s="216"/>
    </row>
    <row r="1220" spans="4:4" x14ac:dyDescent="0.2">
      <c r="D1220" s="216"/>
    </row>
    <row r="1221" spans="4:4" x14ac:dyDescent="0.2">
      <c r="D1221" s="216"/>
    </row>
    <row r="1222" spans="4:4" x14ac:dyDescent="0.2">
      <c r="D1222" s="216"/>
    </row>
    <row r="1223" spans="4:4" x14ac:dyDescent="0.2">
      <c r="D1223" s="216"/>
    </row>
    <row r="1224" spans="4:4" x14ac:dyDescent="0.2">
      <c r="D1224" s="216"/>
    </row>
    <row r="1225" spans="4:4" x14ac:dyDescent="0.2">
      <c r="D1225" s="216"/>
    </row>
    <row r="1226" spans="4:4" x14ac:dyDescent="0.2">
      <c r="D1226" s="216"/>
    </row>
    <row r="1227" spans="4:4" x14ac:dyDescent="0.2">
      <c r="D1227" s="216"/>
    </row>
    <row r="1228" spans="4:4" x14ac:dyDescent="0.2">
      <c r="D1228" s="216"/>
    </row>
    <row r="1229" spans="4:4" x14ac:dyDescent="0.2">
      <c r="D1229" s="216"/>
    </row>
    <row r="1230" spans="4:4" x14ac:dyDescent="0.2">
      <c r="D1230" s="216"/>
    </row>
    <row r="1231" spans="4:4" x14ac:dyDescent="0.2">
      <c r="D1231" s="216"/>
    </row>
    <row r="1232" spans="4:4" x14ac:dyDescent="0.2">
      <c r="D1232" s="216"/>
    </row>
    <row r="1233" spans="4:4" x14ac:dyDescent="0.2">
      <c r="D1233" s="216"/>
    </row>
    <row r="1234" spans="4:4" x14ac:dyDescent="0.2">
      <c r="D1234" s="216"/>
    </row>
    <row r="1235" spans="4:4" x14ac:dyDescent="0.2">
      <c r="D1235" s="216"/>
    </row>
    <row r="1236" spans="4:4" x14ac:dyDescent="0.2">
      <c r="D1236" s="216"/>
    </row>
    <row r="1237" spans="4:4" x14ac:dyDescent="0.2">
      <c r="D1237" s="216"/>
    </row>
    <row r="1238" spans="4:4" x14ac:dyDescent="0.2">
      <c r="D1238" s="216"/>
    </row>
    <row r="1239" spans="4:4" x14ac:dyDescent="0.2">
      <c r="D1239" s="216"/>
    </row>
    <row r="1240" spans="4:4" x14ac:dyDescent="0.2">
      <c r="D1240" s="216"/>
    </row>
    <row r="1241" spans="4:4" x14ac:dyDescent="0.2">
      <c r="D1241" s="216"/>
    </row>
    <row r="1242" spans="4:4" x14ac:dyDescent="0.2">
      <c r="D1242" s="216"/>
    </row>
    <row r="1243" spans="4:4" x14ac:dyDescent="0.2">
      <c r="D1243" s="216"/>
    </row>
    <row r="1244" spans="4:4" x14ac:dyDescent="0.2">
      <c r="D1244" s="216"/>
    </row>
    <row r="1245" spans="4:4" x14ac:dyDescent="0.2">
      <c r="D1245" s="216"/>
    </row>
    <row r="1246" spans="4:4" x14ac:dyDescent="0.2">
      <c r="D1246" s="216"/>
    </row>
    <row r="1247" spans="4:4" x14ac:dyDescent="0.2">
      <c r="D1247" s="216"/>
    </row>
    <row r="1248" spans="4:4" x14ac:dyDescent="0.2">
      <c r="D1248" s="216"/>
    </row>
    <row r="1249" spans="4:4" x14ac:dyDescent="0.2">
      <c r="D1249" s="216"/>
    </row>
    <row r="1250" spans="4:4" x14ac:dyDescent="0.2">
      <c r="D1250" s="216"/>
    </row>
    <row r="1251" spans="4:4" x14ac:dyDescent="0.2">
      <c r="D1251" s="216"/>
    </row>
    <row r="1252" spans="4:4" x14ac:dyDescent="0.2">
      <c r="D1252" s="216"/>
    </row>
    <row r="1253" spans="4:4" x14ac:dyDescent="0.2">
      <c r="D1253" s="216"/>
    </row>
    <row r="1254" spans="4:4" x14ac:dyDescent="0.2">
      <c r="D1254" s="216"/>
    </row>
    <row r="1255" spans="4:4" x14ac:dyDescent="0.2">
      <c r="D1255" s="216"/>
    </row>
    <row r="1256" spans="4:4" x14ac:dyDescent="0.2">
      <c r="D1256" s="216"/>
    </row>
    <row r="1257" spans="4:4" x14ac:dyDescent="0.2">
      <c r="D1257" s="216"/>
    </row>
    <row r="1258" spans="4:4" x14ac:dyDescent="0.2">
      <c r="D1258" s="216"/>
    </row>
    <row r="1259" spans="4:4" x14ac:dyDescent="0.2">
      <c r="D1259" s="216"/>
    </row>
    <row r="1260" spans="4:4" x14ac:dyDescent="0.2">
      <c r="D1260" s="216"/>
    </row>
    <row r="1261" spans="4:4" x14ac:dyDescent="0.2">
      <c r="D1261" s="216"/>
    </row>
    <row r="1262" spans="4:4" x14ac:dyDescent="0.2">
      <c r="D1262" s="216"/>
    </row>
    <row r="1263" spans="4:4" x14ac:dyDescent="0.2">
      <c r="D1263" s="216"/>
    </row>
    <row r="1264" spans="4:4" x14ac:dyDescent="0.2">
      <c r="D1264" s="216"/>
    </row>
    <row r="1265" spans="4:4" x14ac:dyDescent="0.2">
      <c r="D1265" s="216"/>
    </row>
    <row r="1266" spans="4:4" x14ac:dyDescent="0.2">
      <c r="D1266" s="216"/>
    </row>
    <row r="1267" spans="4:4" x14ac:dyDescent="0.2">
      <c r="D1267" s="216"/>
    </row>
    <row r="1268" spans="4:4" x14ac:dyDescent="0.2">
      <c r="D1268" s="216"/>
    </row>
    <row r="1269" spans="4:4" x14ac:dyDescent="0.2">
      <c r="D1269" s="216"/>
    </row>
    <row r="1270" spans="4:4" x14ac:dyDescent="0.2">
      <c r="D1270" s="216"/>
    </row>
    <row r="1271" spans="4:4" x14ac:dyDescent="0.2">
      <c r="D1271" s="216"/>
    </row>
    <row r="1272" spans="4:4" x14ac:dyDescent="0.2">
      <c r="D1272" s="216"/>
    </row>
    <row r="1273" spans="4:4" x14ac:dyDescent="0.2">
      <c r="D1273" s="216"/>
    </row>
    <row r="1274" spans="4:4" x14ac:dyDescent="0.2">
      <c r="D1274" s="216"/>
    </row>
    <row r="1275" spans="4:4" x14ac:dyDescent="0.2">
      <c r="D1275" s="216"/>
    </row>
    <row r="1276" spans="4:4" x14ac:dyDescent="0.2">
      <c r="D1276" s="216"/>
    </row>
    <row r="1277" spans="4:4" x14ac:dyDescent="0.2">
      <c r="D1277" s="216"/>
    </row>
    <row r="1278" spans="4:4" x14ac:dyDescent="0.2">
      <c r="D1278" s="216"/>
    </row>
    <row r="1279" spans="4:4" x14ac:dyDescent="0.2">
      <c r="D1279" s="216"/>
    </row>
    <row r="1280" spans="4:4" x14ac:dyDescent="0.2">
      <c r="D1280" s="216"/>
    </row>
    <row r="1281" spans="4:4" x14ac:dyDescent="0.2">
      <c r="D1281" s="216"/>
    </row>
    <row r="1282" spans="4:4" x14ac:dyDescent="0.2">
      <c r="D1282" s="216"/>
    </row>
    <row r="1283" spans="4:4" x14ac:dyDescent="0.2">
      <c r="D1283" s="216"/>
    </row>
    <row r="1284" spans="4:4" x14ac:dyDescent="0.2">
      <c r="D1284" s="216"/>
    </row>
    <row r="1285" spans="4:4" x14ac:dyDescent="0.2">
      <c r="D1285" s="216"/>
    </row>
    <row r="1286" spans="4:4" x14ac:dyDescent="0.2">
      <c r="D1286" s="216"/>
    </row>
    <row r="1287" spans="4:4" x14ac:dyDescent="0.2">
      <c r="D1287" s="216"/>
    </row>
    <row r="1288" spans="4:4" x14ac:dyDescent="0.2">
      <c r="D1288" s="216"/>
    </row>
    <row r="1289" spans="4:4" x14ac:dyDescent="0.2">
      <c r="D1289" s="216"/>
    </row>
    <row r="1290" spans="4:4" x14ac:dyDescent="0.2">
      <c r="D1290" s="216"/>
    </row>
    <row r="1291" spans="4:4" x14ac:dyDescent="0.2">
      <c r="D1291" s="216"/>
    </row>
    <row r="1292" spans="4:4" x14ac:dyDescent="0.2">
      <c r="D1292" s="216"/>
    </row>
    <row r="1293" spans="4:4" x14ac:dyDescent="0.2">
      <c r="D1293" s="216"/>
    </row>
    <row r="1294" spans="4:4" x14ac:dyDescent="0.2">
      <c r="D1294" s="216"/>
    </row>
    <row r="1295" spans="4:4" x14ac:dyDescent="0.2">
      <c r="D1295" s="216"/>
    </row>
    <row r="1296" spans="4:4" x14ac:dyDescent="0.2">
      <c r="D1296" s="216"/>
    </row>
    <row r="1297" spans="4:4" x14ac:dyDescent="0.2">
      <c r="D1297" s="216"/>
    </row>
    <row r="1298" spans="4:4" x14ac:dyDescent="0.2">
      <c r="D1298" s="216"/>
    </row>
    <row r="1299" spans="4:4" x14ac:dyDescent="0.2">
      <c r="D1299" s="216"/>
    </row>
    <row r="1300" spans="4:4" x14ac:dyDescent="0.2">
      <c r="D1300" s="216"/>
    </row>
    <row r="1301" spans="4:4" x14ac:dyDescent="0.2">
      <c r="D1301" s="216"/>
    </row>
    <row r="1302" spans="4:4" x14ac:dyDescent="0.2">
      <c r="D1302" s="216"/>
    </row>
    <row r="1303" spans="4:4" x14ac:dyDescent="0.2">
      <c r="D1303" s="216"/>
    </row>
    <row r="1304" spans="4:4" x14ac:dyDescent="0.2">
      <c r="D1304" s="216"/>
    </row>
    <row r="1305" spans="4:4" x14ac:dyDescent="0.2">
      <c r="D1305" s="216"/>
    </row>
    <row r="1306" spans="4:4" x14ac:dyDescent="0.2">
      <c r="D1306" s="216"/>
    </row>
    <row r="1307" spans="4:4" x14ac:dyDescent="0.2">
      <c r="D1307" s="216"/>
    </row>
    <row r="1308" spans="4:4" x14ac:dyDescent="0.2">
      <c r="D1308" s="216"/>
    </row>
    <row r="1309" spans="4:4" x14ac:dyDescent="0.2">
      <c r="D1309" s="216"/>
    </row>
    <row r="1310" spans="4:4" x14ac:dyDescent="0.2">
      <c r="D1310" s="216"/>
    </row>
    <row r="1311" spans="4:4" x14ac:dyDescent="0.2">
      <c r="D1311" s="216"/>
    </row>
    <row r="1312" spans="4:4" x14ac:dyDescent="0.2">
      <c r="D1312" s="216"/>
    </row>
    <row r="1313" spans="4:4" x14ac:dyDescent="0.2">
      <c r="D1313" s="216"/>
    </row>
    <row r="1314" spans="4:4" x14ac:dyDescent="0.2">
      <c r="D1314" s="216"/>
    </row>
    <row r="1315" spans="4:4" x14ac:dyDescent="0.2">
      <c r="D1315" s="216"/>
    </row>
    <row r="1316" spans="4:4" x14ac:dyDescent="0.2">
      <c r="D1316" s="216"/>
    </row>
    <row r="1317" spans="4:4" x14ac:dyDescent="0.2">
      <c r="D1317" s="216"/>
    </row>
    <row r="1318" spans="4:4" x14ac:dyDescent="0.2">
      <c r="D1318" s="216"/>
    </row>
    <row r="1319" spans="4:4" x14ac:dyDescent="0.2">
      <c r="D1319" s="216"/>
    </row>
    <row r="1320" spans="4:4" x14ac:dyDescent="0.2">
      <c r="D1320" s="216"/>
    </row>
    <row r="1321" spans="4:4" x14ac:dyDescent="0.2">
      <c r="D1321" s="216"/>
    </row>
    <row r="1322" spans="4:4" x14ac:dyDescent="0.2">
      <c r="D1322" s="216"/>
    </row>
    <row r="1323" spans="4:4" x14ac:dyDescent="0.2">
      <c r="D1323" s="216"/>
    </row>
    <row r="1324" spans="4:4" x14ac:dyDescent="0.2">
      <c r="D1324" s="216"/>
    </row>
    <row r="1325" spans="4:4" x14ac:dyDescent="0.2">
      <c r="D1325" s="216"/>
    </row>
    <row r="1326" spans="4:4" x14ac:dyDescent="0.2">
      <c r="D1326" s="216"/>
    </row>
    <row r="1327" spans="4:4" x14ac:dyDescent="0.2">
      <c r="D1327" s="216"/>
    </row>
    <row r="1328" spans="4:4" x14ac:dyDescent="0.2">
      <c r="D1328" s="216"/>
    </row>
    <row r="1329" spans="4:4" x14ac:dyDescent="0.2">
      <c r="D1329" s="216"/>
    </row>
    <row r="1330" spans="4:4" x14ac:dyDescent="0.2">
      <c r="D1330" s="216"/>
    </row>
    <row r="1331" spans="4:4" x14ac:dyDescent="0.2">
      <c r="D1331" s="216"/>
    </row>
    <row r="1332" spans="4:4" x14ac:dyDescent="0.2">
      <c r="D1332" s="216"/>
    </row>
    <row r="1333" spans="4:4" x14ac:dyDescent="0.2">
      <c r="D1333" s="216"/>
    </row>
    <row r="1334" spans="4:4" x14ac:dyDescent="0.2">
      <c r="D1334" s="216"/>
    </row>
    <row r="1335" spans="4:4" x14ac:dyDescent="0.2">
      <c r="D1335" s="216"/>
    </row>
    <row r="1336" spans="4:4" x14ac:dyDescent="0.2">
      <c r="D1336" s="216"/>
    </row>
    <row r="1337" spans="4:4" x14ac:dyDescent="0.2">
      <c r="D1337" s="216"/>
    </row>
    <row r="1338" spans="4:4" x14ac:dyDescent="0.2">
      <c r="D1338" s="216"/>
    </row>
    <row r="1339" spans="4:4" x14ac:dyDescent="0.2">
      <c r="D1339" s="216"/>
    </row>
    <row r="1340" spans="4:4" x14ac:dyDescent="0.2">
      <c r="D1340" s="216"/>
    </row>
    <row r="1341" spans="4:4" x14ac:dyDescent="0.2">
      <c r="D1341" s="216"/>
    </row>
    <row r="1342" spans="4:4" x14ac:dyDescent="0.2">
      <c r="D1342" s="216"/>
    </row>
    <row r="1343" spans="4:4" x14ac:dyDescent="0.2">
      <c r="D1343" s="216"/>
    </row>
    <row r="1344" spans="4:4" x14ac:dyDescent="0.2">
      <c r="D1344" s="216"/>
    </row>
    <row r="1345" spans="4:4" x14ac:dyDescent="0.2">
      <c r="D1345" s="216"/>
    </row>
    <row r="1346" spans="4:4" x14ac:dyDescent="0.2">
      <c r="D1346" s="216"/>
    </row>
    <row r="1347" spans="4:4" x14ac:dyDescent="0.2">
      <c r="D1347" s="216"/>
    </row>
    <row r="1348" spans="4:4" x14ac:dyDescent="0.2">
      <c r="D1348" s="216"/>
    </row>
    <row r="1349" spans="4:4" x14ac:dyDescent="0.2">
      <c r="D1349" s="216"/>
    </row>
    <row r="1350" spans="4:4" x14ac:dyDescent="0.2">
      <c r="D1350" s="216"/>
    </row>
    <row r="1351" spans="4:4" x14ac:dyDescent="0.2">
      <c r="D1351" s="216"/>
    </row>
    <row r="1352" spans="4:4" x14ac:dyDescent="0.2">
      <c r="D1352" s="216"/>
    </row>
    <row r="1353" spans="4:4" x14ac:dyDescent="0.2">
      <c r="D1353" s="216"/>
    </row>
    <row r="1354" spans="4:4" x14ac:dyDescent="0.2">
      <c r="D1354" s="216"/>
    </row>
    <row r="1355" spans="4:4" x14ac:dyDescent="0.2">
      <c r="D1355" s="216"/>
    </row>
    <row r="1356" spans="4:4" x14ac:dyDescent="0.2">
      <c r="D1356" s="216"/>
    </row>
    <row r="1357" spans="4:4" x14ac:dyDescent="0.2">
      <c r="D1357" s="216"/>
    </row>
    <row r="1358" spans="4:4" x14ac:dyDescent="0.2">
      <c r="D1358" s="216"/>
    </row>
    <row r="1359" spans="4:4" x14ac:dyDescent="0.2">
      <c r="D1359" s="216"/>
    </row>
    <row r="1360" spans="4:4" x14ac:dyDescent="0.2">
      <c r="D1360" s="216"/>
    </row>
    <row r="1361" spans="4:4" x14ac:dyDescent="0.2">
      <c r="D1361" s="216"/>
    </row>
    <row r="1362" spans="4:4" x14ac:dyDescent="0.2">
      <c r="D1362" s="216"/>
    </row>
    <row r="1363" spans="4:4" x14ac:dyDescent="0.2">
      <c r="D1363" s="216"/>
    </row>
    <row r="1364" spans="4:4" x14ac:dyDescent="0.2">
      <c r="D1364" s="216"/>
    </row>
    <row r="1365" spans="4:4" x14ac:dyDescent="0.2">
      <c r="D1365" s="216"/>
    </row>
    <row r="1366" spans="4:4" x14ac:dyDescent="0.2">
      <c r="D1366" s="216"/>
    </row>
    <row r="1367" spans="4:4" x14ac:dyDescent="0.2">
      <c r="D1367" s="216"/>
    </row>
    <row r="1368" spans="4:4" x14ac:dyDescent="0.2">
      <c r="D1368" s="216"/>
    </row>
    <row r="1369" spans="4:4" x14ac:dyDescent="0.2">
      <c r="D1369" s="216"/>
    </row>
    <row r="1370" spans="4:4" x14ac:dyDescent="0.2">
      <c r="D1370" s="216"/>
    </row>
    <row r="1371" spans="4:4" x14ac:dyDescent="0.2">
      <c r="D1371" s="216"/>
    </row>
    <row r="1372" spans="4:4" x14ac:dyDescent="0.2">
      <c r="D1372" s="216"/>
    </row>
    <row r="1373" spans="4:4" x14ac:dyDescent="0.2">
      <c r="D1373" s="216"/>
    </row>
    <row r="1374" spans="4:4" x14ac:dyDescent="0.2">
      <c r="D1374" s="216"/>
    </row>
    <row r="1375" spans="4:4" x14ac:dyDescent="0.2">
      <c r="D1375" s="216"/>
    </row>
    <row r="1376" spans="4:4" x14ac:dyDescent="0.2">
      <c r="D1376" s="216"/>
    </row>
    <row r="1377" spans="4:4" x14ac:dyDescent="0.2">
      <c r="D1377" s="216"/>
    </row>
    <row r="1378" spans="4:4" x14ac:dyDescent="0.2">
      <c r="D1378" s="216"/>
    </row>
    <row r="1379" spans="4:4" x14ac:dyDescent="0.2">
      <c r="D1379" s="216"/>
    </row>
    <row r="1380" spans="4:4" x14ac:dyDescent="0.2">
      <c r="D1380" s="216"/>
    </row>
    <row r="1381" spans="4:4" x14ac:dyDescent="0.2">
      <c r="D1381" s="216"/>
    </row>
    <row r="1382" spans="4:4" x14ac:dyDescent="0.2">
      <c r="D1382" s="216"/>
    </row>
    <row r="1383" spans="4:4" x14ac:dyDescent="0.2">
      <c r="D1383" s="216"/>
    </row>
    <row r="1384" spans="4:4" x14ac:dyDescent="0.2">
      <c r="D1384" s="216"/>
    </row>
    <row r="1385" spans="4:4" x14ac:dyDescent="0.2">
      <c r="D1385" s="216"/>
    </row>
    <row r="1386" spans="4:4" x14ac:dyDescent="0.2">
      <c r="D1386" s="216"/>
    </row>
    <row r="1387" spans="4:4" x14ac:dyDescent="0.2">
      <c r="D1387" s="216"/>
    </row>
    <row r="1388" spans="4:4" x14ac:dyDescent="0.2">
      <c r="D1388" s="216"/>
    </row>
    <row r="1389" spans="4:4" x14ac:dyDescent="0.2">
      <c r="D1389" s="216"/>
    </row>
    <row r="1390" spans="4:4" x14ac:dyDescent="0.2">
      <c r="D1390" s="216"/>
    </row>
    <row r="1391" spans="4:4" x14ac:dyDescent="0.2">
      <c r="D1391" s="216"/>
    </row>
    <row r="1392" spans="4:4" x14ac:dyDescent="0.2">
      <c r="D1392" s="216"/>
    </row>
    <row r="1393" spans="4:4" x14ac:dyDescent="0.2">
      <c r="D1393" s="216"/>
    </row>
    <row r="1394" spans="4:4" x14ac:dyDescent="0.2">
      <c r="D1394" s="216"/>
    </row>
    <row r="1395" spans="4:4" x14ac:dyDescent="0.2">
      <c r="D1395" s="216"/>
    </row>
    <row r="1396" spans="4:4" x14ac:dyDescent="0.2">
      <c r="D1396" s="216"/>
    </row>
    <row r="1397" spans="4:4" x14ac:dyDescent="0.2">
      <c r="D1397" s="216"/>
    </row>
    <row r="1398" spans="4:4" x14ac:dyDescent="0.2">
      <c r="D1398" s="216"/>
    </row>
    <row r="1399" spans="4:4" x14ac:dyDescent="0.2">
      <c r="D1399" s="216"/>
    </row>
    <row r="1400" spans="4:4" x14ac:dyDescent="0.2">
      <c r="D1400" s="216"/>
    </row>
    <row r="1401" spans="4:4" x14ac:dyDescent="0.2">
      <c r="D1401" s="216"/>
    </row>
    <row r="1402" spans="4:4" x14ac:dyDescent="0.2">
      <c r="D1402" s="216"/>
    </row>
    <row r="1403" spans="4:4" x14ac:dyDescent="0.2">
      <c r="D1403" s="216"/>
    </row>
    <row r="1404" spans="4:4" x14ac:dyDescent="0.2">
      <c r="D1404" s="216"/>
    </row>
    <row r="1405" spans="4:4" x14ac:dyDescent="0.2">
      <c r="D1405" s="216"/>
    </row>
    <row r="1406" spans="4:4" x14ac:dyDescent="0.2">
      <c r="D1406" s="216"/>
    </row>
    <row r="1407" spans="4:4" x14ac:dyDescent="0.2">
      <c r="D1407" s="216"/>
    </row>
    <row r="1408" spans="4:4" x14ac:dyDescent="0.2">
      <c r="D1408" s="216"/>
    </row>
    <row r="1409" spans="4:4" x14ac:dyDescent="0.2">
      <c r="D1409" s="216"/>
    </row>
    <row r="1410" spans="4:4" x14ac:dyDescent="0.2">
      <c r="D1410" s="216"/>
    </row>
    <row r="1411" spans="4:4" x14ac:dyDescent="0.2">
      <c r="D1411" s="216"/>
    </row>
    <row r="1412" spans="4:4" x14ac:dyDescent="0.2">
      <c r="D1412" s="216"/>
    </row>
    <row r="1413" spans="4:4" x14ac:dyDescent="0.2">
      <c r="D1413" s="216"/>
    </row>
    <row r="1414" spans="4:4" x14ac:dyDescent="0.2">
      <c r="D1414" s="216"/>
    </row>
    <row r="1415" spans="4:4" x14ac:dyDescent="0.2">
      <c r="D1415" s="216"/>
    </row>
    <row r="1416" spans="4:4" x14ac:dyDescent="0.2">
      <c r="D1416" s="216"/>
    </row>
    <row r="1417" spans="4:4" x14ac:dyDescent="0.2">
      <c r="D1417" s="216"/>
    </row>
    <row r="1418" spans="4:4" x14ac:dyDescent="0.2">
      <c r="D1418" s="216"/>
    </row>
    <row r="1419" spans="4:4" x14ac:dyDescent="0.2">
      <c r="D1419" s="216"/>
    </row>
    <row r="1420" spans="4:4" x14ac:dyDescent="0.2">
      <c r="D1420" s="216"/>
    </row>
    <row r="1421" spans="4:4" x14ac:dyDescent="0.2">
      <c r="D1421" s="216"/>
    </row>
    <row r="1422" spans="4:4" x14ac:dyDescent="0.2">
      <c r="D1422" s="216"/>
    </row>
    <row r="1423" spans="4:4" x14ac:dyDescent="0.2">
      <c r="D1423" s="216"/>
    </row>
    <row r="1424" spans="4:4" x14ac:dyDescent="0.2">
      <c r="D1424" s="216"/>
    </row>
    <row r="1425" spans="4:4" x14ac:dyDescent="0.2">
      <c r="D1425" s="216"/>
    </row>
    <row r="1426" spans="4:4" x14ac:dyDescent="0.2">
      <c r="D1426" s="216"/>
    </row>
    <row r="1427" spans="4:4" x14ac:dyDescent="0.2">
      <c r="D1427" s="216"/>
    </row>
    <row r="1428" spans="4:4" x14ac:dyDescent="0.2">
      <c r="D1428" s="216"/>
    </row>
    <row r="1429" spans="4:4" x14ac:dyDescent="0.2">
      <c r="D1429" s="216"/>
    </row>
    <row r="1430" spans="4:4" x14ac:dyDescent="0.2">
      <c r="D1430" s="216"/>
    </row>
    <row r="1431" spans="4:4" x14ac:dyDescent="0.2">
      <c r="D1431" s="216"/>
    </row>
    <row r="1432" spans="4:4" x14ac:dyDescent="0.2">
      <c r="D1432" s="216"/>
    </row>
    <row r="1433" spans="4:4" x14ac:dyDescent="0.2">
      <c r="D1433" s="216"/>
    </row>
    <row r="1434" spans="4:4" x14ac:dyDescent="0.2">
      <c r="D1434" s="216"/>
    </row>
    <row r="1435" spans="4:4" x14ac:dyDescent="0.2">
      <c r="D1435" s="216"/>
    </row>
    <row r="1436" spans="4:4" x14ac:dyDescent="0.2">
      <c r="D1436" s="216"/>
    </row>
    <row r="1437" spans="4:4" x14ac:dyDescent="0.2">
      <c r="D1437" s="216"/>
    </row>
    <row r="1438" spans="4:4" x14ac:dyDescent="0.2">
      <c r="D1438" s="216"/>
    </row>
    <row r="1439" spans="4:4" x14ac:dyDescent="0.2">
      <c r="D1439" s="216"/>
    </row>
    <row r="1440" spans="4:4" x14ac:dyDescent="0.2">
      <c r="D1440" s="216"/>
    </row>
    <row r="1441" spans="4:4" x14ac:dyDescent="0.2">
      <c r="D1441" s="216"/>
    </row>
    <row r="1442" spans="4:4" x14ac:dyDescent="0.2">
      <c r="D1442" s="216"/>
    </row>
    <row r="1443" spans="4:4" x14ac:dyDescent="0.2">
      <c r="D1443" s="216"/>
    </row>
    <row r="1444" spans="4:4" x14ac:dyDescent="0.2">
      <c r="D1444" s="216"/>
    </row>
    <row r="1445" spans="4:4" x14ac:dyDescent="0.2">
      <c r="D1445" s="216"/>
    </row>
    <row r="1446" spans="4:4" x14ac:dyDescent="0.2">
      <c r="D1446" s="216"/>
    </row>
    <row r="1447" spans="4:4" x14ac:dyDescent="0.2">
      <c r="D1447" s="216"/>
    </row>
    <row r="1448" spans="4:4" x14ac:dyDescent="0.2">
      <c r="D1448" s="216"/>
    </row>
    <row r="1449" spans="4:4" x14ac:dyDescent="0.2">
      <c r="D1449" s="216"/>
    </row>
    <row r="1450" spans="4:4" x14ac:dyDescent="0.2">
      <c r="D1450" s="216"/>
    </row>
    <row r="1451" spans="4:4" x14ac:dyDescent="0.2">
      <c r="D1451" s="216"/>
    </row>
    <row r="1452" spans="4:4" x14ac:dyDescent="0.2">
      <c r="D1452" s="216"/>
    </row>
    <row r="1453" spans="4:4" x14ac:dyDescent="0.2">
      <c r="D1453" s="216"/>
    </row>
    <row r="1454" spans="4:4" x14ac:dyDescent="0.2">
      <c r="D1454" s="216"/>
    </row>
    <row r="1455" spans="4:4" x14ac:dyDescent="0.2">
      <c r="D1455" s="216"/>
    </row>
    <row r="1456" spans="4:4" x14ac:dyDescent="0.2">
      <c r="D1456" s="216"/>
    </row>
    <row r="1457" spans="4:4" x14ac:dyDescent="0.2">
      <c r="D1457" s="216"/>
    </row>
    <row r="1458" spans="4:4" x14ac:dyDescent="0.2">
      <c r="D1458" s="216"/>
    </row>
    <row r="1459" spans="4:4" x14ac:dyDescent="0.2">
      <c r="D1459" s="216"/>
    </row>
    <row r="1460" spans="4:4" x14ac:dyDescent="0.2">
      <c r="D1460" s="216"/>
    </row>
    <row r="1461" spans="4:4" x14ac:dyDescent="0.2">
      <c r="D1461" s="216"/>
    </row>
    <row r="1462" spans="4:4" x14ac:dyDescent="0.2">
      <c r="D1462" s="216"/>
    </row>
    <row r="1463" spans="4:4" x14ac:dyDescent="0.2">
      <c r="D1463" s="216"/>
    </row>
    <row r="1464" spans="4:4" x14ac:dyDescent="0.2">
      <c r="D1464" s="216"/>
    </row>
    <row r="1465" spans="4:4" x14ac:dyDescent="0.2">
      <c r="D1465" s="216"/>
    </row>
    <row r="1466" spans="4:4" x14ac:dyDescent="0.2">
      <c r="D1466" s="216"/>
    </row>
    <row r="1467" spans="4:4" x14ac:dyDescent="0.2">
      <c r="D1467" s="216"/>
    </row>
    <row r="1468" spans="4:4" x14ac:dyDescent="0.2">
      <c r="D1468" s="216"/>
    </row>
    <row r="1469" spans="4:4" x14ac:dyDescent="0.2">
      <c r="D1469" s="216"/>
    </row>
    <row r="1470" spans="4:4" x14ac:dyDescent="0.2">
      <c r="D1470" s="216"/>
    </row>
    <row r="1471" spans="4:4" x14ac:dyDescent="0.2">
      <c r="D1471" s="216"/>
    </row>
    <row r="1472" spans="4:4" x14ac:dyDescent="0.2">
      <c r="D1472" s="216"/>
    </row>
    <row r="1473" spans="4:4" x14ac:dyDescent="0.2">
      <c r="D1473" s="216"/>
    </row>
    <row r="1474" spans="4:4" x14ac:dyDescent="0.2">
      <c r="D1474" s="216"/>
    </row>
    <row r="1475" spans="4:4" x14ac:dyDescent="0.2">
      <c r="D1475" s="216"/>
    </row>
    <row r="1476" spans="4:4" x14ac:dyDescent="0.2">
      <c r="D1476" s="216"/>
    </row>
    <row r="1477" spans="4:4" x14ac:dyDescent="0.2">
      <c r="D1477" s="216"/>
    </row>
    <row r="1478" spans="4:4" x14ac:dyDescent="0.2">
      <c r="D1478" s="216"/>
    </row>
    <row r="1479" spans="4:4" x14ac:dyDescent="0.2">
      <c r="D1479" s="216"/>
    </row>
    <row r="1480" spans="4:4" x14ac:dyDescent="0.2">
      <c r="D1480" s="216"/>
    </row>
    <row r="1481" spans="4:4" x14ac:dyDescent="0.2">
      <c r="D1481" s="216"/>
    </row>
    <row r="1482" spans="4:4" x14ac:dyDescent="0.2">
      <c r="D1482" s="216"/>
    </row>
    <row r="1483" spans="4:4" x14ac:dyDescent="0.2">
      <c r="D1483" s="216"/>
    </row>
    <row r="1484" spans="4:4" x14ac:dyDescent="0.2">
      <c r="D1484" s="216"/>
    </row>
    <row r="1485" spans="4:4" x14ac:dyDescent="0.2">
      <c r="D1485" s="216"/>
    </row>
    <row r="1486" spans="4:4" x14ac:dyDescent="0.2">
      <c r="D1486" s="216"/>
    </row>
    <row r="1487" spans="4:4" x14ac:dyDescent="0.2">
      <c r="D1487" s="216"/>
    </row>
    <row r="1488" spans="4:4" x14ac:dyDescent="0.2">
      <c r="D1488" s="216"/>
    </row>
    <row r="1489" spans="4:4" x14ac:dyDescent="0.2">
      <c r="D1489" s="216"/>
    </row>
    <row r="1490" spans="4:4" x14ac:dyDescent="0.2">
      <c r="D1490" s="216"/>
    </row>
    <row r="1491" spans="4:4" x14ac:dyDescent="0.2">
      <c r="D1491" s="216"/>
    </row>
    <row r="1492" spans="4:4" x14ac:dyDescent="0.2">
      <c r="D1492" s="216"/>
    </row>
    <row r="1493" spans="4:4" x14ac:dyDescent="0.2">
      <c r="D1493" s="216"/>
    </row>
    <row r="1494" spans="4:4" x14ac:dyDescent="0.2">
      <c r="D1494" s="216"/>
    </row>
    <row r="1495" spans="4:4" x14ac:dyDescent="0.2">
      <c r="D1495" s="216"/>
    </row>
    <row r="1496" spans="4:4" x14ac:dyDescent="0.2">
      <c r="D1496" s="216"/>
    </row>
    <row r="1497" spans="4:4" x14ac:dyDescent="0.2">
      <c r="D1497" s="216"/>
    </row>
    <row r="1498" spans="4:4" x14ac:dyDescent="0.2">
      <c r="D1498" s="216"/>
    </row>
    <row r="1499" spans="4:4" x14ac:dyDescent="0.2">
      <c r="D1499" s="216"/>
    </row>
    <row r="1500" spans="4:4" x14ac:dyDescent="0.2">
      <c r="D1500" s="216"/>
    </row>
    <row r="1501" spans="4:4" x14ac:dyDescent="0.2">
      <c r="D1501" s="216"/>
    </row>
    <row r="1502" spans="4:4" x14ac:dyDescent="0.2">
      <c r="D1502" s="216"/>
    </row>
    <row r="1503" spans="4:4" x14ac:dyDescent="0.2">
      <c r="D1503" s="216"/>
    </row>
    <row r="1504" spans="4:4" x14ac:dyDescent="0.2">
      <c r="D1504" s="216"/>
    </row>
    <row r="1505" spans="4:4" x14ac:dyDescent="0.2">
      <c r="D1505" s="216"/>
    </row>
    <row r="1506" spans="4:4" x14ac:dyDescent="0.2">
      <c r="D1506" s="216"/>
    </row>
    <row r="1507" spans="4:4" x14ac:dyDescent="0.2">
      <c r="D1507" s="216"/>
    </row>
    <row r="1508" spans="4:4" x14ac:dyDescent="0.2">
      <c r="D1508" s="216"/>
    </row>
    <row r="1509" spans="4:4" x14ac:dyDescent="0.2">
      <c r="D1509" s="216"/>
    </row>
    <row r="1510" spans="4:4" x14ac:dyDescent="0.2">
      <c r="D1510" s="216"/>
    </row>
    <row r="1511" spans="4:4" x14ac:dyDescent="0.2">
      <c r="D1511" s="216"/>
    </row>
    <row r="1512" spans="4:4" x14ac:dyDescent="0.2">
      <c r="D1512" s="216"/>
    </row>
    <row r="1513" spans="4:4" x14ac:dyDescent="0.2">
      <c r="D1513" s="216"/>
    </row>
    <row r="1514" spans="4:4" x14ac:dyDescent="0.2">
      <c r="D1514" s="216"/>
    </row>
    <row r="1515" spans="4:4" x14ac:dyDescent="0.2">
      <c r="D1515" s="216"/>
    </row>
    <row r="1516" spans="4:4" x14ac:dyDescent="0.2">
      <c r="D1516" s="216"/>
    </row>
    <row r="1517" spans="4:4" x14ac:dyDescent="0.2">
      <c r="D1517" s="216"/>
    </row>
    <row r="1518" spans="4:4" x14ac:dyDescent="0.2">
      <c r="D1518" s="216"/>
    </row>
    <row r="1519" spans="4:4" x14ac:dyDescent="0.2">
      <c r="D1519" s="216"/>
    </row>
    <row r="1520" spans="4:4" x14ac:dyDescent="0.2">
      <c r="D1520" s="216"/>
    </row>
    <row r="1521" spans="4:4" x14ac:dyDescent="0.2">
      <c r="D1521" s="216"/>
    </row>
    <row r="1522" spans="4:4" x14ac:dyDescent="0.2">
      <c r="D1522" s="216"/>
    </row>
    <row r="1523" spans="4:4" x14ac:dyDescent="0.2">
      <c r="D1523" s="216"/>
    </row>
    <row r="1524" spans="4:4" x14ac:dyDescent="0.2">
      <c r="D1524" s="216"/>
    </row>
    <row r="1525" spans="4:4" x14ac:dyDescent="0.2">
      <c r="D1525" s="216"/>
    </row>
    <row r="1526" spans="4:4" x14ac:dyDescent="0.2">
      <c r="D1526" s="216"/>
    </row>
    <row r="1527" spans="4:4" x14ac:dyDescent="0.2">
      <c r="D1527" s="216"/>
    </row>
    <row r="1528" spans="4:4" x14ac:dyDescent="0.2">
      <c r="D1528" s="216"/>
    </row>
    <row r="1529" spans="4:4" x14ac:dyDescent="0.2">
      <c r="D1529" s="216"/>
    </row>
    <row r="1530" spans="4:4" x14ac:dyDescent="0.2">
      <c r="D1530" s="216"/>
    </row>
    <row r="1531" spans="4:4" x14ac:dyDescent="0.2">
      <c r="D1531" s="216"/>
    </row>
    <row r="1532" spans="4:4" x14ac:dyDescent="0.2">
      <c r="D1532" s="216"/>
    </row>
    <row r="1533" spans="4:4" x14ac:dyDescent="0.2">
      <c r="D1533" s="216"/>
    </row>
    <row r="1534" spans="4:4" x14ac:dyDescent="0.2">
      <c r="D1534" s="216"/>
    </row>
    <row r="1535" spans="4:4" x14ac:dyDescent="0.2">
      <c r="D1535" s="216"/>
    </row>
    <row r="1536" spans="4:4" x14ac:dyDescent="0.2">
      <c r="D1536" s="216"/>
    </row>
    <row r="1537" spans="4:4" x14ac:dyDescent="0.2">
      <c r="D1537" s="216"/>
    </row>
    <row r="1538" spans="4:4" x14ac:dyDescent="0.2">
      <c r="D1538" s="216"/>
    </row>
    <row r="1539" spans="4:4" x14ac:dyDescent="0.2">
      <c r="D1539" s="216"/>
    </row>
    <row r="1540" spans="4:4" x14ac:dyDescent="0.2">
      <c r="D1540" s="216"/>
    </row>
    <row r="1541" spans="4:4" x14ac:dyDescent="0.2">
      <c r="D1541" s="216"/>
    </row>
    <row r="1542" spans="4:4" x14ac:dyDescent="0.2">
      <c r="D1542" s="216"/>
    </row>
    <row r="1543" spans="4:4" x14ac:dyDescent="0.2">
      <c r="D1543" s="216"/>
    </row>
    <row r="1544" spans="4:4" x14ac:dyDescent="0.2">
      <c r="D1544" s="216"/>
    </row>
    <row r="1545" spans="4:4" x14ac:dyDescent="0.2">
      <c r="D1545" s="216"/>
    </row>
    <row r="1546" spans="4:4" x14ac:dyDescent="0.2">
      <c r="D1546" s="216"/>
    </row>
    <row r="1547" spans="4:4" x14ac:dyDescent="0.2">
      <c r="D1547" s="216"/>
    </row>
    <row r="1548" spans="4:4" x14ac:dyDescent="0.2">
      <c r="D1548" s="216"/>
    </row>
    <row r="1549" spans="4:4" x14ac:dyDescent="0.2">
      <c r="D1549" s="216"/>
    </row>
    <row r="1550" spans="4:4" x14ac:dyDescent="0.2">
      <c r="D1550" s="216"/>
    </row>
    <row r="1551" spans="4:4" x14ac:dyDescent="0.2">
      <c r="D1551" s="216"/>
    </row>
    <row r="1552" spans="4:4" x14ac:dyDescent="0.2">
      <c r="D1552" s="216"/>
    </row>
    <row r="1553" spans="4:4" x14ac:dyDescent="0.2">
      <c r="D1553" s="216"/>
    </row>
    <row r="1554" spans="4:4" x14ac:dyDescent="0.2">
      <c r="D1554" s="216"/>
    </row>
    <row r="1555" spans="4:4" x14ac:dyDescent="0.2">
      <c r="D1555" s="216"/>
    </row>
    <row r="1556" spans="4:4" x14ac:dyDescent="0.2">
      <c r="D1556" s="216"/>
    </row>
    <row r="1557" spans="4:4" x14ac:dyDescent="0.2">
      <c r="D1557" s="216"/>
    </row>
    <row r="1558" spans="4:4" x14ac:dyDescent="0.2">
      <c r="D1558" s="216"/>
    </row>
    <row r="1559" spans="4:4" x14ac:dyDescent="0.2">
      <c r="D1559" s="216"/>
    </row>
    <row r="1560" spans="4:4" x14ac:dyDescent="0.2">
      <c r="D1560" s="216"/>
    </row>
    <row r="1561" spans="4:4" x14ac:dyDescent="0.2">
      <c r="D1561" s="216"/>
    </row>
    <row r="1562" spans="4:4" x14ac:dyDescent="0.2">
      <c r="D1562" s="216"/>
    </row>
    <row r="1563" spans="4:4" x14ac:dyDescent="0.2">
      <c r="D1563" s="216"/>
    </row>
    <row r="1564" spans="4:4" x14ac:dyDescent="0.2">
      <c r="D1564" s="216"/>
    </row>
    <row r="1565" spans="4:4" x14ac:dyDescent="0.2">
      <c r="D1565" s="216"/>
    </row>
    <row r="1566" spans="4:4" x14ac:dyDescent="0.2">
      <c r="D1566" s="216"/>
    </row>
    <row r="1567" spans="4:4" x14ac:dyDescent="0.2">
      <c r="D1567" s="216"/>
    </row>
    <row r="1568" spans="4:4" x14ac:dyDescent="0.2">
      <c r="D1568" s="216"/>
    </row>
    <row r="1569" spans="4:4" x14ac:dyDescent="0.2">
      <c r="D1569" s="216"/>
    </row>
    <row r="1570" spans="4:4" x14ac:dyDescent="0.2">
      <c r="D1570" s="216"/>
    </row>
    <row r="1571" spans="4:4" x14ac:dyDescent="0.2">
      <c r="D1571" s="216"/>
    </row>
    <row r="1572" spans="4:4" x14ac:dyDescent="0.2">
      <c r="D1572" s="216"/>
    </row>
    <row r="1573" spans="4:4" x14ac:dyDescent="0.2">
      <c r="D1573" s="216"/>
    </row>
    <row r="1574" spans="4:4" x14ac:dyDescent="0.2">
      <c r="D1574" s="216"/>
    </row>
    <row r="1575" spans="4:4" x14ac:dyDescent="0.2">
      <c r="D1575" s="216"/>
    </row>
    <row r="1576" spans="4:4" x14ac:dyDescent="0.2">
      <c r="D1576" s="216"/>
    </row>
    <row r="1577" spans="4:4" x14ac:dyDescent="0.2">
      <c r="D1577" s="216"/>
    </row>
    <row r="1578" spans="4:4" x14ac:dyDescent="0.2">
      <c r="D1578" s="216"/>
    </row>
    <row r="1579" spans="4:4" x14ac:dyDescent="0.2">
      <c r="D1579" s="216"/>
    </row>
    <row r="1580" spans="4:4" x14ac:dyDescent="0.2">
      <c r="D1580" s="216"/>
    </row>
    <row r="1581" spans="4:4" x14ac:dyDescent="0.2">
      <c r="D1581" s="216"/>
    </row>
    <row r="1582" spans="4:4" x14ac:dyDescent="0.2">
      <c r="D1582" s="216"/>
    </row>
    <row r="1583" spans="4:4" x14ac:dyDescent="0.2">
      <c r="D1583" s="216"/>
    </row>
    <row r="1584" spans="4:4" x14ac:dyDescent="0.2">
      <c r="D1584" s="216"/>
    </row>
    <row r="1585" spans="4:4" x14ac:dyDescent="0.2">
      <c r="D1585" s="216"/>
    </row>
    <row r="1586" spans="4:4" x14ac:dyDescent="0.2">
      <c r="D1586" s="216"/>
    </row>
    <row r="1587" spans="4:4" x14ac:dyDescent="0.2">
      <c r="D1587" s="216"/>
    </row>
    <row r="1588" spans="4:4" x14ac:dyDescent="0.2">
      <c r="D1588" s="216"/>
    </row>
    <row r="1589" spans="4:4" x14ac:dyDescent="0.2">
      <c r="D1589" s="216"/>
    </row>
    <row r="1590" spans="4:4" x14ac:dyDescent="0.2">
      <c r="D1590" s="216"/>
    </row>
    <row r="1591" spans="4:4" x14ac:dyDescent="0.2">
      <c r="D1591" s="216"/>
    </row>
    <row r="1592" spans="4:4" x14ac:dyDescent="0.2">
      <c r="D1592" s="216"/>
    </row>
    <row r="1593" spans="4:4" x14ac:dyDescent="0.2">
      <c r="D1593" s="216"/>
    </row>
    <row r="1594" spans="4:4" x14ac:dyDescent="0.2">
      <c r="D1594" s="216"/>
    </row>
    <row r="1595" spans="4:4" x14ac:dyDescent="0.2">
      <c r="D1595" s="216"/>
    </row>
    <row r="1596" spans="4:4" x14ac:dyDescent="0.2">
      <c r="D1596" s="216"/>
    </row>
    <row r="1597" spans="4:4" x14ac:dyDescent="0.2">
      <c r="D1597" s="216"/>
    </row>
    <row r="1598" spans="4:4" x14ac:dyDescent="0.2">
      <c r="D1598" s="216"/>
    </row>
    <row r="1599" spans="4:4" x14ac:dyDescent="0.2">
      <c r="D1599" s="216"/>
    </row>
    <row r="1600" spans="4:4" x14ac:dyDescent="0.2">
      <c r="D1600" s="216"/>
    </row>
    <row r="1601" spans="4:4" x14ac:dyDescent="0.2">
      <c r="D1601" s="216"/>
    </row>
    <row r="1602" spans="4:4" x14ac:dyDescent="0.2">
      <c r="D1602" s="216"/>
    </row>
    <row r="1603" spans="4:4" x14ac:dyDescent="0.2">
      <c r="D1603" s="216"/>
    </row>
    <row r="1604" spans="4:4" x14ac:dyDescent="0.2">
      <c r="D1604" s="216"/>
    </row>
    <row r="1605" spans="4:4" x14ac:dyDescent="0.2">
      <c r="D1605" s="216"/>
    </row>
    <row r="1606" spans="4:4" x14ac:dyDescent="0.2">
      <c r="D1606" s="216"/>
    </row>
    <row r="1607" spans="4:4" x14ac:dyDescent="0.2">
      <c r="D1607" s="216"/>
    </row>
    <row r="1608" spans="4:4" x14ac:dyDescent="0.2">
      <c r="D1608" s="216"/>
    </row>
    <row r="1609" spans="4:4" x14ac:dyDescent="0.2">
      <c r="D1609" s="216"/>
    </row>
    <row r="1610" spans="4:4" x14ac:dyDescent="0.2">
      <c r="D1610" s="216"/>
    </row>
    <row r="1611" spans="4:4" x14ac:dyDescent="0.2">
      <c r="D1611" s="216"/>
    </row>
    <row r="1612" spans="4:4" x14ac:dyDescent="0.2">
      <c r="D1612" s="216"/>
    </row>
    <row r="1613" spans="4:4" x14ac:dyDescent="0.2">
      <c r="D1613" s="216"/>
    </row>
    <row r="1614" spans="4:4" x14ac:dyDescent="0.2">
      <c r="D1614" s="216"/>
    </row>
    <row r="1615" spans="4:4" x14ac:dyDescent="0.2">
      <c r="D1615" s="216"/>
    </row>
    <row r="1616" spans="4:4" x14ac:dyDescent="0.2">
      <c r="D1616" s="216"/>
    </row>
    <row r="1617" spans="4:4" x14ac:dyDescent="0.2">
      <c r="D1617" s="216"/>
    </row>
    <row r="1618" spans="4:4" x14ac:dyDescent="0.2">
      <c r="D1618" s="216"/>
    </row>
    <row r="1619" spans="4:4" x14ac:dyDescent="0.2">
      <c r="D1619" s="216"/>
    </row>
    <row r="1620" spans="4:4" x14ac:dyDescent="0.2">
      <c r="D1620" s="216"/>
    </row>
    <row r="1621" spans="4:4" x14ac:dyDescent="0.2">
      <c r="D1621" s="216"/>
    </row>
    <row r="1622" spans="4:4" x14ac:dyDescent="0.2">
      <c r="D1622" s="216"/>
    </row>
    <row r="1623" spans="4:4" x14ac:dyDescent="0.2">
      <c r="D1623" s="216"/>
    </row>
    <row r="1624" spans="4:4" x14ac:dyDescent="0.2">
      <c r="D1624" s="216"/>
    </row>
    <row r="1625" spans="4:4" x14ac:dyDescent="0.2">
      <c r="D1625" s="216"/>
    </row>
    <row r="1626" spans="4:4" x14ac:dyDescent="0.2">
      <c r="D1626" s="216"/>
    </row>
    <row r="1627" spans="4:4" x14ac:dyDescent="0.2">
      <c r="D1627" s="216"/>
    </row>
    <row r="1628" spans="4:4" x14ac:dyDescent="0.2">
      <c r="D1628" s="216"/>
    </row>
    <row r="1629" spans="4:4" x14ac:dyDescent="0.2">
      <c r="D1629" s="216"/>
    </row>
    <row r="1630" spans="4:4" x14ac:dyDescent="0.2">
      <c r="D1630" s="216"/>
    </row>
    <row r="1631" spans="4:4" x14ac:dyDescent="0.2">
      <c r="D1631" s="216"/>
    </row>
    <row r="1632" spans="4:4" x14ac:dyDescent="0.2">
      <c r="D1632" s="216"/>
    </row>
    <row r="1633" spans="4:4" x14ac:dyDescent="0.2">
      <c r="D1633" s="216"/>
    </row>
    <row r="1634" spans="4:4" x14ac:dyDescent="0.2">
      <c r="D1634" s="216"/>
    </row>
    <row r="1635" spans="4:4" x14ac:dyDescent="0.2">
      <c r="D1635" s="216"/>
    </row>
    <row r="1636" spans="4:4" x14ac:dyDescent="0.2">
      <c r="D1636" s="216"/>
    </row>
    <row r="1637" spans="4:4" x14ac:dyDescent="0.2">
      <c r="D1637" s="216"/>
    </row>
    <row r="1638" spans="4:4" x14ac:dyDescent="0.2">
      <c r="D1638" s="216"/>
    </row>
    <row r="1639" spans="4:4" x14ac:dyDescent="0.2">
      <c r="D1639" s="216"/>
    </row>
    <row r="1640" spans="4:4" x14ac:dyDescent="0.2">
      <c r="D1640" s="216"/>
    </row>
    <row r="1641" spans="4:4" x14ac:dyDescent="0.2">
      <c r="D1641" s="216"/>
    </row>
    <row r="1642" spans="4:4" x14ac:dyDescent="0.2">
      <c r="D1642" s="216"/>
    </row>
    <row r="1643" spans="4:4" x14ac:dyDescent="0.2">
      <c r="D1643" s="216"/>
    </row>
    <row r="1644" spans="4:4" x14ac:dyDescent="0.2">
      <c r="D1644" s="216"/>
    </row>
    <row r="1645" spans="4:4" x14ac:dyDescent="0.2">
      <c r="D1645" s="216"/>
    </row>
    <row r="1646" spans="4:4" x14ac:dyDescent="0.2">
      <c r="D1646" s="216"/>
    </row>
    <row r="1647" spans="4:4" x14ac:dyDescent="0.2">
      <c r="D1647" s="216"/>
    </row>
    <row r="1648" spans="4:4" x14ac:dyDescent="0.2">
      <c r="D1648" s="216"/>
    </row>
    <row r="1649" spans="4:4" x14ac:dyDescent="0.2">
      <c r="D1649" s="216"/>
    </row>
    <row r="1650" spans="4:4" x14ac:dyDescent="0.2">
      <c r="D1650" s="216"/>
    </row>
    <row r="1651" spans="4:4" x14ac:dyDescent="0.2">
      <c r="D1651" s="216"/>
    </row>
    <row r="1652" spans="4:4" x14ac:dyDescent="0.2">
      <c r="D1652" s="216"/>
    </row>
    <row r="1653" spans="4:4" x14ac:dyDescent="0.2">
      <c r="D1653" s="216"/>
    </row>
    <row r="1654" spans="4:4" x14ac:dyDescent="0.2">
      <c r="D1654" s="216"/>
    </row>
    <row r="1655" spans="4:4" x14ac:dyDescent="0.2">
      <c r="D1655" s="216"/>
    </row>
    <row r="1656" spans="4:4" x14ac:dyDescent="0.2">
      <c r="D1656" s="216"/>
    </row>
    <row r="1657" spans="4:4" x14ac:dyDescent="0.2">
      <c r="D1657" s="216"/>
    </row>
    <row r="1658" spans="4:4" x14ac:dyDescent="0.2">
      <c r="D1658" s="216"/>
    </row>
    <row r="1659" spans="4:4" x14ac:dyDescent="0.2">
      <c r="D1659" s="216"/>
    </row>
    <row r="1660" spans="4:4" x14ac:dyDescent="0.2">
      <c r="D1660" s="216"/>
    </row>
    <row r="1661" spans="4:4" x14ac:dyDescent="0.2">
      <c r="D1661" s="216"/>
    </row>
    <row r="1662" spans="4:4" x14ac:dyDescent="0.2">
      <c r="D1662" s="216"/>
    </row>
    <row r="1663" spans="4:4" x14ac:dyDescent="0.2">
      <c r="D1663" s="216"/>
    </row>
    <row r="1664" spans="4:4" x14ac:dyDescent="0.2">
      <c r="D1664" s="216"/>
    </row>
    <row r="1665" spans="4:4" x14ac:dyDescent="0.2">
      <c r="D1665" s="216"/>
    </row>
    <row r="1666" spans="4:4" x14ac:dyDescent="0.2">
      <c r="D1666" s="216"/>
    </row>
    <row r="1667" spans="4:4" x14ac:dyDescent="0.2">
      <c r="D1667" s="216"/>
    </row>
    <row r="1668" spans="4:4" x14ac:dyDescent="0.2">
      <c r="D1668" s="216"/>
    </row>
    <row r="1669" spans="4:4" x14ac:dyDescent="0.2">
      <c r="D1669" s="216"/>
    </row>
    <row r="1670" spans="4:4" x14ac:dyDescent="0.2">
      <c r="D1670" s="216"/>
    </row>
    <row r="1671" spans="4:4" x14ac:dyDescent="0.2">
      <c r="D1671" s="216"/>
    </row>
    <row r="1672" spans="4:4" x14ac:dyDescent="0.2">
      <c r="D1672" s="216"/>
    </row>
    <row r="1673" spans="4:4" x14ac:dyDescent="0.2">
      <c r="D1673" s="216"/>
    </row>
    <row r="1674" spans="4:4" x14ac:dyDescent="0.2">
      <c r="D1674" s="216"/>
    </row>
    <row r="1675" spans="4:4" x14ac:dyDescent="0.2">
      <c r="D1675" s="216"/>
    </row>
    <row r="1676" spans="4:4" x14ac:dyDescent="0.2">
      <c r="D1676" s="216"/>
    </row>
    <row r="1677" spans="4:4" x14ac:dyDescent="0.2">
      <c r="D1677" s="216"/>
    </row>
    <row r="1678" spans="4:4" x14ac:dyDescent="0.2">
      <c r="D1678" s="216"/>
    </row>
    <row r="1679" spans="4:4" x14ac:dyDescent="0.2">
      <c r="D1679" s="216"/>
    </row>
    <row r="1680" spans="4:4" x14ac:dyDescent="0.2">
      <c r="D1680" s="216"/>
    </row>
    <row r="1681" spans="4:4" x14ac:dyDescent="0.2">
      <c r="D1681" s="216"/>
    </row>
    <row r="1682" spans="4:4" x14ac:dyDescent="0.2">
      <c r="D1682" s="216"/>
    </row>
    <row r="1683" spans="4:4" x14ac:dyDescent="0.2">
      <c r="D1683" s="216"/>
    </row>
    <row r="1684" spans="4:4" x14ac:dyDescent="0.2">
      <c r="D1684" s="216"/>
    </row>
    <row r="1685" spans="4:4" x14ac:dyDescent="0.2">
      <c r="D1685" s="216"/>
    </row>
    <row r="1686" spans="4:4" x14ac:dyDescent="0.2">
      <c r="D1686" s="216"/>
    </row>
    <row r="1687" spans="4:4" x14ac:dyDescent="0.2">
      <c r="D1687" s="216"/>
    </row>
    <row r="1688" spans="4:4" x14ac:dyDescent="0.2">
      <c r="D1688" s="216"/>
    </row>
    <row r="1689" spans="4:4" x14ac:dyDescent="0.2">
      <c r="D1689" s="216"/>
    </row>
    <row r="1690" spans="4:4" x14ac:dyDescent="0.2">
      <c r="D1690" s="216"/>
    </row>
    <row r="1691" spans="4:4" x14ac:dyDescent="0.2">
      <c r="D1691" s="216"/>
    </row>
    <row r="1692" spans="4:4" x14ac:dyDescent="0.2">
      <c r="D1692" s="216"/>
    </row>
    <row r="1693" spans="4:4" x14ac:dyDescent="0.2">
      <c r="D1693" s="216"/>
    </row>
    <row r="1694" spans="4:4" x14ac:dyDescent="0.2">
      <c r="D1694" s="216"/>
    </row>
    <row r="1695" spans="4:4" x14ac:dyDescent="0.2">
      <c r="D1695" s="216"/>
    </row>
    <row r="1696" spans="4:4" x14ac:dyDescent="0.2">
      <c r="D1696" s="216"/>
    </row>
    <row r="1697" spans="4:4" x14ac:dyDescent="0.2">
      <c r="D1697" s="216"/>
    </row>
    <row r="1698" spans="4:4" x14ac:dyDescent="0.2">
      <c r="D1698" s="216"/>
    </row>
    <row r="1699" spans="4:4" x14ac:dyDescent="0.2">
      <c r="D1699" s="216"/>
    </row>
    <row r="1700" spans="4:4" x14ac:dyDescent="0.2">
      <c r="D1700" s="216"/>
    </row>
    <row r="1701" spans="4:4" x14ac:dyDescent="0.2">
      <c r="D1701" s="216"/>
    </row>
    <row r="1702" spans="4:4" x14ac:dyDescent="0.2">
      <c r="D1702" s="216"/>
    </row>
    <row r="1703" spans="4:4" x14ac:dyDescent="0.2">
      <c r="D1703" s="216"/>
    </row>
    <row r="1704" spans="4:4" x14ac:dyDescent="0.2">
      <c r="D1704" s="216"/>
    </row>
    <row r="1705" spans="4:4" x14ac:dyDescent="0.2">
      <c r="D1705" s="216"/>
    </row>
    <row r="1706" spans="4:4" x14ac:dyDescent="0.2">
      <c r="D1706" s="216"/>
    </row>
    <row r="1707" spans="4:4" x14ac:dyDescent="0.2">
      <c r="D1707" s="216"/>
    </row>
    <row r="1708" spans="4:4" x14ac:dyDescent="0.2">
      <c r="D1708" s="216"/>
    </row>
    <row r="1709" spans="4:4" x14ac:dyDescent="0.2">
      <c r="D1709" s="216"/>
    </row>
    <row r="1710" spans="4:4" x14ac:dyDescent="0.2">
      <c r="D1710" s="216"/>
    </row>
    <row r="1711" spans="4:4" x14ac:dyDescent="0.2">
      <c r="D1711" s="216"/>
    </row>
    <row r="1712" spans="4:4" x14ac:dyDescent="0.2">
      <c r="D1712" s="216"/>
    </row>
    <row r="1713" spans="4:4" x14ac:dyDescent="0.2">
      <c r="D1713" s="216"/>
    </row>
    <row r="1714" spans="4:4" x14ac:dyDescent="0.2">
      <c r="D1714" s="216"/>
    </row>
    <row r="1715" spans="4:4" x14ac:dyDescent="0.2">
      <c r="D1715" s="216"/>
    </row>
    <row r="1716" spans="4:4" x14ac:dyDescent="0.2">
      <c r="D1716" s="216"/>
    </row>
    <row r="1717" spans="4:4" x14ac:dyDescent="0.2">
      <c r="D1717" s="216"/>
    </row>
    <row r="1718" spans="4:4" x14ac:dyDescent="0.2">
      <c r="D1718" s="216"/>
    </row>
    <row r="1719" spans="4:4" x14ac:dyDescent="0.2">
      <c r="D1719" s="216"/>
    </row>
    <row r="1720" spans="4:4" x14ac:dyDescent="0.2">
      <c r="D1720" s="216"/>
    </row>
    <row r="1721" spans="4:4" x14ac:dyDescent="0.2">
      <c r="D1721" s="216"/>
    </row>
    <row r="1722" spans="4:4" x14ac:dyDescent="0.2">
      <c r="D1722" s="216"/>
    </row>
    <row r="1723" spans="4:4" x14ac:dyDescent="0.2">
      <c r="D1723" s="216"/>
    </row>
    <row r="1724" spans="4:4" x14ac:dyDescent="0.2">
      <c r="D1724" s="216"/>
    </row>
    <row r="1725" spans="4:4" x14ac:dyDescent="0.2">
      <c r="D1725" s="216"/>
    </row>
    <row r="1726" spans="4:4" x14ac:dyDescent="0.2">
      <c r="D1726" s="216"/>
    </row>
    <row r="1727" spans="4:4" x14ac:dyDescent="0.2">
      <c r="D1727" s="216"/>
    </row>
    <row r="1728" spans="4:4" x14ac:dyDescent="0.2">
      <c r="D1728" s="216"/>
    </row>
    <row r="1729" spans="4:4" x14ac:dyDescent="0.2">
      <c r="D1729" s="216"/>
    </row>
    <row r="1730" spans="4:4" x14ac:dyDescent="0.2">
      <c r="D1730" s="216"/>
    </row>
    <row r="1731" spans="4:4" x14ac:dyDescent="0.2">
      <c r="D1731" s="216"/>
    </row>
    <row r="1732" spans="4:4" x14ac:dyDescent="0.2">
      <c r="D1732" s="216"/>
    </row>
    <row r="1733" spans="4:4" x14ac:dyDescent="0.2">
      <c r="D1733" s="216"/>
    </row>
    <row r="1734" spans="4:4" x14ac:dyDescent="0.2">
      <c r="D1734" s="216"/>
    </row>
    <row r="1735" spans="4:4" x14ac:dyDescent="0.2">
      <c r="D1735" s="216"/>
    </row>
    <row r="1736" spans="4:4" x14ac:dyDescent="0.2">
      <c r="D1736" s="216"/>
    </row>
    <row r="1737" spans="4:4" x14ac:dyDescent="0.2">
      <c r="D1737" s="216"/>
    </row>
    <row r="1738" spans="4:4" x14ac:dyDescent="0.2">
      <c r="D1738" s="216"/>
    </row>
    <row r="1739" spans="4:4" x14ac:dyDescent="0.2">
      <c r="D1739" s="216"/>
    </row>
    <row r="1740" spans="4:4" x14ac:dyDescent="0.2">
      <c r="D1740" s="216"/>
    </row>
    <row r="1741" spans="4:4" x14ac:dyDescent="0.2">
      <c r="D1741" s="216"/>
    </row>
    <row r="1742" spans="4:4" x14ac:dyDescent="0.2">
      <c r="D1742" s="216"/>
    </row>
    <row r="1743" spans="4:4" x14ac:dyDescent="0.2">
      <c r="D1743" s="216"/>
    </row>
    <row r="1744" spans="4:4" x14ac:dyDescent="0.2">
      <c r="D1744" s="216"/>
    </row>
    <row r="1745" spans="4:4" x14ac:dyDescent="0.2">
      <c r="D1745" s="216"/>
    </row>
    <row r="1746" spans="4:4" x14ac:dyDescent="0.2">
      <c r="D1746" s="216"/>
    </row>
    <row r="1747" spans="4:4" x14ac:dyDescent="0.2">
      <c r="D1747" s="216"/>
    </row>
    <row r="1748" spans="4:4" x14ac:dyDescent="0.2">
      <c r="D1748" s="216"/>
    </row>
    <row r="1749" spans="4:4" x14ac:dyDescent="0.2">
      <c r="D1749" s="216"/>
    </row>
    <row r="1750" spans="4:4" x14ac:dyDescent="0.2">
      <c r="D1750" s="216"/>
    </row>
    <row r="1751" spans="4:4" x14ac:dyDescent="0.2">
      <c r="D1751" s="216"/>
    </row>
    <row r="1752" spans="4:4" x14ac:dyDescent="0.2">
      <c r="D1752" s="216"/>
    </row>
    <row r="1753" spans="4:4" x14ac:dyDescent="0.2">
      <c r="D1753" s="216"/>
    </row>
    <row r="1754" spans="4:4" x14ac:dyDescent="0.2">
      <c r="D1754" s="216"/>
    </row>
    <row r="1755" spans="4:4" x14ac:dyDescent="0.2">
      <c r="D1755" s="216"/>
    </row>
    <row r="1756" spans="4:4" x14ac:dyDescent="0.2">
      <c r="D1756" s="216"/>
    </row>
    <row r="1757" spans="4:4" x14ac:dyDescent="0.2">
      <c r="D1757" s="216"/>
    </row>
    <row r="1758" spans="4:4" x14ac:dyDescent="0.2">
      <c r="D1758" s="216"/>
    </row>
    <row r="1759" spans="4:4" x14ac:dyDescent="0.2">
      <c r="D1759" s="216"/>
    </row>
    <row r="1760" spans="4:4" x14ac:dyDescent="0.2">
      <c r="D1760" s="216"/>
    </row>
    <row r="1761" spans="4:4" x14ac:dyDescent="0.2">
      <c r="D1761" s="216"/>
    </row>
    <row r="1762" spans="4:4" x14ac:dyDescent="0.2">
      <c r="D1762" s="216"/>
    </row>
    <row r="1763" spans="4:4" x14ac:dyDescent="0.2">
      <c r="D1763" s="216"/>
    </row>
    <row r="1764" spans="4:4" x14ac:dyDescent="0.2">
      <c r="D1764" s="216"/>
    </row>
    <row r="1765" spans="4:4" x14ac:dyDescent="0.2">
      <c r="D1765" s="216"/>
    </row>
    <row r="1766" spans="4:4" x14ac:dyDescent="0.2">
      <c r="D1766" s="216"/>
    </row>
    <row r="1767" spans="4:4" x14ac:dyDescent="0.2">
      <c r="D1767" s="216"/>
    </row>
    <row r="1768" spans="4:4" x14ac:dyDescent="0.2">
      <c r="D1768" s="216"/>
    </row>
    <row r="1769" spans="4:4" x14ac:dyDescent="0.2">
      <c r="D1769" s="216"/>
    </row>
    <row r="1770" spans="4:4" x14ac:dyDescent="0.2">
      <c r="D1770" s="216"/>
    </row>
    <row r="1771" spans="4:4" x14ac:dyDescent="0.2">
      <c r="D1771" s="216"/>
    </row>
    <row r="1772" spans="4:4" x14ac:dyDescent="0.2">
      <c r="D1772" s="216"/>
    </row>
    <row r="1773" spans="4:4" x14ac:dyDescent="0.2">
      <c r="D1773" s="216"/>
    </row>
    <row r="1774" spans="4:4" x14ac:dyDescent="0.2">
      <c r="D1774" s="216"/>
    </row>
    <row r="1775" spans="4:4" x14ac:dyDescent="0.2">
      <c r="D1775" s="216"/>
    </row>
    <row r="1776" spans="4:4" x14ac:dyDescent="0.2">
      <c r="D1776" s="216"/>
    </row>
    <row r="1777" spans="4:4" x14ac:dyDescent="0.2">
      <c r="D1777" s="216"/>
    </row>
    <row r="1778" spans="4:4" x14ac:dyDescent="0.2">
      <c r="D1778" s="216"/>
    </row>
    <row r="1779" spans="4:4" x14ac:dyDescent="0.2">
      <c r="D1779" s="216"/>
    </row>
    <row r="1780" spans="4:4" x14ac:dyDescent="0.2">
      <c r="D1780" s="216"/>
    </row>
    <row r="1781" spans="4:4" x14ac:dyDescent="0.2">
      <c r="D1781" s="216"/>
    </row>
    <row r="1782" spans="4:4" x14ac:dyDescent="0.2">
      <c r="D1782" s="216"/>
    </row>
    <row r="1783" spans="4:4" x14ac:dyDescent="0.2">
      <c r="D1783" s="216"/>
    </row>
    <row r="1784" spans="4:4" x14ac:dyDescent="0.2">
      <c r="D1784" s="216"/>
    </row>
    <row r="1785" spans="4:4" x14ac:dyDescent="0.2">
      <c r="D1785" s="216"/>
    </row>
    <row r="1786" spans="4:4" x14ac:dyDescent="0.2">
      <c r="D1786" s="216"/>
    </row>
    <row r="1787" spans="4:4" x14ac:dyDescent="0.2">
      <c r="D1787" s="216"/>
    </row>
    <row r="1788" spans="4:4" x14ac:dyDescent="0.2">
      <c r="D1788" s="216"/>
    </row>
    <row r="1789" spans="4:4" x14ac:dyDescent="0.2">
      <c r="D1789" s="216"/>
    </row>
    <row r="1790" spans="4:4" x14ac:dyDescent="0.2">
      <c r="D1790" s="216"/>
    </row>
    <row r="1791" spans="4:4" x14ac:dyDescent="0.2">
      <c r="D1791" s="216"/>
    </row>
    <row r="1792" spans="4:4" x14ac:dyDescent="0.2">
      <c r="D1792" s="216"/>
    </row>
    <row r="1793" spans="4:4" x14ac:dyDescent="0.2">
      <c r="D1793" s="216"/>
    </row>
    <row r="1794" spans="4:4" x14ac:dyDescent="0.2">
      <c r="D1794" s="216"/>
    </row>
    <row r="1795" spans="4:4" x14ac:dyDescent="0.2">
      <c r="D1795" s="216"/>
    </row>
    <row r="1796" spans="4:4" x14ac:dyDescent="0.2">
      <c r="D1796" s="216"/>
    </row>
    <row r="1797" spans="4:4" x14ac:dyDescent="0.2">
      <c r="D1797" s="216"/>
    </row>
    <row r="1798" spans="4:4" x14ac:dyDescent="0.2">
      <c r="D1798" s="216"/>
    </row>
    <row r="1799" spans="4:4" x14ac:dyDescent="0.2">
      <c r="D1799" s="216"/>
    </row>
    <row r="1800" spans="4:4" x14ac:dyDescent="0.2">
      <c r="D1800" s="216"/>
    </row>
    <row r="1801" spans="4:4" x14ac:dyDescent="0.2">
      <c r="D1801" s="216"/>
    </row>
    <row r="1802" spans="4:4" x14ac:dyDescent="0.2">
      <c r="D1802" s="216"/>
    </row>
    <row r="1803" spans="4:4" x14ac:dyDescent="0.2">
      <c r="D1803" s="216"/>
    </row>
    <row r="1804" spans="4:4" x14ac:dyDescent="0.2">
      <c r="D1804" s="216"/>
    </row>
    <row r="1805" spans="4:4" x14ac:dyDescent="0.2">
      <c r="D1805" s="216"/>
    </row>
    <row r="1806" spans="4:4" x14ac:dyDescent="0.2">
      <c r="D1806" s="216"/>
    </row>
    <row r="1807" spans="4:4" x14ac:dyDescent="0.2">
      <c r="D1807" s="216"/>
    </row>
    <row r="1808" spans="4:4" x14ac:dyDescent="0.2">
      <c r="D1808" s="216"/>
    </row>
    <row r="1809" spans="4:4" x14ac:dyDescent="0.2">
      <c r="D1809" s="216"/>
    </row>
    <row r="1810" spans="4:4" x14ac:dyDescent="0.2">
      <c r="D1810" s="216"/>
    </row>
    <row r="1811" spans="4:4" x14ac:dyDescent="0.2">
      <c r="D1811" s="216"/>
    </row>
    <row r="1812" spans="4:4" x14ac:dyDescent="0.2">
      <c r="D1812" s="216"/>
    </row>
    <row r="1813" spans="4:4" x14ac:dyDescent="0.2">
      <c r="D1813" s="216"/>
    </row>
    <row r="1814" spans="4:4" x14ac:dyDescent="0.2">
      <c r="D1814" s="216"/>
    </row>
    <row r="1815" spans="4:4" x14ac:dyDescent="0.2">
      <c r="D1815" s="216"/>
    </row>
    <row r="1816" spans="4:4" x14ac:dyDescent="0.2">
      <c r="D1816" s="216"/>
    </row>
    <row r="1817" spans="4:4" x14ac:dyDescent="0.2">
      <c r="D1817" s="216"/>
    </row>
    <row r="1818" spans="4:4" x14ac:dyDescent="0.2">
      <c r="D1818" s="216"/>
    </row>
    <row r="1819" spans="4:4" x14ac:dyDescent="0.2">
      <c r="D1819" s="216"/>
    </row>
    <row r="1820" spans="4:4" x14ac:dyDescent="0.2">
      <c r="D1820" s="216"/>
    </row>
    <row r="1821" spans="4:4" x14ac:dyDescent="0.2">
      <c r="D1821" s="216"/>
    </row>
    <row r="1822" spans="4:4" x14ac:dyDescent="0.2">
      <c r="D1822" s="216"/>
    </row>
    <row r="1823" spans="4:4" x14ac:dyDescent="0.2">
      <c r="D1823" s="216"/>
    </row>
    <row r="1824" spans="4:4" x14ac:dyDescent="0.2">
      <c r="D1824" s="216"/>
    </row>
    <row r="1825" spans="4:4" x14ac:dyDescent="0.2">
      <c r="D1825" s="216"/>
    </row>
    <row r="1826" spans="4:4" x14ac:dyDescent="0.2">
      <c r="D1826" s="216"/>
    </row>
    <row r="1827" spans="4:4" x14ac:dyDescent="0.2">
      <c r="D1827" s="216"/>
    </row>
    <row r="1828" spans="4:4" x14ac:dyDescent="0.2">
      <c r="D1828" s="216"/>
    </row>
    <row r="1829" spans="4:4" x14ac:dyDescent="0.2">
      <c r="D1829" s="216"/>
    </row>
    <row r="1830" spans="4:4" x14ac:dyDescent="0.2">
      <c r="D1830" s="216"/>
    </row>
    <row r="1831" spans="4:4" x14ac:dyDescent="0.2">
      <c r="D1831" s="216"/>
    </row>
    <row r="1832" spans="4:4" x14ac:dyDescent="0.2">
      <c r="D1832" s="216"/>
    </row>
    <row r="1833" spans="4:4" x14ac:dyDescent="0.2">
      <c r="D1833" s="216"/>
    </row>
    <row r="1834" spans="4:4" x14ac:dyDescent="0.2">
      <c r="D1834" s="216"/>
    </row>
    <row r="1835" spans="4:4" x14ac:dyDescent="0.2">
      <c r="D1835" s="216"/>
    </row>
    <row r="1836" spans="4:4" x14ac:dyDescent="0.2">
      <c r="D1836" s="216"/>
    </row>
    <row r="1837" spans="4:4" x14ac:dyDescent="0.2">
      <c r="D1837" s="216"/>
    </row>
    <row r="1838" spans="4:4" x14ac:dyDescent="0.2">
      <c r="D1838" s="216"/>
    </row>
    <row r="1839" spans="4:4" x14ac:dyDescent="0.2">
      <c r="D1839" s="216"/>
    </row>
    <row r="1840" spans="4:4" x14ac:dyDescent="0.2">
      <c r="D1840" s="216"/>
    </row>
    <row r="1841" spans="4:4" x14ac:dyDescent="0.2">
      <c r="D1841" s="216"/>
    </row>
    <row r="1842" spans="4:4" x14ac:dyDescent="0.2">
      <c r="D1842" s="216"/>
    </row>
    <row r="1843" spans="4:4" x14ac:dyDescent="0.2">
      <c r="D1843" s="216"/>
    </row>
    <row r="1844" spans="4:4" x14ac:dyDescent="0.2">
      <c r="D1844" s="216"/>
    </row>
    <row r="1845" spans="4:4" x14ac:dyDescent="0.2">
      <c r="D1845" s="216"/>
    </row>
    <row r="1846" spans="4:4" x14ac:dyDescent="0.2">
      <c r="D1846" s="216"/>
    </row>
    <row r="1847" spans="4:4" x14ac:dyDescent="0.2">
      <c r="D1847" s="216"/>
    </row>
    <row r="1848" spans="4:4" x14ac:dyDescent="0.2">
      <c r="D1848" s="216"/>
    </row>
    <row r="1849" spans="4:4" x14ac:dyDescent="0.2">
      <c r="D1849" s="216"/>
    </row>
    <row r="1850" spans="4:4" x14ac:dyDescent="0.2">
      <c r="D1850" s="216"/>
    </row>
    <row r="1851" spans="4:4" x14ac:dyDescent="0.2">
      <c r="D1851" s="216"/>
    </row>
    <row r="1852" spans="4:4" x14ac:dyDescent="0.2">
      <c r="D1852" s="216"/>
    </row>
    <row r="1853" spans="4:4" x14ac:dyDescent="0.2">
      <c r="D1853" s="216"/>
    </row>
    <row r="1854" spans="4:4" x14ac:dyDescent="0.2">
      <c r="D1854" s="216"/>
    </row>
    <row r="1855" spans="4:4" x14ac:dyDescent="0.2">
      <c r="D1855" s="216"/>
    </row>
    <row r="1856" spans="4:4" x14ac:dyDescent="0.2">
      <c r="D1856" s="216"/>
    </row>
    <row r="1857" spans="4:4" x14ac:dyDescent="0.2">
      <c r="D1857" s="216"/>
    </row>
    <row r="1858" spans="4:4" x14ac:dyDescent="0.2">
      <c r="D1858" s="216"/>
    </row>
    <row r="1859" spans="4:4" x14ac:dyDescent="0.2">
      <c r="D1859" s="216"/>
    </row>
    <row r="1860" spans="4:4" x14ac:dyDescent="0.2">
      <c r="D1860" s="216"/>
    </row>
    <row r="1861" spans="4:4" x14ac:dyDescent="0.2">
      <c r="D1861" s="216"/>
    </row>
    <row r="1862" spans="4:4" x14ac:dyDescent="0.2">
      <c r="D1862" s="216"/>
    </row>
    <row r="1863" spans="4:4" x14ac:dyDescent="0.2">
      <c r="D1863" s="216"/>
    </row>
    <row r="1864" spans="4:4" x14ac:dyDescent="0.2">
      <c r="D1864" s="216"/>
    </row>
    <row r="1865" spans="4:4" x14ac:dyDescent="0.2">
      <c r="D1865" s="216"/>
    </row>
    <row r="1866" spans="4:4" x14ac:dyDescent="0.2">
      <c r="D1866" s="216"/>
    </row>
    <row r="1867" spans="4:4" x14ac:dyDescent="0.2">
      <c r="D1867" s="216"/>
    </row>
    <row r="1868" spans="4:4" x14ac:dyDescent="0.2">
      <c r="D1868" s="216"/>
    </row>
    <row r="1869" spans="4:4" x14ac:dyDescent="0.2">
      <c r="D1869" s="216"/>
    </row>
    <row r="1870" spans="4:4" x14ac:dyDescent="0.2">
      <c r="D1870" s="216"/>
    </row>
    <row r="1871" spans="4:4" x14ac:dyDescent="0.2">
      <c r="D1871" s="216"/>
    </row>
    <row r="1872" spans="4:4" x14ac:dyDescent="0.2">
      <c r="D1872" s="216"/>
    </row>
    <row r="1873" spans="4:4" x14ac:dyDescent="0.2">
      <c r="D1873" s="216"/>
    </row>
    <row r="1874" spans="4:4" x14ac:dyDescent="0.2">
      <c r="D1874" s="216"/>
    </row>
    <row r="1875" spans="4:4" x14ac:dyDescent="0.2">
      <c r="D1875" s="216"/>
    </row>
    <row r="1876" spans="4:4" x14ac:dyDescent="0.2">
      <c r="D1876" s="216"/>
    </row>
    <row r="1877" spans="4:4" x14ac:dyDescent="0.2">
      <c r="D1877" s="216"/>
    </row>
    <row r="1878" spans="4:4" x14ac:dyDescent="0.2">
      <c r="D1878" s="216"/>
    </row>
    <row r="1879" spans="4:4" x14ac:dyDescent="0.2">
      <c r="D1879" s="216"/>
    </row>
    <row r="1880" spans="4:4" x14ac:dyDescent="0.2">
      <c r="D1880" s="216"/>
    </row>
    <row r="1881" spans="4:4" x14ac:dyDescent="0.2">
      <c r="D1881" s="216"/>
    </row>
    <row r="1882" spans="4:4" x14ac:dyDescent="0.2">
      <c r="D1882" s="216"/>
    </row>
    <row r="1883" spans="4:4" x14ac:dyDescent="0.2">
      <c r="D1883" s="216"/>
    </row>
    <row r="1884" spans="4:4" x14ac:dyDescent="0.2">
      <c r="D1884" s="216"/>
    </row>
    <row r="1885" spans="4:4" x14ac:dyDescent="0.2">
      <c r="D1885" s="216"/>
    </row>
    <row r="1886" spans="4:4" x14ac:dyDescent="0.2">
      <c r="D1886" s="216"/>
    </row>
    <row r="1887" spans="4:4" x14ac:dyDescent="0.2">
      <c r="D1887" s="216"/>
    </row>
    <row r="1888" spans="4:4" x14ac:dyDescent="0.2">
      <c r="D1888" s="216"/>
    </row>
    <row r="1889" spans="4:4" x14ac:dyDescent="0.2">
      <c r="D1889" s="216"/>
    </row>
    <row r="1890" spans="4:4" x14ac:dyDescent="0.2">
      <c r="D1890" s="216"/>
    </row>
    <row r="1891" spans="4:4" x14ac:dyDescent="0.2">
      <c r="D1891" s="216"/>
    </row>
    <row r="1892" spans="4:4" x14ac:dyDescent="0.2">
      <c r="D1892" s="216"/>
    </row>
    <row r="1893" spans="4:4" x14ac:dyDescent="0.2">
      <c r="D1893" s="216"/>
    </row>
    <row r="1894" spans="4:4" x14ac:dyDescent="0.2">
      <c r="D1894" s="216"/>
    </row>
    <row r="1895" spans="4:4" x14ac:dyDescent="0.2">
      <c r="D1895" s="216"/>
    </row>
    <row r="1896" spans="4:4" x14ac:dyDescent="0.2">
      <c r="D1896" s="216"/>
    </row>
    <row r="1897" spans="4:4" x14ac:dyDescent="0.2">
      <c r="D1897" s="216"/>
    </row>
    <row r="1898" spans="4:4" x14ac:dyDescent="0.2">
      <c r="D1898" s="216"/>
    </row>
    <row r="1899" spans="4:4" x14ac:dyDescent="0.2">
      <c r="D1899" s="216"/>
    </row>
    <row r="1900" spans="4:4" x14ac:dyDescent="0.2">
      <c r="D1900" s="216"/>
    </row>
    <row r="1901" spans="4:4" x14ac:dyDescent="0.2">
      <c r="D1901" s="216"/>
    </row>
    <row r="1902" spans="4:4" x14ac:dyDescent="0.2">
      <c r="D1902" s="216"/>
    </row>
    <row r="1903" spans="4:4" x14ac:dyDescent="0.2">
      <c r="D1903" s="216"/>
    </row>
    <row r="1904" spans="4:4" x14ac:dyDescent="0.2">
      <c r="D1904" s="216"/>
    </row>
    <row r="1905" spans="4:4" x14ac:dyDescent="0.2">
      <c r="D1905" s="216"/>
    </row>
    <row r="1906" spans="4:4" x14ac:dyDescent="0.2">
      <c r="D1906" s="216"/>
    </row>
    <row r="1907" spans="4:4" x14ac:dyDescent="0.2">
      <c r="D1907" s="216"/>
    </row>
    <row r="1908" spans="4:4" x14ac:dyDescent="0.2">
      <c r="D1908" s="216"/>
    </row>
    <row r="1909" spans="4:4" x14ac:dyDescent="0.2">
      <c r="D1909" s="216"/>
    </row>
    <row r="1910" spans="4:4" x14ac:dyDescent="0.2">
      <c r="D1910" s="216"/>
    </row>
    <row r="1911" spans="4:4" x14ac:dyDescent="0.2">
      <c r="D1911" s="216"/>
    </row>
    <row r="1912" spans="4:4" x14ac:dyDescent="0.2">
      <c r="D1912" s="216"/>
    </row>
    <row r="1913" spans="4:4" x14ac:dyDescent="0.2">
      <c r="D1913" s="216"/>
    </row>
    <row r="1914" spans="4:4" x14ac:dyDescent="0.2">
      <c r="D1914" s="216"/>
    </row>
    <row r="1915" spans="4:4" x14ac:dyDescent="0.2">
      <c r="D1915" s="216"/>
    </row>
    <row r="1916" spans="4:4" x14ac:dyDescent="0.2">
      <c r="D1916" s="216"/>
    </row>
    <row r="1917" spans="4:4" x14ac:dyDescent="0.2">
      <c r="D1917" s="216"/>
    </row>
    <row r="1918" spans="4:4" x14ac:dyDescent="0.2">
      <c r="D1918" s="216"/>
    </row>
    <row r="1919" spans="4:4" x14ac:dyDescent="0.2">
      <c r="D1919" s="216"/>
    </row>
    <row r="1920" spans="4:4" x14ac:dyDescent="0.2">
      <c r="D1920" s="216"/>
    </row>
    <row r="1921" spans="4:4" x14ac:dyDescent="0.2">
      <c r="D1921" s="216"/>
    </row>
    <row r="1922" spans="4:4" x14ac:dyDescent="0.2">
      <c r="D1922" s="216"/>
    </row>
    <row r="1923" spans="4:4" x14ac:dyDescent="0.2">
      <c r="D1923" s="216"/>
    </row>
    <row r="1924" spans="4:4" x14ac:dyDescent="0.2">
      <c r="D1924" s="216"/>
    </row>
    <row r="1925" spans="4:4" x14ac:dyDescent="0.2">
      <c r="D1925" s="216"/>
    </row>
    <row r="1926" spans="4:4" x14ac:dyDescent="0.2">
      <c r="D1926" s="216"/>
    </row>
    <row r="1927" spans="4:4" x14ac:dyDescent="0.2">
      <c r="D1927" s="216"/>
    </row>
    <row r="1928" spans="4:4" x14ac:dyDescent="0.2">
      <c r="D1928" s="216"/>
    </row>
    <row r="1929" spans="4:4" x14ac:dyDescent="0.2">
      <c r="D1929" s="216"/>
    </row>
    <row r="1930" spans="4:4" x14ac:dyDescent="0.2">
      <c r="D1930" s="216"/>
    </row>
    <row r="1931" spans="4:4" x14ac:dyDescent="0.2">
      <c r="D1931" s="216"/>
    </row>
    <row r="1932" spans="4:4" x14ac:dyDescent="0.2">
      <c r="D1932" s="216"/>
    </row>
    <row r="1933" spans="4:4" x14ac:dyDescent="0.2">
      <c r="D1933" s="216"/>
    </row>
    <row r="1934" spans="4:4" x14ac:dyDescent="0.2">
      <c r="D1934" s="216"/>
    </row>
    <row r="1935" spans="4:4" x14ac:dyDescent="0.2">
      <c r="D1935" s="216"/>
    </row>
    <row r="1936" spans="4:4" x14ac:dyDescent="0.2">
      <c r="D1936" s="216"/>
    </row>
    <row r="1937" spans="4:4" x14ac:dyDescent="0.2">
      <c r="D1937" s="216"/>
    </row>
    <row r="1938" spans="4:4" x14ac:dyDescent="0.2">
      <c r="D1938" s="216"/>
    </row>
    <row r="1939" spans="4:4" x14ac:dyDescent="0.2">
      <c r="D1939" s="216"/>
    </row>
    <row r="1940" spans="4:4" x14ac:dyDescent="0.2">
      <c r="D1940" s="216"/>
    </row>
    <row r="1941" spans="4:4" x14ac:dyDescent="0.2">
      <c r="D1941" s="216"/>
    </row>
    <row r="1942" spans="4:4" x14ac:dyDescent="0.2">
      <c r="D1942" s="216"/>
    </row>
    <row r="1943" spans="4:4" x14ac:dyDescent="0.2">
      <c r="D1943" s="216"/>
    </row>
    <row r="1944" spans="4:4" x14ac:dyDescent="0.2">
      <c r="D1944" s="216"/>
    </row>
    <row r="1945" spans="4:4" x14ac:dyDescent="0.2">
      <c r="D1945" s="216"/>
    </row>
    <row r="1946" spans="4:4" x14ac:dyDescent="0.2">
      <c r="D1946" s="216"/>
    </row>
    <row r="1947" spans="4:4" x14ac:dyDescent="0.2">
      <c r="D1947" s="216"/>
    </row>
    <row r="1948" spans="4:4" x14ac:dyDescent="0.2">
      <c r="D1948" s="216"/>
    </row>
    <row r="1949" spans="4:4" x14ac:dyDescent="0.2">
      <c r="D1949" s="216"/>
    </row>
    <row r="1950" spans="4:4" x14ac:dyDescent="0.2">
      <c r="D1950" s="216"/>
    </row>
    <row r="1951" spans="4:4" x14ac:dyDescent="0.2">
      <c r="D1951" s="216"/>
    </row>
    <row r="1952" spans="4:4" x14ac:dyDescent="0.2">
      <c r="D1952" s="216"/>
    </row>
    <row r="1953" spans="4:4" x14ac:dyDescent="0.2">
      <c r="D1953" s="216"/>
    </row>
    <row r="1954" spans="4:4" x14ac:dyDescent="0.2">
      <c r="D1954" s="216"/>
    </row>
    <row r="1955" spans="4:4" x14ac:dyDescent="0.2">
      <c r="D1955" s="216"/>
    </row>
    <row r="1956" spans="4:4" x14ac:dyDescent="0.2">
      <c r="D1956" s="216"/>
    </row>
    <row r="1957" spans="4:4" x14ac:dyDescent="0.2">
      <c r="D1957" s="216"/>
    </row>
    <row r="1958" spans="4:4" x14ac:dyDescent="0.2">
      <c r="D1958" s="216"/>
    </row>
    <row r="1959" spans="4:4" x14ac:dyDescent="0.2">
      <c r="D1959" s="216"/>
    </row>
    <row r="1960" spans="4:4" x14ac:dyDescent="0.2">
      <c r="D1960" s="216"/>
    </row>
    <row r="1961" spans="4:4" x14ac:dyDescent="0.2">
      <c r="D1961" s="216"/>
    </row>
    <row r="1962" spans="4:4" x14ac:dyDescent="0.2">
      <c r="D1962" s="216"/>
    </row>
    <row r="1963" spans="4:4" x14ac:dyDescent="0.2">
      <c r="D1963" s="216"/>
    </row>
    <row r="1964" spans="4:4" x14ac:dyDescent="0.2">
      <c r="D1964" s="216"/>
    </row>
    <row r="1965" spans="4:4" x14ac:dyDescent="0.2">
      <c r="D1965" s="216"/>
    </row>
    <row r="1966" spans="4:4" x14ac:dyDescent="0.2">
      <c r="D1966" s="216"/>
    </row>
    <row r="1967" spans="4:4" x14ac:dyDescent="0.2">
      <c r="D1967" s="216"/>
    </row>
    <row r="1968" spans="4:4" x14ac:dyDescent="0.2">
      <c r="D1968" s="216"/>
    </row>
    <row r="1969" spans="4:4" x14ac:dyDescent="0.2">
      <c r="D1969" s="216"/>
    </row>
    <row r="1970" spans="4:4" x14ac:dyDescent="0.2">
      <c r="D1970" s="216"/>
    </row>
    <row r="1971" spans="4:4" x14ac:dyDescent="0.2">
      <c r="D1971" s="216"/>
    </row>
    <row r="1972" spans="4:4" x14ac:dyDescent="0.2">
      <c r="D1972" s="216"/>
    </row>
    <row r="1973" spans="4:4" x14ac:dyDescent="0.2">
      <c r="D1973" s="216"/>
    </row>
    <row r="1974" spans="4:4" x14ac:dyDescent="0.2">
      <c r="D1974" s="216"/>
    </row>
    <row r="1975" spans="4:4" x14ac:dyDescent="0.2">
      <c r="D1975" s="216"/>
    </row>
    <row r="1976" spans="4:4" x14ac:dyDescent="0.2">
      <c r="D1976" s="216"/>
    </row>
    <row r="1977" spans="4:4" x14ac:dyDescent="0.2">
      <c r="D1977" s="216"/>
    </row>
    <row r="1978" spans="4:4" x14ac:dyDescent="0.2">
      <c r="D1978" s="216"/>
    </row>
    <row r="1979" spans="4:4" x14ac:dyDescent="0.2">
      <c r="D1979" s="216"/>
    </row>
    <row r="1980" spans="4:4" x14ac:dyDescent="0.2">
      <c r="D1980" s="216"/>
    </row>
    <row r="1981" spans="4:4" x14ac:dyDescent="0.2">
      <c r="D1981" s="216"/>
    </row>
    <row r="1982" spans="4:4" x14ac:dyDescent="0.2">
      <c r="D1982" s="216"/>
    </row>
    <row r="1983" spans="4:4" x14ac:dyDescent="0.2">
      <c r="D1983" s="216"/>
    </row>
    <row r="1984" spans="4:4" x14ac:dyDescent="0.2">
      <c r="D1984" s="216"/>
    </row>
    <row r="1985" spans="4:4" x14ac:dyDescent="0.2">
      <c r="D1985" s="216"/>
    </row>
    <row r="1986" spans="4:4" x14ac:dyDescent="0.2">
      <c r="D1986" s="216"/>
    </row>
    <row r="1987" spans="4:4" x14ac:dyDescent="0.2">
      <c r="D1987" s="216"/>
    </row>
    <row r="1988" spans="4:4" x14ac:dyDescent="0.2">
      <c r="D1988" s="216"/>
    </row>
    <row r="1989" spans="4:4" x14ac:dyDescent="0.2">
      <c r="D1989" s="216"/>
    </row>
    <row r="1990" spans="4:4" x14ac:dyDescent="0.2">
      <c r="D1990" s="216"/>
    </row>
    <row r="1991" spans="4:4" x14ac:dyDescent="0.2">
      <c r="D1991" s="216"/>
    </row>
    <row r="1992" spans="4:4" x14ac:dyDescent="0.2">
      <c r="D1992" s="216"/>
    </row>
    <row r="1993" spans="4:4" x14ac:dyDescent="0.2">
      <c r="D1993" s="216"/>
    </row>
    <row r="1994" spans="4:4" x14ac:dyDescent="0.2">
      <c r="D1994" s="216"/>
    </row>
    <row r="1995" spans="4:4" x14ac:dyDescent="0.2">
      <c r="D1995" s="216"/>
    </row>
    <row r="1996" spans="4:4" x14ac:dyDescent="0.2">
      <c r="D1996" s="216"/>
    </row>
    <row r="1997" spans="4:4" x14ac:dyDescent="0.2">
      <c r="D1997" s="216"/>
    </row>
    <row r="1998" spans="4:4" x14ac:dyDescent="0.2">
      <c r="D1998" s="216"/>
    </row>
    <row r="1999" spans="4:4" x14ac:dyDescent="0.2">
      <c r="D1999" s="216"/>
    </row>
    <row r="2000" spans="4:4" x14ac:dyDescent="0.2">
      <c r="D2000" s="216"/>
    </row>
    <row r="2001" spans="4:4" x14ac:dyDescent="0.2">
      <c r="D2001" s="216"/>
    </row>
    <row r="2002" spans="4:4" x14ac:dyDescent="0.2">
      <c r="D2002" s="216"/>
    </row>
    <row r="2003" spans="4:4" x14ac:dyDescent="0.2">
      <c r="D2003" s="216"/>
    </row>
    <row r="2004" spans="4:4" x14ac:dyDescent="0.2">
      <c r="D2004" s="216"/>
    </row>
    <row r="2005" spans="4:4" x14ac:dyDescent="0.2">
      <c r="D2005" s="216"/>
    </row>
    <row r="2006" spans="4:4" x14ac:dyDescent="0.2">
      <c r="D2006" s="216"/>
    </row>
    <row r="2007" spans="4:4" x14ac:dyDescent="0.2">
      <c r="D2007" s="216"/>
    </row>
    <row r="2008" spans="4:4" x14ac:dyDescent="0.2">
      <c r="D2008" s="216"/>
    </row>
    <row r="2009" spans="4:4" x14ac:dyDescent="0.2">
      <c r="D2009" s="216"/>
    </row>
    <row r="2010" spans="4:4" x14ac:dyDescent="0.2">
      <c r="D2010" s="216"/>
    </row>
    <row r="2011" spans="4:4" x14ac:dyDescent="0.2">
      <c r="D2011" s="216"/>
    </row>
    <row r="2012" spans="4:4" x14ac:dyDescent="0.2">
      <c r="D2012" s="216"/>
    </row>
    <row r="2013" spans="4:4" x14ac:dyDescent="0.2">
      <c r="D2013" s="216"/>
    </row>
    <row r="2014" spans="4:4" x14ac:dyDescent="0.2">
      <c r="D2014" s="216"/>
    </row>
    <row r="2015" spans="4:4" x14ac:dyDescent="0.2">
      <c r="D2015" s="216"/>
    </row>
    <row r="2016" spans="4:4" x14ac:dyDescent="0.2">
      <c r="D2016" s="216"/>
    </row>
    <row r="2017" spans="4:4" x14ac:dyDescent="0.2">
      <c r="D2017" s="216"/>
    </row>
    <row r="2018" spans="4:4" x14ac:dyDescent="0.2">
      <c r="D2018" s="216"/>
    </row>
    <row r="2019" spans="4:4" x14ac:dyDescent="0.2">
      <c r="D2019" s="216"/>
    </row>
    <row r="2020" spans="4:4" x14ac:dyDescent="0.2">
      <c r="D2020" s="216"/>
    </row>
    <row r="2021" spans="4:4" x14ac:dyDescent="0.2">
      <c r="D2021" s="216"/>
    </row>
    <row r="2022" spans="4:4" x14ac:dyDescent="0.2">
      <c r="D2022" s="216"/>
    </row>
    <row r="2023" spans="4:4" x14ac:dyDescent="0.2">
      <c r="D2023" s="216"/>
    </row>
    <row r="2024" spans="4:4" x14ac:dyDescent="0.2">
      <c r="D2024" s="216"/>
    </row>
    <row r="2025" spans="4:4" x14ac:dyDescent="0.2">
      <c r="D2025" s="216"/>
    </row>
    <row r="2026" spans="4:4" x14ac:dyDescent="0.2">
      <c r="D2026" s="216"/>
    </row>
    <row r="2027" spans="4:4" x14ac:dyDescent="0.2">
      <c r="D2027" s="216"/>
    </row>
    <row r="2028" spans="4:4" x14ac:dyDescent="0.2">
      <c r="D2028" s="216"/>
    </row>
    <row r="2029" spans="4:4" x14ac:dyDescent="0.2">
      <c r="D2029" s="216"/>
    </row>
    <row r="2030" spans="4:4" x14ac:dyDescent="0.2">
      <c r="D2030" s="216"/>
    </row>
    <row r="2031" spans="4:4" x14ac:dyDescent="0.2">
      <c r="D2031" s="216"/>
    </row>
    <row r="2032" spans="4:4" x14ac:dyDescent="0.2">
      <c r="D2032" s="216"/>
    </row>
    <row r="2033" spans="4:4" x14ac:dyDescent="0.2">
      <c r="D2033" s="216"/>
    </row>
    <row r="2034" spans="4:4" x14ac:dyDescent="0.2">
      <c r="D2034" s="216"/>
    </row>
    <row r="2035" spans="4:4" x14ac:dyDescent="0.2">
      <c r="D2035" s="216"/>
    </row>
    <row r="2036" spans="4:4" x14ac:dyDescent="0.2">
      <c r="D2036" s="216"/>
    </row>
    <row r="2037" spans="4:4" x14ac:dyDescent="0.2">
      <c r="D2037" s="216"/>
    </row>
    <row r="2038" spans="4:4" x14ac:dyDescent="0.2">
      <c r="D2038" s="216"/>
    </row>
    <row r="2039" spans="4:4" x14ac:dyDescent="0.2">
      <c r="D2039" s="216"/>
    </row>
    <row r="2040" spans="4:4" x14ac:dyDescent="0.2">
      <c r="D2040" s="216"/>
    </row>
    <row r="2041" spans="4:4" x14ac:dyDescent="0.2">
      <c r="D2041" s="216"/>
    </row>
    <row r="2042" spans="4:4" x14ac:dyDescent="0.2">
      <c r="D2042" s="216"/>
    </row>
    <row r="2043" spans="4:4" x14ac:dyDescent="0.2">
      <c r="D2043" s="216"/>
    </row>
    <row r="2044" spans="4:4" x14ac:dyDescent="0.2">
      <c r="D2044" s="216"/>
    </row>
    <row r="2045" spans="4:4" x14ac:dyDescent="0.2">
      <c r="D2045" s="216"/>
    </row>
    <row r="2046" spans="4:4" x14ac:dyDescent="0.2">
      <c r="D2046" s="216"/>
    </row>
    <row r="2047" spans="4:4" x14ac:dyDescent="0.2">
      <c r="D2047" s="216"/>
    </row>
    <row r="2048" spans="4:4" x14ac:dyDescent="0.2">
      <c r="D2048" s="216"/>
    </row>
    <row r="2049" spans="4:4" x14ac:dyDescent="0.2">
      <c r="D2049" s="216"/>
    </row>
    <row r="2050" spans="4:4" x14ac:dyDescent="0.2">
      <c r="D2050" s="216"/>
    </row>
    <row r="2051" spans="4:4" x14ac:dyDescent="0.2">
      <c r="D2051" s="216"/>
    </row>
    <row r="2052" spans="4:4" x14ac:dyDescent="0.2">
      <c r="D2052" s="216"/>
    </row>
    <row r="2053" spans="4:4" x14ac:dyDescent="0.2">
      <c r="D2053" s="216"/>
    </row>
    <row r="2054" spans="4:4" x14ac:dyDescent="0.2">
      <c r="D2054" s="216"/>
    </row>
    <row r="2055" spans="4:4" x14ac:dyDescent="0.2">
      <c r="D2055" s="216"/>
    </row>
    <row r="2056" spans="4:4" x14ac:dyDescent="0.2">
      <c r="D2056" s="216"/>
    </row>
    <row r="2057" spans="4:4" x14ac:dyDescent="0.2">
      <c r="D2057" s="216"/>
    </row>
    <row r="2058" spans="4:4" x14ac:dyDescent="0.2">
      <c r="D2058" s="216"/>
    </row>
    <row r="2059" spans="4:4" x14ac:dyDescent="0.2">
      <c r="D2059" s="216"/>
    </row>
    <row r="2060" spans="4:4" x14ac:dyDescent="0.2">
      <c r="D2060" s="216"/>
    </row>
    <row r="2061" spans="4:4" x14ac:dyDescent="0.2">
      <c r="D2061" s="216"/>
    </row>
    <row r="2062" spans="4:4" x14ac:dyDescent="0.2">
      <c r="D2062" s="216"/>
    </row>
    <row r="2063" spans="4:4" x14ac:dyDescent="0.2">
      <c r="D2063" s="216"/>
    </row>
    <row r="2064" spans="4:4" x14ac:dyDescent="0.2">
      <c r="D2064" s="216"/>
    </row>
    <row r="2065" spans="4:4" x14ac:dyDescent="0.2">
      <c r="D2065" s="216"/>
    </row>
    <row r="2066" spans="4:4" x14ac:dyDescent="0.2">
      <c r="D2066" s="216"/>
    </row>
    <row r="2067" spans="4:4" x14ac:dyDescent="0.2">
      <c r="D2067" s="216"/>
    </row>
    <row r="2068" spans="4:4" x14ac:dyDescent="0.2">
      <c r="D2068" s="216"/>
    </row>
    <row r="2069" spans="4:4" x14ac:dyDescent="0.2">
      <c r="D2069" s="216"/>
    </row>
    <row r="2070" spans="4:4" x14ac:dyDescent="0.2">
      <c r="D2070" s="216"/>
    </row>
    <row r="2071" spans="4:4" x14ac:dyDescent="0.2">
      <c r="D2071" s="216"/>
    </row>
    <row r="2072" spans="4:4" x14ac:dyDescent="0.2">
      <c r="D2072" s="216"/>
    </row>
    <row r="2073" spans="4:4" x14ac:dyDescent="0.2">
      <c r="D2073" s="216"/>
    </row>
    <row r="2074" spans="4:4" x14ac:dyDescent="0.2">
      <c r="D2074" s="216"/>
    </row>
    <row r="2075" spans="4:4" x14ac:dyDescent="0.2">
      <c r="D2075" s="216"/>
    </row>
    <row r="2076" spans="4:4" x14ac:dyDescent="0.2">
      <c r="D2076" s="216"/>
    </row>
    <row r="2077" spans="4:4" x14ac:dyDescent="0.2">
      <c r="D2077" s="216"/>
    </row>
    <row r="2078" spans="4:4" x14ac:dyDescent="0.2">
      <c r="D2078" s="216"/>
    </row>
    <row r="2079" spans="4:4" x14ac:dyDescent="0.2">
      <c r="D2079" s="216"/>
    </row>
    <row r="2080" spans="4:4" x14ac:dyDescent="0.2">
      <c r="D2080" s="216"/>
    </row>
    <row r="2081" spans="4:4" x14ac:dyDescent="0.2">
      <c r="D2081" s="216"/>
    </row>
    <row r="2082" spans="4:4" x14ac:dyDescent="0.2">
      <c r="D2082" s="216"/>
    </row>
    <row r="2083" spans="4:4" x14ac:dyDescent="0.2">
      <c r="D2083" s="216"/>
    </row>
    <row r="2084" spans="4:4" x14ac:dyDescent="0.2">
      <c r="D2084" s="216"/>
    </row>
    <row r="2085" spans="4:4" x14ac:dyDescent="0.2">
      <c r="D2085" s="216"/>
    </row>
    <row r="2086" spans="4:4" x14ac:dyDescent="0.2">
      <c r="D2086" s="216"/>
    </row>
    <row r="2087" spans="4:4" x14ac:dyDescent="0.2">
      <c r="D2087" s="216"/>
    </row>
    <row r="2088" spans="4:4" x14ac:dyDescent="0.2">
      <c r="D2088" s="216"/>
    </row>
    <row r="2089" spans="4:4" x14ac:dyDescent="0.2">
      <c r="D2089" s="216"/>
    </row>
    <row r="2090" spans="4:4" x14ac:dyDescent="0.2">
      <c r="D2090" s="216"/>
    </row>
    <row r="2091" spans="4:4" x14ac:dyDescent="0.2">
      <c r="D2091" s="216"/>
    </row>
    <row r="2092" spans="4:4" x14ac:dyDescent="0.2">
      <c r="D2092" s="216"/>
    </row>
    <row r="2093" spans="4:4" x14ac:dyDescent="0.2">
      <c r="D2093" s="216"/>
    </row>
    <row r="2094" spans="4:4" x14ac:dyDescent="0.2">
      <c r="D2094" s="216"/>
    </row>
    <row r="2095" spans="4:4" x14ac:dyDescent="0.2">
      <c r="D2095" s="216"/>
    </row>
    <row r="2096" spans="4:4" x14ac:dyDescent="0.2">
      <c r="D2096" s="216"/>
    </row>
    <row r="2097" spans="4:4" x14ac:dyDescent="0.2">
      <c r="D2097" s="216"/>
    </row>
    <row r="2098" spans="4:4" x14ac:dyDescent="0.2">
      <c r="D2098" s="216"/>
    </row>
    <row r="2099" spans="4:4" x14ac:dyDescent="0.2">
      <c r="D2099" s="216"/>
    </row>
    <row r="2100" spans="4:4" x14ac:dyDescent="0.2">
      <c r="D2100" s="216"/>
    </row>
    <row r="2101" spans="4:4" x14ac:dyDescent="0.2">
      <c r="D2101" s="216"/>
    </row>
    <row r="2102" spans="4:4" x14ac:dyDescent="0.2">
      <c r="D2102" s="216"/>
    </row>
    <row r="2103" spans="4:4" x14ac:dyDescent="0.2">
      <c r="D2103" s="216"/>
    </row>
    <row r="2104" spans="4:4" x14ac:dyDescent="0.2">
      <c r="D2104" s="216"/>
    </row>
    <row r="2105" spans="4:4" x14ac:dyDescent="0.2">
      <c r="D2105" s="216"/>
    </row>
    <row r="2106" spans="4:4" x14ac:dyDescent="0.2">
      <c r="D2106" s="216"/>
    </row>
    <row r="2107" spans="4:4" x14ac:dyDescent="0.2">
      <c r="D2107" s="216"/>
    </row>
    <row r="2108" spans="4:4" x14ac:dyDescent="0.2">
      <c r="D2108" s="216"/>
    </row>
    <row r="2109" spans="4:4" x14ac:dyDescent="0.2">
      <c r="D2109" s="216"/>
    </row>
    <row r="2110" spans="4:4" x14ac:dyDescent="0.2">
      <c r="D2110" s="216"/>
    </row>
    <row r="2111" spans="4:4" x14ac:dyDescent="0.2">
      <c r="D2111" s="216"/>
    </row>
    <row r="2112" spans="4:4" x14ac:dyDescent="0.2">
      <c r="D2112" s="216"/>
    </row>
    <row r="2113" spans="4:4" x14ac:dyDescent="0.2">
      <c r="D2113" s="216"/>
    </row>
    <row r="2114" spans="4:4" x14ac:dyDescent="0.2">
      <c r="D2114" s="216"/>
    </row>
    <row r="2115" spans="4:4" x14ac:dyDescent="0.2">
      <c r="D2115" s="216"/>
    </row>
    <row r="2116" spans="4:4" x14ac:dyDescent="0.2">
      <c r="D2116" s="216"/>
    </row>
    <row r="2117" spans="4:4" x14ac:dyDescent="0.2">
      <c r="D2117" s="216"/>
    </row>
    <row r="2118" spans="4:4" x14ac:dyDescent="0.2">
      <c r="D2118" s="216"/>
    </row>
    <row r="2119" spans="4:4" x14ac:dyDescent="0.2">
      <c r="D2119" s="216"/>
    </row>
    <row r="2120" spans="4:4" x14ac:dyDescent="0.2">
      <c r="D2120" s="216"/>
    </row>
    <row r="2121" spans="4:4" x14ac:dyDescent="0.2">
      <c r="D2121" s="216"/>
    </row>
    <row r="2122" spans="4:4" x14ac:dyDescent="0.2">
      <c r="D2122" s="216"/>
    </row>
    <row r="2123" spans="4:4" x14ac:dyDescent="0.2">
      <c r="D2123" s="216"/>
    </row>
    <row r="2124" spans="4:4" x14ac:dyDescent="0.2">
      <c r="D2124" s="216"/>
    </row>
    <row r="2125" spans="4:4" x14ac:dyDescent="0.2">
      <c r="D2125" s="216"/>
    </row>
    <row r="2126" spans="4:4" x14ac:dyDescent="0.2">
      <c r="D2126" s="216"/>
    </row>
    <row r="2127" spans="4:4" x14ac:dyDescent="0.2">
      <c r="D2127" s="216"/>
    </row>
    <row r="2128" spans="4:4" x14ac:dyDescent="0.2">
      <c r="D2128" s="216"/>
    </row>
    <row r="2129" spans="4:4" x14ac:dyDescent="0.2">
      <c r="D2129" s="216"/>
    </row>
    <row r="2130" spans="4:4" x14ac:dyDescent="0.2">
      <c r="D2130" s="216"/>
    </row>
    <row r="2131" spans="4:4" x14ac:dyDescent="0.2">
      <c r="D2131" s="216"/>
    </row>
    <row r="2132" spans="4:4" x14ac:dyDescent="0.2">
      <c r="D2132" s="216"/>
    </row>
    <row r="2133" spans="4:4" x14ac:dyDescent="0.2">
      <c r="D2133" s="216"/>
    </row>
    <row r="2134" spans="4:4" x14ac:dyDescent="0.2">
      <c r="D2134" s="216"/>
    </row>
    <row r="2135" spans="4:4" x14ac:dyDescent="0.2">
      <c r="D2135" s="216"/>
    </row>
    <row r="2136" spans="4:4" x14ac:dyDescent="0.2">
      <c r="D2136" s="216"/>
    </row>
    <row r="2137" spans="4:4" x14ac:dyDescent="0.2">
      <c r="D2137" s="216"/>
    </row>
    <row r="2138" spans="4:4" x14ac:dyDescent="0.2">
      <c r="D2138" s="216"/>
    </row>
    <row r="2139" spans="4:4" x14ac:dyDescent="0.2">
      <c r="D2139" s="216"/>
    </row>
    <row r="2140" spans="4:4" x14ac:dyDescent="0.2">
      <c r="D2140" s="216"/>
    </row>
    <row r="2141" spans="4:4" x14ac:dyDescent="0.2">
      <c r="D2141" s="216"/>
    </row>
    <row r="2142" spans="4:4" x14ac:dyDescent="0.2">
      <c r="D2142" s="216"/>
    </row>
    <row r="2143" spans="4:4" x14ac:dyDescent="0.2">
      <c r="D2143" s="216"/>
    </row>
    <row r="2144" spans="4:4" x14ac:dyDescent="0.2">
      <c r="D2144" s="216"/>
    </row>
    <row r="2145" spans="4:4" x14ac:dyDescent="0.2">
      <c r="D2145" s="216"/>
    </row>
    <row r="2146" spans="4:4" x14ac:dyDescent="0.2">
      <c r="D2146" s="216"/>
    </row>
    <row r="2147" spans="4:4" x14ac:dyDescent="0.2">
      <c r="D2147" s="216"/>
    </row>
    <row r="2148" spans="4:4" x14ac:dyDescent="0.2">
      <c r="D2148" s="216"/>
    </row>
    <row r="2149" spans="4:4" x14ac:dyDescent="0.2">
      <c r="D2149" s="216"/>
    </row>
    <row r="2150" spans="4:4" x14ac:dyDescent="0.2">
      <c r="D2150" s="216"/>
    </row>
    <row r="2151" spans="4:4" x14ac:dyDescent="0.2">
      <c r="D2151" s="216"/>
    </row>
    <row r="2152" spans="4:4" x14ac:dyDescent="0.2">
      <c r="D2152" s="216"/>
    </row>
    <row r="2153" spans="4:4" x14ac:dyDescent="0.2">
      <c r="D2153" s="216"/>
    </row>
    <row r="2154" spans="4:4" x14ac:dyDescent="0.2">
      <c r="D2154" s="216"/>
    </row>
    <row r="2155" spans="4:4" x14ac:dyDescent="0.2">
      <c r="D2155" s="216"/>
    </row>
    <row r="2156" spans="4:4" x14ac:dyDescent="0.2">
      <c r="D2156" s="216"/>
    </row>
    <row r="2157" spans="4:4" x14ac:dyDescent="0.2">
      <c r="D2157" s="216"/>
    </row>
    <row r="2158" spans="4:4" x14ac:dyDescent="0.2">
      <c r="D2158" s="216"/>
    </row>
    <row r="2159" spans="4:4" x14ac:dyDescent="0.2">
      <c r="D2159" s="216"/>
    </row>
    <row r="2160" spans="4:4" x14ac:dyDescent="0.2">
      <c r="D2160" s="216"/>
    </row>
    <row r="2161" spans="4:4" x14ac:dyDescent="0.2">
      <c r="D2161" s="216"/>
    </row>
    <row r="2162" spans="4:4" x14ac:dyDescent="0.2">
      <c r="D2162" s="216"/>
    </row>
    <row r="2163" spans="4:4" x14ac:dyDescent="0.2">
      <c r="D2163" s="216"/>
    </row>
    <row r="2164" spans="4:4" x14ac:dyDescent="0.2">
      <c r="D2164" s="216"/>
    </row>
    <row r="2165" spans="4:4" x14ac:dyDescent="0.2">
      <c r="D2165" s="216"/>
    </row>
    <row r="2166" spans="4:4" x14ac:dyDescent="0.2">
      <c r="D2166" s="216"/>
    </row>
    <row r="2167" spans="4:4" x14ac:dyDescent="0.2">
      <c r="D2167" s="216"/>
    </row>
    <row r="2168" spans="4:4" x14ac:dyDescent="0.2">
      <c r="D2168" s="216"/>
    </row>
    <row r="2169" spans="4:4" x14ac:dyDescent="0.2">
      <c r="D2169" s="216"/>
    </row>
    <row r="2170" spans="4:4" x14ac:dyDescent="0.2">
      <c r="D2170" s="216"/>
    </row>
    <row r="2171" spans="4:4" x14ac:dyDescent="0.2">
      <c r="D2171" s="216"/>
    </row>
    <row r="2172" spans="4:4" x14ac:dyDescent="0.2">
      <c r="D2172" s="216"/>
    </row>
    <row r="2173" spans="4:4" x14ac:dyDescent="0.2">
      <c r="D2173" s="216"/>
    </row>
    <row r="2174" spans="4:4" x14ac:dyDescent="0.2">
      <c r="D2174" s="216"/>
    </row>
    <row r="2175" spans="4:4" x14ac:dyDescent="0.2">
      <c r="D2175" s="216"/>
    </row>
    <row r="2176" spans="4:4" x14ac:dyDescent="0.2">
      <c r="D2176" s="216"/>
    </row>
    <row r="2177" spans="4:4" x14ac:dyDescent="0.2">
      <c r="D2177" s="216"/>
    </row>
    <row r="2178" spans="4:4" x14ac:dyDescent="0.2">
      <c r="D2178" s="216"/>
    </row>
    <row r="2179" spans="4:4" x14ac:dyDescent="0.2">
      <c r="D2179" s="216"/>
    </row>
    <row r="2180" spans="4:4" x14ac:dyDescent="0.2">
      <c r="D2180" s="216"/>
    </row>
    <row r="2181" spans="4:4" x14ac:dyDescent="0.2">
      <c r="D2181" s="216"/>
    </row>
    <row r="2182" spans="4:4" x14ac:dyDescent="0.2">
      <c r="D2182" s="216"/>
    </row>
    <row r="2183" spans="4:4" x14ac:dyDescent="0.2">
      <c r="D2183" s="216"/>
    </row>
    <row r="2184" spans="4:4" x14ac:dyDescent="0.2">
      <c r="D2184" s="216"/>
    </row>
    <row r="2185" spans="4:4" x14ac:dyDescent="0.2">
      <c r="D2185" s="216"/>
    </row>
    <row r="2186" spans="4:4" x14ac:dyDescent="0.2">
      <c r="D2186" s="216"/>
    </row>
    <row r="2187" spans="4:4" x14ac:dyDescent="0.2">
      <c r="D2187" s="216"/>
    </row>
    <row r="2188" spans="4:4" x14ac:dyDescent="0.2">
      <c r="D2188" s="216"/>
    </row>
    <row r="2189" spans="4:4" x14ac:dyDescent="0.2">
      <c r="D2189" s="216"/>
    </row>
    <row r="2190" spans="4:4" x14ac:dyDescent="0.2">
      <c r="D2190" s="216"/>
    </row>
    <row r="2191" spans="4:4" x14ac:dyDescent="0.2">
      <c r="D2191" s="216"/>
    </row>
    <row r="2192" spans="4:4" x14ac:dyDescent="0.2">
      <c r="D2192" s="216"/>
    </row>
    <row r="2193" spans="4:4" x14ac:dyDescent="0.2">
      <c r="D2193" s="216"/>
    </row>
    <row r="2194" spans="4:4" x14ac:dyDescent="0.2">
      <c r="D2194" s="216"/>
    </row>
    <row r="2195" spans="4:4" x14ac:dyDescent="0.2">
      <c r="D2195" s="216"/>
    </row>
    <row r="2196" spans="4:4" x14ac:dyDescent="0.2">
      <c r="D2196" s="216"/>
    </row>
    <row r="2197" spans="4:4" x14ac:dyDescent="0.2">
      <c r="D2197" s="216"/>
    </row>
    <row r="2198" spans="4:4" x14ac:dyDescent="0.2">
      <c r="D2198" s="216"/>
    </row>
    <row r="2199" spans="4:4" x14ac:dyDescent="0.2">
      <c r="D2199" s="216"/>
    </row>
    <row r="2200" spans="4:4" x14ac:dyDescent="0.2">
      <c r="D2200" s="216"/>
    </row>
    <row r="2201" spans="4:4" x14ac:dyDescent="0.2">
      <c r="D2201" s="216"/>
    </row>
    <row r="2202" spans="4:4" x14ac:dyDescent="0.2">
      <c r="D2202" s="216"/>
    </row>
    <row r="2203" spans="4:4" x14ac:dyDescent="0.2">
      <c r="D2203" s="216"/>
    </row>
    <row r="2204" spans="4:4" x14ac:dyDescent="0.2">
      <c r="D2204" s="216"/>
    </row>
    <row r="2205" spans="4:4" x14ac:dyDescent="0.2">
      <c r="D2205" s="216"/>
    </row>
    <row r="2206" spans="4:4" x14ac:dyDescent="0.2">
      <c r="D2206" s="216"/>
    </row>
    <row r="2207" spans="4:4" x14ac:dyDescent="0.2">
      <c r="D2207" s="216"/>
    </row>
    <row r="2208" spans="4:4" x14ac:dyDescent="0.2">
      <c r="D2208" s="216"/>
    </row>
    <row r="2209" spans="4:4" x14ac:dyDescent="0.2">
      <c r="D2209" s="216"/>
    </row>
    <row r="2210" spans="4:4" x14ac:dyDescent="0.2">
      <c r="D2210" s="216"/>
    </row>
    <row r="2211" spans="4:4" x14ac:dyDescent="0.2">
      <c r="D2211" s="216"/>
    </row>
    <row r="2212" spans="4:4" x14ac:dyDescent="0.2">
      <c r="D2212" s="216"/>
    </row>
    <row r="2213" spans="4:4" x14ac:dyDescent="0.2">
      <c r="D2213" s="216"/>
    </row>
    <row r="2214" spans="4:4" x14ac:dyDescent="0.2">
      <c r="D2214" s="216"/>
    </row>
    <row r="2215" spans="4:4" x14ac:dyDescent="0.2">
      <c r="D2215" s="216"/>
    </row>
    <row r="2216" spans="4:4" x14ac:dyDescent="0.2">
      <c r="D2216" s="216"/>
    </row>
    <row r="2217" spans="4:4" x14ac:dyDescent="0.2">
      <c r="D2217" s="216"/>
    </row>
    <row r="2218" spans="4:4" x14ac:dyDescent="0.2">
      <c r="D2218" s="216"/>
    </row>
    <row r="2219" spans="4:4" x14ac:dyDescent="0.2">
      <c r="D2219" s="216"/>
    </row>
    <row r="2220" spans="4:4" x14ac:dyDescent="0.2">
      <c r="D2220" s="216"/>
    </row>
    <row r="2221" spans="4:4" x14ac:dyDescent="0.2">
      <c r="D2221" s="216"/>
    </row>
    <row r="2222" spans="4:4" x14ac:dyDescent="0.2">
      <c r="D2222" s="216"/>
    </row>
    <row r="2223" spans="4:4" x14ac:dyDescent="0.2">
      <c r="D2223" s="216"/>
    </row>
    <row r="2224" spans="4:4" x14ac:dyDescent="0.2">
      <c r="D2224" s="216"/>
    </row>
    <row r="2225" spans="4:4" x14ac:dyDescent="0.2">
      <c r="D2225" s="216"/>
    </row>
    <row r="2226" spans="4:4" x14ac:dyDescent="0.2">
      <c r="D2226" s="216"/>
    </row>
    <row r="2227" spans="4:4" x14ac:dyDescent="0.2">
      <c r="D2227" s="216"/>
    </row>
    <row r="2228" spans="4:4" x14ac:dyDescent="0.2">
      <c r="D2228" s="216"/>
    </row>
    <row r="2229" spans="4:4" x14ac:dyDescent="0.2">
      <c r="D2229" s="216"/>
    </row>
    <row r="2230" spans="4:4" x14ac:dyDescent="0.2">
      <c r="D2230" s="216"/>
    </row>
    <row r="2231" spans="4:4" x14ac:dyDescent="0.2">
      <c r="D2231" s="216"/>
    </row>
    <row r="2232" spans="4:4" x14ac:dyDescent="0.2">
      <c r="D2232" s="216"/>
    </row>
    <row r="2233" spans="4:4" x14ac:dyDescent="0.2">
      <c r="D2233" s="216"/>
    </row>
    <row r="2234" spans="4:4" x14ac:dyDescent="0.2">
      <c r="D2234" s="216"/>
    </row>
    <row r="2235" spans="4:4" x14ac:dyDescent="0.2">
      <c r="D2235" s="216"/>
    </row>
    <row r="2236" spans="4:4" x14ac:dyDescent="0.2">
      <c r="D2236" s="216"/>
    </row>
    <row r="2237" spans="4:4" x14ac:dyDescent="0.2">
      <c r="D2237" s="216"/>
    </row>
    <row r="2238" spans="4:4" x14ac:dyDescent="0.2">
      <c r="D2238" s="216"/>
    </row>
    <row r="2239" spans="4:4" x14ac:dyDescent="0.2">
      <c r="D2239" s="216"/>
    </row>
    <row r="2240" spans="4:4" x14ac:dyDescent="0.2">
      <c r="D2240" s="216"/>
    </row>
    <row r="2241" spans="4:4" x14ac:dyDescent="0.2">
      <c r="D2241" s="216"/>
    </row>
    <row r="2242" spans="4:4" x14ac:dyDescent="0.2">
      <c r="D2242" s="216"/>
    </row>
    <row r="2243" spans="4:4" x14ac:dyDescent="0.2">
      <c r="D2243" s="216"/>
    </row>
    <row r="2244" spans="4:4" x14ac:dyDescent="0.2">
      <c r="D2244" s="216"/>
    </row>
    <row r="2245" spans="4:4" x14ac:dyDescent="0.2">
      <c r="D2245" s="216"/>
    </row>
    <row r="2246" spans="4:4" x14ac:dyDescent="0.2">
      <c r="D2246" s="216"/>
    </row>
    <row r="2247" spans="4:4" x14ac:dyDescent="0.2">
      <c r="D2247" s="216"/>
    </row>
    <row r="2248" spans="4:4" x14ac:dyDescent="0.2">
      <c r="D2248" s="216"/>
    </row>
    <row r="2249" spans="4:4" x14ac:dyDescent="0.2">
      <c r="D2249" s="216"/>
    </row>
    <row r="2250" spans="4:4" x14ac:dyDescent="0.2">
      <c r="D2250" s="216"/>
    </row>
    <row r="2251" spans="4:4" x14ac:dyDescent="0.2">
      <c r="D2251" s="216"/>
    </row>
    <row r="2252" spans="4:4" x14ac:dyDescent="0.2">
      <c r="D2252" s="216"/>
    </row>
    <row r="2253" spans="4:4" x14ac:dyDescent="0.2">
      <c r="D2253" s="216"/>
    </row>
    <row r="2254" spans="4:4" x14ac:dyDescent="0.2">
      <c r="D2254" s="216"/>
    </row>
    <row r="2255" spans="4:4" x14ac:dyDescent="0.2">
      <c r="D2255" s="216"/>
    </row>
    <row r="2256" spans="4:4" x14ac:dyDescent="0.2">
      <c r="D2256" s="216"/>
    </row>
    <row r="2257" spans="4:4" x14ac:dyDescent="0.2">
      <c r="D2257" s="216"/>
    </row>
    <row r="2258" spans="4:4" x14ac:dyDescent="0.2">
      <c r="D2258" s="216"/>
    </row>
    <row r="2259" spans="4:4" x14ac:dyDescent="0.2">
      <c r="D2259" s="216"/>
    </row>
    <row r="2260" spans="4:4" x14ac:dyDescent="0.2">
      <c r="D2260" s="216"/>
    </row>
    <row r="2261" spans="4:4" x14ac:dyDescent="0.2">
      <c r="D2261" s="216"/>
    </row>
    <row r="2262" spans="4:4" x14ac:dyDescent="0.2">
      <c r="D2262" s="216"/>
    </row>
    <row r="2263" spans="4:4" x14ac:dyDescent="0.2">
      <c r="D2263" s="216"/>
    </row>
    <row r="2264" spans="4:4" x14ac:dyDescent="0.2">
      <c r="D2264" s="216"/>
    </row>
    <row r="2265" spans="4:4" x14ac:dyDescent="0.2">
      <c r="D2265" s="216"/>
    </row>
    <row r="2266" spans="4:4" x14ac:dyDescent="0.2">
      <c r="D2266" s="216"/>
    </row>
    <row r="2267" spans="4:4" x14ac:dyDescent="0.2">
      <c r="D2267" s="216"/>
    </row>
    <row r="2268" spans="4:4" x14ac:dyDescent="0.2">
      <c r="D2268" s="216"/>
    </row>
    <row r="2269" spans="4:4" x14ac:dyDescent="0.2">
      <c r="D2269" s="216"/>
    </row>
    <row r="2270" spans="4:4" x14ac:dyDescent="0.2">
      <c r="D2270" s="216"/>
    </row>
    <row r="2271" spans="4:4" x14ac:dyDescent="0.2">
      <c r="D2271" s="216"/>
    </row>
    <row r="2272" spans="4:4" x14ac:dyDescent="0.2">
      <c r="D2272" s="216"/>
    </row>
    <row r="2273" spans="4:4" x14ac:dyDescent="0.2">
      <c r="D2273" s="216"/>
    </row>
    <row r="2274" spans="4:4" x14ac:dyDescent="0.2">
      <c r="D2274" s="216"/>
    </row>
    <row r="2275" spans="4:4" x14ac:dyDescent="0.2">
      <c r="D2275" s="216"/>
    </row>
    <row r="2276" spans="4:4" x14ac:dyDescent="0.2">
      <c r="D2276" s="216"/>
    </row>
    <row r="2277" spans="4:4" x14ac:dyDescent="0.2">
      <c r="D2277" s="216"/>
    </row>
    <row r="2278" spans="4:4" x14ac:dyDescent="0.2">
      <c r="D2278" s="216"/>
    </row>
    <row r="2279" spans="4:4" x14ac:dyDescent="0.2">
      <c r="D2279" s="216"/>
    </row>
    <row r="2280" spans="4:4" x14ac:dyDescent="0.2">
      <c r="D2280" s="216"/>
    </row>
    <row r="2281" spans="4:4" x14ac:dyDescent="0.2">
      <c r="D2281" s="216"/>
    </row>
    <row r="2282" spans="4:4" x14ac:dyDescent="0.2">
      <c r="D2282" s="216"/>
    </row>
    <row r="2283" spans="4:4" x14ac:dyDescent="0.2">
      <c r="D2283" s="216"/>
    </row>
    <row r="2284" spans="4:4" x14ac:dyDescent="0.2">
      <c r="D2284" s="216"/>
    </row>
    <row r="2285" spans="4:4" x14ac:dyDescent="0.2">
      <c r="D2285" s="216"/>
    </row>
    <row r="2286" spans="4:4" x14ac:dyDescent="0.2">
      <c r="D2286" s="216"/>
    </row>
    <row r="2287" spans="4:4" x14ac:dyDescent="0.2">
      <c r="D2287" s="216"/>
    </row>
    <row r="2288" spans="4:4" x14ac:dyDescent="0.2">
      <c r="D2288" s="216"/>
    </row>
    <row r="2289" spans="4:4" x14ac:dyDescent="0.2">
      <c r="D2289" s="216"/>
    </row>
    <row r="2290" spans="4:4" x14ac:dyDescent="0.2">
      <c r="D2290" s="216"/>
    </row>
    <row r="2291" spans="4:4" x14ac:dyDescent="0.2">
      <c r="D2291" s="216"/>
    </row>
    <row r="2292" spans="4:4" x14ac:dyDescent="0.2">
      <c r="D2292" s="216"/>
    </row>
    <row r="2293" spans="4:4" x14ac:dyDescent="0.2">
      <c r="D2293" s="216"/>
    </row>
    <row r="2294" spans="4:4" x14ac:dyDescent="0.2">
      <c r="D2294" s="216"/>
    </row>
    <row r="2295" spans="4:4" x14ac:dyDescent="0.2">
      <c r="D2295" s="216"/>
    </row>
    <row r="2296" spans="4:4" x14ac:dyDescent="0.2">
      <c r="D2296" s="216"/>
    </row>
    <row r="2297" spans="4:4" x14ac:dyDescent="0.2">
      <c r="D2297" s="216"/>
    </row>
    <row r="2298" spans="4:4" x14ac:dyDescent="0.2">
      <c r="D2298" s="216"/>
    </row>
    <row r="2299" spans="4:4" x14ac:dyDescent="0.2">
      <c r="D2299" s="216"/>
    </row>
    <row r="2300" spans="4:4" x14ac:dyDescent="0.2">
      <c r="D2300" s="216"/>
    </row>
    <row r="2301" spans="4:4" x14ac:dyDescent="0.2">
      <c r="D2301" s="216"/>
    </row>
    <row r="2302" spans="4:4" x14ac:dyDescent="0.2">
      <c r="D2302" s="216"/>
    </row>
    <row r="2303" spans="4:4" x14ac:dyDescent="0.2">
      <c r="D2303" s="216"/>
    </row>
    <row r="2304" spans="4:4" x14ac:dyDescent="0.2">
      <c r="D2304" s="216"/>
    </row>
    <row r="2305" spans="4:4" x14ac:dyDescent="0.2">
      <c r="D2305" s="216"/>
    </row>
    <row r="2306" spans="4:4" x14ac:dyDescent="0.2">
      <c r="D2306" s="216"/>
    </row>
    <row r="2307" spans="4:4" x14ac:dyDescent="0.2">
      <c r="D2307" s="216"/>
    </row>
    <row r="2308" spans="4:4" x14ac:dyDescent="0.2">
      <c r="D2308" s="216"/>
    </row>
    <row r="2309" spans="4:4" x14ac:dyDescent="0.2">
      <c r="D2309" s="216"/>
    </row>
    <row r="2310" spans="4:4" x14ac:dyDescent="0.2">
      <c r="D2310" s="216"/>
    </row>
    <row r="2311" spans="4:4" x14ac:dyDescent="0.2">
      <c r="D2311" s="216"/>
    </row>
    <row r="2312" spans="4:4" x14ac:dyDescent="0.2">
      <c r="D2312" s="216"/>
    </row>
    <row r="2313" spans="4:4" x14ac:dyDescent="0.2">
      <c r="D2313" s="216"/>
    </row>
    <row r="2314" spans="4:4" x14ac:dyDescent="0.2">
      <c r="D2314" s="216"/>
    </row>
    <row r="2315" spans="4:4" x14ac:dyDescent="0.2">
      <c r="D2315" s="216"/>
    </row>
    <row r="2316" spans="4:4" x14ac:dyDescent="0.2">
      <c r="D2316" s="216"/>
    </row>
    <row r="2317" spans="4:4" x14ac:dyDescent="0.2">
      <c r="D2317" s="216"/>
    </row>
    <row r="2318" spans="4:4" x14ac:dyDescent="0.2">
      <c r="D2318" s="216"/>
    </row>
    <row r="2319" spans="4:4" x14ac:dyDescent="0.2">
      <c r="D2319" s="216"/>
    </row>
    <row r="2320" spans="4:4" x14ac:dyDescent="0.2">
      <c r="D2320" s="216"/>
    </row>
    <row r="2321" spans="4:4" x14ac:dyDescent="0.2">
      <c r="D2321" s="216"/>
    </row>
    <row r="2322" spans="4:4" x14ac:dyDescent="0.2">
      <c r="D2322" s="216"/>
    </row>
    <row r="2323" spans="4:4" x14ac:dyDescent="0.2">
      <c r="D2323" s="216"/>
    </row>
    <row r="2324" spans="4:4" x14ac:dyDescent="0.2">
      <c r="D2324" s="216"/>
    </row>
    <row r="2325" spans="4:4" x14ac:dyDescent="0.2">
      <c r="D2325" s="216"/>
    </row>
    <row r="2326" spans="4:4" x14ac:dyDescent="0.2">
      <c r="D2326" s="216"/>
    </row>
    <row r="2327" spans="4:4" x14ac:dyDescent="0.2">
      <c r="D2327" s="216"/>
    </row>
    <row r="2328" spans="4:4" x14ac:dyDescent="0.2">
      <c r="D2328" s="216"/>
    </row>
    <row r="2329" spans="4:4" x14ac:dyDescent="0.2">
      <c r="D2329" s="216"/>
    </row>
    <row r="2330" spans="4:4" x14ac:dyDescent="0.2">
      <c r="D2330" s="216"/>
    </row>
    <row r="2331" spans="4:4" x14ac:dyDescent="0.2">
      <c r="D2331" s="216"/>
    </row>
    <row r="2332" spans="4:4" x14ac:dyDescent="0.2">
      <c r="D2332" s="216"/>
    </row>
    <row r="2333" spans="4:4" x14ac:dyDescent="0.2">
      <c r="D2333" s="216"/>
    </row>
    <row r="2334" spans="4:4" x14ac:dyDescent="0.2">
      <c r="D2334" s="216"/>
    </row>
    <row r="2335" spans="4:4" x14ac:dyDescent="0.2">
      <c r="D2335" s="216"/>
    </row>
    <row r="2336" spans="4:4" x14ac:dyDescent="0.2">
      <c r="D2336" s="216"/>
    </row>
    <row r="2337" spans="4:4" x14ac:dyDescent="0.2">
      <c r="D2337" s="216"/>
    </row>
    <row r="2338" spans="4:4" x14ac:dyDescent="0.2">
      <c r="D2338" s="216"/>
    </row>
    <row r="2339" spans="4:4" x14ac:dyDescent="0.2">
      <c r="D2339" s="216"/>
    </row>
    <row r="2340" spans="4:4" x14ac:dyDescent="0.2">
      <c r="D2340" s="216"/>
    </row>
    <row r="2341" spans="4:4" x14ac:dyDescent="0.2">
      <c r="D2341" s="216"/>
    </row>
    <row r="2342" spans="4:4" x14ac:dyDescent="0.2">
      <c r="D2342" s="216"/>
    </row>
    <row r="2343" spans="4:4" x14ac:dyDescent="0.2">
      <c r="D2343" s="216"/>
    </row>
    <row r="2344" spans="4:4" x14ac:dyDescent="0.2">
      <c r="D2344" s="216"/>
    </row>
    <row r="2345" spans="4:4" x14ac:dyDescent="0.2">
      <c r="D2345" s="216"/>
    </row>
    <row r="2346" spans="4:4" x14ac:dyDescent="0.2">
      <c r="D2346" s="216"/>
    </row>
    <row r="2347" spans="4:4" x14ac:dyDescent="0.2">
      <c r="D2347" s="216"/>
    </row>
    <row r="2348" spans="4:4" x14ac:dyDescent="0.2">
      <c r="D2348" s="216"/>
    </row>
    <row r="2349" spans="4:4" x14ac:dyDescent="0.2">
      <c r="D2349" s="216"/>
    </row>
    <row r="2350" spans="4:4" x14ac:dyDescent="0.2">
      <c r="D2350" s="216"/>
    </row>
    <row r="2351" spans="4:4" x14ac:dyDescent="0.2">
      <c r="D2351" s="216"/>
    </row>
    <row r="2352" spans="4:4" x14ac:dyDescent="0.2">
      <c r="D2352" s="216"/>
    </row>
    <row r="2353" spans="4:4" x14ac:dyDescent="0.2">
      <c r="D2353" s="216"/>
    </row>
    <row r="2354" spans="4:4" x14ac:dyDescent="0.2">
      <c r="D2354" s="216"/>
    </row>
    <row r="2355" spans="4:4" x14ac:dyDescent="0.2">
      <c r="D2355" s="216"/>
    </row>
    <row r="2356" spans="4:4" x14ac:dyDescent="0.2">
      <c r="D2356" s="216"/>
    </row>
    <row r="2357" spans="4:4" x14ac:dyDescent="0.2">
      <c r="D2357" s="216"/>
    </row>
    <row r="2358" spans="4:4" x14ac:dyDescent="0.2">
      <c r="D2358" s="216"/>
    </row>
    <row r="2359" spans="4:4" x14ac:dyDescent="0.2">
      <c r="D2359" s="216"/>
    </row>
    <row r="2360" spans="4:4" x14ac:dyDescent="0.2">
      <c r="D2360" s="216"/>
    </row>
    <row r="2361" spans="4:4" x14ac:dyDescent="0.2">
      <c r="D2361" s="216"/>
    </row>
    <row r="2362" spans="4:4" x14ac:dyDescent="0.2">
      <c r="D2362" s="216"/>
    </row>
    <row r="2363" spans="4:4" x14ac:dyDescent="0.2">
      <c r="D2363" s="216"/>
    </row>
    <row r="2364" spans="4:4" x14ac:dyDescent="0.2">
      <c r="D2364" s="216"/>
    </row>
    <row r="2365" spans="4:4" x14ac:dyDescent="0.2">
      <c r="D2365" s="216"/>
    </row>
    <row r="2366" spans="4:4" x14ac:dyDescent="0.2">
      <c r="D2366" s="216"/>
    </row>
    <row r="2367" spans="4:4" x14ac:dyDescent="0.2">
      <c r="D2367" s="216"/>
    </row>
    <row r="2368" spans="4:4" x14ac:dyDescent="0.2">
      <c r="D2368" s="216"/>
    </row>
    <row r="2369" spans="4:4" x14ac:dyDescent="0.2">
      <c r="D2369" s="216"/>
    </row>
    <row r="2370" spans="4:4" x14ac:dyDescent="0.2">
      <c r="D2370" s="216"/>
    </row>
    <row r="2371" spans="4:4" x14ac:dyDescent="0.2">
      <c r="D2371" s="216"/>
    </row>
    <row r="2372" spans="4:4" x14ac:dyDescent="0.2">
      <c r="D2372" s="216"/>
    </row>
    <row r="2373" spans="4:4" x14ac:dyDescent="0.2">
      <c r="D2373" s="216"/>
    </row>
    <row r="2374" spans="4:4" x14ac:dyDescent="0.2">
      <c r="D2374" s="216"/>
    </row>
    <row r="2375" spans="4:4" x14ac:dyDescent="0.2">
      <c r="D2375" s="216"/>
    </row>
    <row r="2376" spans="4:4" x14ac:dyDescent="0.2">
      <c r="D2376" s="216"/>
    </row>
    <row r="2377" spans="4:4" x14ac:dyDescent="0.2">
      <c r="D2377" s="216"/>
    </row>
    <row r="2378" spans="4:4" x14ac:dyDescent="0.2">
      <c r="D2378" s="216"/>
    </row>
    <row r="2379" spans="4:4" x14ac:dyDescent="0.2">
      <c r="D2379" s="216"/>
    </row>
    <row r="2380" spans="4:4" x14ac:dyDescent="0.2">
      <c r="D2380" s="216"/>
    </row>
    <row r="2381" spans="4:4" x14ac:dyDescent="0.2">
      <c r="D2381" s="216"/>
    </row>
    <row r="2382" spans="4:4" x14ac:dyDescent="0.2">
      <c r="D2382" s="216"/>
    </row>
    <row r="2383" spans="4:4" x14ac:dyDescent="0.2">
      <c r="D2383" s="216"/>
    </row>
    <row r="2384" spans="4:4" x14ac:dyDescent="0.2">
      <c r="D2384" s="216"/>
    </row>
    <row r="2385" spans="4:4" x14ac:dyDescent="0.2">
      <c r="D2385" s="216"/>
    </row>
    <row r="2386" spans="4:4" x14ac:dyDescent="0.2">
      <c r="D2386" s="216"/>
    </row>
    <row r="2387" spans="4:4" x14ac:dyDescent="0.2">
      <c r="D2387" s="216"/>
    </row>
    <row r="2388" spans="4:4" x14ac:dyDescent="0.2">
      <c r="D2388" s="216"/>
    </row>
    <row r="2389" spans="4:4" x14ac:dyDescent="0.2">
      <c r="D2389" s="216"/>
    </row>
    <row r="2390" spans="4:4" x14ac:dyDescent="0.2">
      <c r="D2390" s="216"/>
    </row>
    <row r="2391" spans="4:4" x14ac:dyDescent="0.2">
      <c r="D2391" s="216"/>
    </row>
    <row r="2392" spans="4:4" x14ac:dyDescent="0.2">
      <c r="D2392" s="216"/>
    </row>
    <row r="2393" spans="4:4" x14ac:dyDescent="0.2">
      <c r="D2393" s="216"/>
    </row>
    <row r="2394" spans="4:4" x14ac:dyDescent="0.2">
      <c r="D2394" s="216"/>
    </row>
    <row r="2395" spans="4:4" x14ac:dyDescent="0.2">
      <c r="D2395" s="216"/>
    </row>
    <row r="2396" spans="4:4" x14ac:dyDescent="0.2">
      <c r="D2396" s="216"/>
    </row>
    <row r="2397" spans="4:4" x14ac:dyDescent="0.2">
      <c r="D2397" s="216"/>
    </row>
    <row r="2398" spans="4:4" x14ac:dyDescent="0.2">
      <c r="D2398" s="216"/>
    </row>
    <row r="2399" spans="4:4" x14ac:dyDescent="0.2">
      <c r="D2399" s="216"/>
    </row>
    <row r="2400" spans="4:4" x14ac:dyDescent="0.2">
      <c r="D2400" s="216"/>
    </row>
    <row r="2401" spans="4:4" x14ac:dyDescent="0.2">
      <c r="D2401" s="216"/>
    </row>
    <row r="2402" spans="4:4" x14ac:dyDescent="0.2">
      <c r="D2402" s="216"/>
    </row>
    <row r="2403" spans="4:4" x14ac:dyDescent="0.2">
      <c r="D2403" s="216"/>
    </row>
    <row r="2404" spans="4:4" x14ac:dyDescent="0.2">
      <c r="D2404" s="216"/>
    </row>
    <row r="2405" spans="4:4" x14ac:dyDescent="0.2">
      <c r="D2405" s="216"/>
    </row>
    <row r="2406" spans="4:4" x14ac:dyDescent="0.2">
      <c r="D2406" s="216"/>
    </row>
    <row r="2407" spans="4:4" x14ac:dyDescent="0.2">
      <c r="D2407" s="216"/>
    </row>
    <row r="2408" spans="4:4" x14ac:dyDescent="0.2">
      <c r="D2408" s="216"/>
    </row>
    <row r="2409" spans="4:4" x14ac:dyDescent="0.2">
      <c r="D2409" s="216"/>
    </row>
    <row r="2410" spans="4:4" x14ac:dyDescent="0.2">
      <c r="D2410" s="216"/>
    </row>
    <row r="2411" spans="4:4" x14ac:dyDescent="0.2">
      <c r="D2411" s="216"/>
    </row>
    <row r="2412" spans="4:4" x14ac:dyDescent="0.2">
      <c r="D2412" s="216"/>
    </row>
    <row r="2413" spans="4:4" x14ac:dyDescent="0.2">
      <c r="D2413" s="216"/>
    </row>
    <row r="2414" spans="4:4" x14ac:dyDescent="0.2">
      <c r="D2414" s="216"/>
    </row>
    <row r="2415" spans="4:4" x14ac:dyDescent="0.2">
      <c r="D2415" s="216"/>
    </row>
    <row r="2416" spans="4:4" x14ac:dyDescent="0.2">
      <c r="D2416" s="216"/>
    </row>
    <row r="2417" spans="4:4" x14ac:dyDescent="0.2">
      <c r="D2417" s="216"/>
    </row>
    <row r="2418" spans="4:4" x14ac:dyDescent="0.2">
      <c r="D2418" s="216"/>
    </row>
    <row r="2419" spans="4:4" x14ac:dyDescent="0.2">
      <c r="D2419" s="216"/>
    </row>
    <row r="2420" spans="4:4" x14ac:dyDescent="0.2">
      <c r="D2420" s="216"/>
    </row>
    <row r="2421" spans="4:4" x14ac:dyDescent="0.2">
      <c r="D2421" s="216"/>
    </row>
    <row r="2422" spans="4:4" x14ac:dyDescent="0.2">
      <c r="D2422" s="216"/>
    </row>
    <row r="2423" spans="4:4" x14ac:dyDescent="0.2">
      <c r="D2423" s="216"/>
    </row>
    <row r="2424" spans="4:4" x14ac:dyDescent="0.2">
      <c r="D2424" s="216"/>
    </row>
    <row r="2425" spans="4:4" x14ac:dyDescent="0.2">
      <c r="D2425" s="216"/>
    </row>
    <row r="2426" spans="4:4" x14ac:dyDescent="0.2">
      <c r="D2426" s="216"/>
    </row>
    <row r="2427" spans="4:4" x14ac:dyDescent="0.2">
      <c r="D2427" s="216"/>
    </row>
    <row r="2428" spans="4:4" x14ac:dyDescent="0.2">
      <c r="D2428" s="216"/>
    </row>
    <row r="2429" spans="4:4" x14ac:dyDescent="0.2">
      <c r="D2429" s="216"/>
    </row>
    <row r="2430" spans="4:4" x14ac:dyDescent="0.2">
      <c r="D2430" s="216"/>
    </row>
    <row r="2431" spans="4:4" x14ac:dyDescent="0.2">
      <c r="D2431" s="216"/>
    </row>
    <row r="2432" spans="4:4" x14ac:dyDescent="0.2">
      <c r="D2432" s="216"/>
    </row>
    <row r="2433" spans="4:4" x14ac:dyDescent="0.2">
      <c r="D2433" s="216"/>
    </row>
    <row r="2434" spans="4:4" x14ac:dyDescent="0.2">
      <c r="D2434" s="216"/>
    </row>
    <row r="2435" spans="4:4" x14ac:dyDescent="0.2">
      <c r="D2435" s="216"/>
    </row>
    <row r="2436" spans="4:4" x14ac:dyDescent="0.2">
      <c r="D2436" s="216"/>
    </row>
    <row r="2437" spans="4:4" x14ac:dyDescent="0.2">
      <c r="D2437" s="216"/>
    </row>
    <row r="2438" spans="4:4" x14ac:dyDescent="0.2">
      <c r="D2438" s="216"/>
    </row>
    <row r="2439" spans="4:4" x14ac:dyDescent="0.2">
      <c r="D2439" s="216"/>
    </row>
    <row r="2440" spans="4:4" x14ac:dyDescent="0.2">
      <c r="D2440" s="216"/>
    </row>
    <row r="2441" spans="4:4" x14ac:dyDescent="0.2">
      <c r="D2441" s="216"/>
    </row>
    <row r="2442" spans="4:4" x14ac:dyDescent="0.2">
      <c r="D2442" s="216"/>
    </row>
    <row r="2443" spans="4:4" x14ac:dyDescent="0.2">
      <c r="D2443" s="216"/>
    </row>
    <row r="2444" spans="4:4" x14ac:dyDescent="0.2">
      <c r="D2444" s="216"/>
    </row>
    <row r="2445" spans="4:4" x14ac:dyDescent="0.2">
      <c r="D2445" s="216"/>
    </row>
    <row r="2446" spans="4:4" x14ac:dyDescent="0.2">
      <c r="D2446" s="216"/>
    </row>
    <row r="2447" spans="4:4" x14ac:dyDescent="0.2">
      <c r="D2447" s="216"/>
    </row>
    <row r="2448" spans="4:4" x14ac:dyDescent="0.2">
      <c r="D2448" s="216"/>
    </row>
    <row r="2449" spans="4:4" x14ac:dyDescent="0.2">
      <c r="D2449" s="216"/>
    </row>
    <row r="2450" spans="4:4" x14ac:dyDescent="0.2">
      <c r="D2450" s="216"/>
    </row>
    <row r="2451" spans="4:4" x14ac:dyDescent="0.2">
      <c r="D2451" s="216"/>
    </row>
    <row r="2452" spans="4:4" x14ac:dyDescent="0.2">
      <c r="D2452" s="216"/>
    </row>
    <row r="2453" spans="4:4" x14ac:dyDescent="0.2">
      <c r="D2453" s="216"/>
    </row>
    <row r="2454" spans="4:4" x14ac:dyDescent="0.2">
      <c r="D2454" s="216"/>
    </row>
    <row r="2455" spans="4:4" x14ac:dyDescent="0.2">
      <c r="D2455" s="216"/>
    </row>
    <row r="2456" spans="4:4" x14ac:dyDescent="0.2">
      <c r="D2456" s="216"/>
    </row>
    <row r="2457" spans="4:4" x14ac:dyDescent="0.2">
      <c r="D2457" s="216"/>
    </row>
    <row r="2458" spans="4:4" x14ac:dyDescent="0.2">
      <c r="D2458" s="216"/>
    </row>
    <row r="2459" spans="4:4" x14ac:dyDescent="0.2">
      <c r="D2459" s="216"/>
    </row>
    <row r="2460" spans="4:4" x14ac:dyDescent="0.2">
      <c r="D2460" s="216"/>
    </row>
    <row r="2461" spans="4:4" x14ac:dyDescent="0.2">
      <c r="D2461" s="216"/>
    </row>
    <row r="2462" spans="4:4" x14ac:dyDescent="0.2">
      <c r="D2462" s="216"/>
    </row>
    <row r="2463" spans="4:4" x14ac:dyDescent="0.2">
      <c r="D2463" s="216"/>
    </row>
    <row r="2464" spans="4:4" x14ac:dyDescent="0.2">
      <c r="D2464" s="216"/>
    </row>
    <row r="2465" spans="4:4" x14ac:dyDescent="0.2">
      <c r="D2465" s="216"/>
    </row>
    <row r="2466" spans="4:4" x14ac:dyDescent="0.2">
      <c r="D2466" s="216"/>
    </row>
    <row r="2467" spans="4:4" x14ac:dyDescent="0.2">
      <c r="D2467" s="216"/>
    </row>
    <row r="2468" spans="4:4" x14ac:dyDescent="0.2">
      <c r="D2468" s="216"/>
    </row>
    <row r="2469" spans="4:4" x14ac:dyDescent="0.2">
      <c r="D2469" s="216"/>
    </row>
    <row r="2470" spans="4:4" x14ac:dyDescent="0.2">
      <c r="D2470" s="216"/>
    </row>
    <row r="2471" spans="4:4" x14ac:dyDescent="0.2">
      <c r="D2471" s="216"/>
    </row>
    <row r="2472" spans="4:4" x14ac:dyDescent="0.2">
      <c r="D2472" s="216"/>
    </row>
    <row r="2473" spans="4:4" x14ac:dyDescent="0.2">
      <c r="D2473" s="216"/>
    </row>
    <row r="2474" spans="4:4" x14ac:dyDescent="0.2">
      <c r="D2474" s="216"/>
    </row>
    <row r="2475" spans="4:4" x14ac:dyDescent="0.2">
      <c r="D2475" s="216"/>
    </row>
    <row r="2476" spans="4:4" x14ac:dyDescent="0.2">
      <c r="D2476" s="216"/>
    </row>
    <row r="2477" spans="4:4" x14ac:dyDescent="0.2">
      <c r="D2477" s="216"/>
    </row>
    <row r="2478" spans="4:4" x14ac:dyDescent="0.2">
      <c r="D2478" s="216"/>
    </row>
    <row r="2479" spans="4:4" x14ac:dyDescent="0.2">
      <c r="D2479" s="216"/>
    </row>
    <row r="2480" spans="4:4" x14ac:dyDescent="0.2">
      <c r="D2480" s="216"/>
    </row>
    <row r="2481" spans="4:4" x14ac:dyDescent="0.2">
      <c r="D2481" s="216"/>
    </row>
    <row r="2482" spans="4:4" x14ac:dyDescent="0.2">
      <c r="D2482" s="216"/>
    </row>
    <row r="2483" spans="4:4" x14ac:dyDescent="0.2">
      <c r="D2483" s="216"/>
    </row>
    <row r="2484" spans="4:4" x14ac:dyDescent="0.2">
      <c r="D2484" s="216"/>
    </row>
    <row r="2485" spans="4:4" x14ac:dyDescent="0.2">
      <c r="D2485" s="216"/>
    </row>
    <row r="2486" spans="4:4" x14ac:dyDescent="0.2">
      <c r="D2486" s="216"/>
    </row>
    <row r="2487" spans="4:4" x14ac:dyDescent="0.2">
      <c r="D2487" s="216"/>
    </row>
    <row r="2488" spans="4:4" x14ac:dyDescent="0.2">
      <c r="D2488" s="216"/>
    </row>
    <row r="2489" spans="4:4" x14ac:dyDescent="0.2">
      <c r="D2489" s="216"/>
    </row>
    <row r="2490" spans="4:4" x14ac:dyDescent="0.2">
      <c r="D2490" s="216"/>
    </row>
    <row r="2491" spans="4:4" x14ac:dyDescent="0.2">
      <c r="D2491" s="216"/>
    </row>
    <row r="2492" spans="4:4" x14ac:dyDescent="0.2">
      <c r="D2492" s="216"/>
    </row>
    <row r="2493" spans="4:4" x14ac:dyDescent="0.2">
      <c r="D2493" s="216"/>
    </row>
    <row r="2494" spans="4:4" x14ac:dyDescent="0.2">
      <c r="D2494" s="216"/>
    </row>
    <row r="2495" spans="4:4" x14ac:dyDescent="0.2">
      <c r="D2495" s="216"/>
    </row>
    <row r="2496" spans="4:4" x14ac:dyDescent="0.2">
      <c r="D2496" s="216"/>
    </row>
    <row r="2497" spans="4:4" x14ac:dyDescent="0.2">
      <c r="D2497" s="216"/>
    </row>
    <row r="2498" spans="4:4" x14ac:dyDescent="0.2">
      <c r="D2498" s="216"/>
    </row>
    <row r="2499" spans="4:4" x14ac:dyDescent="0.2">
      <c r="D2499" s="216"/>
    </row>
    <row r="2500" spans="4:4" x14ac:dyDescent="0.2">
      <c r="D2500" s="216"/>
    </row>
    <row r="2501" spans="4:4" x14ac:dyDescent="0.2">
      <c r="D2501" s="216"/>
    </row>
    <row r="2502" spans="4:4" x14ac:dyDescent="0.2">
      <c r="D2502" s="216"/>
    </row>
    <row r="2503" spans="4:4" x14ac:dyDescent="0.2">
      <c r="D2503" s="216"/>
    </row>
    <row r="2504" spans="4:4" x14ac:dyDescent="0.2">
      <c r="D2504" s="216"/>
    </row>
    <row r="2505" spans="4:4" x14ac:dyDescent="0.2">
      <c r="D2505" s="216"/>
    </row>
    <row r="2506" spans="4:4" x14ac:dyDescent="0.2">
      <c r="D2506" s="216"/>
    </row>
    <row r="2507" spans="4:4" x14ac:dyDescent="0.2">
      <c r="D2507" s="216"/>
    </row>
    <row r="2508" spans="4:4" x14ac:dyDescent="0.2">
      <c r="D2508" s="216"/>
    </row>
    <row r="2509" spans="4:4" x14ac:dyDescent="0.2">
      <c r="D2509" s="216"/>
    </row>
    <row r="2510" spans="4:4" x14ac:dyDescent="0.2">
      <c r="D2510" s="216"/>
    </row>
    <row r="2511" spans="4:4" x14ac:dyDescent="0.2">
      <c r="D2511" s="216"/>
    </row>
    <row r="2512" spans="4:4" x14ac:dyDescent="0.2">
      <c r="D2512" s="216"/>
    </row>
    <row r="2513" spans="4:4" x14ac:dyDescent="0.2">
      <c r="D2513" s="216"/>
    </row>
    <row r="2514" spans="4:4" x14ac:dyDescent="0.2">
      <c r="D2514" s="216"/>
    </row>
    <row r="2515" spans="4:4" x14ac:dyDescent="0.2">
      <c r="D2515" s="216"/>
    </row>
    <row r="2516" spans="4:4" x14ac:dyDescent="0.2">
      <c r="D2516" s="216"/>
    </row>
    <row r="2517" spans="4:4" x14ac:dyDescent="0.2">
      <c r="D2517" s="216"/>
    </row>
    <row r="2518" spans="4:4" x14ac:dyDescent="0.2">
      <c r="D2518" s="216"/>
    </row>
    <row r="2519" spans="4:4" x14ac:dyDescent="0.2">
      <c r="D2519" s="216"/>
    </row>
    <row r="2520" spans="4:4" x14ac:dyDescent="0.2">
      <c r="D2520" s="216"/>
    </row>
    <row r="2521" spans="4:4" x14ac:dyDescent="0.2">
      <c r="D2521" s="216"/>
    </row>
    <row r="2522" spans="4:4" x14ac:dyDescent="0.2">
      <c r="D2522" s="216"/>
    </row>
    <row r="2523" spans="4:4" x14ac:dyDescent="0.2">
      <c r="D2523" s="216"/>
    </row>
    <row r="2524" spans="4:4" x14ac:dyDescent="0.2">
      <c r="D2524" s="216"/>
    </row>
    <row r="2525" spans="4:4" x14ac:dyDescent="0.2">
      <c r="D2525" s="216"/>
    </row>
    <row r="2526" spans="4:4" x14ac:dyDescent="0.2">
      <c r="D2526" s="216"/>
    </row>
    <row r="2527" spans="4:4" x14ac:dyDescent="0.2">
      <c r="D2527" s="216"/>
    </row>
    <row r="2528" spans="4:4" x14ac:dyDescent="0.2">
      <c r="D2528" s="216"/>
    </row>
    <row r="2529" spans="4:4" x14ac:dyDescent="0.2">
      <c r="D2529" s="216"/>
    </row>
    <row r="2530" spans="4:4" x14ac:dyDescent="0.2">
      <c r="D2530" s="216"/>
    </row>
    <row r="2531" spans="4:4" x14ac:dyDescent="0.2">
      <c r="D2531" s="216"/>
    </row>
    <row r="2532" spans="4:4" x14ac:dyDescent="0.2">
      <c r="D2532" s="216"/>
    </row>
    <row r="2533" spans="4:4" x14ac:dyDescent="0.2">
      <c r="D2533" s="216"/>
    </row>
    <row r="2534" spans="4:4" x14ac:dyDescent="0.2">
      <c r="D2534" s="216"/>
    </row>
    <row r="2535" spans="4:4" x14ac:dyDescent="0.2">
      <c r="D2535" s="216"/>
    </row>
    <row r="2536" spans="4:4" x14ac:dyDescent="0.2">
      <c r="D2536" s="216"/>
    </row>
    <row r="2537" spans="4:4" x14ac:dyDescent="0.2">
      <c r="D2537" s="216"/>
    </row>
    <row r="2538" spans="4:4" x14ac:dyDescent="0.2">
      <c r="D2538" s="216"/>
    </row>
    <row r="2539" spans="4:4" x14ac:dyDescent="0.2">
      <c r="D2539" s="216"/>
    </row>
    <row r="2540" spans="4:4" x14ac:dyDescent="0.2">
      <c r="D2540" s="216"/>
    </row>
    <row r="2541" spans="4:4" x14ac:dyDescent="0.2">
      <c r="D2541" s="216"/>
    </row>
    <row r="2542" spans="4:4" x14ac:dyDescent="0.2">
      <c r="D2542" s="216"/>
    </row>
    <row r="2543" spans="4:4" x14ac:dyDescent="0.2">
      <c r="D2543" s="216"/>
    </row>
    <row r="2544" spans="4:4" x14ac:dyDescent="0.2">
      <c r="D2544" s="216"/>
    </row>
    <row r="2545" spans="4:4" x14ac:dyDescent="0.2">
      <c r="D2545" s="216"/>
    </row>
    <row r="2546" spans="4:4" x14ac:dyDescent="0.2">
      <c r="D2546" s="216"/>
    </row>
    <row r="2547" spans="4:4" x14ac:dyDescent="0.2">
      <c r="D2547" s="216"/>
    </row>
    <row r="2548" spans="4:4" x14ac:dyDescent="0.2">
      <c r="D2548" s="216"/>
    </row>
    <row r="2549" spans="4:4" x14ac:dyDescent="0.2">
      <c r="D2549" s="216"/>
    </row>
    <row r="2550" spans="4:4" x14ac:dyDescent="0.2">
      <c r="D2550" s="216"/>
    </row>
    <row r="2551" spans="4:4" x14ac:dyDescent="0.2">
      <c r="D2551" s="216"/>
    </row>
    <row r="2552" spans="4:4" x14ac:dyDescent="0.2">
      <c r="D2552" s="216"/>
    </row>
    <row r="2553" spans="4:4" x14ac:dyDescent="0.2">
      <c r="D2553" s="216"/>
    </row>
    <row r="2554" spans="4:4" x14ac:dyDescent="0.2">
      <c r="D2554" s="216"/>
    </row>
    <row r="2555" spans="4:4" x14ac:dyDescent="0.2">
      <c r="D2555" s="216"/>
    </row>
    <row r="2556" spans="4:4" x14ac:dyDescent="0.2">
      <c r="D2556" s="216"/>
    </row>
    <row r="2557" spans="4:4" x14ac:dyDescent="0.2">
      <c r="D2557" s="216"/>
    </row>
    <row r="2558" spans="4:4" x14ac:dyDescent="0.2">
      <c r="D2558" s="216"/>
    </row>
    <row r="2559" spans="4:4" x14ac:dyDescent="0.2">
      <c r="D2559" s="216"/>
    </row>
    <row r="2560" spans="4:4" x14ac:dyDescent="0.2">
      <c r="D2560" s="216"/>
    </row>
    <row r="2561" spans="4:4" x14ac:dyDescent="0.2">
      <c r="D2561" s="216"/>
    </row>
    <row r="2562" spans="4:4" x14ac:dyDescent="0.2">
      <c r="D2562" s="216"/>
    </row>
    <row r="2563" spans="4:4" x14ac:dyDescent="0.2">
      <c r="D2563" s="216"/>
    </row>
    <row r="2564" spans="4:4" x14ac:dyDescent="0.2">
      <c r="D2564" s="216"/>
    </row>
    <row r="2565" spans="4:4" x14ac:dyDescent="0.2">
      <c r="D2565" s="216"/>
    </row>
    <row r="2566" spans="4:4" x14ac:dyDescent="0.2">
      <c r="D2566" s="216"/>
    </row>
    <row r="2567" spans="4:4" x14ac:dyDescent="0.2">
      <c r="D2567" s="216"/>
    </row>
    <row r="2568" spans="4:4" x14ac:dyDescent="0.2">
      <c r="D2568" s="216"/>
    </row>
    <row r="2569" spans="4:4" x14ac:dyDescent="0.2">
      <c r="D2569" s="216"/>
    </row>
    <row r="2570" spans="4:4" x14ac:dyDescent="0.2">
      <c r="D2570" s="216"/>
    </row>
    <row r="2571" spans="4:4" x14ac:dyDescent="0.2">
      <c r="D2571" s="216"/>
    </row>
    <row r="2572" spans="4:4" x14ac:dyDescent="0.2">
      <c r="D2572" s="216"/>
    </row>
    <row r="2573" spans="4:4" x14ac:dyDescent="0.2">
      <c r="D2573" s="216"/>
    </row>
    <row r="2574" spans="4:4" x14ac:dyDescent="0.2">
      <c r="D2574" s="216"/>
    </row>
    <row r="2575" spans="4:4" x14ac:dyDescent="0.2">
      <c r="D2575" s="216"/>
    </row>
    <row r="2576" spans="4:4" x14ac:dyDescent="0.2">
      <c r="D2576" s="216"/>
    </row>
    <row r="2577" spans="4:4" x14ac:dyDescent="0.2">
      <c r="D2577" s="216"/>
    </row>
    <row r="2578" spans="4:4" x14ac:dyDescent="0.2">
      <c r="D2578" s="216"/>
    </row>
    <row r="2579" spans="4:4" x14ac:dyDescent="0.2">
      <c r="D2579" s="216"/>
    </row>
    <row r="2580" spans="4:4" x14ac:dyDescent="0.2">
      <c r="D2580" s="216"/>
    </row>
    <row r="2581" spans="4:4" x14ac:dyDescent="0.2">
      <c r="D2581" s="216"/>
    </row>
    <row r="2582" spans="4:4" x14ac:dyDescent="0.2">
      <c r="D2582" s="216"/>
    </row>
    <row r="2583" spans="4:4" x14ac:dyDescent="0.2">
      <c r="D2583" s="216"/>
    </row>
    <row r="2584" spans="4:4" x14ac:dyDescent="0.2">
      <c r="D2584" s="216"/>
    </row>
    <row r="2585" spans="4:4" x14ac:dyDescent="0.2">
      <c r="D2585" s="216"/>
    </row>
    <row r="2586" spans="4:4" x14ac:dyDescent="0.2">
      <c r="D2586" s="216"/>
    </row>
    <row r="2587" spans="4:4" x14ac:dyDescent="0.2">
      <c r="D2587" s="216"/>
    </row>
    <row r="2588" spans="4:4" x14ac:dyDescent="0.2">
      <c r="D2588" s="216"/>
    </row>
    <row r="2589" spans="4:4" x14ac:dyDescent="0.2">
      <c r="D2589" s="216"/>
    </row>
    <row r="2590" spans="4:4" x14ac:dyDescent="0.2">
      <c r="D2590" s="216"/>
    </row>
    <row r="2591" spans="4:4" x14ac:dyDescent="0.2">
      <c r="D2591" s="216"/>
    </row>
    <row r="2592" spans="4:4" x14ac:dyDescent="0.2">
      <c r="D2592" s="216"/>
    </row>
    <row r="2593" spans="4:4" x14ac:dyDescent="0.2">
      <c r="D2593" s="216"/>
    </row>
    <row r="2594" spans="4:4" x14ac:dyDescent="0.2">
      <c r="D2594" s="216"/>
    </row>
    <row r="2595" spans="4:4" x14ac:dyDescent="0.2">
      <c r="D2595" s="216"/>
    </row>
    <row r="2596" spans="4:4" x14ac:dyDescent="0.2">
      <c r="D2596" s="216"/>
    </row>
    <row r="2597" spans="4:4" x14ac:dyDescent="0.2">
      <c r="D2597" s="216"/>
    </row>
    <row r="2598" spans="4:4" x14ac:dyDescent="0.2">
      <c r="D2598" s="216"/>
    </row>
    <row r="2599" spans="4:4" x14ac:dyDescent="0.2">
      <c r="D2599" s="216"/>
    </row>
    <row r="2600" spans="4:4" x14ac:dyDescent="0.2">
      <c r="D2600" s="216"/>
    </row>
    <row r="2601" spans="4:4" x14ac:dyDescent="0.2">
      <c r="D2601" s="216"/>
    </row>
    <row r="2602" spans="4:4" x14ac:dyDescent="0.2">
      <c r="D2602" s="216"/>
    </row>
    <row r="2603" spans="4:4" x14ac:dyDescent="0.2">
      <c r="D2603" s="216"/>
    </row>
    <row r="2604" spans="4:4" x14ac:dyDescent="0.2">
      <c r="D2604" s="216"/>
    </row>
    <row r="2605" spans="4:4" x14ac:dyDescent="0.2">
      <c r="D2605" s="216"/>
    </row>
    <row r="2606" spans="4:4" x14ac:dyDescent="0.2">
      <c r="D2606" s="216"/>
    </row>
    <row r="2607" spans="4:4" x14ac:dyDescent="0.2">
      <c r="D2607" s="216"/>
    </row>
    <row r="2608" spans="4:4" x14ac:dyDescent="0.2">
      <c r="D2608" s="216"/>
    </row>
    <row r="2609" spans="4:4" x14ac:dyDescent="0.2">
      <c r="D2609" s="216"/>
    </row>
    <row r="2610" spans="4:4" x14ac:dyDescent="0.2">
      <c r="D2610" s="216"/>
    </row>
    <row r="2611" spans="4:4" x14ac:dyDescent="0.2">
      <c r="D2611" s="216"/>
    </row>
    <row r="2612" spans="4:4" x14ac:dyDescent="0.2">
      <c r="D2612" s="216"/>
    </row>
    <row r="2613" spans="4:4" x14ac:dyDescent="0.2">
      <c r="D2613" s="216"/>
    </row>
    <row r="2614" spans="4:4" x14ac:dyDescent="0.2">
      <c r="D2614" s="216"/>
    </row>
    <row r="2615" spans="4:4" x14ac:dyDescent="0.2">
      <c r="D2615" s="216"/>
    </row>
    <row r="2616" spans="4:4" x14ac:dyDescent="0.2">
      <c r="D2616" s="216"/>
    </row>
    <row r="2617" spans="4:4" x14ac:dyDescent="0.2">
      <c r="D2617" s="216"/>
    </row>
    <row r="2618" spans="4:4" x14ac:dyDescent="0.2">
      <c r="D2618" s="216"/>
    </row>
    <row r="2619" spans="4:4" x14ac:dyDescent="0.2">
      <c r="D2619" s="216"/>
    </row>
    <row r="2620" spans="4:4" x14ac:dyDescent="0.2">
      <c r="D2620" s="216"/>
    </row>
    <row r="2621" spans="4:4" x14ac:dyDescent="0.2">
      <c r="D2621" s="216"/>
    </row>
    <row r="2622" spans="4:4" x14ac:dyDescent="0.2">
      <c r="D2622" s="216"/>
    </row>
    <row r="2623" spans="4:4" x14ac:dyDescent="0.2">
      <c r="D2623" s="216"/>
    </row>
    <row r="2624" spans="4:4" x14ac:dyDescent="0.2">
      <c r="D2624" s="216"/>
    </row>
    <row r="2625" spans="4:4" x14ac:dyDescent="0.2">
      <c r="D2625" s="216"/>
    </row>
    <row r="2626" spans="4:4" x14ac:dyDescent="0.2">
      <c r="D2626" s="216"/>
    </row>
    <row r="2627" spans="4:4" x14ac:dyDescent="0.2">
      <c r="D2627" s="216"/>
    </row>
    <row r="2628" spans="4:4" x14ac:dyDescent="0.2">
      <c r="D2628" s="216"/>
    </row>
    <row r="2629" spans="4:4" x14ac:dyDescent="0.2">
      <c r="D2629" s="216"/>
    </row>
    <row r="2630" spans="4:4" x14ac:dyDescent="0.2">
      <c r="D2630" s="216"/>
    </row>
    <row r="2631" spans="4:4" x14ac:dyDescent="0.2">
      <c r="D2631" s="216"/>
    </row>
    <row r="2632" spans="4:4" x14ac:dyDescent="0.2">
      <c r="D2632" s="216"/>
    </row>
    <row r="2633" spans="4:4" x14ac:dyDescent="0.2">
      <c r="D2633" s="216"/>
    </row>
    <row r="2634" spans="4:4" x14ac:dyDescent="0.2">
      <c r="D2634" s="216"/>
    </row>
    <row r="2635" spans="4:4" x14ac:dyDescent="0.2">
      <c r="D2635" s="216"/>
    </row>
    <row r="2636" spans="4:4" x14ac:dyDescent="0.2">
      <c r="D2636" s="216"/>
    </row>
    <row r="2637" spans="4:4" x14ac:dyDescent="0.2">
      <c r="D2637" s="216"/>
    </row>
    <row r="2638" spans="4:4" x14ac:dyDescent="0.2">
      <c r="D2638" s="216"/>
    </row>
    <row r="2639" spans="4:4" x14ac:dyDescent="0.2">
      <c r="D2639" s="216"/>
    </row>
    <row r="2640" spans="4:4" x14ac:dyDescent="0.2">
      <c r="D2640" s="216"/>
    </row>
    <row r="2641" spans="4:4" x14ac:dyDescent="0.2">
      <c r="D2641" s="216"/>
    </row>
    <row r="2642" spans="4:4" x14ac:dyDescent="0.2">
      <c r="D2642" s="216"/>
    </row>
    <row r="2643" spans="4:4" x14ac:dyDescent="0.2">
      <c r="D2643" s="216"/>
    </row>
    <row r="2644" spans="4:4" x14ac:dyDescent="0.2">
      <c r="D2644" s="216"/>
    </row>
    <row r="2645" spans="4:4" x14ac:dyDescent="0.2">
      <c r="D2645" s="216"/>
    </row>
    <row r="2646" spans="4:4" x14ac:dyDescent="0.2">
      <c r="D2646" s="216"/>
    </row>
    <row r="2647" spans="4:4" x14ac:dyDescent="0.2">
      <c r="D2647" s="216"/>
    </row>
    <row r="2648" spans="4:4" x14ac:dyDescent="0.2">
      <c r="D2648" s="216"/>
    </row>
    <row r="2649" spans="4:4" x14ac:dyDescent="0.2">
      <c r="D2649" s="216"/>
    </row>
    <row r="2650" spans="4:4" x14ac:dyDescent="0.2">
      <c r="D2650" s="216"/>
    </row>
    <row r="2651" spans="4:4" x14ac:dyDescent="0.2">
      <c r="D2651" s="216"/>
    </row>
    <row r="2652" spans="4:4" x14ac:dyDescent="0.2">
      <c r="D2652" s="216"/>
    </row>
    <row r="2653" spans="4:4" x14ac:dyDescent="0.2">
      <c r="D2653" s="216"/>
    </row>
    <row r="2654" spans="4:4" x14ac:dyDescent="0.2">
      <c r="D2654" s="216"/>
    </row>
    <row r="2655" spans="4:4" x14ac:dyDescent="0.2">
      <c r="D2655" s="216"/>
    </row>
    <row r="2656" spans="4:4" x14ac:dyDescent="0.2">
      <c r="D2656" s="216"/>
    </row>
    <row r="2657" spans="4:4" x14ac:dyDescent="0.2">
      <c r="D2657" s="216"/>
    </row>
    <row r="2658" spans="4:4" x14ac:dyDescent="0.2">
      <c r="D2658" s="216"/>
    </row>
    <row r="2659" spans="4:4" x14ac:dyDescent="0.2">
      <c r="D2659" s="216"/>
    </row>
    <row r="2660" spans="4:4" x14ac:dyDescent="0.2">
      <c r="D2660" s="216"/>
    </row>
    <row r="2661" spans="4:4" x14ac:dyDescent="0.2">
      <c r="D2661" s="216"/>
    </row>
    <row r="2662" spans="4:4" x14ac:dyDescent="0.2">
      <c r="D2662" s="216"/>
    </row>
    <row r="2663" spans="4:4" x14ac:dyDescent="0.2">
      <c r="D2663" s="216"/>
    </row>
    <row r="2664" spans="4:4" x14ac:dyDescent="0.2">
      <c r="D2664" s="216"/>
    </row>
    <row r="2665" spans="4:4" x14ac:dyDescent="0.2">
      <c r="D2665" s="216"/>
    </row>
    <row r="2666" spans="4:4" x14ac:dyDescent="0.2">
      <c r="D2666" s="216"/>
    </row>
    <row r="2667" spans="4:4" x14ac:dyDescent="0.2">
      <c r="D2667" s="216"/>
    </row>
    <row r="2668" spans="4:4" x14ac:dyDescent="0.2">
      <c r="D2668" s="216"/>
    </row>
    <row r="2669" spans="4:4" x14ac:dyDescent="0.2">
      <c r="D2669" s="216"/>
    </row>
    <row r="2670" spans="4:4" x14ac:dyDescent="0.2">
      <c r="D2670" s="216"/>
    </row>
    <row r="2671" spans="4:4" x14ac:dyDescent="0.2">
      <c r="D2671" s="216"/>
    </row>
    <row r="2672" spans="4:4" x14ac:dyDescent="0.2">
      <c r="D2672" s="216"/>
    </row>
    <row r="2673" spans="4:4" x14ac:dyDescent="0.2">
      <c r="D2673" s="216"/>
    </row>
    <row r="2674" spans="4:4" x14ac:dyDescent="0.2">
      <c r="D2674" s="216"/>
    </row>
    <row r="2675" spans="4:4" x14ac:dyDescent="0.2">
      <c r="D2675" s="216"/>
    </row>
    <row r="2676" spans="4:4" x14ac:dyDescent="0.2">
      <c r="D2676" s="216"/>
    </row>
    <row r="2677" spans="4:4" x14ac:dyDescent="0.2">
      <c r="D2677" s="216"/>
    </row>
    <row r="2678" spans="4:4" x14ac:dyDescent="0.2">
      <c r="D2678" s="216"/>
    </row>
    <row r="2679" spans="4:4" x14ac:dyDescent="0.2">
      <c r="D2679" s="216"/>
    </row>
    <row r="2680" spans="4:4" x14ac:dyDescent="0.2">
      <c r="D2680" s="216"/>
    </row>
    <row r="2681" spans="4:4" x14ac:dyDescent="0.2">
      <c r="D2681" s="216"/>
    </row>
    <row r="2682" spans="4:4" x14ac:dyDescent="0.2">
      <c r="D2682" s="216"/>
    </row>
    <row r="2683" spans="4:4" x14ac:dyDescent="0.2">
      <c r="D2683" s="216"/>
    </row>
    <row r="2684" spans="4:4" x14ac:dyDescent="0.2">
      <c r="D2684" s="216"/>
    </row>
    <row r="2685" spans="4:4" x14ac:dyDescent="0.2">
      <c r="D2685" s="216"/>
    </row>
    <row r="2686" spans="4:4" x14ac:dyDescent="0.2">
      <c r="D2686" s="216"/>
    </row>
    <row r="2687" spans="4:4" x14ac:dyDescent="0.2">
      <c r="D2687" s="216"/>
    </row>
    <row r="2688" spans="4:4" x14ac:dyDescent="0.2">
      <c r="D2688" s="216"/>
    </row>
    <row r="2689" spans="4:4" x14ac:dyDescent="0.2">
      <c r="D2689" s="216"/>
    </row>
    <row r="2690" spans="4:4" x14ac:dyDescent="0.2">
      <c r="D2690" s="216"/>
    </row>
    <row r="2691" spans="4:4" x14ac:dyDescent="0.2">
      <c r="D2691" s="216"/>
    </row>
    <row r="2692" spans="4:4" x14ac:dyDescent="0.2">
      <c r="D2692" s="216"/>
    </row>
    <row r="2693" spans="4:4" x14ac:dyDescent="0.2">
      <c r="D2693" s="216"/>
    </row>
    <row r="2694" spans="4:4" x14ac:dyDescent="0.2">
      <c r="D2694" s="216"/>
    </row>
    <row r="2695" spans="4:4" x14ac:dyDescent="0.2">
      <c r="D2695" s="216"/>
    </row>
    <row r="2696" spans="4:4" x14ac:dyDescent="0.2">
      <c r="D2696" s="216"/>
    </row>
    <row r="2697" spans="4:4" x14ac:dyDescent="0.2">
      <c r="D2697" s="216"/>
    </row>
    <row r="2698" spans="4:4" x14ac:dyDescent="0.2">
      <c r="D2698" s="216"/>
    </row>
    <row r="2699" spans="4:4" x14ac:dyDescent="0.2">
      <c r="D2699" s="216"/>
    </row>
    <row r="2700" spans="4:4" x14ac:dyDescent="0.2">
      <c r="D2700" s="216"/>
    </row>
    <row r="2701" spans="4:4" x14ac:dyDescent="0.2">
      <c r="D2701" s="216"/>
    </row>
    <row r="2702" spans="4:4" x14ac:dyDescent="0.2">
      <c r="D2702" s="216"/>
    </row>
    <row r="2703" spans="4:4" x14ac:dyDescent="0.2">
      <c r="D2703" s="216"/>
    </row>
    <row r="2704" spans="4:4" x14ac:dyDescent="0.2">
      <c r="D2704" s="216"/>
    </row>
    <row r="2705" spans="4:4" x14ac:dyDescent="0.2">
      <c r="D2705" s="216"/>
    </row>
    <row r="2706" spans="4:4" x14ac:dyDescent="0.2">
      <c r="D2706" s="216"/>
    </row>
    <row r="2707" spans="4:4" x14ac:dyDescent="0.2">
      <c r="D2707" s="216"/>
    </row>
    <row r="2708" spans="4:4" x14ac:dyDescent="0.2">
      <c r="D2708" s="216"/>
    </row>
    <row r="2709" spans="4:4" x14ac:dyDescent="0.2">
      <c r="D2709" s="216"/>
    </row>
    <row r="2710" spans="4:4" x14ac:dyDescent="0.2">
      <c r="D2710" s="216"/>
    </row>
    <row r="2711" spans="4:4" x14ac:dyDescent="0.2">
      <c r="D2711" s="216"/>
    </row>
    <row r="2712" spans="4:4" x14ac:dyDescent="0.2">
      <c r="D2712" s="216"/>
    </row>
    <row r="2713" spans="4:4" x14ac:dyDescent="0.2">
      <c r="D2713" s="216"/>
    </row>
    <row r="2714" spans="4:4" x14ac:dyDescent="0.2">
      <c r="D2714" s="216"/>
    </row>
    <row r="2715" spans="4:4" x14ac:dyDescent="0.2">
      <c r="D2715" s="216"/>
    </row>
    <row r="2716" spans="4:4" x14ac:dyDescent="0.2">
      <c r="D2716" s="216"/>
    </row>
    <row r="2717" spans="4:4" x14ac:dyDescent="0.2">
      <c r="D2717" s="216"/>
    </row>
    <row r="2718" spans="4:4" x14ac:dyDescent="0.2">
      <c r="D2718" s="216"/>
    </row>
    <row r="2719" spans="4:4" x14ac:dyDescent="0.2">
      <c r="D2719" s="216"/>
    </row>
    <row r="2720" spans="4:4" x14ac:dyDescent="0.2">
      <c r="D2720" s="216"/>
    </row>
    <row r="2721" spans="4:4" x14ac:dyDescent="0.2">
      <c r="D2721" s="216"/>
    </row>
    <row r="2722" spans="4:4" x14ac:dyDescent="0.2">
      <c r="D2722" s="216"/>
    </row>
    <row r="2723" spans="4:4" x14ac:dyDescent="0.2">
      <c r="D2723" s="216"/>
    </row>
    <row r="2724" spans="4:4" x14ac:dyDescent="0.2">
      <c r="D2724" s="216"/>
    </row>
    <row r="2725" spans="4:4" x14ac:dyDescent="0.2">
      <c r="D2725" s="216"/>
    </row>
    <row r="2726" spans="4:4" x14ac:dyDescent="0.2">
      <c r="D2726" s="216"/>
    </row>
    <row r="2727" spans="4:4" x14ac:dyDescent="0.2">
      <c r="D2727" s="216"/>
    </row>
    <row r="2728" spans="4:4" x14ac:dyDescent="0.2">
      <c r="D2728" s="216"/>
    </row>
    <row r="2729" spans="4:4" x14ac:dyDescent="0.2">
      <c r="D2729" s="216"/>
    </row>
    <row r="2730" spans="4:4" x14ac:dyDescent="0.2">
      <c r="D2730" s="216"/>
    </row>
    <row r="2731" spans="4:4" x14ac:dyDescent="0.2">
      <c r="D2731" s="216"/>
    </row>
    <row r="2732" spans="4:4" x14ac:dyDescent="0.2">
      <c r="D2732" s="216"/>
    </row>
    <row r="2733" spans="4:4" x14ac:dyDescent="0.2">
      <c r="D2733" s="216"/>
    </row>
    <row r="2734" spans="4:4" x14ac:dyDescent="0.2">
      <c r="D2734" s="216"/>
    </row>
    <row r="2735" spans="4:4" x14ac:dyDescent="0.2">
      <c r="D2735" s="216"/>
    </row>
    <row r="2736" spans="4:4" x14ac:dyDescent="0.2">
      <c r="D2736" s="216"/>
    </row>
    <row r="2737" spans="4:4" x14ac:dyDescent="0.2">
      <c r="D2737" s="216"/>
    </row>
    <row r="2738" spans="4:4" x14ac:dyDescent="0.2">
      <c r="D2738" s="216"/>
    </row>
    <row r="2739" spans="4:4" x14ac:dyDescent="0.2">
      <c r="D2739" s="216"/>
    </row>
    <row r="2740" spans="4:4" x14ac:dyDescent="0.2">
      <c r="D2740" s="216"/>
    </row>
    <row r="2741" spans="4:4" x14ac:dyDescent="0.2">
      <c r="D2741" s="216"/>
    </row>
    <row r="2742" spans="4:4" x14ac:dyDescent="0.2">
      <c r="D2742" s="216"/>
    </row>
    <row r="2743" spans="4:4" x14ac:dyDescent="0.2">
      <c r="D2743" s="216"/>
    </row>
    <row r="2744" spans="4:4" x14ac:dyDescent="0.2">
      <c r="D2744" s="216"/>
    </row>
    <row r="2745" spans="4:4" x14ac:dyDescent="0.2">
      <c r="D2745" s="216"/>
    </row>
    <row r="2746" spans="4:4" x14ac:dyDescent="0.2">
      <c r="D2746" s="216"/>
    </row>
    <row r="2747" spans="4:4" x14ac:dyDescent="0.2">
      <c r="D2747" s="216"/>
    </row>
    <row r="2748" spans="4:4" x14ac:dyDescent="0.2">
      <c r="D2748" s="216"/>
    </row>
    <row r="2749" spans="4:4" x14ac:dyDescent="0.2">
      <c r="D2749" s="216"/>
    </row>
    <row r="2750" spans="4:4" x14ac:dyDescent="0.2">
      <c r="D2750" s="216"/>
    </row>
    <row r="2751" spans="4:4" x14ac:dyDescent="0.2">
      <c r="D2751" s="216"/>
    </row>
    <row r="2752" spans="4:4" x14ac:dyDescent="0.2">
      <c r="D2752" s="216"/>
    </row>
    <row r="2753" spans="4:4" x14ac:dyDescent="0.2">
      <c r="D2753" s="216"/>
    </row>
    <row r="2754" spans="4:4" x14ac:dyDescent="0.2">
      <c r="D2754" s="216"/>
    </row>
    <row r="2755" spans="4:4" x14ac:dyDescent="0.2">
      <c r="D2755" s="216"/>
    </row>
    <row r="2756" spans="4:4" x14ac:dyDescent="0.2">
      <c r="D2756" s="216"/>
    </row>
    <row r="2757" spans="4:4" x14ac:dyDescent="0.2">
      <c r="D2757" s="216"/>
    </row>
    <row r="2758" spans="4:4" x14ac:dyDescent="0.2">
      <c r="D2758" s="216"/>
    </row>
    <row r="2759" spans="4:4" x14ac:dyDescent="0.2">
      <c r="D2759" s="216"/>
    </row>
    <row r="2760" spans="4:4" x14ac:dyDescent="0.2">
      <c r="D2760" s="216"/>
    </row>
    <row r="2761" spans="4:4" x14ac:dyDescent="0.2">
      <c r="D2761" s="216"/>
    </row>
    <row r="2762" spans="4:4" x14ac:dyDescent="0.2">
      <c r="D2762" s="216"/>
    </row>
    <row r="2763" spans="4:4" x14ac:dyDescent="0.2">
      <c r="D2763" s="216"/>
    </row>
    <row r="2764" spans="4:4" x14ac:dyDescent="0.2">
      <c r="D2764" s="216"/>
    </row>
    <row r="2765" spans="4:4" x14ac:dyDescent="0.2">
      <c r="D2765" s="216"/>
    </row>
    <row r="2766" spans="4:4" x14ac:dyDescent="0.2">
      <c r="D2766" s="216"/>
    </row>
    <row r="2767" spans="4:4" x14ac:dyDescent="0.2">
      <c r="D2767" s="216"/>
    </row>
    <row r="2768" spans="4:4" x14ac:dyDescent="0.2">
      <c r="D2768" s="216"/>
    </row>
    <row r="2769" spans="4:4" x14ac:dyDescent="0.2">
      <c r="D2769" s="216"/>
    </row>
    <row r="2770" spans="4:4" x14ac:dyDescent="0.2">
      <c r="D2770" s="216"/>
    </row>
    <row r="2771" spans="4:4" x14ac:dyDescent="0.2">
      <c r="D2771" s="216"/>
    </row>
    <row r="2772" spans="4:4" x14ac:dyDescent="0.2">
      <c r="D2772" s="216"/>
    </row>
    <row r="2773" spans="4:4" x14ac:dyDescent="0.2">
      <c r="D2773" s="216"/>
    </row>
    <row r="2774" spans="4:4" x14ac:dyDescent="0.2">
      <c r="D2774" s="216"/>
    </row>
    <row r="2775" spans="4:4" x14ac:dyDescent="0.2">
      <c r="D2775" s="216"/>
    </row>
    <row r="2776" spans="4:4" x14ac:dyDescent="0.2">
      <c r="D2776" s="216"/>
    </row>
    <row r="2777" spans="4:4" x14ac:dyDescent="0.2">
      <c r="D2777" s="216"/>
    </row>
    <row r="2778" spans="4:4" x14ac:dyDescent="0.2">
      <c r="D2778" s="216"/>
    </row>
    <row r="2779" spans="4:4" x14ac:dyDescent="0.2">
      <c r="D2779" s="216"/>
    </row>
    <row r="2780" spans="4:4" x14ac:dyDescent="0.2">
      <c r="D2780" s="216"/>
    </row>
    <row r="2781" spans="4:4" x14ac:dyDescent="0.2">
      <c r="D2781" s="216"/>
    </row>
    <row r="2782" spans="4:4" x14ac:dyDescent="0.2">
      <c r="D2782" s="216"/>
    </row>
    <row r="2783" spans="4:4" x14ac:dyDescent="0.2">
      <c r="D2783" s="216"/>
    </row>
    <row r="2784" spans="4:4" x14ac:dyDescent="0.2">
      <c r="D2784" s="216"/>
    </row>
    <row r="2785" spans="4:4" x14ac:dyDescent="0.2">
      <c r="D2785" s="216"/>
    </row>
    <row r="2786" spans="4:4" x14ac:dyDescent="0.2">
      <c r="D2786" s="216"/>
    </row>
    <row r="2787" spans="4:4" x14ac:dyDescent="0.2">
      <c r="D2787" s="216"/>
    </row>
    <row r="2788" spans="4:4" x14ac:dyDescent="0.2">
      <c r="D2788" s="216"/>
    </row>
    <row r="2789" spans="4:4" x14ac:dyDescent="0.2">
      <c r="D2789" s="216"/>
    </row>
    <row r="2790" spans="4:4" x14ac:dyDescent="0.2">
      <c r="D2790" s="216"/>
    </row>
    <row r="2791" spans="4:4" x14ac:dyDescent="0.2">
      <c r="D2791" s="216"/>
    </row>
    <row r="2792" spans="4:4" x14ac:dyDescent="0.2">
      <c r="D2792" s="216"/>
    </row>
    <row r="2793" spans="4:4" x14ac:dyDescent="0.2">
      <c r="D2793" s="216"/>
    </row>
    <row r="2794" spans="4:4" x14ac:dyDescent="0.2">
      <c r="D2794" s="216"/>
    </row>
    <row r="2795" spans="4:4" x14ac:dyDescent="0.2">
      <c r="D2795" s="216"/>
    </row>
    <row r="2796" spans="4:4" x14ac:dyDescent="0.2">
      <c r="D2796" s="216"/>
    </row>
    <row r="2797" spans="4:4" x14ac:dyDescent="0.2">
      <c r="D2797" s="216"/>
    </row>
    <row r="2798" spans="4:4" x14ac:dyDescent="0.2">
      <c r="D2798" s="216"/>
    </row>
    <row r="2799" spans="4:4" x14ac:dyDescent="0.2">
      <c r="D2799" s="216"/>
    </row>
    <row r="2800" spans="4:4" x14ac:dyDescent="0.2">
      <c r="D2800" s="216"/>
    </row>
    <row r="2801" spans="4:4" x14ac:dyDescent="0.2">
      <c r="D2801" s="216"/>
    </row>
    <row r="2802" spans="4:4" x14ac:dyDescent="0.2">
      <c r="D2802" s="216"/>
    </row>
    <row r="2803" spans="4:4" x14ac:dyDescent="0.2">
      <c r="D2803" s="216"/>
    </row>
    <row r="2804" spans="4:4" x14ac:dyDescent="0.2">
      <c r="D2804" s="216"/>
    </row>
    <row r="2805" spans="4:4" x14ac:dyDescent="0.2">
      <c r="D2805" s="216"/>
    </row>
    <row r="2806" spans="4:4" x14ac:dyDescent="0.2">
      <c r="D2806" s="216"/>
    </row>
    <row r="2807" spans="4:4" x14ac:dyDescent="0.2">
      <c r="D2807" s="216"/>
    </row>
    <row r="2808" spans="4:4" x14ac:dyDescent="0.2">
      <c r="D2808" s="216"/>
    </row>
    <row r="2809" spans="4:4" x14ac:dyDescent="0.2">
      <c r="D2809" s="216"/>
    </row>
    <row r="2810" spans="4:4" x14ac:dyDescent="0.2">
      <c r="D2810" s="216"/>
    </row>
    <row r="2811" spans="4:4" x14ac:dyDescent="0.2">
      <c r="D2811" s="216"/>
    </row>
    <row r="2812" spans="4:4" x14ac:dyDescent="0.2">
      <c r="D2812" s="216"/>
    </row>
    <row r="2813" spans="4:4" x14ac:dyDescent="0.2">
      <c r="D2813" s="216"/>
    </row>
    <row r="2814" spans="4:4" x14ac:dyDescent="0.2">
      <c r="D2814" s="216"/>
    </row>
    <row r="2815" spans="4:4" x14ac:dyDescent="0.2">
      <c r="D2815" s="216"/>
    </row>
    <row r="2816" spans="4:4" x14ac:dyDescent="0.2">
      <c r="D2816" s="216"/>
    </row>
    <row r="2817" spans="4:4" x14ac:dyDescent="0.2">
      <c r="D2817" s="216"/>
    </row>
    <row r="2818" spans="4:4" x14ac:dyDescent="0.2">
      <c r="D2818" s="216"/>
    </row>
    <row r="2819" spans="4:4" x14ac:dyDescent="0.2">
      <c r="D2819" s="216"/>
    </row>
    <row r="2820" spans="4:4" x14ac:dyDescent="0.2">
      <c r="D2820" s="216"/>
    </row>
    <row r="2821" spans="4:4" x14ac:dyDescent="0.2">
      <c r="D2821" s="216"/>
    </row>
    <row r="2822" spans="4:4" x14ac:dyDescent="0.2">
      <c r="D2822" s="216"/>
    </row>
    <row r="2823" spans="4:4" x14ac:dyDescent="0.2">
      <c r="D2823" s="216"/>
    </row>
    <row r="2824" spans="4:4" x14ac:dyDescent="0.2">
      <c r="D2824" s="216"/>
    </row>
    <row r="2825" spans="4:4" x14ac:dyDescent="0.2">
      <c r="D2825" s="216"/>
    </row>
    <row r="2826" spans="4:4" x14ac:dyDescent="0.2">
      <c r="D2826" s="216"/>
    </row>
    <row r="2827" spans="4:4" x14ac:dyDescent="0.2">
      <c r="D2827" s="216"/>
    </row>
    <row r="2828" spans="4:4" x14ac:dyDescent="0.2">
      <c r="D2828" s="216"/>
    </row>
    <row r="2829" spans="4:4" x14ac:dyDescent="0.2">
      <c r="D2829" s="216"/>
    </row>
    <row r="2830" spans="4:4" x14ac:dyDescent="0.2">
      <c r="D2830" s="216"/>
    </row>
    <row r="2831" spans="4:4" x14ac:dyDescent="0.2">
      <c r="D2831" s="216"/>
    </row>
    <row r="2832" spans="4:4" x14ac:dyDescent="0.2">
      <c r="D2832" s="216"/>
    </row>
    <row r="2833" spans="4:4" x14ac:dyDescent="0.2">
      <c r="D2833" s="216"/>
    </row>
    <row r="2834" spans="4:4" x14ac:dyDescent="0.2">
      <c r="D2834" s="216"/>
    </row>
    <row r="2835" spans="4:4" x14ac:dyDescent="0.2">
      <c r="D2835" s="216"/>
    </row>
    <row r="2836" spans="4:4" x14ac:dyDescent="0.2">
      <c r="D2836" s="216"/>
    </row>
    <row r="2837" spans="4:4" x14ac:dyDescent="0.2">
      <c r="D2837" s="216"/>
    </row>
    <row r="2838" spans="4:4" x14ac:dyDescent="0.2">
      <c r="D2838" s="216"/>
    </row>
    <row r="2839" spans="4:4" x14ac:dyDescent="0.2">
      <c r="D2839" s="216"/>
    </row>
    <row r="2840" spans="4:4" x14ac:dyDescent="0.2">
      <c r="D2840" s="216"/>
    </row>
    <row r="2841" spans="4:4" x14ac:dyDescent="0.2">
      <c r="D2841" s="216"/>
    </row>
    <row r="2842" spans="4:4" x14ac:dyDescent="0.2">
      <c r="D2842" s="216"/>
    </row>
    <row r="2843" spans="4:4" x14ac:dyDescent="0.2">
      <c r="D2843" s="216"/>
    </row>
    <row r="2844" spans="4:4" x14ac:dyDescent="0.2">
      <c r="D2844" s="216"/>
    </row>
    <row r="2845" spans="4:4" x14ac:dyDescent="0.2">
      <c r="D2845" s="216"/>
    </row>
    <row r="2846" spans="4:4" x14ac:dyDescent="0.2">
      <c r="D2846" s="216"/>
    </row>
    <row r="2847" spans="4:4" x14ac:dyDescent="0.2">
      <c r="D2847" s="216"/>
    </row>
    <row r="2848" spans="4:4" x14ac:dyDescent="0.2">
      <c r="D2848" s="216"/>
    </row>
    <row r="2849" spans="4:4" x14ac:dyDescent="0.2">
      <c r="D2849" s="216"/>
    </row>
    <row r="2850" spans="4:4" x14ac:dyDescent="0.2">
      <c r="D2850" s="216"/>
    </row>
    <row r="2851" spans="4:4" x14ac:dyDescent="0.2">
      <c r="D2851" s="216"/>
    </row>
    <row r="2852" spans="4:4" x14ac:dyDescent="0.2">
      <c r="D2852" s="216"/>
    </row>
    <row r="2853" spans="4:4" x14ac:dyDescent="0.2">
      <c r="D2853" s="216"/>
    </row>
    <row r="2854" spans="4:4" x14ac:dyDescent="0.2">
      <c r="D2854" s="216"/>
    </row>
    <row r="2855" spans="4:4" x14ac:dyDescent="0.2">
      <c r="D2855" s="216"/>
    </row>
    <row r="2856" spans="4:4" x14ac:dyDescent="0.2">
      <c r="D2856" s="216"/>
    </row>
    <row r="2857" spans="4:4" x14ac:dyDescent="0.2">
      <c r="D2857" s="216"/>
    </row>
    <row r="2858" spans="4:4" x14ac:dyDescent="0.2">
      <c r="D2858" s="216"/>
    </row>
    <row r="2859" spans="4:4" x14ac:dyDescent="0.2">
      <c r="D2859" s="216"/>
    </row>
    <row r="2860" spans="4:4" x14ac:dyDescent="0.2">
      <c r="D2860" s="216"/>
    </row>
    <row r="2861" spans="4:4" x14ac:dyDescent="0.2">
      <c r="D2861" s="216"/>
    </row>
    <row r="2862" spans="4:4" x14ac:dyDescent="0.2">
      <c r="D2862" s="216"/>
    </row>
    <row r="2863" spans="4:4" x14ac:dyDescent="0.2">
      <c r="D2863" s="216"/>
    </row>
    <row r="2864" spans="4:4" x14ac:dyDescent="0.2">
      <c r="D2864" s="216"/>
    </row>
    <row r="2865" spans="4:4" x14ac:dyDescent="0.2">
      <c r="D2865" s="216"/>
    </row>
    <row r="2866" spans="4:4" x14ac:dyDescent="0.2">
      <c r="D2866" s="216"/>
    </row>
    <row r="2867" spans="4:4" x14ac:dyDescent="0.2">
      <c r="D2867" s="216"/>
    </row>
    <row r="2868" spans="4:4" x14ac:dyDescent="0.2">
      <c r="D2868" s="216"/>
    </row>
    <row r="2869" spans="4:4" x14ac:dyDescent="0.2">
      <c r="D2869" s="216"/>
    </row>
    <row r="2870" spans="4:4" x14ac:dyDescent="0.2">
      <c r="D2870" s="216"/>
    </row>
    <row r="2871" spans="4:4" x14ac:dyDescent="0.2">
      <c r="D2871" s="216"/>
    </row>
    <row r="2872" spans="4:4" x14ac:dyDescent="0.2">
      <c r="D2872" s="216"/>
    </row>
    <row r="2873" spans="4:4" x14ac:dyDescent="0.2">
      <c r="D2873" s="216"/>
    </row>
    <row r="2874" spans="4:4" x14ac:dyDescent="0.2">
      <c r="D2874" s="216"/>
    </row>
    <row r="2875" spans="4:4" x14ac:dyDescent="0.2">
      <c r="D2875" s="216"/>
    </row>
    <row r="2876" spans="4:4" x14ac:dyDescent="0.2">
      <c r="D2876" s="216"/>
    </row>
    <row r="2877" spans="4:4" x14ac:dyDescent="0.2">
      <c r="D2877" s="216"/>
    </row>
    <row r="2878" spans="4:4" x14ac:dyDescent="0.2">
      <c r="D2878" s="216"/>
    </row>
    <row r="2879" spans="4:4" x14ac:dyDescent="0.2">
      <c r="D2879" s="216"/>
    </row>
    <row r="2880" spans="4:4" x14ac:dyDescent="0.2">
      <c r="D2880" s="216"/>
    </row>
    <row r="2881" spans="4:4" x14ac:dyDescent="0.2">
      <c r="D2881" s="216"/>
    </row>
    <row r="2882" spans="4:4" x14ac:dyDescent="0.2">
      <c r="D2882" s="216"/>
    </row>
    <row r="2883" spans="4:4" x14ac:dyDescent="0.2">
      <c r="D2883" s="216"/>
    </row>
    <row r="2884" spans="4:4" x14ac:dyDescent="0.2">
      <c r="D2884" s="216"/>
    </row>
    <row r="2885" spans="4:4" x14ac:dyDescent="0.2">
      <c r="D2885" s="216"/>
    </row>
    <row r="2886" spans="4:4" x14ac:dyDescent="0.2">
      <c r="D2886" s="216"/>
    </row>
    <row r="2887" spans="4:4" x14ac:dyDescent="0.2">
      <c r="D2887" s="216"/>
    </row>
    <row r="2888" spans="4:4" x14ac:dyDescent="0.2">
      <c r="D2888" s="216"/>
    </row>
    <row r="2889" spans="4:4" x14ac:dyDescent="0.2">
      <c r="D2889" s="216"/>
    </row>
    <row r="2890" spans="4:4" x14ac:dyDescent="0.2">
      <c r="D2890" s="216"/>
    </row>
    <row r="2891" spans="4:4" x14ac:dyDescent="0.2">
      <c r="D2891" s="216"/>
    </row>
    <row r="2892" spans="4:4" x14ac:dyDescent="0.2">
      <c r="D2892" s="216"/>
    </row>
    <row r="2893" spans="4:4" x14ac:dyDescent="0.2">
      <c r="D2893" s="216"/>
    </row>
    <row r="2894" spans="4:4" x14ac:dyDescent="0.2">
      <c r="D2894" s="216"/>
    </row>
    <row r="2895" spans="4:4" x14ac:dyDescent="0.2">
      <c r="D2895" s="216"/>
    </row>
    <row r="2896" spans="4:4" x14ac:dyDescent="0.2">
      <c r="D2896" s="216"/>
    </row>
    <row r="2897" spans="4:4" x14ac:dyDescent="0.2">
      <c r="D2897" s="216"/>
    </row>
    <row r="2898" spans="4:4" x14ac:dyDescent="0.2">
      <c r="D2898" s="216"/>
    </row>
    <row r="2899" spans="4:4" x14ac:dyDescent="0.2">
      <c r="D2899" s="216"/>
    </row>
    <row r="2900" spans="4:4" x14ac:dyDescent="0.2">
      <c r="D2900" s="216"/>
    </row>
    <row r="2901" spans="4:4" x14ac:dyDescent="0.2">
      <c r="D2901" s="216"/>
    </row>
    <row r="2902" spans="4:4" x14ac:dyDescent="0.2">
      <c r="D2902" s="216"/>
    </row>
    <row r="2903" spans="4:4" x14ac:dyDescent="0.2">
      <c r="D2903" s="216"/>
    </row>
    <row r="2904" spans="4:4" x14ac:dyDescent="0.2">
      <c r="D2904" s="216"/>
    </row>
    <row r="2905" spans="4:4" x14ac:dyDescent="0.2">
      <c r="D2905" s="216"/>
    </row>
    <row r="2906" spans="4:4" x14ac:dyDescent="0.2">
      <c r="D2906" s="216"/>
    </row>
    <row r="2907" spans="4:4" x14ac:dyDescent="0.2">
      <c r="D2907" s="216"/>
    </row>
    <row r="2908" spans="4:4" x14ac:dyDescent="0.2">
      <c r="D2908" s="216"/>
    </row>
    <row r="2909" spans="4:4" x14ac:dyDescent="0.2">
      <c r="D2909" s="216"/>
    </row>
    <row r="2910" spans="4:4" x14ac:dyDescent="0.2">
      <c r="D2910" s="216"/>
    </row>
    <row r="2911" spans="4:4" x14ac:dyDescent="0.2">
      <c r="D2911" s="216"/>
    </row>
    <row r="2912" spans="4:4" x14ac:dyDescent="0.2">
      <c r="D2912" s="216"/>
    </row>
    <row r="2913" spans="4:4" x14ac:dyDescent="0.2">
      <c r="D2913" s="216"/>
    </row>
    <row r="2914" spans="4:4" x14ac:dyDescent="0.2">
      <c r="D2914" s="216"/>
    </row>
    <row r="2915" spans="4:4" x14ac:dyDescent="0.2">
      <c r="D2915" s="216"/>
    </row>
    <row r="2916" spans="4:4" x14ac:dyDescent="0.2">
      <c r="D2916" s="216"/>
    </row>
    <row r="2917" spans="4:4" x14ac:dyDescent="0.2">
      <c r="D2917" s="216"/>
    </row>
    <row r="2918" spans="4:4" x14ac:dyDescent="0.2">
      <c r="D2918" s="216"/>
    </row>
    <row r="2919" spans="4:4" x14ac:dyDescent="0.2">
      <c r="D2919" s="216"/>
    </row>
    <row r="2920" spans="4:4" x14ac:dyDescent="0.2">
      <c r="D2920" s="216"/>
    </row>
    <row r="2921" spans="4:4" x14ac:dyDescent="0.2">
      <c r="D2921" s="216"/>
    </row>
    <row r="2922" spans="4:4" x14ac:dyDescent="0.2">
      <c r="D2922" s="216"/>
    </row>
    <row r="2923" spans="4:4" x14ac:dyDescent="0.2">
      <c r="D2923" s="216"/>
    </row>
    <row r="2924" spans="4:4" x14ac:dyDescent="0.2">
      <c r="D2924" s="216"/>
    </row>
    <row r="2925" spans="4:4" x14ac:dyDescent="0.2">
      <c r="D2925" s="216"/>
    </row>
    <row r="2926" spans="4:4" x14ac:dyDescent="0.2">
      <c r="D2926" s="216"/>
    </row>
    <row r="2927" spans="4:4" x14ac:dyDescent="0.2">
      <c r="D2927" s="216"/>
    </row>
    <row r="2928" spans="4:4" x14ac:dyDescent="0.2">
      <c r="D2928" s="216"/>
    </row>
    <row r="2929" spans="4:4" x14ac:dyDescent="0.2">
      <c r="D2929" s="216"/>
    </row>
    <row r="2930" spans="4:4" x14ac:dyDescent="0.2">
      <c r="D2930" s="216"/>
    </row>
    <row r="2931" spans="4:4" x14ac:dyDescent="0.2">
      <c r="D2931" s="216"/>
    </row>
    <row r="2932" spans="4:4" x14ac:dyDescent="0.2">
      <c r="D2932" s="216"/>
    </row>
    <row r="2933" spans="4:4" x14ac:dyDescent="0.2">
      <c r="D2933" s="216"/>
    </row>
    <row r="2934" spans="4:4" x14ac:dyDescent="0.2">
      <c r="D2934" s="216"/>
    </row>
    <row r="2935" spans="4:4" x14ac:dyDescent="0.2">
      <c r="D2935" s="216"/>
    </row>
    <row r="2936" spans="4:4" x14ac:dyDescent="0.2">
      <c r="D2936" s="216"/>
    </row>
    <row r="2937" spans="4:4" x14ac:dyDescent="0.2">
      <c r="D2937" s="216"/>
    </row>
    <row r="2938" spans="4:4" x14ac:dyDescent="0.2">
      <c r="D2938" s="216"/>
    </row>
    <row r="2939" spans="4:4" x14ac:dyDescent="0.2">
      <c r="D2939" s="216"/>
    </row>
    <row r="2940" spans="4:4" x14ac:dyDescent="0.2">
      <c r="D2940" s="216"/>
    </row>
    <row r="2941" spans="4:4" x14ac:dyDescent="0.2">
      <c r="D2941" s="216"/>
    </row>
    <row r="2942" spans="4:4" x14ac:dyDescent="0.2">
      <c r="D2942" s="216"/>
    </row>
    <row r="2943" spans="4:4" x14ac:dyDescent="0.2">
      <c r="D2943" s="216"/>
    </row>
    <row r="2944" spans="4:4" x14ac:dyDescent="0.2">
      <c r="D2944" s="216"/>
    </row>
    <row r="2945" spans="4:4" x14ac:dyDescent="0.2">
      <c r="D2945" s="216"/>
    </row>
    <row r="2946" spans="4:4" x14ac:dyDescent="0.2">
      <c r="D2946" s="216"/>
    </row>
    <row r="2947" spans="4:4" x14ac:dyDescent="0.2">
      <c r="D2947" s="216"/>
    </row>
    <row r="2948" spans="4:4" x14ac:dyDescent="0.2">
      <c r="D2948" s="216"/>
    </row>
    <row r="2949" spans="4:4" x14ac:dyDescent="0.2">
      <c r="D2949" s="216"/>
    </row>
    <row r="2950" spans="4:4" x14ac:dyDescent="0.2">
      <c r="D2950" s="216"/>
    </row>
    <row r="2951" spans="4:4" x14ac:dyDescent="0.2">
      <c r="D2951" s="216"/>
    </row>
    <row r="2952" spans="4:4" x14ac:dyDescent="0.2">
      <c r="D2952" s="216"/>
    </row>
    <row r="2953" spans="4:4" x14ac:dyDescent="0.2">
      <c r="D2953" s="216"/>
    </row>
    <row r="2954" spans="4:4" x14ac:dyDescent="0.2">
      <c r="D2954" s="216"/>
    </row>
    <row r="2955" spans="4:4" x14ac:dyDescent="0.2">
      <c r="D2955" s="216"/>
    </row>
    <row r="2956" spans="4:4" x14ac:dyDescent="0.2">
      <c r="D2956" s="216"/>
    </row>
    <row r="2957" spans="4:4" x14ac:dyDescent="0.2">
      <c r="D2957" s="216"/>
    </row>
    <row r="2958" spans="4:4" x14ac:dyDescent="0.2">
      <c r="D2958" s="216"/>
    </row>
    <row r="2959" spans="4:4" x14ac:dyDescent="0.2">
      <c r="D2959" s="216"/>
    </row>
    <row r="2960" spans="4:4" x14ac:dyDescent="0.2">
      <c r="D2960" s="216"/>
    </row>
    <row r="2961" spans="4:4" x14ac:dyDescent="0.2">
      <c r="D2961" s="216"/>
    </row>
    <row r="2962" spans="4:4" x14ac:dyDescent="0.2">
      <c r="D2962" s="216"/>
    </row>
    <row r="2963" spans="4:4" x14ac:dyDescent="0.2">
      <c r="D2963" s="216"/>
    </row>
    <row r="2964" spans="4:4" x14ac:dyDescent="0.2">
      <c r="D2964" s="216"/>
    </row>
    <row r="2965" spans="4:4" x14ac:dyDescent="0.2">
      <c r="D2965" s="216"/>
    </row>
    <row r="2966" spans="4:4" x14ac:dyDescent="0.2">
      <c r="D2966" s="216"/>
    </row>
    <row r="2967" spans="4:4" x14ac:dyDescent="0.2">
      <c r="D2967" s="216"/>
    </row>
    <row r="2968" spans="4:4" x14ac:dyDescent="0.2">
      <c r="D2968" s="216"/>
    </row>
    <row r="2969" spans="4:4" x14ac:dyDescent="0.2">
      <c r="D2969" s="216"/>
    </row>
    <row r="2970" spans="4:4" x14ac:dyDescent="0.2">
      <c r="D2970" s="216"/>
    </row>
    <row r="2971" spans="4:4" x14ac:dyDescent="0.2">
      <c r="D2971" s="216"/>
    </row>
    <row r="2972" spans="4:4" x14ac:dyDescent="0.2">
      <c r="D2972" s="216"/>
    </row>
    <row r="2973" spans="4:4" x14ac:dyDescent="0.2">
      <c r="D2973" s="216"/>
    </row>
    <row r="2974" spans="4:4" x14ac:dyDescent="0.2">
      <c r="D2974" s="216"/>
    </row>
    <row r="2975" spans="4:4" x14ac:dyDescent="0.2">
      <c r="D2975" s="216"/>
    </row>
    <row r="2976" spans="4:4" x14ac:dyDescent="0.2">
      <c r="D2976" s="216"/>
    </row>
    <row r="2977" spans="4:4" x14ac:dyDescent="0.2">
      <c r="D2977" s="216"/>
    </row>
    <row r="2978" spans="4:4" x14ac:dyDescent="0.2">
      <c r="D2978" s="216"/>
    </row>
    <row r="2979" spans="4:4" x14ac:dyDescent="0.2">
      <c r="D2979" s="216"/>
    </row>
    <row r="2980" spans="4:4" x14ac:dyDescent="0.2">
      <c r="D2980" s="216"/>
    </row>
    <row r="2981" spans="4:4" x14ac:dyDescent="0.2">
      <c r="D2981" s="216"/>
    </row>
    <row r="2982" spans="4:4" x14ac:dyDescent="0.2">
      <c r="D2982" s="216"/>
    </row>
    <row r="2983" spans="4:4" x14ac:dyDescent="0.2">
      <c r="D2983" s="216"/>
    </row>
    <row r="2984" spans="4:4" x14ac:dyDescent="0.2">
      <c r="D2984" s="216"/>
    </row>
    <row r="2985" spans="4:4" x14ac:dyDescent="0.2">
      <c r="D2985" s="216"/>
    </row>
    <row r="2986" spans="4:4" x14ac:dyDescent="0.2">
      <c r="D2986" s="216"/>
    </row>
    <row r="2987" spans="4:4" x14ac:dyDescent="0.2">
      <c r="D2987" s="216"/>
    </row>
    <row r="2988" spans="4:4" x14ac:dyDescent="0.2">
      <c r="D2988" s="216"/>
    </row>
    <row r="2989" spans="4:4" x14ac:dyDescent="0.2">
      <c r="D2989" s="216"/>
    </row>
    <row r="2990" spans="4:4" x14ac:dyDescent="0.2">
      <c r="D2990" s="216"/>
    </row>
    <row r="2991" spans="4:4" x14ac:dyDescent="0.2">
      <c r="D2991" s="216"/>
    </row>
    <row r="2992" spans="4:4" x14ac:dyDescent="0.2">
      <c r="D2992" s="216"/>
    </row>
    <row r="2993" spans="4:4" x14ac:dyDescent="0.2">
      <c r="D2993" s="216"/>
    </row>
    <row r="2994" spans="4:4" x14ac:dyDescent="0.2">
      <c r="D2994" s="216"/>
    </row>
    <row r="2995" spans="4:4" x14ac:dyDescent="0.2">
      <c r="D2995" s="216"/>
    </row>
    <row r="2996" spans="4:4" x14ac:dyDescent="0.2">
      <c r="D2996" s="216"/>
    </row>
    <row r="2997" spans="4:4" x14ac:dyDescent="0.2">
      <c r="D2997" s="216"/>
    </row>
    <row r="2998" spans="4:4" x14ac:dyDescent="0.2">
      <c r="D2998" s="216"/>
    </row>
    <row r="2999" spans="4:4" x14ac:dyDescent="0.2">
      <c r="D2999" s="216"/>
    </row>
    <row r="3000" spans="4:4" x14ac:dyDescent="0.2">
      <c r="D3000" s="216"/>
    </row>
    <row r="3001" spans="4:4" x14ac:dyDescent="0.2">
      <c r="D3001" s="216"/>
    </row>
    <row r="3002" spans="4:4" x14ac:dyDescent="0.2">
      <c r="D3002" s="216"/>
    </row>
    <row r="3003" spans="4:4" x14ac:dyDescent="0.2">
      <c r="D3003" s="216"/>
    </row>
    <row r="3004" spans="4:4" x14ac:dyDescent="0.2">
      <c r="D3004" s="216"/>
    </row>
    <row r="3005" spans="4:4" x14ac:dyDescent="0.2">
      <c r="D3005" s="216"/>
    </row>
    <row r="3006" spans="4:4" x14ac:dyDescent="0.2">
      <c r="D3006" s="216"/>
    </row>
    <row r="3007" spans="4:4" x14ac:dyDescent="0.2">
      <c r="D3007" s="216"/>
    </row>
    <row r="3008" spans="4:4" x14ac:dyDescent="0.2">
      <c r="D3008" s="216"/>
    </row>
    <row r="3009" spans="4:4" x14ac:dyDescent="0.2">
      <c r="D3009" s="216"/>
    </row>
    <row r="3010" spans="4:4" x14ac:dyDescent="0.2">
      <c r="D3010" s="216"/>
    </row>
    <row r="3011" spans="4:4" x14ac:dyDescent="0.2">
      <c r="D3011" s="216"/>
    </row>
    <row r="3012" spans="4:4" x14ac:dyDescent="0.2">
      <c r="D3012" s="216"/>
    </row>
    <row r="3013" spans="4:4" x14ac:dyDescent="0.2">
      <c r="D3013" s="216"/>
    </row>
    <row r="3014" spans="4:4" x14ac:dyDescent="0.2">
      <c r="D3014" s="216"/>
    </row>
    <row r="3015" spans="4:4" x14ac:dyDescent="0.2">
      <c r="D3015" s="216"/>
    </row>
    <row r="3016" spans="4:4" x14ac:dyDescent="0.2">
      <c r="D3016" s="216"/>
    </row>
    <row r="3017" spans="4:4" x14ac:dyDescent="0.2">
      <c r="D3017" s="216"/>
    </row>
    <row r="3018" spans="4:4" x14ac:dyDescent="0.2">
      <c r="D3018" s="216"/>
    </row>
    <row r="3019" spans="4:4" x14ac:dyDescent="0.2">
      <c r="D3019" s="216"/>
    </row>
    <row r="3020" spans="4:4" x14ac:dyDescent="0.2">
      <c r="D3020" s="216"/>
    </row>
    <row r="3021" spans="4:4" x14ac:dyDescent="0.2">
      <c r="D3021" s="216"/>
    </row>
    <row r="3022" spans="4:4" x14ac:dyDescent="0.2">
      <c r="D3022" s="216"/>
    </row>
    <row r="3023" spans="4:4" x14ac:dyDescent="0.2">
      <c r="D3023" s="216"/>
    </row>
    <row r="3024" spans="4:4" x14ac:dyDescent="0.2">
      <c r="D3024" s="216"/>
    </row>
    <row r="3025" spans="4:4" x14ac:dyDescent="0.2">
      <c r="D3025" s="216"/>
    </row>
    <row r="3026" spans="4:4" x14ac:dyDescent="0.2">
      <c r="D3026" s="216"/>
    </row>
    <row r="3027" spans="4:4" x14ac:dyDescent="0.2">
      <c r="D3027" s="216"/>
    </row>
    <row r="3028" spans="4:4" x14ac:dyDescent="0.2">
      <c r="D3028" s="216"/>
    </row>
    <row r="3029" spans="4:4" x14ac:dyDescent="0.2">
      <c r="D3029" s="216"/>
    </row>
    <row r="3030" spans="4:4" x14ac:dyDescent="0.2">
      <c r="D3030" s="216"/>
    </row>
    <row r="3031" spans="4:4" x14ac:dyDescent="0.2">
      <c r="D3031" s="216"/>
    </row>
    <row r="3032" spans="4:4" x14ac:dyDescent="0.2">
      <c r="D3032" s="216"/>
    </row>
    <row r="3033" spans="4:4" x14ac:dyDescent="0.2">
      <c r="D3033" s="216"/>
    </row>
    <row r="3034" spans="4:4" x14ac:dyDescent="0.2">
      <c r="D3034" s="216"/>
    </row>
    <row r="3035" spans="4:4" x14ac:dyDescent="0.2">
      <c r="D3035" s="216"/>
    </row>
    <row r="3036" spans="4:4" x14ac:dyDescent="0.2">
      <c r="D3036" s="216"/>
    </row>
    <row r="3037" spans="4:4" x14ac:dyDescent="0.2">
      <c r="D3037" s="216"/>
    </row>
    <row r="3038" spans="4:4" x14ac:dyDescent="0.2">
      <c r="D3038" s="216"/>
    </row>
    <row r="3039" spans="4:4" x14ac:dyDescent="0.2">
      <c r="D3039" s="216"/>
    </row>
    <row r="3040" spans="4:4" x14ac:dyDescent="0.2">
      <c r="D3040" s="216"/>
    </row>
    <row r="3041" spans="4:4" x14ac:dyDescent="0.2">
      <c r="D3041" s="216"/>
    </row>
    <row r="3042" spans="4:4" x14ac:dyDescent="0.2">
      <c r="D3042" s="216"/>
    </row>
    <row r="3043" spans="4:4" x14ac:dyDescent="0.2">
      <c r="D3043" s="216"/>
    </row>
    <row r="3044" spans="4:4" x14ac:dyDescent="0.2">
      <c r="D3044" s="216"/>
    </row>
    <row r="3045" spans="4:4" x14ac:dyDescent="0.2">
      <c r="D3045" s="216"/>
    </row>
    <row r="3046" spans="4:4" x14ac:dyDescent="0.2">
      <c r="D3046" s="216"/>
    </row>
    <row r="3047" spans="4:4" x14ac:dyDescent="0.2">
      <c r="D3047" s="216"/>
    </row>
    <row r="3048" spans="4:4" x14ac:dyDescent="0.2">
      <c r="D3048" s="216"/>
    </row>
    <row r="3049" spans="4:4" x14ac:dyDescent="0.2">
      <c r="D3049" s="216"/>
    </row>
    <row r="3050" spans="4:4" x14ac:dyDescent="0.2">
      <c r="D3050" s="216"/>
    </row>
    <row r="3051" spans="4:4" x14ac:dyDescent="0.2">
      <c r="D3051" s="216"/>
    </row>
    <row r="3052" spans="4:4" x14ac:dyDescent="0.2">
      <c r="D3052" s="216"/>
    </row>
    <row r="3053" spans="4:4" x14ac:dyDescent="0.2">
      <c r="D3053" s="216"/>
    </row>
    <row r="3054" spans="4:4" x14ac:dyDescent="0.2">
      <c r="D3054" s="216"/>
    </row>
    <row r="3055" spans="4:4" x14ac:dyDescent="0.2">
      <c r="D3055" s="216"/>
    </row>
    <row r="3056" spans="4:4" x14ac:dyDescent="0.2">
      <c r="D3056" s="216"/>
    </row>
    <row r="3057" spans="4:4" x14ac:dyDescent="0.2">
      <c r="D3057" s="216"/>
    </row>
    <row r="3058" spans="4:4" x14ac:dyDescent="0.2">
      <c r="D3058" s="216"/>
    </row>
    <row r="3059" spans="4:4" x14ac:dyDescent="0.2">
      <c r="D3059" s="216"/>
    </row>
    <row r="3060" spans="4:4" x14ac:dyDescent="0.2">
      <c r="D3060" s="216"/>
    </row>
    <row r="3061" spans="4:4" x14ac:dyDescent="0.2">
      <c r="D3061" s="216"/>
    </row>
    <row r="3062" spans="4:4" x14ac:dyDescent="0.2">
      <c r="D3062" s="216"/>
    </row>
    <row r="3063" spans="4:4" x14ac:dyDescent="0.2">
      <c r="D3063" s="216"/>
    </row>
    <row r="3064" spans="4:4" x14ac:dyDescent="0.2">
      <c r="D3064" s="216"/>
    </row>
    <row r="3065" spans="4:4" x14ac:dyDescent="0.2">
      <c r="D3065" s="216"/>
    </row>
    <row r="3066" spans="4:4" x14ac:dyDescent="0.2">
      <c r="D3066" s="216"/>
    </row>
    <row r="3067" spans="4:4" x14ac:dyDescent="0.2">
      <c r="D3067" s="216"/>
    </row>
    <row r="3068" spans="4:4" x14ac:dyDescent="0.2">
      <c r="D3068" s="216"/>
    </row>
    <row r="3069" spans="4:4" x14ac:dyDescent="0.2">
      <c r="D3069" s="216"/>
    </row>
    <row r="3070" spans="4:4" x14ac:dyDescent="0.2">
      <c r="D3070" s="216"/>
    </row>
    <row r="3071" spans="4:4" x14ac:dyDescent="0.2">
      <c r="D3071" s="216"/>
    </row>
    <row r="3072" spans="4:4" x14ac:dyDescent="0.2">
      <c r="D3072" s="216"/>
    </row>
    <row r="3073" spans="4:4" x14ac:dyDescent="0.2">
      <c r="D3073" s="216"/>
    </row>
    <row r="3074" spans="4:4" x14ac:dyDescent="0.2">
      <c r="D3074" s="216"/>
    </row>
    <row r="3075" spans="4:4" x14ac:dyDescent="0.2">
      <c r="D3075" s="216"/>
    </row>
    <row r="3076" spans="4:4" x14ac:dyDescent="0.2">
      <c r="D3076" s="216"/>
    </row>
    <row r="3077" spans="4:4" x14ac:dyDescent="0.2">
      <c r="D3077" s="216"/>
    </row>
    <row r="3078" spans="4:4" x14ac:dyDescent="0.2">
      <c r="D3078" s="216"/>
    </row>
    <row r="3079" spans="4:4" x14ac:dyDescent="0.2">
      <c r="D3079" s="216"/>
    </row>
    <row r="3080" spans="4:4" x14ac:dyDescent="0.2">
      <c r="D3080" s="216"/>
    </row>
    <row r="3081" spans="4:4" x14ac:dyDescent="0.2">
      <c r="D3081" s="216"/>
    </row>
    <row r="3082" spans="4:4" x14ac:dyDescent="0.2">
      <c r="D3082" s="216"/>
    </row>
    <row r="3083" spans="4:4" x14ac:dyDescent="0.2">
      <c r="D3083" s="216"/>
    </row>
    <row r="3084" spans="4:4" x14ac:dyDescent="0.2">
      <c r="D3084" s="216"/>
    </row>
    <row r="3085" spans="4:4" x14ac:dyDescent="0.2">
      <c r="D3085" s="216"/>
    </row>
    <row r="3086" spans="4:4" x14ac:dyDescent="0.2">
      <c r="D3086" s="216"/>
    </row>
    <row r="3087" spans="4:4" x14ac:dyDescent="0.2">
      <c r="D3087" s="216"/>
    </row>
    <row r="3088" spans="4:4" x14ac:dyDescent="0.2">
      <c r="D3088" s="216"/>
    </row>
    <row r="3089" spans="4:4" x14ac:dyDescent="0.2">
      <c r="D3089" s="216"/>
    </row>
    <row r="3090" spans="4:4" x14ac:dyDescent="0.2">
      <c r="D3090" s="216"/>
    </row>
    <row r="3091" spans="4:4" x14ac:dyDescent="0.2">
      <c r="D3091" s="216"/>
    </row>
    <row r="3092" spans="4:4" x14ac:dyDescent="0.2">
      <c r="D3092" s="216"/>
    </row>
    <row r="3093" spans="4:4" x14ac:dyDescent="0.2">
      <c r="D3093" s="216"/>
    </row>
    <row r="3094" spans="4:4" x14ac:dyDescent="0.2">
      <c r="D3094" s="216"/>
    </row>
    <row r="3095" spans="4:4" x14ac:dyDescent="0.2">
      <c r="D3095" s="216"/>
    </row>
    <row r="3096" spans="4:4" x14ac:dyDescent="0.2">
      <c r="D3096" s="216"/>
    </row>
    <row r="3097" spans="4:4" x14ac:dyDescent="0.2">
      <c r="D3097" s="216"/>
    </row>
    <row r="3098" spans="4:4" x14ac:dyDescent="0.2">
      <c r="D3098" s="216"/>
    </row>
    <row r="3099" spans="4:4" x14ac:dyDescent="0.2">
      <c r="D3099" s="216"/>
    </row>
    <row r="3100" spans="4:4" x14ac:dyDescent="0.2">
      <c r="D3100" s="216"/>
    </row>
    <row r="3101" spans="4:4" x14ac:dyDescent="0.2">
      <c r="D3101" s="216"/>
    </row>
    <row r="3102" spans="4:4" x14ac:dyDescent="0.2">
      <c r="D3102" s="216"/>
    </row>
    <row r="3103" spans="4:4" x14ac:dyDescent="0.2">
      <c r="D3103" s="216"/>
    </row>
    <row r="3104" spans="4:4" x14ac:dyDescent="0.2">
      <c r="D3104" s="216"/>
    </row>
    <row r="3105" spans="4:4" x14ac:dyDescent="0.2">
      <c r="D3105" s="216"/>
    </row>
    <row r="3106" spans="4:4" x14ac:dyDescent="0.2">
      <c r="D3106" s="216"/>
    </row>
    <row r="3107" spans="4:4" x14ac:dyDescent="0.2">
      <c r="D3107" s="216"/>
    </row>
    <row r="3108" spans="4:4" x14ac:dyDescent="0.2">
      <c r="D3108" s="216"/>
    </row>
    <row r="3109" spans="4:4" x14ac:dyDescent="0.2">
      <c r="D3109" s="216"/>
    </row>
    <row r="3110" spans="4:4" x14ac:dyDescent="0.2">
      <c r="D3110" s="216"/>
    </row>
    <row r="3111" spans="4:4" x14ac:dyDescent="0.2">
      <c r="D3111" s="216"/>
    </row>
    <row r="3112" spans="4:4" x14ac:dyDescent="0.2">
      <c r="D3112" s="216"/>
    </row>
    <row r="3113" spans="4:4" x14ac:dyDescent="0.2">
      <c r="D3113" s="216"/>
    </row>
    <row r="3114" spans="4:4" x14ac:dyDescent="0.2">
      <c r="D3114" s="216"/>
    </row>
    <row r="3115" spans="4:4" x14ac:dyDescent="0.2">
      <c r="D3115" s="216"/>
    </row>
    <row r="3116" spans="4:4" x14ac:dyDescent="0.2">
      <c r="D3116" s="216"/>
    </row>
    <row r="3117" spans="4:4" x14ac:dyDescent="0.2">
      <c r="D3117" s="216"/>
    </row>
    <row r="3118" spans="4:4" x14ac:dyDescent="0.2">
      <c r="D3118" s="216"/>
    </row>
    <row r="3119" spans="4:4" x14ac:dyDescent="0.2">
      <c r="D3119" s="216"/>
    </row>
    <row r="3120" spans="4:4" x14ac:dyDescent="0.2">
      <c r="D3120" s="216"/>
    </row>
    <row r="3121" spans="4:4" x14ac:dyDescent="0.2">
      <c r="D3121" s="216"/>
    </row>
    <row r="3122" spans="4:4" x14ac:dyDescent="0.2">
      <c r="D3122" s="216"/>
    </row>
    <row r="3123" spans="4:4" x14ac:dyDescent="0.2">
      <c r="D3123" s="216"/>
    </row>
    <row r="3124" spans="4:4" x14ac:dyDescent="0.2">
      <c r="D3124" s="216"/>
    </row>
    <row r="3125" spans="4:4" x14ac:dyDescent="0.2">
      <c r="D3125" s="216"/>
    </row>
    <row r="3126" spans="4:4" x14ac:dyDescent="0.2">
      <c r="D3126" s="216"/>
    </row>
    <row r="3127" spans="4:4" x14ac:dyDescent="0.2">
      <c r="D3127" s="216"/>
    </row>
    <row r="3128" spans="4:4" x14ac:dyDescent="0.2">
      <c r="D3128" s="216"/>
    </row>
    <row r="3129" spans="4:4" x14ac:dyDescent="0.2">
      <c r="D3129" s="216"/>
    </row>
    <row r="3130" spans="4:4" x14ac:dyDescent="0.2">
      <c r="D3130" s="216"/>
    </row>
    <row r="3131" spans="4:4" x14ac:dyDescent="0.2">
      <c r="D3131" s="216"/>
    </row>
    <row r="3132" spans="4:4" x14ac:dyDescent="0.2">
      <c r="D3132" s="216"/>
    </row>
    <row r="3133" spans="4:4" x14ac:dyDescent="0.2">
      <c r="D3133" s="216"/>
    </row>
    <row r="3134" spans="4:4" x14ac:dyDescent="0.2">
      <c r="D3134" s="216"/>
    </row>
    <row r="3135" spans="4:4" x14ac:dyDescent="0.2">
      <c r="D3135" s="216"/>
    </row>
    <row r="3136" spans="4:4" x14ac:dyDescent="0.2">
      <c r="D3136" s="216"/>
    </row>
    <row r="3137" spans="4:4" x14ac:dyDescent="0.2">
      <c r="D3137" s="216"/>
    </row>
    <row r="3138" spans="4:4" x14ac:dyDescent="0.2">
      <c r="D3138" s="216"/>
    </row>
    <row r="3139" spans="4:4" x14ac:dyDescent="0.2">
      <c r="D3139" s="216"/>
    </row>
    <row r="3140" spans="4:4" x14ac:dyDescent="0.2">
      <c r="D3140" s="216"/>
    </row>
    <row r="3141" spans="4:4" x14ac:dyDescent="0.2">
      <c r="D3141" s="216"/>
    </row>
    <row r="3142" spans="4:4" x14ac:dyDescent="0.2">
      <c r="D3142" s="216"/>
    </row>
    <row r="3143" spans="4:4" x14ac:dyDescent="0.2">
      <c r="D3143" s="216"/>
    </row>
    <row r="3144" spans="4:4" x14ac:dyDescent="0.2">
      <c r="D3144" s="216"/>
    </row>
    <row r="3145" spans="4:4" x14ac:dyDescent="0.2">
      <c r="D3145" s="216"/>
    </row>
    <row r="3146" spans="4:4" x14ac:dyDescent="0.2">
      <c r="D3146" s="216"/>
    </row>
    <row r="3147" spans="4:4" x14ac:dyDescent="0.2">
      <c r="D3147" s="216"/>
    </row>
    <row r="3148" spans="4:4" x14ac:dyDescent="0.2">
      <c r="D3148" s="216"/>
    </row>
    <row r="3149" spans="4:4" x14ac:dyDescent="0.2">
      <c r="D3149" s="216"/>
    </row>
    <row r="3150" spans="4:4" x14ac:dyDescent="0.2">
      <c r="D3150" s="216"/>
    </row>
    <row r="3151" spans="4:4" x14ac:dyDescent="0.2">
      <c r="D3151" s="216"/>
    </row>
    <row r="3152" spans="4:4" x14ac:dyDescent="0.2">
      <c r="D3152" s="216"/>
    </row>
    <row r="3153" spans="4:4" x14ac:dyDescent="0.2">
      <c r="D3153" s="216"/>
    </row>
    <row r="3154" spans="4:4" x14ac:dyDescent="0.2">
      <c r="D3154" s="216"/>
    </row>
    <row r="3155" spans="4:4" x14ac:dyDescent="0.2">
      <c r="D3155" s="216"/>
    </row>
    <row r="3156" spans="4:4" x14ac:dyDescent="0.2">
      <c r="D3156" s="216"/>
    </row>
    <row r="3157" spans="4:4" x14ac:dyDescent="0.2">
      <c r="D3157" s="216"/>
    </row>
    <row r="3158" spans="4:4" x14ac:dyDescent="0.2">
      <c r="D3158" s="216"/>
    </row>
    <row r="3159" spans="4:4" x14ac:dyDescent="0.2">
      <c r="D3159" s="216"/>
    </row>
    <row r="3160" spans="4:4" x14ac:dyDescent="0.2">
      <c r="D3160" s="216"/>
    </row>
    <row r="3161" spans="4:4" x14ac:dyDescent="0.2">
      <c r="D3161" s="216"/>
    </row>
    <row r="3162" spans="4:4" x14ac:dyDescent="0.2">
      <c r="D3162" s="216"/>
    </row>
    <row r="3163" spans="4:4" x14ac:dyDescent="0.2">
      <c r="D3163" s="216"/>
    </row>
    <row r="3164" spans="4:4" x14ac:dyDescent="0.2">
      <c r="D3164" s="216"/>
    </row>
    <row r="3165" spans="4:4" x14ac:dyDescent="0.2">
      <c r="D3165" s="216"/>
    </row>
    <row r="3166" spans="4:4" x14ac:dyDescent="0.2">
      <c r="D3166" s="216"/>
    </row>
    <row r="3167" spans="4:4" x14ac:dyDescent="0.2">
      <c r="D3167" s="216"/>
    </row>
    <row r="3168" spans="4:4" x14ac:dyDescent="0.2">
      <c r="D3168" s="216"/>
    </row>
    <row r="3169" spans="4:4" x14ac:dyDescent="0.2">
      <c r="D3169" s="216"/>
    </row>
    <row r="3170" spans="4:4" x14ac:dyDescent="0.2">
      <c r="D3170" s="216"/>
    </row>
    <row r="3171" spans="4:4" x14ac:dyDescent="0.2">
      <c r="D3171" s="216"/>
    </row>
    <row r="3172" spans="4:4" x14ac:dyDescent="0.2">
      <c r="D3172" s="216"/>
    </row>
    <row r="3173" spans="4:4" x14ac:dyDescent="0.2">
      <c r="D3173" s="216"/>
    </row>
    <row r="3174" spans="4:4" x14ac:dyDescent="0.2">
      <c r="D3174" s="216"/>
    </row>
    <row r="3175" spans="4:4" x14ac:dyDescent="0.2">
      <c r="D3175" s="216"/>
    </row>
    <row r="3176" spans="4:4" x14ac:dyDescent="0.2">
      <c r="D3176" s="216"/>
    </row>
    <row r="3177" spans="4:4" x14ac:dyDescent="0.2">
      <c r="D3177" s="216"/>
    </row>
    <row r="3178" spans="4:4" x14ac:dyDescent="0.2">
      <c r="D3178" s="216"/>
    </row>
    <row r="3179" spans="4:4" x14ac:dyDescent="0.2">
      <c r="D3179" s="216"/>
    </row>
    <row r="3180" spans="4:4" x14ac:dyDescent="0.2">
      <c r="D3180" s="216"/>
    </row>
    <row r="3181" spans="4:4" x14ac:dyDescent="0.2">
      <c r="D3181" s="216"/>
    </row>
    <row r="3182" spans="4:4" x14ac:dyDescent="0.2">
      <c r="D3182" s="216"/>
    </row>
    <row r="3183" spans="4:4" x14ac:dyDescent="0.2">
      <c r="D3183" s="216"/>
    </row>
    <row r="3184" spans="4:4" x14ac:dyDescent="0.2">
      <c r="D3184" s="216"/>
    </row>
    <row r="3185" spans="4:4" x14ac:dyDescent="0.2">
      <c r="D3185" s="216"/>
    </row>
    <row r="3186" spans="4:4" x14ac:dyDescent="0.2">
      <c r="D3186" s="216"/>
    </row>
    <row r="3187" spans="4:4" x14ac:dyDescent="0.2">
      <c r="D3187" s="216"/>
    </row>
    <row r="3188" spans="4:4" x14ac:dyDescent="0.2">
      <c r="D3188" s="216"/>
    </row>
    <row r="3189" spans="4:4" x14ac:dyDescent="0.2">
      <c r="D3189" s="216"/>
    </row>
    <row r="3190" spans="4:4" x14ac:dyDescent="0.2">
      <c r="D3190" s="216"/>
    </row>
    <row r="3191" spans="4:4" x14ac:dyDescent="0.2">
      <c r="D3191" s="216"/>
    </row>
    <row r="3192" spans="4:4" x14ac:dyDescent="0.2">
      <c r="D3192" s="216"/>
    </row>
    <row r="3193" spans="4:4" x14ac:dyDescent="0.2">
      <c r="D3193" s="216"/>
    </row>
    <row r="3194" spans="4:4" x14ac:dyDescent="0.2">
      <c r="D3194" s="216"/>
    </row>
    <row r="3195" spans="4:4" x14ac:dyDescent="0.2">
      <c r="D3195" s="216"/>
    </row>
    <row r="3196" spans="4:4" x14ac:dyDescent="0.2">
      <c r="D3196" s="216"/>
    </row>
    <row r="3197" spans="4:4" x14ac:dyDescent="0.2">
      <c r="D3197" s="216"/>
    </row>
    <row r="3198" spans="4:4" x14ac:dyDescent="0.2">
      <c r="D3198" s="216"/>
    </row>
    <row r="3199" spans="4:4" x14ac:dyDescent="0.2">
      <c r="D3199" s="216"/>
    </row>
    <row r="3200" spans="4:4" x14ac:dyDescent="0.2">
      <c r="D3200" s="216"/>
    </row>
    <row r="3201" spans="4:4" x14ac:dyDescent="0.2">
      <c r="D3201" s="216"/>
    </row>
    <row r="3202" spans="4:4" x14ac:dyDescent="0.2">
      <c r="D3202" s="216"/>
    </row>
    <row r="3203" spans="4:4" x14ac:dyDescent="0.2">
      <c r="D3203" s="216"/>
    </row>
    <row r="3204" spans="4:4" x14ac:dyDescent="0.2">
      <c r="D3204" s="216"/>
    </row>
    <row r="3205" spans="4:4" x14ac:dyDescent="0.2">
      <c r="D3205" s="216"/>
    </row>
    <row r="3206" spans="4:4" x14ac:dyDescent="0.2">
      <c r="D3206" s="216"/>
    </row>
    <row r="3207" spans="4:4" x14ac:dyDescent="0.2">
      <c r="D3207" s="216"/>
    </row>
    <row r="3208" spans="4:4" x14ac:dyDescent="0.2">
      <c r="D3208" s="216"/>
    </row>
    <row r="3209" spans="4:4" x14ac:dyDescent="0.2">
      <c r="D3209" s="216"/>
    </row>
    <row r="3210" spans="4:4" x14ac:dyDescent="0.2">
      <c r="D3210" s="216"/>
    </row>
    <row r="3211" spans="4:4" x14ac:dyDescent="0.2">
      <c r="D3211" s="216"/>
    </row>
    <row r="3212" spans="4:4" x14ac:dyDescent="0.2">
      <c r="D3212" s="216"/>
    </row>
    <row r="3213" spans="4:4" x14ac:dyDescent="0.2">
      <c r="D3213" s="216"/>
    </row>
    <row r="3214" spans="4:4" x14ac:dyDescent="0.2">
      <c r="D3214" s="216"/>
    </row>
    <row r="3215" spans="4:4" x14ac:dyDescent="0.2">
      <c r="D3215" s="216"/>
    </row>
    <row r="3216" spans="4:4" x14ac:dyDescent="0.2">
      <c r="D3216" s="216"/>
    </row>
    <row r="3217" spans="4:4" x14ac:dyDescent="0.2">
      <c r="D3217" s="216"/>
    </row>
    <row r="3218" spans="4:4" x14ac:dyDescent="0.2">
      <c r="D3218" s="216"/>
    </row>
    <row r="3219" spans="4:4" x14ac:dyDescent="0.2">
      <c r="D3219" s="216"/>
    </row>
    <row r="3220" spans="4:4" x14ac:dyDescent="0.2">
      <c r="D3220" s="216"/>
    </row>
    <row r="3221" spans="4:4" x14ac:dyDescent="0.2">
      <c r="D3221" s="216"/>
    </row>
    <row r="3222" spans="4:4" x14ac:dyDescent="0.2">
      <c r="D3222" s="216"/>
    </row>
    <row r="3223" spans="4:4" x14ac:dyDescent="0.2">
      <c r="D3223" s="216"/>
    </row>
    <row r="3224" spans="4:4" x14ac:dyDescent="0.2">
      <c r="D3224" s="216"/>
    </row>
    <row r="3225" spans="4:4" x14ac:dyDescent="0.2">
      <c r="D3225" s="216"/>
    </row>
    <row r="3226" spans="4:4" x14ac:dyDescent="0.2">
      <c r="D3226" s="216"/>
    </row>
    <row r="3227" spans="4:4" x14ac:dyDescent="0.2">
      <c r="D3227" s="216"/>
    </row>
    <row r="3228" spans="4:4" x14ac:dyDescent="0.2">
      <c r="D3228" s="216"/>
    </row>
    <row r="3229" spans="4:4" x14ac:dyDescent="0.2">
      <c r="D3229" s="216"/>
    </row>
    <row r="3230" spans="4:4" x14ac:dyDescent="0.2">
      <c r="D3230" s="216"/>
    </row>
    <row r="3231" spans="4:4" x14ac:dyDescent="0.2">
      <c r="D3231" s="216"/>
    </row>
    <row r="3232" spans="4:4" x14ac:dyDescent="0.2">
      <c r="D3232" s="216"/>
    </row>
    <row r="3233" spans="4:4" x14ac:dyDescent="0.2">
      <c r="D3233" s="216"/>
    </row>
    <row r="3234" spans="4:4" x14ac:dyDescent="0.2">
      <c r="D3234" s="216"/>
    </row>
    <row r="3235" spans="4:4" x14ac:dyDescent="0.2">
      <c r="D3235" s="216"/>
    </row>
    <row r="3236" spans="4:4" x14ac:dyDescent="0.2">
      <c r="D3236" s="216"/>
    </row>
    <row r="3237" spans="4:4" x14ac:dyDescent="0.2">
      <c r="D3237" s="216"/>
    </row>
    <row r="3238" spans="4:4" x14ac:dyDescent="0.2">
      <c r="D3238" s="216"/>
    </row>
    <row r="3239" spans="4:4" x14ac:dyDescent="0.2">
      <c r="D3239" s="216"/>
    </row>
    <row r="3240" spans="4:4" x14ac:dyDescent="0.2">
      <c r="D3240" s="216"/>
    </row>
    <row r="3241" spans="4:4" x14ac:dyDescent="0.2">
      <c r="D3241" s="216"/>
    </row>
    <row r="3242" spans="4:4" x14ac:dyDescent="0.2">
      <c r="D3242" s="216"/>
    </row>
    <row r="3243" spans="4:4" x14ac:dyDescent="0.2">
      <c r="D3243" s="216"/>
    </row>
    <row r="3244" spans="4:4" x14ac:dyDescent="0.2">
      <c r="D3244" s="216"/>
    </row>
    <row r="3245" spans="4:4" x14ac:dyDescent="0.2">
      <c r="D3245" s="216"/>
    </row>
    <row r="3246" spans="4:4" x14ac:dyDescent="0.2">
      <c r="D3246" s="216"/>
    </row>
    <row r="3247" spans="4:4" x14ac:dyDescent="0.2">
      <c r="D3247" s="216"/>
    </row>
    <row r="3248" spans="4:4" x14ac:dyDescent="0.2">
      <c r="D3248" s="216"/>
    </row>
    <row r="3249" spans="4:4" x14ac:dyDescent="0.2">
      <c r="D3249" s="216"/>
    </row>
    <row r="3250" spans="4:4" x14ac:dyDescent="0.2">
      <c r="D3250" s="216"/>
    </row>
    <row r="3251" spans="4:4" x14ac:dyDescent="0.2">
      <c r="D3251" s="216"/>
    </row>
    <row r="3252" spans="4:4" x14ac:dyDescent="0.2">
      <c r="D3252" s="216"/>
    </row>
    <row r="3253" spans="4:4" x14ac:dyDescent="0.2">
      <c r="D3253" s="216"/>
    </row>
    <row r="3254" spans="4:4" x14ac:dyDescent="0.2">
      <c r="D3254" s="216"/>
    </row>
    <row r="3255" spans="4:4" x14ac:dyDescent="0.2">
      <c r="D3255" s="216"/>
    </row>
    <row r="3256" spans="4:4" x14ac:dyDescent="0.2">
      <c r="D3256" s="216"/>
    </row>
    <row r="3257" spans="4:4" x14ac:dyDescent="0.2">
      <c r="D3257" s="216"/>
    </row>
    <row r="3258" spans="4:4" x14ac:dyDescent="0.2">
      <c r="D3258" s="216"/>
    </row>
    <row r="3259" spans="4:4" x14ac:dyDescent="0.2">
      <c r="D3259" s="216"/>
    </row>
    <row r="3260" spans="4:4" x14ac:dyDescent="0.2">
      <c r="D3260" s="216"/>
    </row>
    <row r="3261" spans="4:4" x14ac:dyDescent="0.2">
      <c r="D3261" s="216"/>
    </row>
    <row r="3262" spans="4:4" x14ac:dyDescent="0.2">
      <c r="D3262" s="216"/>
    </row>
    <row r="3263" spans="4:4" x14ac:dyDescent="0.2">
      <c r="D3263" s="216"/>
    </row>
    <row r="3264" spans="4:4" x14ac:dyDescent="0.2">
      <c r="D3264" s="216"/>
    </row>
    <row r="3265" spans="4:4" x14ac:dyDescent="0.2">
      <c r="D3265" s="216"/>
    </row>
    <row r="3266" spans="4:4" x14ac:dyDescent="0.2">
      <c r="D3266" s="216"/>
    </row>
    <row r="3267" spans="4:4" x14ac:dyDescent="0.2">
      <c r="D3267" s="216"/>
    </row>
    <row r="3268" spans="4:4" x14ac:dyDescent="0.2">
      <c r="D3268" s="216"/>
    </row>
    <row r="3269" spans="4:4" x14ac:dyDescent="0.2">
      <c r="D3269" s="216"/>
    </row>
    <row r="3270" spans="4:4" x14ac:dyDescent="0.2">
      <c r="D3270" s="216"/>
    </row>
    <row r="3271" spans="4:4" x14ac:dyDescent="0.2">
      <c r="D3271" s="216"/>
    </row>
    <row r="3272" spans="4:4" x14ac:dyDescent="0.2">
      <c r="D3272" s="216"/>
    </row>
    <row r="3273" spans="4:4" x14ac:dyDescent="0.2">
      <c r="D3273" s="216"/>
    </row>
    <row r="3274" spans="4:4" x14ac:dyDescent="0.2">
      <c r="D3274" s="216"/>
    </row>
    <row r="3275" spans="4:4" x14ac:dyDescent="0.2">
      <c r="D3275" s="216"/>
    </row>
    <row r="3276" spans="4:4" x14ac:dyDescent="0.2">
      <c r="D3276" s="216"/>
    </row>
    <row r="3277" spans="4:4" x14ac:dyDescent="0.2">
      <c r="D3277" s="216"/>
    </row>
    <row r="3278" spans="4:4" x14ac:dyDescent="0.2">
      <c r="D3278" s="216"/>
    </row>
    <row r="3279" spans="4:4" x14ac:dyDescent="0.2">
      <c r="D3279" s="216"/>
    </row>
    <row r="3280" spans="4:4" x14ac:dyDescent="0.2">
      <c r="D3280" s="216"/>
    </row>
    <row r="3281" spans="4:4" x14ac:dyDescent="0.2">
      <c r="D3281" s="216"/>
    </row>
    <row r="3282" spans="4:4" x14ac:dyDescent="0.2">
      <c r="D3282" s="216"/>
    </row>
    <row r="3283" spans="4:4" x14ac:dyDescent="0.2">
      <c r="D3283" s="216"/>
    </row>
    <row r="3284" spans="4:4" x14ac:dyDescent="0.2">
      <c r="D3284" s="216"/>
    </row>
    <row r="3285" spans="4:4" x14ac:dyDescent="0.2">
      <c r="D3285" s="216"/>
    </row>
    <row r="3286" spans="4:4" x14ac:dyDescent="0.2">
      <c r="D3286" s="216"/>
    </row>
    <row r="3287" spans="4:4" x14ac:dyDescent="0.2">
      <c r="D3287" s="216"/>
    </row>
    <row r="3288" spans="4:4" x14ac:dyDescent="0.2">
      <c r="D3288" s="216"/>
    </row>
    <row r="3289" spans="4:4" x14ac:dyDescent="0.2">
      <c r="D3289" s="216"/>
    </row>
    <row r="3290" spans="4:4" x14ac:dyDescent="0.2">
      <c r="D3290" s="216"/>
    </row>
    <row r="3291" spans="4:4" x14ac:dyDescent="0.2">
      <c r="D3291" s="216"/>
    </row>
    <row r="3292" spans="4:4" x14ac:dyDescent="0.2">
      <c r="D3292" s="216"/>
    </row>
    <row r="3293" spans="4:4" x14ac:dyDescent="0.2">
      <c r="D3293" s="216"/>
    </row>
    <row r="3294" spans="4:4" x14ac:dyDescent="0.2">
      <c r="D3294" s="216"/>
    </row>
    <row r="3295" spans="4:4" x14ac:dyDescent="0.2">
      <c r="D3295" s="216"/>
    </row>
    <row r="3296" spans="4:4" x14ac:dyDescent="0.2">
      <c r="D3296" s="216"/>
    </row>
    <row r="3297" spans="4:4" x14ac:dyDescent="0.2">
      <c r="D3297" s="216"/>
    </row>
    <row r="3298" spans="4:4" x14ac:dyDescent="0.2">
      <c r="D3298" s="216"/>
    </row>
    <row r="3299" spans="4:4" x14ac:dyDescent="0.2">
      <c r="D3299" s="216"/>
    </row>
    <row r="3300" spans="4:4" x14ac:dyDescent="0.2">
      <c r="D3300" s="216"/>
    </row>
    <row r="3301" spans="4:4" x14ac:dyDescent="0.2">
      <c r="D3301" s="216"/>
    </row>
    <row r="3302" spans="4:4" x14ac:dyDescent="0.2">
      <c r="D3302" s="216"/>
    </row>
    <row r="3303" spans="4:4" x14ac:dyDescent="0.2">
      <c r="D3303" s="216"/>
    </row>
    <row r="3304" spans="4:4" x14ac:dyDescent="0.2">
      <c r="D3304" s="216"/>
    </row>
    <row r="3305" spans="4:4" x14ac:dyDescent="0.2">
      <c r="D3305" s="216"/>
    </row>
    <row r="3306" spans="4:4" x14ac:dyDescent="0.2">
      <c r="D3306" s="216"/>
    </row>
    <row r="3307" spans="4:4" x14ac:dyDescent="0.2">
      <c r="D3307" s="216"/>
    </row>
    <row r="3308" spans="4:4" x14ac:dyDescent="0.2">
      <c r="D3308" s="216"/>
    </row>
    <row r="3309" spans="4:4" x14ac:dyDescent="0.2">
      <c r="D3309" s="216"/>
    </row>
    <row r="3310" spans="4:4" x14ac:dyDescent="0.2">
      <c r="D3310" s="216"/>
    </row>
    <row r="3311" spans="4:4" x14ac:dyDescent="0.2">
      <c r="D3311" s="216"/>
    </row>
    <row r="3312" spans="4:4" x14ac:dyDescent="0.2">
      <c r="D3312" s="216"/>
    </row>
    <row r="3313" spans="4:4" x14ac:dyDescent="0.2">
      <c r="D3313" s="216"/>
    </row>
    <row r="3314" spans="4:4" x14ac:dyDescent="0.2">
      <c r="D3314" s="216"/>
    </row>
    <row r="3315" spans="4:4" x14ac:dyDescent="0.2">
      <c r="D3315" s="216"/>
    </row>
    <row r="3316" spans="4:4" x14ac:dyDescent="0.2">
      <c r="D3316" s="216"/>
    </row>
    <row r="3317" spans="4:4" x14ac:dyDescent="0.2">
      <c r="D3317" s="216"/>
    </row>
    <row r="3318" spans="4:4" x14ac:dyDescent="0.2">
      <c r="D3318" s="216"/>
    </row>
    <row r="3319" spans="4:4" x14ac:dyDescent="0.2">
      <c r="D3319" s="216"/>
    </row>
    <row r="3320" spans="4:4" x14ac:dyDescent="0.2">
      <c r="D3320" s="216"/>
    </row>
    <row r="3321" spans="4:4" x14ac:dyDescent="0.2">
      <c r="D3321" s="216"/>
    </row>
    <row r="3322" spans="4:4" x14ac:dyDescent="0.2">
      <c r="D3322" s="216"/>
    </row>
    <row r="3323" spans="4:4" x14ac:dyDescent="0.2">
      <c r="D3323" s="216"/>
    </row>
    <row r="3324" spans="4:4" x14ac:dyDescent="0.2">
      <c r="D3324" s="216"/>
    </row>
    <row r="3325" spans="4:4" x14ac:dyDescent="0.2">
      <c r="D3325" s="216"/>
    </row>
    <row r="3326" spans="4:4" x14ac:dyDescent="0.2">
      <c r="D3326" s="216"/>
    </row>
    <row r="3327" spans="4:4" x14ac:dyDescent="0.2">
      <c r="D3327" s="216"/>
    </row>
    <row r="3328" spans="4:4" x14ac:dyDescent="0.2">
      <c r="D3328" s="216"/>
    </row>
    <row r="3329" spans="4:4" x14ac:dyDescent="0.2">
      <c r="D3329" s="216"/>
    </row>
    <row r="3330" spans="4:4" x14ac:dyDescent="0.2">
      <c r="D3330" s="216"/>
    </row>
    <row r="3331" spans="4:4" x14ac:dyDescent="0.2">
      <c r="D3331" s="216"/>
    </row>
    <row r="3332" spans="4:4" x14ac:dyDescent="0.2">
      <c r="D3332" s="216"/>
    </row>
    <row r="3333" spans="4:4" x14ac:dyDescent="0.2">
      <c r="D3333" s="216"/>
    </row>
    <row r="3334" spans="4:4" x14ac:dyDescent="0.2">
      <c r="D3334" s="216"/>
    </row>
    <row r="3335" spans="4:4" x14ac:dyDescent="0.2">
      <c r="D3335" s="216"/>
    </row>
    <row r="3336" spans="4:4" x14ac:dyDescent="0.2">
      <c r="D3336" s="216"/>
    </row>
    <row r="3337" spans="4:4" x14ac:dyDescent="0.2">
      <c r="D3337" s="216"/>
    </row>
    <row r="3338" spans="4:4" x14ac:dyDescent="0.2">
      <c r="D3338" s="216"/>
    </row>
    <row r="3339" spans="4:4" x14ac:dyDescent="0.2">
      <c r="D3339" s="216"/>
    </row>
    <row r="3340" spans="4:4" x14ac:dyDescent="0.2">
      <c r="D3340" s="216"/>
    </row>
    <row r="3341" spans="4:4" x14ac:dyDescent="0.2">
      <c r="D3341" s="216"/>
    </row>
    <row r="3342" spans="4:4" x14ac:dyDescent="0.2">
      <c r="D3342" s="216"/>
    </row>
    <row r="3343" spans="4:4" x14ac:dyDescent="0.2">
      <c r="D3343" s="216"/>
    </row>
    <row r="3344" spans="4:4" x14ac:dyDescent="0.2">
      <c r="D3344" s="216"/>
    </row>
    <row r="3345" spans="4:4" x14ac:dyDescent="0.2">
      <c r="D3345" s="216"/>
    </row>
    <row r="3346" spans="4:4" x14ac:dyDescent="0.2">
      <c r="D3346" s="216"/>
    </row>
    <row r="3347" spans="4:4" x14ac:dyDescent="0.2">
      <c r="D3347" s="216"/>
    </row>
    <row r="3348" spans="4:4" x14ac:dyDescent="0.2">
      <c r="D3348" s="216"/>
    </row>
    <row r="3349" spans="4:4" x14ac:dyDescent="0.2">
      <c r="D3349" s="216"/>
    </row>
    <row r="3350" spans="4:4" x14ac:dyDescent="0.2">
      <c r="D3350" s="216"/>
    </row>
    <row r="3351" spans="4:4" x14ac:dyDescent="0.2">
      <c r="D3351" s="216"/>
    </row>
    <row r="3352" spans="4:4" x14ac:dyDescent="0.2">
      <c r="D3352" s="216"/>
    </row>
    <row r="3353" spans="4:4" x14ac:dyDescent="0.2">
      <c r="D3353" s="216"/>
    </row>
    <row r="3354" spans="4:4" x14ac:dyDescent="0.2">
      <c r="D3354" s="216"/>
    </row>
    <row r="3355" spans="4:4" x14ac:dyDescent="0.2">
      <c r="D3355" s="216"/>
    </row>
    <row r="3356" spans="4:4" x14ac:dyDescent="0.2">
      <c r="D3356" s="216"/>
    </row>
    <row r="3357" spans="4:4" x14ac:dyDescent="0.2">
      <c r="D3357" s="216"/>
    </row>
    <row r="3358" spans="4:4" x14ac:dyDescent="0.2">
      <c r="D3358" s="216"/>
    </row>
    <row r="3359" spans="4:4" x14ac:dyDescent="0.2">
      <c r="D3359" s="216"/>
    </row>
    <row r="3360" spans="4:4" x14ac:dyDescent="0.2">
      <c r="D3360" s="216"/>
    </row>
    <row r="3361" spans="4:4" x14ac:dyDescent="0.2">
      <c r="D3361" s="216"/>
    </row>
    <row r="3362" spans="4:4" x14ac:dyDescent="0.2">
      <c r="D3362" s="216"/>
    </row>
    <row r="3363" spans="4:4" x14ac:dyDescent="0.2">
      <c r="D3363" s="216"/>
    </row>
    <row r="3364" spans="4:4" x14ac:dyDescent="0.2">
      <c r="D3364" s="216"/>
    </row>
    <row r="3365" spans="4:4" x14ac:dyDescent="0.2">
      <c r="D3365" s="216"/>
    </row>
    <row r="3366" spans="4:4" x14ac:dyDescent="0.2">
      <c r="D3366" s="216"/>
    </row>
    <row r="3367" spans="4:4" x14ac:dyDescent="0.2">
      <c r="D3367" s="216"/>
    </row>
    <row r="3368" spans="4:4" x14ac:dyDescent="0.2">
      <c r="D3368" s="216"/>
    </row>
    <row r="3369" spans="4:4" x14ac:dyDescent="0.2">
      <c r="D3369" s="216"/>
    </row>
    <row r="3370" spans="4:4" x14ac:dyDescent="0.2">
      <c r="D3370" s="216"/>
    </row>
    <row r="3371" spans="4:4" x14ac:dyDescent="0.2">
      <c r="D3371" s="216"/>
    </row>
    <row r="3372" spans="4:4" x14ac:dyDescent="0.2">
      <c r="D3372" s="216"/>
    </row>
    <row r="3373" spans="4:4" x14ac:dyDescent="0.2">
      <c r="D3373" s="216"/>
    </row>
    <row r="3374" spans="4:4" x14ac:dyDescent="0.2">
      <c r="D3374" s="216"/>
    </row>
    <row r="3375" spans="4:4" x14ac:dyDescent="0.2">
      <c r="D3375" s="216"/>
    </row>
    <row r="3376" spans="4:4" x14ac:dyDescent="0.2">
      <c r="D3376" s="216"/>
    </row>
    <row r="3377" spans="4:4" x14ac:dyDescent="0.2">
      <c r="D3377" s="216"/>
    </row>
    <row r="3378" spans="4:4" x14ac:dyDescent="0.2">
      <c r="D3378" s="216"/>
    </row>
    <row r="3379" spans="4:4" x14ac:dyDescent="0.2">
      <c r="D3379" s="216"/>
    </row>
    <row r="3380" spans="4:4" x14ac:dyDescent="0.2">
      <c r="D3380" s="216"/>
    </row>
    <row r="3381" spans="4:4" x14ac:dyDescent="0.2">
      <c r="D3381" s="216"/>
    </row>
    <row r="3382" spans="4:4" x14ac:dyDescent="0.2">
      <c r="D3382" s="216"/>
    </row>
    <row r="3383" spans="4:4" x14ac:dyDescent="0.2">
      <c r="D3383" s="216"/>
    </row>
    <row r="3384" spans="4:4" x14ac:dyDescent="0.2">
      <c r="D3384" s="216"/>
    </row>
    <row r="3385" spans="4:4" x14ac:dyDescent="0.2">
      <c r="D3385" s="216"/>
    </row>
    <row r="3386" spans="4:4" x14ac:dyDescent="0.2">
      <c r="D3386" s="216"/>
    </row>
    <row r="3387" spans="4:4" x14ac:dyDescent="0.2">
      <c r="D3387" s="216"/>
    </row>
    <row r="3388" spans="4:4" x14ac:dyDescent="0.2">
      <c r="D3388" s="216"/>
    </row>
    <row r="3389" spans="4:4" x14ac:dyDescent="0.2">
      <c r="D3389" s="216"/>
    </row>
    <row r="3390" spans="4:4" x14ac:dyDescent="0.2">
      <c r="D3390" s="216"/>
    </row>
    <row r="3391" spans="4:4" x14ac:dyDescent="0.2">
      <c r="D3391" s="216"/>
    </row>
    <row r="3392" spans="4:4" x14ac:dyDescent="0.2">
      <c r="D3392" s="216"/>
    </row>
    <row r="3393" spans="4:4" x14ac:dyDescent="0.2">
      <c r="D3393" s="216"/>
    </row>
    <row r="3394" spans="4:4" x14ac:dyDescent="0.2">
      <c r="D3394" s="216"/>
    </row>
    <row r="3395" spans="4:4" x14ac:dyDescent="0.2">
      <c r="D3395" s="216"/>
    </row>
    <row r="3396" spans="4:4" x14ac:dyDescent="0.2">
      <c r="D3396" s="216"/>
    </row>
    <row r="3397" spans="4:4" x14ac:dyDescent="0.2">
      <c r="D3397" s="216"/>
    </row>
    <row r="3398" spans="4:4" x14ac:dyDescent="0.2">
      <c r="D3398" s="216"/>
    </row>
    <row r="3399" spans="4:4" x14ac:dyDescent="0.2">
      <c r="D3399" s="216"/>
    </row>
    <row r="3400" spans="4:4" x14ac:dyDescent="0.2">
      <c r="D3400" s="216"/>
    </row>
    <row r="3401" spans="4:4" x14ac:dyDescent="0.2">
      <c r="D3401" s="216"/>
    </row>
    <row r="3402" spans="4:4" x14ac:dyDescent="0.2">
      <c r="D3402" s="216"/>
    </row>
    <row r="3403" spans="4:4" x14ac:dyDescent="0.2">
      <c r="D3403" s="216"/>
    </row>
    <row r="3404" spans="4:4" x14ac:dyDescent="0.2">
      <c r="D3404" s="216"/>
    </row>
    <row r="3405" spans="4:4" x14ac:dyDescent="0.2">
      <c r="D3405" s="216"/>
    </row>
    <row r="3406" spans="4:4" x14ac:dyDescent="0.2">
      <c r="D3406" s="216"/>
    </row>
    <row r="3407" spans="4:4" x14ac:dyDescent="0.2">
      <c r="D3407" s="216"/>
    </row>
    <row r="3408" spans="4:4" x14ac:dyDescent="0.2">
      <c r="D3408" s="216"/>
    </row>
    <row r="3409" spans="4:4" x14ac:dyDescent="0.2">
      <c r="D3409" s="216"/>
    </row>
    <row r="3410" spans="4:4" x14ac:dyDescent="0.2">
      <c r="D3410" s="216"/>
    </row>
    <row r="3411" spans="4:4" x14ac:dyDescent="0.2">
      <c r="D3411" s="216"/>
    </row>
    <row r="3412" spans="4:4" x14ac:dyDescent="0.2">
      <c r="D3412" s="216"/>
    </row>
    <row r="3413" spans="4:4" x14ac:dyDescent="0.2">
      <c r="D3413" s="216"/>
    </row>
    <row r="3414" spans="4:4" x14ac:dyDescent="0.2">
      <c r="D3414" s="216"/>
    </row>
    <row r="3415" spans="4:4" x14ac:dyDescent="0.2">
      <c r="D3415" s="216"/>
    </row>
    <row r="3416" spans="4:4" x14ac:dyDescent="0.2">
      <c r="D3416" s="216"/>
    </row>
    <row r="3417" spans="4:4" x14ac:dyDescent="0.2">
      <c r="D3417" s="216"/>
    </row>
    <row r="3418" spans="4:4" x14ac:dyDescent="0.2">
      <c r="D3418" s="216"/>
    </row>
    <row r="3419" spans="4:4" x14ac:dyDescent="0.2">
      <c r="D3419" s="216"/>
    </row>
    <row r="3420" spans="4:4" x14ac:dyDescent="0.2">
      <c r="D3420" s="216"/>
    </row>
    <row r="3421" spans="4:4" x14ac:dyDescent="0.2">
      <c r="D3421" s="216"/>
    </row>
    <row r="3422" spans="4:4" x14ac:dyDescent="0.2">
      <c r="D3422" s="216"/>
    </row>
    <row r="3423" spans="4:4" x14ac:dyDescent="0.2">
      <c r="D3423" s="216"/>
    </row>
    <row r="3424" spans="4:4" x14ac:dyDescent="0.2">
      <c r="D3424" s="216"/>
    </row>
    <row r="3425" spans="4:4" x14ac:dyDescent="0.2">
      <c r="D3425" s="216"/>
    </row>
    <row r="3426" spans="4:4" x14ac:dyDescent="0.2">
      <c r="D3426" s="216"/>
    </row>
    <row r="3427" spans="4:4" x14ac:dyDescent="0.2">
      <c r="D3427" s="216"/>
    </row>
    <row r="3428" spans="4:4" x14ac:dyDescent="0.2">
      <c r="D3428" s="216"/>
    </row>
    <row r="3429" spans="4:4" x14ac:dyDescent="0.2">
      <c r="D3429" s="216"/>
    </row>
    <row r="3430" spans="4:4" x14ac:dyDescent="0.2">
      <c r="D3430" s="216"/>
    </row>
    <row r="3431" spans="4:4" x14ac:dyDescent="0.2">
      <c r="D3431" s="216"/>
    </row>
    <row r="3432" spans="4:4" x14ac:dyDescent="0.2">
      <c r="D3432" s="216"/>
    </row>
    <row r="3433" spans="4:4" x14ac:dyDescent="0.2">
      <c r="D3433" s="216"/>
    </row>
    <row r="3434" spans="4:4" x14ac:dyDescent="0.2">
      <c r="D3434" s="216"/>
    </row>
    <row r="3435" spans="4:4" x14ac:dyDescent="0.2">
      <c r="D3435" s="216"/>
    </row>
    <row r="3436" spans="4:4" x14ac:dyDescent="0.2">
      <c r="D3436" s="216"/>
    </row>
    <row r="3437" spans="4:4" x14ac:dyDescent="0.2">
      <c r="D3437" s="216"/>
    </row>
    <row r="3438" spans="4:4" x14ac:dyDescent="0.2">
      <c r="D3438" s="216"/>
    </row>
    <row r="3439" spans="4:4" x14ac:dyDescent="0.2">
      <c r="D3439" s="216"/>
    </row>
    <row r="3440" spans="4:4" x14ac:dyDescent="0.2">
      <c r="D3440" s="216"/>
    </row>
    <row r="3441" spans="4:4" x14ac:dyDescent="0.2">
      <c r="D3441" s="216"/>
    </row>
    <row r="3442" spans="4:4" x14ac:dyDescent="0.2">
      <c r="D3442" s="216"/>
    </row>
    <row r="3443" spans="4:4" x14ac:dyDescent="0.2">
      <c r="D3443" s="216"/>
    </row>
    <row r="3444" spans="4:4" x14ac:dyDescent="0.2">
      <c r="D3444" s="216"/>
    </row>
    <row r="3445" spans="4:4" x14ac:dyDescent="0.2">
      <c r="D3445" s="216"/>
    </row>
    <row r="3446" spans="4:4" x14ac:dyDescent="0.2">
      <c r="D3446" s="216"/>
    </row>
    <row r="3447" spans="4:4" x14ac:dyDescent="0.2">
      <c r="D3447" s="216"/>
    </row>
    <row r="3448" spans="4:4" x14ac:dyDescent="0.2">
      <c r="D3448" s="216"/>
    </row>
    <row r="3449" spans="4:4" x14ac:dyDescent="0.2">
      <c r="D3449" s="216"/>
    </row>
    <row r="3450" spans="4:4" x14ac:dyDescent="0.2">
      <c r="D3450" s="216"/>
    </row>
    <row r="3451" spans="4:4" x14ac:dyDescent="0.2">
      <c r="D3451" s="216"/>
    </row>
    <row r="3452" spans="4:4" x14ac:dyDescent="0.2">
      <c r="D3452" s="216"/>
    </row>
    <row r="3453" spans="4:4" x14ac:dyDescent="0.2">
      <c r="D3453" s="216"/>
    </row>
    <row r="3454" spans="4:4" x14ac:dyDescent="0.2">
      <c r="D3454" s="216"/>
    </row>
    <row r="3455" spans="4:4" x14ac:dyDescent="0.2">
      <c r="D3455" s="216"/>
    </row>
    <row r="3456" spans="4:4" x14ac:dyDescent="0.2">
      <c r="D3456" s="216"/>
    </row>
    <row r="3457" spans="4:4" x14ac:dyDescent="0.2">
      <c r="D3457" s="216"/>
    </row>
    <row r="3458" spans="4:4" x14ac:dyDescent="0.2">
      <c r="D3458" s="216"/>
    </row>
    <row r="3459" spans="4:4" x14ac:dyDescent="0.2">
      <c r="D3459" s="216"/>
    </row>
    <row r="3460" spans="4:4" x14ac:dyDescent="0.2">
      <c r="D3460" s="216"/>
    </row>
    <row r="3461" spans="4:4" x14ac:dyDescent="0.2">
      <c r="D3461" s="216"/>
    </row>
    <row r="3462" spans="4:4" x14ac:dyDescent="0.2">
      <c r="D3462" s="216"/>
    </row>
    <row r="3463" spans="4:4" x14ac:dyDescent="0.2">
      <c r="D3463" s="216"/>
    </row>
    <row r="3464" spans="4:4" x14ac:dyDescent="0.2">
      <c r="D3464" s="216"/>
    </row>
    <row r="3465" spans="4:4" x14ac:dyDescent="0.2">
      <c r="D3465" s="216"/>
    </row>
    <row r="3466" spans="4:4" x14ac:dyDescent="0.2">
      <c r="D3466" s="216"/>
    </row>
    <row r="3467" spans="4:4" x14ac:dyDescent="0.2">
      <c r="D3467" s="216"/>
    </row>
    <row r="3468" spans="4:4" x14ac:dyDescent="0.2">
      <c r="D3468" s="216"/>
    </row>
    <row r="3469" spans="4:4" x14ac:dyDescent="0.2">
      <c r="D3469" s="216"/>
    </row>
    <row r="3470" spans="4:4" x14ac:dyDescent="0.2">
      <c r="D3470" s="216"/>
    </row>
    <row r="3471" spans="4:4" x14ac:dyDescent="0.2">
      <c r="D3471" s="216"/>
    </row>
    <row r="3472" spans="4:4" x14ac:dyDescent="0.2">
      <c r="D3472" s="216"/>
    </row>
    <row r="3473" spans="4:4" x14ac:dyDescent="0.2">
      <c r="D3473" s="216"/>
    </row>
    <row r="3474" spans="4:4" x14ac:dyDescent="0.2">
      <c r="D3474" s="216"/>
    </row>
    <row r="3475" spans="4:4" x14ac:dyDescent="0.2">
      <c r="D3475" s="216"/>
    </row>
    <row r="3476" spans="4:4" x14ac:dyDescent="0.2">
      <c r="D3476" s="216"/>
    </row>
    <row r="3477" spans="4:4" x14ac:dyDescent="0.2">
      <c r="D3477" s="216"/>
    </row>
    <row r="3478" spans="4:4" x14ac:dyDescent="0.2">
      <c r="D3478" s="216"/>
    </row>
    <row r="3479" spans="4:4" x14ac:dyDescent="0.2">
      <c r="D3479" s="216"/>
    </row>
    <row r="3480" spans="4:4" x14ac:dyDescent="0.2">
      <c r="D3480" s="216"/>
    </row>
    <row r="3481" spans="4:4" x14ac:dyDescent="0.2">
      <c r="D3481" s="216"/>
    </row>
    <row r="3482" spans="4:4" x14ac:dyDescent="0.2">
      <c r="D3482" s="216"/>
    </row>
    <row r="3483" spans="4:4" x14ac:dyDescent="0.2">
      <c r="D3483" s="216"/>
    </row>
    <row r="3484" spans="4:4" x14ac:dyDescent="0.2">
      <c r="D3484" s="216"/>
    </row>
    <row r="3485" spans="4:4" x14ac:dyDescent="0.2">
      <c r="D3485" s="216"/>
    </row>
    <row r="3486" spans="4:4" x14ac:dyDescent="0.2">
      <c r="D3486" s="216"/>
    </row>
    <row r="3487" spans="4:4" x14ac:dyDescent="0.2">
      <c r="D3487" s="216"/>
    </row>
    <row r="3488" spans="4:4" x14ac:dyDescent="0.2">
      <c r="D3488" s="216"/>
    </row>
    <row r="3489" spans="4:4" x14ac:dyDescent="0.2">
      <c r="D3489" s="216"/>
    </row>
    <row r="3490" spans="4:4" x14ac:dyDescent="0.2">
      <c r="D3490" s="216"/>
    </row>
    <row r="3491" spans="4:4" x14ac:dyDescent="0.2">
      <c r="D3491" s="216"/>
    </row>
    <row r="3492" spans="4:4" x14ac:dyDescent="0.2">
      <c r="D3492" s="216"/>
    </row>
    <row r="3493" spans="4:4" x14ac:dyDescent="0.2">
      <c r="D3493" s="216"/>
    </row>
    <row r="3494" spans="4:4" x14ac:dyDescent="0.2">
      <c r="D3494" s="216"/>
    </row>
    <row r="3495" spans="4:4" x14ac:dyDescent="0.2">
      <c r="D3495" s="216"/>
    </row>
    <row r="3496" spans="4:4" x14ac:dyDescent="0.2">
      <c r="D3496" s="216"/>
    </row>
    <row r="3497" spans="4:4" x14ac:dyDescent="0.2">
      <c r="D3497" s="216"/>
    </row>
    <row r="3498" spans="4:4" x14ac:dyDescent="0.2">
      <c r="D3498" s="216"/>
    </row>
    <row r="3499" spans="4:4" x14ac:dyDescent="0.2">
      <c r="D3499" s="216"/>
    </row>
    <row r="3500" spans="4:4" x14ac:dyDescent="0.2">
      <c r="D3500" s="216"/>
    </row>
    <row r="3501" spans="4:4" x14ac:dyDescent="0.2">
      <c r="D3501" s="216"/>
    </row>
    <row r="3502" spans="4:4" x14ac:dyDescent="0.2">
      <c r="D3502" s="216"/>
    </row>
    <row r="3503" spans="4:4" x14ac:dyDescent="0.2">
      <c r="D3503" s="216"/>
    </row>
    <row r="3504" spans="4:4" x14ac:dyDescent="0.2">
      <c r="D3504" s="216"/>
    </row>
    <row r="3505" spans="4:4" x14ac:dyDescent="0.2">
      <c r="D3505" s="216"/>
    </row>
    <row r="3506" spans="4:4" x14ac:dyDescent="0.2">
      <c r="D3506" s="216"/>
    </row>
    <row r="3507" spans="4:4" x14ac:dyDescent="0.2">
      <c r="D3507" s="216"/>
    </row>
    <row r="3508" spans="4:4" x14ac:dyDescent="0.2">
      <c r="D3508" s="216"/>
    </row>
    <row r="3509" spans="4:4" x14ac:dyDescent="0.2">
      <c r="D3509" s="216"/>
    </row>
    <row r="3510" spans="4:4" x14ac:dyDescent="0.2">
      <c r="D3510" s="216"/>
    </row>
    <row r="3511" spans="4:4" x14ac:dyDescent="0.2">
      <c r="D3511" s="216"/>
    </row>
    <row r="3512" spans="4:4" x14ac:dyDescent="0.2">
      <c r="D3512" s="216"/>
    </row>
    <row r="3513" spans="4:4" x14ac:dyDescent="0.2">
      <c r="D3513" s="216"/>
    </row>
    <row r="3514" spans="4:4" x14ac:dyDescent="0.2">
      <c r="D3514" s="216"/>
    </row>
    <row r="3515" spans="4:4" x14ac:dyDescent="0.2">
      <c r="D3515" s="216"/>
    </row>
    <row r="3516" spans="4:4" x14ac:dyDescent="0.2">
      <c r="D3516" s="216"/>
    </row>
    <row r="3517" spans="4:4" x14ac:dyDescent="0.2">
      <c r="D3517" s="216"/>
    </row>
    <row r="3518" spans="4:4" x14ac:dyDescent="0.2">
      <c r="D3518" s="216"/>
    </row>
    <row r="3519" spans="4:4" x14ac:dyDescent="0.2">
      <c r="D3519" s="216"/>
    </row>
    <row r="3520" spans="4:4" x14ac:dyDescent="0.2">
      <c r="D3520" s="216"/>
    </row>
    <row r="3521" spans="4:4" x14ac:dyDescent="0.2">
      <c r="D3521" s="216"/>
    </row>
    <row r="3522" spans="4:4" x14ac:dyDescent="0.2">
      <c r="D3522" s="216"/>
    </row>
    <row r="3523" spans="4:4" x14ac:dyDescent="0.2">
      <c r="D3523" s="216"/>
    </row>
    <row r="3524" spans="4:4" x14ac:dyDescent="0.2">
      <c r="D3524" s="216"/>
    </row>
    <row r="3525" spans="4:4" x14ac:dyDescent="0.2">
      <c r="D3525" s="216"/>
    </row>
    <row r="3526" spans="4:4" x14ac:dyDescent="0.2">
      <c r="D3526" s="216"/>
    </row>
    <row r="3527" spans="4:4" x14ac:dyDescent="0.2">
      <c r="D3527" s="216"/>
    </row>
    <row r="3528" spans="4:4" x14ac:dyDescent="0.2">
      <c r="D3528" s="216"/>
    </row>
    <row r="3529" spans="4:4" x14ac:dyDescent="0.2">
      <c r="D3529" s="216"/>
    </row>
    <row r="3530" spans="4:4" x14ac:dyDescent="0.2">
      <c r="D3530" s="216"/>
    </row>
    <row r="3531" spans="4:4" x14ac:dyDescent="0.2">
      <c r="D3531" s="216"/>
    </row>
    <row r="3532" spans="4:4" x14ac:dyDescent="0.2">
      <c r="D3532" s="216"/>
    </row>
    <row r="3533" spans="4:4" x14ac:dyDescent="0.2">
      <c r="D3533" s="216"/>
    </row>
    <row r="3534" spans="4:4" x14ac:dyDescent="0.2">
      <c r="D3534" s="216"/>
    </row>
    <row r="3535" spans="4:4" x14ac:dyDescent="0.2">
      <c r="D3535" s="216"/>
    </row>
    <row r="3536" spans="4:4" x14ac:dyDescent="0.2">
      <c r="D3536" s="216"/>
    </row>
    <row r="3537" spans="4:4" x14ac:dyDescent="0.2">
      <c r="D3537" s="216"/>
    </row>
    <row r="3538" spans="4:4" x14ac:dyDescent="0.2">
      <c r="D3538" s="216"/>
    </row>
    <row r="3539" spans="4:4" x14ac:dyDescent="0.2">
      <c r="D3539" s="216"/>
    </row>
    <row r="3540" spans="4:4" x14ac:dyDescent="0.2">
      <c r="D3540" s="216"/>
    </row>
    <row r="3541" spans="4:4" x14ac:dyDescent="0.2">
      <c r="D3541" s="216"/>
    </row>
    <row r="3542" spans="4:4" x14ac:dyDescent="0.2">
      <c r="D3542" s="216"/>
    </row>
    <row r="3543" spans="4:4" x14ac:dyDescent="0.2">
      <c r="D3543" s="216"/>
    </row>
    <row r="3544" spans="4:4" x14ac:dyDescent="0.2">
      <c r="D3544" s="216"/>
    </row>
    <row r="3545" spans="4:4" x14ac:dyDescent="0.2">
      <c r="D3545" s="216"/>
    </row>
    <row r="3546" spans="4:4" x14ac:dyDescent="0.2">
      <c r="D3546" s="216"/>
    </row>
    <row r="3547" spans="4:4" x14ac:dyDescent="0.2">
      <c r="D3547" s="216"/>
    </row>
    <row r="3548" spans="4:4" x14ac:dyDescent="0.2">
      <c r="D3548" s="216"/>
    </row>
    <row r="3549" spans="4:4" x14ac:dyDescent="0.2">
      <c r="D3549" s="216"/>
    </row>
    <row r="3550" spans="4:4" x14ac:dyDescent="0.2">
      <c r="D3550" s="216"/>
    </row>
    <row r="3551" spans="4:4" x14ac:dyDescent="0.2">
      <c r="D3551" s="216"/>
    </row>
    <row r="3552" spans="4:4" x14ac:dyDescent="0.2">
      <c r="D3552" s="216"/>
    </row>
    <row r="3553" spans="4:4" x14ac:dyDescent="0.2">
      <c r="D3553" s="216"/>
    </row>
    <row r="3554" spans="4:4" x14ac:dyDescent="0.2">
      <c r="D3554" s="216"/>
    </row>
    <row r="3555" spans="4:4" x14ac:dyDescent="0.2">
      <c r="D3555" s="216"/>
    </row>
    <row r="3556" spans="4:4" x14ac:dyDescent="0.2">
      <c r="D3556" s="216"/>
    </row>
    <row r="3557" spans="4:4" x14ac:dyDescent="0.2">
      <c r="D3557" s="216"/>
    </row>
    <row r="3558" spans="4:4" x14ac:dyDescent="0.2">
      <c r="D3558" s="216"/>
    </row>
    <row r="3559" spans="4:4" x14ac:dyDescent="0.2">
      <c r="D3559" s="216"/>
    </row>
    <row r="3560" spans="4:4" x14ac:dyDescent="0.2">
      <c r="D3560" s="216"/>
    </row>
    <row r="3561" spans="4:4" x14ac:dyDescent="0.2">
      <c r="D3561" s="216"/>
    </row>
    <row r="3562" spans="4:4" x14ac:dyDescent="0.2">
      <c r="D3562" s="216"/>
    </row>
    <row r="3563" spans="4:4" x14ac:dyDescent="0.2">
      <c r="D3563" s="216"/>
    </row>
    <row r="3564" spans="4:4" x14ac:dyDescent="0.2">
      <c r="D3564" s="216"/>
    </row>
    <row r="3565" spans="4:4" x14ac:dyDescent="0.2">
      <c r="D3565" s="216"/>
    </row>
    <row r="3566" spans="4:4" x14ac:dyDescent="0.2">
      <c r="D3566" s="216"/>
    </row>
    <row r="3567" spans="4:4" x14ac:dyDescent="0.2">
      <c r="D3567" s="216"/>
    </row>
    <row r="3568" spans="4:4" x14ac:dyDescent="0.2">
      <c r="D3568" s="216"/>
    </row>
    <row r="3569" spans="4:4" x14ac:dyDescent="0.2">
      <c r="D3569" s="216"/>
    </row>
    <row r="3570" spans="4:4" x14ac:dyDescent="0.2">
      <c r="D3570" s="216"/>
    </row>
    <row r="3571" spans="4:4" x14ac:dyDescent="0.2">
      <c r="D3571" s="216"/>
    </row>
    <row r="3572" spans="4:4" x14ac:dyDescent="0.2">
      <c r="D3572" s="216"/>
    </row>
    <row r="3573" spans="4:4" x14ac:dyDescent="0.2">
      <c r="D3573" s="216"/>
    </row>
    <row r="3574" spans="4:4" x14ac:dyDescent="0.2">
      <c r="D3574" s="216"/>
    </row>
    <row r="3575" spans="4:4" x14ac:dyDescent="0.2">
      <c r="D3575" s="216"/>
    </row>
    <row r="3576" spans="4:4" x14ac:dyDescent="0.2">
      <c r="D3576" s="216"/>
    </row>
    <row r="3577" spans="4:4" x14ac:dyDescent="0.2">
      <c r="D3577" s="216"/>
    </row>
    <row r="3578" spans="4:4" x14ac:dyDescent="0.2">
      <c r="D3578" s="216"/>
    </row>
    <row r="3579" spans="4:4" x14ac:dyDescent="0.2">
      <c r="D3579" s="216"/>
    </row>
    <row r="3580" spans="4:4" x14ac:dyDescent="0.2">
      <c r="D3580" s="216"/>
    </row>
    <row r="3581" spans="4:4" x14ac:dyDescent="0.2">
      <c r="D3581" s="216"/>
    </row>
    <row r="3582" spans="4:4" x14ac:dyDescent="0.2">
      <c r="D3582" s="216"/>
    </row>
    <row r="3583" spans="4:4" x14ac:dyDescent="0.2">
      <c r="D3583" s="216"/>
    </row>
    <row r="3584" spans="4:4" x14ac:dyDescent="0.2">
      <c r="D3584" s="216"/>
    </row>
    <row r="3585" spans="4:4" x14ac:dyDescent="0.2">
      <c r="D3585" s="216"/>
    </row>
    <row r="3586" spans="4:4" x14ac:dyDescent="0.2">
      <c r="D3586" s="216"/>
    </row>
    <row r="3587" spans="4:4" x14ac:dyDescent="0.2">
      <c r="D3587" s="216"/>
    </row>
    <row r="3588" spans="4:4" x14ac:dyDescent="0.2">
      <c r="D3588" s="216"/>
    </row>
    <row r="3589" spans="4:4" x14ac:dyDescent="0.2">
      <c r="D3589" s="216"/>
    </row>
    <row r="3590" spans="4:4" x14ac:dyDescent="0.2">
      <c r="D3590" s="216"/>
    </row>
    <row r="3591" spans="4:4" x14ac:dyDescent="0.2">
      <c r="D3591" s="216"/>
    </row>
    <row r="3592" spans="4:4" x14ac:dyDescent="0.2">
      <c r="D3592" s="216"/>
    </row>
    <row r="3593" spans="4:4" x14ac:dyDescent="0.2">
      <c r="D3593" s="216"/>
    </row>
    <row r="3594" spans="4:4" x14ac:dyDescent="0.2">
      <c r="D3594" s="216"/>
    </row>
    <row r="3595" spans="4:4" x14ac:dyDescent="0.2">
      <c r="D3595" s="216"/>
    </row>
    <row r="3596" spans="4:4" x14ac:dyDescent="0.2">
      <c r="D3596" s="216"/>
    </row>
    <row r="3597" spans="4:4" x14ac:dyDescent="0.2">
      <c r="D3597" s="216"/>
    </row>
    <row r="3598" spans="4:4" x14ac:dyDescent="0.2">
      <c r="D3598" s="216"/>
    </row>
    <row r="3599" spans="4:4" x14ac:dyDescent="0.2">
      <c r="D3599" s="216"/>
    </row>
    <row r="3600" spans="4:4" x14ac:dyDescent="0.2">
      <c r="D3600" s="216"/>
    </row>
    <row r="3601" spans="4:4" x14ac:dyDescent="0.2">
      <c r="D3601" s="216"/>
    </row>
    <row r="3602" spans="4:4" x14ac:dyDescent="0.2">
      <c r="D3602" s="216"/>
    </row>
    <row r="3603" spans="4:4" x14ac:dyDescent="0.2">
      <c r="D3603" s="216"/>
    </row>
    <row r="3604" spans="4:4" x14ac:dyDescent="0.2">
      <c r="D3604" s="216"/>
    </row>
    <row r="3605" spans="4:4" x14ac:dyDescent="0.2">
      <c r="D3605" s="216"/>
    </row>
    <row r="3606" spans="4:4" x14ac:dyDescent="0.2">
      <c r="D3606" s="216"/>
    </row>
    <row r="3607" spans="4:4" x14ac:dyDescent="0.2">
      <c r="D3607" s="216"/>
    </row>
    <row r="3608" spans="4:4" x14ac:dyDescent="0.2">
      <c r="D3608" s="216"/>
    </row>
    <row r="3609" spans="4:4" x14ac:dyDescent="0.2">
      <c r="D3609" s="216"/>
    </row>
    <row r="3610" spans="4:4" x14ac:dyDescent="0.2">
      <c r="D3610" s="216"/>
    </row>
    <row r="3611" spans="4:4" x14ac:dyDescent="0.2">
      <c r="D3611" s="216"/>
    </row>
    <row r="3612" spans="4:4" x14ac:dyDescent="0.2">
      <c r="D3612" s="216"/>
    </row>
    <row r="3613" spans="4:4" x14ac:dyDescent="0.2">
      <c r="D3613" s="216"/>
    </row>
    <row r="3614" spans="4:4" x14ac:dyDescent="0.2">
      <c r="D3614" s="216"/>
    </row>
    <row r="3615" spans="4:4" x14ac:dyDescent="0.2">
      <c r="D3615" s="216"/>
    </row>
    <row r="3616" spans="4:4" x14ac:dyDescent="0.2">
      <c r="D3616" s="216"/>
    </row>
    <row r="3617" spans="4:4" x14ac:dyDescent="0.2">
      <c r="D3617" s="216"/>
    </row>
    <row r="3618" spans="4:4" x14ac:dyDescent="0.2">
      <c r="D3618" s="216"/>
    </row>
    <row r="3619" spans="4:4" x14ac:dyDescent="0.2">
      <c r="D3619" s="216"/>
    </row>
    <row r="3620" spans="4:4" x14ac:dyDescent="0.2">
      <c r="D3620" s="216"/>
    </row>
    <row r="3621" spans="4:4" x14ac:dyDescent="0.2">
      <c r="D3621" s="216"/>
    </row>
    <row r="3622" spans="4:4" x14ac:dyDescent="0.2">
      <c r="D3622" s="216"/>
    </row>
    <row r="3623" spans="4:4" x14ac:dyDescent="0.2">
      <c r="D3623" s="216"/>
    </row>
    <row r="3624" spans="4:4" x14ac:dyDescent="0.2">
      <c r="D3624" s="216"/>
    </row>
    <row r="3625" spans="4:4" x14ac:dyDescent="0.2">
      <c r="D3625" s="216"/>
    </row>
    <row r="3626" spans="4:4" x14ac:dyDescent="0.2">
      <c r="D3626" s="216"/>
    </row>
    <row r="3627" spans="4:4" x14ac:dyDescent="0.2">
      <c r="D3627" s="216"/>
    </row>
    <row r="3628" spans="4:4" x14ac:dyDescent="0.2">
      <c r="D3628" s="216"/>
    </row>
    <row r="3629" spans="4:4" x14ac:dyDescent="0.2">
      <c r="D3629" s="216"/>
    </row>
    <row r="3630" spans="4:4" x14ac:dyDescent="0.2">
      <c r="D3630" s="216"/>
    </row>
    <row r="3631" spans="4:4" x14ac:dyDescent="0.2">
      <c r="D3631" s="216"/>
    </row>
    <row r="3632" spans="4:4" x14ac:dyDescent="0.2">
      <c r="D3632" s="216"/>
    </row>
    <row r="3633" spans="4:4" x14ac:dyDescent="0.2">
      <c r="D3633" s="216"/>
    </row>
    <row r="3634" spans="4:4" x14ac:dyDescent="0.2">
      <c r="D3634" s="216"/>
    </row>
    <row r="3635" spans="4:4" x14ac:dyDescent="0.2">
      <c r="D3635" s="216"/>
    </row>
    <row r="3636" spans="4:4" x14ac:dyDescent="0.2">
      <c r="D3636" s="216"/>
    </row>
    <row r="3637" spans="4:4" x14ac:dyDescent="0.2">
      <c r="D3637" s="216"/>
    </row>
    <row r="3638" spans="4:4" x14ac:dyDescent="0.2">
      <c r="D3638" s="216"/>
    </row>
    <row r="3639" spans="4:4" x14ac:dyDescent="0.2">
      <c r="D3639" s="216"/>
    </row>
    <row r="3640" spans="4:4" x14ac:dyDescent="0.2">
      <c r="D3640" s="216"/>
    </row>
    <row r="3641" spans="4:4" x14ac:dyDescent="0.2">
      <c r="D3641" s="216"/>
    </row>
    <row r="3642" spans="4:4" x14ac:dyDescent="0.2">
      <c r="D3642" s="216"/>
    </row>
    <row r="3643" spans="4:4" x14ac:dyDescent="0.2">
      <c r="D3643" s="216"/>
    </row>
    <row r="3644" spans="4:4" x14ac:dyDescent="0.2">
      <c r="D3644" s="216"/>
    </row>
    <row r="3645" spans="4:4" x14ac:dyDescent="0.2">
      <c r="D3645" s="216"/>
    </row>
    <row r="3646" spans="4:4" x14ac:dyDescent="0.2">
      <c r="D3646" s="216"/>
    </row>
    <row r="3647" spans="4:4" x14ac:dyDescent="0.2">
      <c r="D3647" s="216"/>
    </row>
    <row r="3648" spans="4:4" x14ac:dyDescent="0.2">
      <c r="D3648" s="216"/>
    </row>
    <row r="3649" spans="4:4" x14ac:dyDescent="0.2">
      <c r="D3649" s="216"/>
    </row>
    <row r="3650" spans="4:4" x14ac:dyDescent="0.2">
      <c r="D3650" s="216"/>
    </row>
    <row r="3651" spans="4:4" x14ac:dyDescent="0.2">
      <c r="D3651" s="216"/>
    </row>
    <row r="3652" spans="4:4" x14ac:dyDescent="0.2">
      <c r="D3652" s="216"/>
    </row>
    <row r="3653" spans="4:4" x14ac:dyDescent="0.2">
      <c r="D3653" s="216"/>
    </row>
    <row r="3654" spans="4:4" x14ac:dyDescent="0.2">
      <c r="D3654" s="216"/>
    </row>
    <row r="3655" spans="4:4" x14ac:dyDescent="0.2">
      <c r="D3655" s="216"/>
    </row>
    <row r="3656" spans="4:4" x14ac:dyDescent="0.2">
      <c r="D3656" s="216"/>
    </row>
    <row r="3657" spans="4:4" x14ac:dyDescent="0.2">
      <c r="D3657" s="216"/>
    </row>
    <row r="3658" spans="4:4" x14ac:dyDescent="0.2">
      <c r="D3658" s="216"/>
    </row>
    <row r="3659" spans="4:4" x14ac:dyDescent="0.2">
      <c r="D3659" s="216"/>
    </row>
    <row r="3660" spans="4:4" x14ac:dyDescent="0.2">
      <c r="D3660" s="216"/>
    </row>
    <row r="3661" spans="4:4" x14ac:dyDescent="0.2">
      <c r="D3661" s="216"/>
    </row>
    <row r="3662" spans="4:4" x14ac:dyDescent="0.2">
      <c r="D3662" s="216"/>
    </row>
    <row r="3663" spans="4:4" x14ac:dyDescent="0.2">
      <c r="D3663" s="216"/>
    </row>
    <row r="3664" spans="4:4" x14ac:dyDescent="0.2">
      <c r="D3664" s="216"/>
    </row>
    <row r="3665" spans="4:4" x14ac:dyDescent="0.2">
      <c r="D3665" s="216"/>
    </row>
    <row r="3666" spans="4:4" x14ac:dyDescent="0.2">
      <c r="D3666" s="216"/>
    </row>
    <row r="3667" spans="4:4" x14ac:dyDescent="0.2">
      <c r="D3667" s="216"/>
    </row>
    <row r="3668" spans="4:4" x14ac:dyDescent="0.2">
      <c r="D3668" s="216"/>
    </row>
    <row r="3669" spans="4:4" x14ac:dyDescent="0.2">
      <c r="D3669" s="216"/>
    </row>
    <row r="3670" spans="4:4" x14ac:dyDescent="0.2">
      <c r="D3670" s="216"/>
    </row>
    <row r="3671" spans="4:4" x14ac:dyDescent="0.2">
      <c r="D3671" s="216"/>
    </row>
    <row r="3672" spans="4:4" x14ac:dyDescent="0.2">
      <c r="D3672" s="216"/>
    </row>
    <row r="3673" spans="4:4" x14ac:dyDescent="0.2">
      <c r="D3673" s="216"/>
    </row>
    <row r="3674" spans="4:4" x14ac:dyDescent="0.2">
      <c r="D3674" s="216"/>
    </row>
    <row r="3675" spans="4:4" x14ac:dyDescent="0.2">
      <c r="D3675" s="216"/>
    </row>
    <row r="3676" spans="4:4" x14ac:dyDescent="0.2">
      <c r="D3676" s="216"/>
    </row>
    <row r="3677" spans="4:4" x14ac:dyDescent="0.2">
      <c r="D3677" s="216"/>
    </row>
    <row r="3678" spans="4:4" x14ac:dyDescent="0.2">
      <c r="D3678" s="216"/>
    </row>
    <row r="3679" spans="4:4" x14ac:dyDescent="0.2">
      <c r="D3679" s="216"/>
    </row>
    <row r="3680" spans="4:4" x14ac:dyDescent="0.2">
      <c r="D3680" s="216"/>
    </row>
    <row r="3681" spans="4:4" x14ac:dyDescent="0.2">
      <c r="D3681" s="216"/>
    </row>
    <row r="3682" spans="4:4" x14ac:dyDescent="0.2">
      <c r="D3682" s="216"/>
    </row>
    <row r="3683" spans="4:4" x14ac:dyDescent="0.2">
      <c r="D3683" s="216"/>
    </row>
    <row r="3684" spans="4:4" x14ac:dyDescent="0.2">
      <c r="D3684" s="216"/>
    </row>
    <row r="3685" spans="4:4" x14ac:dyDescent="0.2">
      <c r="D3685" s="216"/>
    </row>
    <row r="3686" spans="4:4" x14ac:dyDescent="0.2">
      <c r="D3686" s="216"/>
    </row>
    <row r="3687" spans="4:4" x14ac:dyDescent="0.2">
      <c r="D3687" s="216"/>
    </row>
    <row r="3688" spans="4:4" x14ac:dyDescent="0.2">
      <c r="D3688" s="216"/>
    </row>
    <row r="3689" spans="4:4" x14ac:dyDescent="0.2">
      <c r="D3689" s="216"/>
    </row>
    <row r="3690" spans="4:4" x14ac:dyDescent="0.2">
      <c r="D3690" s="216"/>
    </row>
    <row r="3691" spans="4:4" x14ac:dyDescent="0.2">
      <c r="D3691" s="216"/>
    </row>
    <row r="3692" spans="4:4" x14ac:dyDescent="0.2">
      <c r="D3692" s="216"/>
    </row>
    <row r="3693" spans="4:4" x14ac:dyDescent="0.2">
      <c r="D3693" s="216"/>
    </row>
    <row r="3694" spans="4:4" x14ac:dyDescent="0.2">
      <c r="D3694" s="216"/>
    </row>
    <row r="3695" spans="4:4" x14ac:dyDescent="0.2">
      <c r="D3695" s="216"/>
    </row>
    <row r="3696" spans="4:4" x14ac:dyDescent="0.2">
      <c r="D3696" s="216"/>
    </row>
    <row r="3697" spans="4:4" x14ac:dyDescent="0.2">
      <c r="D3697" s="216"/>
    </row>
    <row r="3698" spans="4:4" x14ac:dyDescent="0.2">
      <c r="D3698" s="216"/>
    </row>
    <row r="3699" spans="4:4" x14ac:dyDescent="0.2">
      <c r="D3699" s="216"/>
    </row>
    <row r="3700" spans="4:4" x14ac:dyDescent="0.2">
      <c r="D3700" s="216"/>
    </row>
    <row r="3701" spans="4:4" x14ac:dyDescent="0.2">
      <c r="D3701" s="216"/>
    </row>
    <row r="3702" spans="4:4" x14ac:dyDescent="0.2">
      <c r="D3702" s="216"/>
    </row>
    <row r="3703" spans="4:4" x14ac:dyDescent="0.2">
      <c r="D3703" s="216"/>
    </row>
    <row r="3704" spans="4:4" x14ac:dyDescent="0.2">
      <c r="D3704" s="216"/>
    </row>
    <row r="3705" spans="4:4" x14ac:dyDescent="0.2">
      <c r="D3705" s="216"/>
    </row>
    <row r="3706" spans="4:4" x14ac:dyDescent="0.2">
      <c r="D3706" s="216"/>
    </row>
    <row r="3707" spans="4:4" x14ac:dyDescent="0.2">
      <c r="D3707" s="216"/>
    </row>
    <row r="3708" spans="4:4" x14ac:dyDescent="0.2">
      <c r="D3708" s="216"/>
    </row>
    <row r="3709" spans="4:4" x14ac:dyDescent="0.2">
      <c r="D3709" s="216"/>
    </row>
    <row r="3710" spans="4:4" x14ac:dyDescent="0.2">
      <c r="D3710" s="216"/>
    </row>
    <row r="3711" spans="4:4" x14ac:dyDescent="0.2">
      <c r="D3711" s="216"/>
    </row>
    <row r="3712" spans="4:4" x14ac:dyDescent="0.2">
      <c r="D3712" s="216"/>
    </row>
    <row r="3713" spans="4:4" x14ac:dyDescent="0.2">
      <c r="D3713" s="216"/>
    </row>
    <row r="3714" spans="4:4" x14ac:dyDescent="0.2">
      <c r="D3714" s="216"/>
    </row>
    <row r="3715" spans="4:4" x14ac:dyDescent="0.2">
      <c r="D3715" s="216"/>
    </row>
    <row r="3716" spans="4:4" x14ac:dyDescent="0.2">
      <c r="D3716" s="216"/>
    </row>
    <row r="3717" spans="4:4" x14ac:dyDescent="0.2">
      <c r="D3717" s="216"/>
    </row>
    <row r="3718" spans="4:4" x14ac:dyDescent="0.2">
      <c r="D3718" s="216"/>
    </row>
    <row r="3719" spans="4:4" x14ac:dyDescent="0.2">
      <c r="D3719" s="216"/>
    </row>
    <row r="3720" spans="4:4" x14ac:dyDescent="0.2">
      <c r="D3720" s="216"/>
    </row>
    <row r="3721" spans="4:4" x14ac:dyDescent="0.2">
      <c r="D3721" s="216"/>
    </row>
    <row r="3722" spans="4:4" x14ac:dyDescent="0.2">
      <c r="D3722" s="216"/>
    </row>
    <row r="3723" spans="4:4" x14ac:dyDescent="0.2">
      <c r="D3723" s="216"/>
    </row>
    <row r="3724" spans="4:4" x14ac:dyDescent="0.2">
      <c r="D3724" s="216"/>
    </row>
    <row r="3725" spans="4:4" x14ac:dyDescent="0.2">
      <c r="D3725" s="216"/>
    </row>
    <row r="3726" spans="4:4" x14ac:dyDescent="0.2">
      <c r="D3726" s="216"/>
    </row>
    <row r="3727" spans="4:4" x14ac:dyDescent="0.2">
      <c r="D3727" s="216"/>
    </row>
    <row r="3728" spans="4:4" x14ac:dyDescent="0.2">
      <c r="D3728" s="216"/>
    </row>
    <row r="3729" spans="4:4" x14ac:dyDescent="0.2">
      <c r="D3729" s="216"/>
    </row>
    <row r="3730" spans="4:4" x14ac:dyDescent="0.2">
      <c r="D3730" s="216"/>
    </row>
    <row r="3731" spans="4:4" x14ac:dyDescent="0.2">
      <c r="D3731" s="216"/>
    </row>
    <row r="3732" spans="4:4" x14ac:dyDescent="0.2">
      <c r="D3732" s="216"/>
    </row>
    <row r="3733" spans="4:4" x14ac:dyDescent="0.2">
      <c r="D3733" s="216"/>
    </row>
    <row r="3734" spans="4:4" x14ac:dyDescent="0.2">
      <c r="D3734" s="216"/>
    </row>
    <row r="3735" spans="4:4" x14ac:dyDescent="0.2">
      <c r="D3735" s="216"/>
    </row>
    <row r="3736" spans="4:4" x14ac:dyDescent="0.2">
      <c r="D3736" s="216"/>
    </row>
    <row r="3737" spans="4:4" x14ac:dyDescent="0.2">
      <c r="D3737" s="216"/>
    </row>
    <row r="3738" spans="4:4" x14ac:dyDescent="0.2">
      <c r="D3738" s="216"/>
    </row>
    <row r="3739" spans="4:4" x14ac:dyDescent="0.2">
      <c r="D3739" s="216"/>
    </row>
    <row r="3740" spans="4:4" x14ac:dyDescent="0.2">
      <c r="D3740" s="216"/>
    </row>
    <row r="3741" spans="4:4" x14ac:dyDescent="0.2">
      <c r="D3741" s="216"/>
    </row>
    <row r="3742" spans="4:4" x14ac:dyDescent="0.2">
      <c r="D3742" s="216"/>
    </row>
    <row r="3743" spans="4:4" x14ac:dyDescent="0.2">
      <c r="D3743" s="216"/>
    </row>
    <row r="3744" spans="4:4" x14ac:dyDescent="0.2">
      <c r="D3744" s="216"/>
    </row>
    <row r="3745" spans="4:4" x14ac:dyDescent="0.2">
      <c r="D3745" s="216"/>
    </row>
    <row r="3746" spans="4:4" x14ac:dyDescent="0.2">
      <c r="D3746" s="216"/>
    </row>
    <row r="3747" spans="4:4" x14ac:dyDescent="0.2">
      <c r="D3747" s="216"/>
    </row>
    <row r="3748" spans="4:4" x14ac:dyDescent="0.2">
      <c r="D3748" s="216"/>
    </row>
    <row r="3749" spans="4:4" x14ac:dyDescent="0.2">
      <c r="D3749" s="216"/>
    </row>
    <row r="3750" spans="4:4" x14ac:dyDescent="0.2">
      <c r="D3750" s="216"/>
    </row>
    <row r="3751" spans="4:4" x14ac:dyDescent="0.2">
      <c r="D3751" s="216"/>
    </row>
    <row r="3752" spans="4:4" x14ac:dyDescent="0.2">
      <c r="D3752" s="216"/>
    </row>
    <row r="3753" spans="4:4" x14ac:dyDescent="0.2">
      <c r="D3753" s="216"/>
    </row>
    <row r="3754" spans="4:4" x14ac:dyDescent="0.2">
      <c r="D3754" s="216"/>
    </row>
    <row r="3755" spans="4:4" x14ac:dyDescent="0.2">
      <c r="D3755" s="216"/>
    </row>
    <row r="3756" spans="4:4" x14ac:dyDescent="0.2">
      <c r="D3756" s="216"/>
    </row>
    <row r="3757" spans="4:4" x14ac:dyDescent="0.2">
      <c r="D3757" s="216"/>
    </row>
    <row r="3758" spans="4:4" x14ac:dyDescent="0.2">
      <c r="D3758" s="216"/>
    </row>
    <row r="3759" spans="4:4" x14ac:dyDescent="0.2">
      <c r="D3759" s="216"/>
    </row>
    <row r="3760" spans="4:4" x14ac:dyDescent="0.2">
      <c r="D3760" s="216"/>
    </row>
    <row r="3761" spans="4:4" x14ac:dyDescent="0.2">
      <c r="D3761" s="216"/>
    </row>
    <row r="3762" spans="4:4" x14ac:dyDescent="0.2">
      <c r="D3762" s="216"/>
    </row>
    <row r="3763" spans="4:4" x14ac:dyDescent="0.2">
      <c r="D3763" s="216"/>
    </row>
    <row r="3764" spans="4:4" x14ac:dyDescent="0.2">
      <c r="D3764" s="216"/>
    </row>
    <row r="3765" spans="4:4" x14ac:dyDescent="0.2">
      <c r="D3765" s="216"/>
    </row>
    <row r="3766" spans="4:4" x14ac:dyDescent="0.2">
      <c r="D3766" s="216"/>
    </row>
    <row r="3767" spans="4:4" x14ac:dyDescent="0.2">
      <c r="D3767" s="216"/>
    </row>
    <row r="3768" spans="4:4" x14ac:dyDescent="0.2">
      <c r="D3768" s="216"/>
    </row>
    <row r="3769" spans="4:4" x14ac:dyDescent="0.2">
      <c r="D3769" s="216"/>
    </row>
    <row r="3770" spans="4:4" x14ac:dyDescent="0.2">
      <c r="D3770" s="216"/>
    </row>
    <row r="3771" spans="4:4" x14ac:dyDescent="0.2">
      <c r="D3771" s="216"/>
    </row>
    <row r="3772" spans="4:4" x14ac:dyDescent="0.2">
      <c r="D3772" s="216"/>
    </row>
    <row r="3773" spans="4:4" x14ac:dyDescent="0.2">
      <c r="D3773" s="216"/>
    </row>
    <row r="3774" spans="4:4" x14ac:dyDescent="0.2">
      <c r="D3774" s="216"/>
    </row>
    <row r="3775" spans="4:4" x14ac:dyDescent="0.2">
      <c r="D3775" s="216"/>
    </row>
    <row r="3776" spans="4:4" x14ac:dyDescent="0.2">
      <c r="D3776" s="216"/>
    </row>
    <row r="3777" spans="4:4" x14ac:dyDescent="0.2">
      <c r="D3777" s="216"/>
    </row>
    <row r="3778" spans="4:4" x14ac:dyDescent="0.2">
      <c r="D3778" s="216"/>
    </row>
    <row r="3779" spans="4:4" x14ac:dyDescent="0.2">
      <c r="D3779" s="216"/>
    </row>
    <row r="3780" spans="4:4" x14ac:dyDescent="0.2">
      <c r="D3780" s="216"/>
    </row>
    <row r="3781" spans="4:4" x14ac:dyDescent="0.2">
      <c r="D3781" s="216"/>
    </row>
    <row r="3782" spans="4:4" x14ac:dyDescent="0.2">
      <c r="D3782" s="216"/>
    </row>
    <row r="3783" spans="4:4" x14ac:dyDescent="0.2">
      <c r="D3783" s="216"/>
    </row>
    <row r="3784" spans="4:4" x14ac:dyDescent="0.2">
      <c r="D3784" s="216"/>
    </row>
    <row r="3785" spans="4:4" x14ac:dyDescent="0.2">
      <c r="D3785" s="216"/>
    </row>
    <row r="3786" spans="4:4" x14ac:dyDescent="0.2">
      <c r="D3786" s="216"/>
    </row>
    <row r="3787" spans="4:4" x14ac:dyDescent="0.2">
      <c r="D3787" s="216"/>
    </row>
    <row r="3788" spans="4:4" x14ac:dyDescent="0.2">
      <c r="D3788" s="216"/>
    </row>
    <row r="3789" spans="4:4" x14ac:dyDescent="0.2">
      <c r="D3789" s="216"/>
    </row>
    <row r="3790" spans="4:4" x14ac:dyDescent="0.2">
      <c r="D3790" s="216"/>
    </row>
    <row r="3791" spans="4:4" x14ac:dyDescent="0.2">
      <c r="D3791" s="216"/>
    </row>
    <row r="3792" spans="4:4" x14ac:dyDescent="0.2">
      <c r="D3792" s="216"/>
    </row>
    <row r="3793" spans="4:4" x14ac:dyDescent="0.2">
      <c r="D3793" s="216"/>
    </row>
    <row r="3794" spans="4:4" x14ac:dyDescent="0.2">
      <c r="D3794" s="216"/>
    </row>
    <row r="3795" spans="4:4" x14ac:dyDescent="0.2">
      <c r="D3795" s="216"/>
    </row>
    <row r="3796" spans="4:4" x14ac:dyDescent="0.2">
      <c r="D3796" s="216"/>
    </row>
    <row r="3797" spans="4:4" x14ac:dyDescent="0.2">
      <c r="D3797" s="216"/>
    </row>
    <row r="3798" spans="4:4" x14ac:dyDescent="0.2">
      <c r="D3798" s="216"/>
    </row>
    <row r="3799" spans="4:4" x14ac:dyDescent="0.2">
      <c r="D3799" s="216"/>
    </row>
    <row r="3800" spans="4:4" x14ac:dyDescent="0.2">
      <c r="D3800" s="216"/>
    </row>
    <row r="3801" spans="4:4" x14ac:dyDescent="0.2">
      <c r="D3801" s="216"/>
    </row>
    <row r="3802" spans="4:4" x14ac:dyDescent="0.2">
      <c r="D3802" s="216"/>
    </row>
    <row r="3803" spans="4:4" x14ac:dyDescent="0.2">
      <c r="D3803" s="216"/>
    </row>
    <row r="3804" spans="4:4" x14ac:dyDescent="0.2">
      <c r="D3804" s="216"/>
    </row>
    <row r="3805" spans="4:4" x14ac:dyDescent="0.2">
      <c r="D3805" s="216"/>
    </row>
    <row r="3806" spans="4:4" x14ac:dyDescent="0.2">
      <c r="D3806" s="216"/>
    </row>
    <row r="3807" spans="4:4" x14ac:dyDescent="0.2">
      <c r="D3807" s="216"/>
    </row>
    <row r="3808" spans="4:4" x14ac:dyDescent="0.2">
      <c r="D3808" s="216"/>
    </row>
    <row r="3809" spans="4:4" x14ac:dyDescent="0.2">
      <c r="D3809" s="216"/>
    </row>
    <row r="3810" spans="4:4" x14ac:dyDescent="0.2">
      <c r="D3810" s="216"/>
    </row>
    <row r="3811" spans="4:4" x14ac:dyDescent="0.2">
      <c r="D3811" s="216"/>
    </row>
    <row r="3812" spans="4:4" x14ac:dyDescent="0.2">
      <c r="D3812" s="216"/>
    </row>
    <row r="3813" spans="4:4" x14ac:dyDescent="0.2">
      <c r="D3813" s="216"/>
    </row>
    <row r="3814" spans="4:4" x14ac:dyDescent="0.2">
      <c r="D3814" s="216"/>
    </row>
    <row r="3815" spans="4:4" x14ac:dyDescent="0.2">
      <c r="D3815" s="216"/>
    </row>
    <row r="3816" spans="4:4" x14ac:dyDescent="0.2">
      <c r="D3816" s="216"/>
    </row>
    <row r="3817" spans="4:4" x14ac:dyDescent="0.2">
      <c r="D3817" s="216"/>
    </row>
    <row r="3818" spans="4:4" x14ac:dyDescent="0.2">
      <c r="D3818" s="216"/>
    </row>
    <row r="3819" spans="4:4" x14ac:dyDescent="0.2">
      <c r="D3819" s="216"/>
    </row>
    <row r="3820" spans="4:4" x14ac:dyDescent="0.2">
      <c r="D3820" s="216"/>
    </row>
    <row r="3821" spans="4:4" x14ac:dyDescent="0.2">
      <c r="D3821" s="216"/>
    </row>
    <row r="3822" spans="4:4" x14ac:dyDescent="0.2">
      <c r="D3822" s="216"/>
    </row>
    <row r="3823" spans="4:4" x14ac:dyDescent="0.2">
      <c r="D3823" s="216"/>
    </row>
    <row r="3824" spans="4:4" x14ac:dyDescent="0.2">
      <c r="D3824" s="216"/>
    </row>
    <row r="3825" spans="4:4" x14ac:dyDescent="0.2">
      <c r="D3825" s="216"/>
    </row>
    <row r="3826" spans="4:4" x14ac:dyDescent="0.2">
      <c r="D3826" s="216"/>
    </row>
    <row r="3827" spans="4:4" x14ac:dyDescent="0.2">
      <c r="D3827" s="216"/>
    </row>
    <row r="3828" spans="4:4" x14ac:dyDescent="0.2">
      <c r="D3828" s="216"/>
    </row>
    <row r="3829" spans="4:4" x14ac:dyDescent="0.2">
      <c r="D3829" s="216"/>
    </row>
    <row r="3830" spans="4:4" x14ac:dyDescent="0.2">
      <c r="D3830" s="216"/>
    </row>
    <row r="3831" spans="4:4" x14ac:dyDescent="0.2">
      <c r="D3831" s="216"/>
    </row>
    <row r="3832" spans="4:4" x14ac:dyDescent="0.2">
      <c r="D3832" s="216"/>
    </row>
    <row r="3833" spans="4:4" x14ac:dyDescent="0.2">
      <c r="D3833" s="216"/>
    </row>
    <row r="3834" spans="4:4" x14ac:dyDescent="0.2">
      <c r="D3834" s="216"/>
    </row>
    <row r="3835" spans="4:4" x14ac:dyDescent="0.2">
      <c r="D3835" s="216"/>
    </row>
    <row r="3836" spans="4:4" x14ac:dyDescent="0.2">
      <c r="D3836" s="216"/>
    </row>
    <row r="3837" spans="4:4" x14ac:dyDescent="0.2">
      <c r="D3837" s="216"/>
    </row>
    <row r="3838" spans="4:4" x14ac:dyDescent="0.2">
      <c r="D3838" s="216"/>
    </row>
    <row r="3839" spans="4:4" x14ac:dyDescent="0.2">
      <c r="D3839" s="216"/>
    </row>
    <row r="3840" spans="4:4" x14ac:dyDescent="0.2">
      <c r="D3840" s="216"/>
    </row>
    <row r="3841" spans="4:4" x14ac:dyDescent="0.2">
      <c r="D3841" s="216"/>
    </row>
    <row r="3842" spans="4:4" x14ac:dyDescent="0.2">
      <c r="D3842" s="216"/>
    </row>
    <row r="3843" spans="4:4" x14ac:dyDescent="0.2">
      <c r="D3843" s="216"/>
    </row>
    <row r="3844" spans="4:4" x14ac:dyDescent="0.2">
      <c r="D3844" s="216"/>
    </row>
    <row r="3845" spans="4:4" x14ac:dyDescent="0.2">
      <c r="D3845" s="216"/>
    </row>
    <row r="3846" spans="4:4" x14ac:dyDescent="0.2">
      <c r="D3846" s="216"/>
    </row>
    <row r="3847" spans="4:4" x14ac:dyDescent="0.2">
      <c r="D3847" s="216"/>
    </row>
    <row r="3848" spans="4:4" x14ac:dyDescent="0.2">
      <c r="D3848" s="216"/>
    </row>
    <row r="3849" spans="4:4" x14ac:dyDescent="0.2">
      <c r="D3849" s="216"/>
    </row>
    <row r="3850" spans="4:4" x14ac:dyDescent="0.2">
      <c r="D3850" s="216"/>
    </row>
    <row r="3851" spans="4:4" x14ac:dyDescent="0.2">
      <c r="D3851" s="216"/>
    </row>
    <row r="3852" spans="4:4" x14ac:dyDescent="0.2">
      <c r="D3852" s="216"/>
    </row>
    <row r="3853" spans="4:4" x14ac:dyDescent="0.2">
      <c r="D3853" s="216"/>
    </row>
    <row r="3854" spans="4:4" x14ac:dyDescent="0.2">
      <c r="D3854" s="216"/>
    </row>
    <row r="3855" spans="4:4" x14ac:dyDescent="0.2">
      <c r="D3855" s="216"/>
    </row>
    <row r="3856" spans="4:4" x14ac:dyDescent="0.2">
      <c r="D3856" s="216"/>
    </row>
    <row r="3857" spans="4:4" x14ac:dyDescent="0.2">
      <c r="D3857" s="216"/>
    </row>
    <row r="3858" spans="4:4" x14ac:dyDescent="0.2">
      <c r="D3858" s="216"/>
    </row>
    <row r="3859" spans="4:4" x14ac:dyDescent="0.2">
      <c r="D3859" s="216"/>
    </row>
    <row r="3860" spans="4:4" x14ac:dyDescent="0.2">
      <c r="D3860" s="216"/>
    </row>
    <row r="3861" spans="4:4" x14ac:dyDescent="0.2">
      <c r="D3861" s="216"/>
    </row>
    <row r="3862" spans="4:4" x14ac:dyDescent="0.2">
      <c r="D3862" s="216"/>
    </row>
    <row r="3863" spans="4:4" x14ac:dyDescent="0.2">
      <c r="D3863" s="216"/>
    </row>
    <row r="3864" spans="4:4" x14ac:dyDescent="0.2">
      <c r="D3864" s="216"/>
    </row>
    <row r="3865" spans="4:4" x14ac:dyDescent="0.2">
      <c r="D3865" s="216"/>
    </row>
    <row r="3866" spans="4:4" x14ac:dyDescent="0.2">
      <c r="D3866" s="216"/>
    </row>
    <row r="3867" spans="4:4" x14ac:dyDescent="0.2">
      <c r="D3867" s="216"/>
    </row>
    <row r="3868" spans="4:4" x14ac:dyDescent="0.2">
      <c r="D3868" s="216"/>
    </row>
    <row r="3869" spans="4:4" x14ac:dyDescent="0.2">
      <c r="D3869" s="216"/>
    </row>
    <row r="3870" spans="4:4" x14ac:dyDescent="0.2">
      <c r="D3870" s="216"/>
    </row>
    <row r="3871" spans="4:4" x14ac:dyDescent="0.2">
      <c r="D3871" s="216"/>
    </row>
    <row r="3872" spans="4:4" x14ac:dyDescent="0.2">
      <c r="D3872" s="216"/>
    </row>
    <row r="3873" spans="4:4" x14ac:dyDescent="0.2">
      <c r="D3873" s="216"/>
    </row>
    <row r="3874" spans="4:4" x14ac:dyDescent="0.2">
      <c r="D3874" s="216"/>
    </row>
    <row r="3875" spans="4:4" x14ac:dyDescent="0.2">
      <c r="D3875" s="216"/>
    </row>
    <row r="3876" spans="4:4" x14ac:dyDescent="0.2">
      <c r="D3876" s="216"/>
    </row>
    <row r="3877" spans="4:4" x14ac:dyDescent="0.2">
      <c r="D3877" s="216"/>
    </row>
    <row r="3878" spans="4:4" x14ac:dyDescent="0.2">
      <c r="D3878" s="216"/>
    </row>
    <row r="3879" spans="4:4" x14ac:dyDescent="0.2">
      <c r="D3879" s="216"/>
    </row>
    <row r="3880" spans="4:4" x14ac:dyDescent="0.2">
      <c r="D3880" s="216"/>
    </row>
    <row r="3881" spans="4:4" x14ac:dyDescent="0.2">
      <c r="D3881" s="216"/>
    </row>
    <row r="3882" spans="4:4" x14ac:dyDescent="0.2">
      <c r="D3882" s="216"/>
    </row>
    <row r="3883" spans="4:4" x14ac:dyDescent="0.2">
      <c r="D3883" s="216"/>
    </row>
    <row r="3884" spans="4:4" x14ac:dyDescent="0.2">
      <c r="D3884" s="216"/>
    </row>
    <row r="3885" spans="4:4" x14ac:dyDescent="0.2">
      <c r="D3885" s="216"/>
    </row>
    <row r="3886" spans="4:4" x14ac:dyDescent="0.2">
      <c r="D3886" s="216"/>
    </row>
    <row r="3887" spans="4:4" x14ac:dyDescent="0.2">
      <c r="D3887" s="216"/>
    </row>
    <row r="3888" spans="4:4" x14ac:dyDescent="0.2">
      <c r="D3888" s="216"/>
    </row>
    <row r="3889" spans="4:4" x14ac:dyDescent="0.2">
      <c r="D3889" s="216"/>
    </row>
    <row r="3890" spans="4:4" x14ac:dyDescent="0.2">
      <c r="D3890" s="216"/>
    </row>
    <row r="3891" spans="4:4" x14ac:dyDescent="0.2">
      <c r="D3891" s="216"/>
    </row>
    <row r="3892" spans="4:4" x14ac:dyDescent="0.2">
      <c r="D3892" s="216"/>
    </row>
    <row r="3893" spans="4:4" x14ac:dyDescent="0.2">
      <c r="D3893" s="216"/>
    </row>
    <row r="3894" spans="4:4" x14ac:dyDescent="0.2">
      <c r="D3894" s="216"/>
    </row>
    <row r="3895" spans="4:4" x14ac:dyDescent="0.2">
      <c r="D3895" s="216"/>
    </row>
    <row r="3896" spans="4:4" x14ac:dyDescent="0.2">
      <c r="D3896" s="216"/>
    </row>
    <row r="3897" spans="4:4" x14ac:dyDescent="0.2">
      <c r="D3897" s="216"/>
    </row>
    <row r="3898" spans="4:4" x14ac:dyDescent="0.2">
      <c r="D3898" s="216"/>
    </row>
    <row r="3899" spans="4:4" x14ac:dyDescent="0.2">
      <c r="D3899" s="216"/>
    </row>
    <row r="3900" spans="4:4" x14ac:dyDescent="0.2">
      <c r="D3900" s="216"/>
    </row>
    <row r="3901" spans="4:4" x14ac:dyDescent="0.2">
      <c r="D3901" s="216"/>
    </row>
    <row r="3902" spans="4:4" x14ac:dyDescent="0.2">
      <c r="D3902" s="216"/>
    </row>
    <row r="3903" spans="4:4" x14ac:dyDescent="0.2">
      <c r="D3903" s="216"/>
    </row>
    <row r="3904" spans="4:4" x14ac:dyDescent="0.2">
      <c r="D3904" s="216"/>
    </row>
    <row r="3905" spans="4:4" x14ac:dyDescent="0.2">
      <c r="D3905" s="216"/>
    </row>
    <row r="3906" spans="4:4" x14ac:dyDescent="0.2">
      <c r="D3906" s="216"/>
    </row>
    <row r="3907" spans="4:4" x14ac:dyDescent="0.2">
      <c r="D3907" s="216"/>
    </row>
    <row r="3908" spans="4:4" x14ac:dyDescent="0.2">
      <c r="D3908" s="216"/>
    </row>
    <row r="3909" spans="4:4" x14ac:dyDescent="0.2">
      <c r="D3909" s="216"/>
    </row>
    <row r="3910" spans="4:4" x14ac:dyDescent="0.2">
      <c r="D3910" s="216"/>
    </row>
    <row r="3911" spans="4:4" x14ac:dyDescent="0.2">
      <c r="D3911" s="216"/>
    </row>
    <row r="3912" spans="4:4" x14ac:dyDescent="0.2">
      <c r="D3912" s="216"/>
    </row>
    <row r="3913" spans="4:4" x14ac:dyDescent="0.2">
      <c r="D3913" s="216"/>
    </row>
    <row r="3914" spans="4:4" x14ac:dyDescent="0.2">
      <c r="D3914" s="216"/>
    </row>
    <row r="3915" spans="4:4" x14ac:dyDescent="0.2">
      <c r="D3915" s="216"/>
    </row>
    <row r="3916" spans="4:4" x14ac:dyDescent="0.2">
      <c r="D3916" s="216"/>
    </row>
    <row r="3917" spans="4:4" x14ac:dyDescent="0.2">
      <c r="D3917" s="216"/>
    </row>
    <row r="3918" spans="4:4" x14ac:dyDescent="0.2">
      <c r="D3918" s="216"/>
    </row>
    <row r="3919" spans="4:4" x14ac:dyDescent="0.2">
      <c r="D3919" s="216"/>
    </row>
    <row r="3920" spans="4:4" x14ac:dyDescent="0.2">
      <c r="D3920" s="216"/>
    </row>
    <row r="3921" spans="4:4" x14ac:dyDescent="0.2">
      <c r="D3921" s="216"/>
    </row>
    <row r="3922" spans="4:4" x14ac:dyDescent="0.2">
      <c r="D3922" s="216"/>
    </row>
    <row r="3923" spans="4:4" x14ac:dyDescent="0.2">
      <c r="D3923" s="216"/>
    </row>
    <row r="3924" spans="4:4" x14ac:dyDescent="0.2">
      <c r="D3924" s="216"/>
    </row>
    <row r="3925" spans="4:4" x14ac:dyDescent="0.2">
      <c r="D3925" s="216"/>
    </row>
    <row r="3926" spans="4:4" x14ac:dyDescent="0.2">
      <c r="D3926" s="216"/>
    </row>
    <row r="3927" spans="4:4" x14ac:dyDescent="0.2">
      <c r="D3927" s="216"/>
    </row>
    <row r="3928" spans="4:4" x14ac:dyDescent="0.2">
      <c r="D3928" s="216"/>
    </row>
    <row r="3929" spans="4:4" x14ac:dyDescent="0.2">
      <c r="D3929" s="216"/>
    </row>
    <row r="3930" spans="4:4" x14ac:dyDescent="0.2">
      <c r="D3930" s="216"/>
    </row>
    <row r="3931" spans="4:4" x14ac:dyDescent="0.2">
      <c r="D3931" s="216"/>
    </row>
    <row r="3932" spans="4:4" x14ac:dyDescent="0.2">
      <c r="D3932" s="216"/>
    </row>
    <row r="3933" spans="4:4" x14ac:dyDescent="0.2">
      <c r="D3933" s="216"/>
    </row>
    <row r="3934" spans="4:4" x14ac:dyDescent="0.2">
      <c r="D3934" s="216"/>
    </row>
    <row r="3935" spans="4:4" x14ac:dyDescent="0.2">
      <c r="D3935" s="216"/>
    </row>
    <row r="3936" spans="4:4" x14ac:dyDescent="0.2">
      <c r="D3936" s="216"/>
    </row>
    <row r="3937" spans="4:4" x14ac:dyDescent="0.2">
      <c r="D3937" s="216"/>
    </row>
    <row r="3938" spans="4:4" x14ac:dyDescent="0.2">
      <c r="D3938" s="216"/>
    </row>
    <row r="3939" spans="4:4" x14ac:dyDescent="0.2">
      <c r="D3939" s="216"/>
    </row>
    <row r="3940" spans="4:4" x14ac:dyDescent="0.2">
      <c r="D3940" s="216"/>
    </row>
    <row r="3941" spans="4:4" x14ac:dyDescent="0.2">
      <c r="D3941" s="216"/>
    </row>
    <row r="3942" spans="4:4" x14ac:dyDescent="0.2">
      <c r="D3942" s="216"/>
    </row>
    <row r="3943" spans="4:4" x14ac:dyDescent="0.2">
      <c r="D3943" s="216"/>
    </row>
    <row r="3944" spans="4:4" x14ac:dyDescent="0.2">
      <c r="D3944" s="216"/>
    </row>
    <row r="3945" spans="4:4" x14ac:dyDescent="0.2">
      <c r="D3945" s="216"/>
    </row>
    <row r="3946" spans="4:4" x14ac:dyDescent="0.2">
      <c r="D3946" s="216"/>
    </row>
    <row r="3947" spans="4:4" x14ac:dyDescent="0.2">
      <c r="D3947" s="216"/>
    </row>
    <row r="3948" spans="4:4" x14ac:dyDescent="0.2">
      <c r="D3948" s="216"/>
    </row>
    <row r="3949" spans="4:4" x14ac:dyDescent="0.2">
      <c r="D3949" s="216"/>
    </row>
    <row r="3950" spans="4:4" x14ac:dyDescent="0.2">
      <c r="D3950" s="216"/>
    </row>
    <row r="3951" spans="4:4" x14ac:dyDescent="0.2">
      <c r="D3951" s="216"/>
    </row>
    <row r="3952" spans="4:4" x14ac:dyDescent="0.2">
      <c r="D3952" s="216"/>
    </row>
    <row r="3953" spans="4:4" x14ac:dyDescent="0.2">
      <c r="D3953" s="216"/>
    </row>
    <row r="3954" spans="4:4" x14ac:dyDescent="0.2">
      <c r="D3954" s="216"/>
    </row>
    <row r="3955" spans="4:4" x14ac:dyDescent="0.2">
      <c r="D3955" s="216"/>
    </row>
    <row r="3956" spans="4:4" x14ac:dyDescent="0.2">
      <c r="D3956" s="216"/>
    </row>
    <row r="3957" spans="4:4" x14ac:dyDescent="0.2">
      <c r="D3957" s="216"/>
    </row>
    <row r="3958" spans="4:4" x14ac:dyDescent="0.2">
      <c r="D3958" s="216"/>
    </row>
    <row r="3959" spans="4:4" x14ac:dyDescent="0.2">
      <c r="D3959" s="216"/>
    </row>
    <row r="3960" spans="4:4" x14ac:dyDescent="0.2">
      <c r="D3960" s="216"/>
    </row>
    <row r="3961" spans="4:4" x14ac:dyDescent="0.2">
      <c r="D3961" s="216"/>
    </row>
    <row r="3962" spans="4:4" x14ac:dyDescent="0.2">
      <c r="D3962" s="216"/>
    </row>
    <row r="3963" spans="4:4" x14ac:dyDescent="0.2">
      <c r="D3963" s="216"/>
    </row>
    <row r="3964" spans="4:4" x14ac:dyDescent="0.2">
      <c r="D3964" s="216"/>
    </row>
    <row r="3965" spans="4:4" x14ac:dyDescent="0.2">
      <c r="D3965" s="216"/>
    </row>
    <row r="3966" spans="4:4" x14ac:dyDescent="0.2">
      <c r="D3966" s="216"/>
    </row>
    <row r="3967" spans="4:4" x14ac:dyDescent="0.2">
      <c r="D3967" s="216"/>
    </row>
    <row r="3968" spans="4:4" x14ac:dyDescent="0.2">
      <c r="D3968" s="216"/>
    </row>
    <row r="3969" spans="4:4" x14ac:dyDescent="0.2">
      <c r="D3969" s="216"/>
    </row>
    <row r="3970" spans="4:4" x14ac:dyDescent="0.2">
      <c r="D3970" s="216"/>
    </row>
    <row r="3971" spans="4:4" x14ac:dyDescent="0.2">
      <c r="D3971" s="216"/>
    </row>
    <row r="3972" spans="4:4" x14ac:dyDescent="0.2">
      <c r="D3972" s="216"/>
    </row>
    <row r="3973" spans="4:4" x14ac:dyDescent="0.2">
      <c r="D3973" s="216"/>
    </row>
    <row r="3974" spans="4:4" x14ac:dyDescent="0.2">
      <c r="D3974" s="216"/>
    </row>
    <row r="3975" spans="4:4" x14ac:dyDescent="0.2">
      <c r="D3975" s="216"/>
    </row>
    <row r="3976" spans="4:4" x14ac:dyDescent="0.2">
      <c r="D3976" s="216"/>
    </row>
    <row r="3977" spans="4:4" x14ac:dyDescent="0.2">
      <c r="D3977" s="216"/>
    </row>
    <row r="3978" spans="4:4" x14ac:dyDescent="0.2">
      <c r="D3978" s="216"/>
    </row>
    <row r="3979" spans="4:4" x14ac:dyDescent="0.2">
      <c r="D3979" s="216"/>
    </row>
    <row r="3980" spans="4:4" x14ac:dyDescent="0.2">
      <c r="D3980" s="216"/>
    </row>
    <row r="3981" spans="4:4" x14ac:dyDescent="0.2">
      <c r="D3981" s="216"/>
    </row>
    <row r="3982" spans="4:4" x14ac:dyDescent="0.2">
      <c r="D3982" s="216"/>
    </row>
    <row r="3983" spans="4:4" x14ac:dyDescent="0.2">
      <c r="D3983" s="216"/>
    </row>
    <row r="3984" spans="4:4" x14ac:dyDescent="0.2">
      <c r="D3984" s="216"/>
    </row>
    <row r="3985" spans="4:4" x14ac:dyDescent="0.2">
      <c r="D3985" s="216"/>
    </row>
    <row r="3986" spans="4:4" x14ac:dyDescent="0.2">
      <c r="D3986" s="216"/>
    </row>
    <row r="3987" spans="4:4" x14ac:dyDescent="0.2">
      <c r="D3987" s="216"/>
    </row>
    <row r="3988" spans="4:4" x14ac:dyDescent="0.2">
      <c r="D3988" s="216"/>
    </row>
    <row r="3989" spans="4:4" x14ac:dyDescent="0.2">
      <c r="D3989" s="216"/>
    </row>
    <row r="3990" spans="4:4" x14ac:dyDescent="0.2">
      <c r="D3990" s="216"/>
    </row>
    <row r="3991" spans="4:4" x14ac:dyDescent="0.2">
      <c r="D3991" s="216"/>
    </row>
    <row r="3992" spans="4:4" x14ac:dyDescent="0.2">
      <c r="D3992" s="216"/>
    </row>
    <row r="3993" spans="4:4" x14ac:dyDescent="0.2">
      <c r="D3993" s="216"/>
    </row>
    <row r="3994" spans="4:4" x14ac:dyDescent="0.2">
      <c r="D3994" s="216"/>
    </row>
    <row r="3995" spans="4:4" x14ac:dyDescent="0.2">
      <c r="D3995" s="216"/>
    </row>
    <row r="3996" spans="4:4" x14ac:dyDescent="0.2">
      <c r="D3996" s="216"/>
    </row>
    <row r="3997" spans="4:4" x14ac:dyDescent="0.2">
      <c r="D3997" s="216"/>
    </row>
    <row r="3998" spans="4:4" x14ac:dyDescent="0.2">
      <c r="D3998" s="216"/>
    </row>
    <row r="3999" spans="4:4" x14ac:dyDescent="0.2">
      <c r="D3999" s="216"/>
    </row>
    <row r="4000" spans="4:4" x14ac:dyDescent="0.2">
      <c r="D4000" s="216"/>
    </row>
    <row r="4001" spans="4:4" x14ac:dyDescent="0.2">
      <c r="D4001" s="216"/>
    </row>
    <row r="4002" spans="4:4" x14ac:dyDescent="0.2">
      <c r="D4002" s="216"/>
    </row>
    <row r="4003" spans="4:4" x14ac:dyDescent="0.2">
      <c r="D4003" s="216"/>
    </row>
    <row r="4004" spans="4:4" x14ac:dyDescent="0.2">
      <c r="D4004" s="216"/>
    </row>
    <row r="4005" spans="4:4" x14ac:dyDescent="0.2">
      <c r="D4005" s="216"/>
    </row>
    <row r="4006" spans="4:4" x14ac:dyDescent="0.2">
      <c r="D4006" s="216"/>
    </row>
    <row r="4007" spans="4:4" x14ac:dyDescent="0.2">
      <c r="D4007" s="216"/>
    </row>
    <row r="4008" spans="4:4" x14ac:dyDescent="0.2">
      <c r="D4008" s="216"/>
    </row>
    <row r="4009" spans="4:4" x14ac:dyDescent="0.2">
      <c r="D4009" s="216"/>
    </row>
    <row r="4010" spans="4:4" x14ac:dyDescent="0.2">
      <c r="D4010" s="216"/>
    </row>
    <row r="4011" spans="4:4" x14ac:dyDescent="0.2">
      <c r="D4011" s="216"/>
    </row>
    <row r="4012" spans="4:4" x14ac:dyDescent="0.2">
      <c r="D4012" s="216"/>
    </row>
    <row r="4013" spans="4:4" x14ac:dyDescent="0.2">
      <c r="D4013" s="216"/>
    </row>
    <row r="4014" spans="4:4" x14ac:dyDescent="0.2">
      <c r="D4014" s="216"/>
    </row>
    <row r="4015" spans="4:4" x14ac:dyDescent="0.2">
      <c r="D4015" s="216"/>
    </row>
    <row r="4016" spans="4:4" x14ac:dyDescent="0.2">
      <c r="D4016" s="216"/>
    </row>
    <row r="4017" spans="4:4" x14ac:dyDescent="0.2">
      <c r="D4017" s="216"/>
    </row>
    <row r="4018" spans="4:4" x14ac:dyDescent="0.2">
      <c r="D4018" s="216"/>
    </row>
    <row r="4019" spans="4:4" x14ac:dyDescent="0.2">
      <c r="D4019" s="216"/>
    </row>
    <row r="4020" spans="4:4" x14ac:dyDescent="0.2">
      <c r="D4020" s="216"/>
    </row>
    <row r="4021" spans="4:4" x14ac:dyDescent="0.2">
      <c r="D4021" s="216"/>
    </row>
    <row r="4022" spans="4:4" x14ac:dyDescent="0.2">
      <c r="D4022" s="216"/>
    </row>
    <row r="4023" spans="4:4" x14ac:dyDescent="0.2">
      <c r="D4023" s="216"/>
    </row>
    <row r="4024" spans="4:4" x14ac:dyDescent="0.2">
      <c r="D4024" s="216"/>
    </row>
    <row r="4025" spans="4:4" x14ac:dyDescent="0.2">
      <c r="D4025" s="216"/>
    </row>
    <row r="4026" spans="4:4" x14ac:dyDescent="0.2">
      <c r="D4026" s="216"/>
    </row>
    <row r="4027" spans="4:4" x14ac:dyDescent="0.2">
      <c r="D4027" s="216"/>
    </row>
    <row r="4028" spans="4:4" x14ac:dyDescent="0.2">
      <c r="D4028" s="216"/>
    </row>
    <row r="4029" spans="4:4" x14ac:dyDescent="0.2">
      <c r="D4029" s="216"/>
    </row>
    <row r="4030" spans="4:4" x14ac:dyDescent="0.2">
      <c r="D4030" s="216"/>
    </row>
    <row r="4031" spans="4:4" x14ac:dyDescent="0.2">
      <c r="D4031" s="216"/>
    </row>
    <row r="4032" spans="4:4" x14ac:dyDescent="0.2">
      <c r="D4032" s="216"/>
    </row>
    <row r="4033" spans="4:4" x14ac:dyDescent="0.2">
      <c r="D4033" s="216"/>
    </row>
    <row r="4034" spans="4:4" x14ac:dyDescent="0.2">
      <c r="D4034" s="216"/>
    </row>
    <row r="4035" spans="4:4" x14ac:dyDescent="0.2">
      <c r="D4035" s="216"/>
    </row>
    <row r="4036" spans="4:4" x14ac:dyDescent="0.2">
      <c r="D4036" s="216"/>
    </row>
    <row r="4037" spans="4:4" x14ac:dyDescent="0.2">
      <c r="D4037" s="216"/>
    </row>
    <row r="4038" spans="4:4" x14ac:dyDescent="0.2">
      <c r="D4038" s="216"/>
    </row>
    <row r="4039" spans="4:4" x14ac:dyDescent="0.2">
      <c r="D4039" s="216"/>
    </row>
    <row r="4040" spans="4:4" x14ac:dyDescent="0.2">
      <c r="D4040" s="216"/>
    </row>
    <row r="4041" spans="4:4" x14ac:dyDescent="0.2">
      <c r="D4041" s="216"/>
    </row>
    <row r="4042" spans="4:4" x14ac:dyDescent="0.2">
      <c r="D4042" s="216"/>
    </row>
    <row r="4043" spans="4:4" x14ac:dyDescent="0.2">
      <c r="D4043" s="216"/>
    </row>
    <row r="4044" spans="4:4" x14ac:dyDescent="0.2">
      <c r="D4044" s="216"/>
    </row>
    <row r="4045" spans="4:4" x14ac:dyDescent="0.2">
      <c r="D4045" s="216"/>
    </row>
    <row r="4046" spans="4:4" x14ac:dyDescent="0.2">
      <c r="D4046" s="216"/>
    </row>
    <row r="4047" spans="4:4" x14ac:dyDescent="0.2">
      <c r="D4047" s="216"/>
    </row>
    <row r="4048" spans="4:4" x14ac:dyDescent="0.2">
      <c r="D4048" s="216"/>
    </row>
    <row r="4049" spans="4:4" x14ac:dyDescent="0.2">
      <c r="D4049" s="216"/>
    </row>
    <row r="4050" spans="4:4" x14ac:dyDescent="0.2">
      <c r="D4050" s="216"/>
    </row>
    <row r="4051" spans="4:4" x14ac:dyDescent="0.2">
      <c r="D4051" s="216"/>
    </row>
    <row r="4052" spans="4:4" x14ac:dyDescent="0.2">
      <c r="D4052" s="216"/>
    </row>
    <row r="4053" spans="4:4" x14ac:dyDescent="0.2">
      <c r="D4053" s="216"/>
    </row>
    <row r="4054" spans="4:4" x14ac:dyDescent="0.2">
      <c r="D4054" s="216"/>
    </row>
    <row r="4055" spans="4:4" x14ac:dyDescent="0.2">
      <c r="D4055" s="216"/>
    </row>
    <row r="4056" spans="4:4" x14ac:dyDescent="0.2">
      <c r="D4056" s="216"/>
    </row>
    <row r="4057" spans="4:4" x14ac:dyDescent="0.2">
      <c r="D4057" s="216"/>
    </row>
    <row r="4058" spans="4:4" x14ac:dyDescent="0.2">
      <c r="D4058" s="216"/>
    </row>
    <row r="4059" spans="4:4" x14ac:dyDescent="0.2">
      <c r="D4059" s="216"/>
    </row>
    <row r="4060" spans="4:4" x14ac:dyDescent="0.2">
      <c r="D4060" s="216"/>
    </row>
    <row r="4061" spans="4:4" x14ac:dyDescent="0.2">
      <c r="D4061" s="216"/>
    </row>
    <row r="4062" spans="4:4" x14ac:dyDescent="0.2">
      <c r="D4062" s="216"/>
    </row>
    <row r="4063" spans="4:4" x14ac:dyDescent="0.2">
      <c r="D4063" s="216"/>
    </row>
    <row r="4064" spans="4:4" x14ac:dyDescent="0.2">
      <c r="D4064" s="216"/>
    </row>
    <row r="4065" spans="4:4" x14ac:dyDescent="0.2">
      <c r="D4065" s="216"/>
    </row>
    <row r="4066" spans="4:4" x14ac:dyDescent="0.2">
      <c r="D4066" s="216"/>
    </row>
    <row r="4067" spans="4:4" x14ac:dyDescent="0.2">
      <c r="D4067" s="216"/>
    </row>
    <row r="4068" spans="4:4" x14ac:dyDescent="0.2">
      <c r="D4068" s="216"/>
    </row>
    <row r="4069" spans="4:4" x14ac:dyDescent="0.2">
      <c r="D4069" s="216"/>
    </row>
    <row r="4070" spans="4:4" x14ac:dyDescent="0.2">
      <c r="D4070" s="216"/>
    </row>
    <row r="4071" spans="4:4" x14ac:dyDescent="0.2">
      <c r="D4071" s="216"/>
    </row>
    <row r="4072" spans="4:4" x14ac:dyDescent="0.2">
      <c r="D4072" s="216"/>
    </row>
    <row r="4073" spans="4:4" x14ac:dyDescent="0.2">
      <c r="D4073" s="216"/>
    </row>
    <row r="4074" spans="4:4" x14ac:dyDescent="0.2">
      <c r="D4074" s="216"/>
    </row>
    <row r="4075" spans="4:4" x14ac:dyDescent="0.2">
      <c r="D4075" s="216"/>
    </row>
    <row r="4076" spans="4:4" x14ac:dyDescent="0.2">
      <c r="D4076" s="216"/>
    </row>
    <row r="4077" spans="4:4" x14ac:dyDescent="0.2">
      <c r="D4077" s="216"/>
    </row>
    <row r="4078" spans="4:4" x14ac:dyDescent="0.2">
      <c r="D4078" s="216"/>
    </row>
    <row r="4079" spans="4:4" x14ac:dyDescent="0.2">
      <c r="D4079" s="216"/>
    </row>
    <row r="4080" spans="4:4" x14ac:dyDescent="0.2">
      <c r="D4080" s="216"/>
    </row>
    <row r="4081" spans="4:4" x14ac:dyDescent="0.2">
      <c r="D4081" s="216"/>
    </row>
    <row r="4082" spans="4:4" x14ac:dyDescent="0.2">
      <c r="D4082" s="216"/>
    </row>
    <row r="4083" spans="4:4" x14ac:dyDescent="0.2">
      <c r="D4083" s="216"/>
    </row>
    <row r="4084" spans="4:4" x14ac:dyDescent="0.2">
      <c r="D4084" s="216"/>
    </row>
    <row r="4085" spans="4:4" x14ac:dyDescent="0.2">
      <c r="D4085" s="216"/>
    </row>
    <row r="4086" spans="4:4" x14ac:dyDescent="0.2">
      <c r="D4086" s="216"/>
    </row>
    <row r="4087" spans="4:4" x14ac:dyDescent="0.2">
      <c r="D4087" s="216"/>
    </row>
    <row r="4088" spans="4:4" x14ac:dyDescent="0.2">
      <c r="D4088" s="216"/>
    </row>
    <row r="4089" spans="4:4" x14ac:dyDescent="0.2">
      <c r="D4089" s="216"/>
    </row>
    <row r="4090" spans="4:4" x14ac:dyDescent="0.2">
      <c r="D4090" s="216"/>
    </row>
    <row r="4091" spans="4:4" x14ac:dyDescent="0.2">
      <c r="D4091" s="216"/>
    </row>
    <row r="4092" spans="4:4" x14ac:dyDescent="0.2">
      <c r="D4092" s="216"/>
    </row>
    <row r="4093" spans="4:4" x14ac:dyDescent="0.2">
      <c r="D4093" s="216"/>
    </row>
    <row r="4094" spans="4:4" x14ac:dyDescent="0.2">
      <c r="D4094" s="216"/>
    </row>
    <row r="4095" spans="4:4" x14ac:dyDescent="0.2">
      <c r="D4095" s="216"/>
    </row>
    <row r="4096" spans="4:4" x14ac:dyDescent="0.2">
      <c r="D4096" s="216"/>
    </row>
    <row r="4097" spans="4:4" x14ac:dyDescent="0.2">
      <c r="D4097" s="216"/>
    </row>
    <row r="4098" spans="4:4" x14ac:dyDescent="0.2">
      <c r="D4098" s="216"/>
    </row>
    <row r="4099" spans="4:4" x14ac:dyDescent="0.2">
      <c r="D4099" s="216"/>
    </row>
    <row r="4100" spans="4:4" x14ac:dyDescent="0.2">
      <c r="D4100" s="216"/>
    </row>
    <row r="4101" spans="4:4" x14ac:dyDescent="0.2">
      <c r="D4101" s="216"/>
    </row>
    <row r="4102" spans="4:4" x14ac:dyDescent="0.2">
      <c r="D4102" s="216"/>
    </row>
    <row r="4103" spans="4:4" x14ac:dyDescent="0.2">
      <c r="D4103" s="216"/>
    </row>
    <row r="4104" spans="4:4" x14ac:dyDescent="0.2">
      <c r="D4104" s="216"/>
    </row>
    <row r="4105" spans="4:4" x14ac:dyDescent="0.2">
      <c r="D4105" s="216"/>
    </row>
    <row r="4106" spans="4:4" x14ac:dyDescent="0.2">
      <c r="D4106" s="216"/>
    </row>
    <row r="4107" spans="4:4" x14ac:dyDescent="0.2">
      <c r="D4107" s="216"/>
    </row>
    <row r="4108" spans="4:4" x14ac:dyDescent="0.2">
      <c r="D4108" s="216"/>
    </row>
    <row r="4109" spans="4:4" x14ac:dyDescent="0.2">
      <c r="D4109" s="216"/>
    </row>
    <row r="4110" spans="4:4" x14ac:dyDescent="0.2">
      <c r="D4110" s="216"/>
    </row>
    <row r="4111" spans="4:4" x14ac:dyDescent="0.2">
      <c r="D4111" s="216"/>
    </row>
    <row r="4112" spans="4:4" x14ac:dyDescent="0.2">
      <c r="D4112" s="216"/>
    </row>
    <row r="4113" spans="4:4" x14ac:dyDescent="0.2">
      <c r="D4113" s="216"/>
    </row>
    <row r="4114" spans="4:4" x14ac:dyDescent="0.2">
      <c r="D4114" s="216"/>
    </row>
    <row r="4115" spans="4:4" x14ac:dyDescent="0.2">
      <c r="D4115" s="216"/>
    </row>
    <row r="4116" spans="4:4" x14ac:dyDescent="0.2">
      <c r="D4116" s="216"/>
    </row>
    <row r="4117" spans="4:4" x14ac:dyDescent="0.2">
      <c r="D4117" s="216"/>
    </row>
    <row r="4118" spans="4:4" x14ac:dyDescent="0.2">
      <c r="D4118" s="216"/>
    </row>
    <row r="4119" spans="4:4" x14ac:dyDescent="0.2">
      <c r="D4119" s="216"/>
    </row>
    <row r="4120" spans="4:4" x14ac:dyDescent="0.2">
      <c r="D4120" s="216"/>
    </row>
    <row r="4121" spans="4:4" x14ac:dyDescent="0.2">
      <c r="D4121" s="216"/>
    </row>
    <row r="4122" spans="4:4" x14ac:dyDescent="0.2">
      <c r="D4122" s="216"/>
    </row>
    <row r="4123" spans="4:4" x14ac:dyDescent="0.2">
      <c r="D4123" s="216"/>
    </row>
    <row r="4124" spans="4:4" x14ac:dyDescent="0.2">
      <c r="D4124" s="216"/>
    </row>
    <row r="4125" spans="4:4" x14ac:dyDescent="0.2">
      <c r="D4125" s="216"/>
    </row>
    <row r="4126" spans="4:4" x14ac:dyDescent="0.2">
      <c r="D4126" s="216"/>
    </row>
    <row r="4127" spans="4:4" x14ac:dyDescent="0.2">
      <c r="D4127" s="216"/>
    </row>
    <row r="4128" spans="4:4" x14ac:dyDescent="0.2">
      <c r="D4128" s="216"/>
    </row>
    <row r="4129" spans="4:4" x14ac:dyDescent="0.2">
      <c r="D4129" s="216"/>
    </row>
    <row r="4130" spans="4:4" x14ac:dyDescent="0.2">
      <c r="D4130" s="216"/>
    </row>
    <row r="4131" spans="4:4" x14ac:dyDescent="0.2">
      <c r="D4131" s="216"/>
    </row>
    <row r="4132" spans="4:4" x14ac:dyDescent="0.2">
      <c r="D4132" s="216"/>
    </row>
    <row r="4133" spans="4:4" x14ac:dyDescent="0.2">
      <c r="D4133" s="216"/>
    </row>
    <row r="4134" spans="4:4" x14ac:dyDescent="0.2">
      <c r="D4134" s="216"/>
    </row>
    <row r="4135" spans="4:4" x14ac:dyDescent="0.2">
      <c r="D4135" s="216"/>
    </row>
    <row r="4136" spans="4:4" x14ac:dyDescent="0.2">
      <c r="D4136" s="216"/>
    </row>
    <row r="4137" spans="4:4" x14ac:dyDescent="0.2">
      <c r="D4137" s="216"/>
    </row>
    <row r="4138" spans="4:4" x14ac:dyDescent="0.2">
      <c r="D4138" s="216"/>
    </row>
    <row r="4139" spans="4:4" x14ac:dyDescent="0.2">
      <c r="D4139" s="216"/>
    </row>
    <row r="4140" spans="4:4" x14ac:dyDescent="0.2">
      <c r="D4140" s="216"/>
    </row>
    <row r="4141" spans="4:4" x14ac:dyDescent="0.2">
      <c r="D4141" s="216"/>
    </row>
    <row r="4142" spans="4:4" x14ac:dyDescent="0.2">
      <c r="D4142" s="216"/>
    </row>
    <row r="4143" spans="4:4" x14ac:dyDescent="0.2">
      <c r="D4143" s="216"/>
    </row>
    <row r="4144" spans="4:4" x14ac:dyDescent="0.2">
      <c r="D4144" s="216"/>
    </row>
    <row r="4145" spans="4:4" x14ac:dyDescent="0.2">
      <c r="D4145" s="216"/>
    </row>
    <row r="4146" spans="4:4" x14ac:dyDescent="0.2">
      <c r="D4146" s="216"/>
    </row>
    <row r="4147" spans="4:4" x14ac:dyDescent="0.2">
      <c r="D4147" s="216"/>
    </row>
    <row r="4148" spans="4:4" x14ac:dyDescent="0.2">
      <c r="D4148" s="216"/>
    </row>
    <row r="4149" spans="4:4" x14ac:dyDescent="0.2">
      <c r="D4149" s="216"/>
    </row>
    <row r="4150" spans="4:4" x14ac:dyDescent="0.2">
      <c r="D4150" s="216"/>
    </row>
    <row r="4151" spans="4:4" x14ac:dyDescent="0.2">
      <c r="D4151" s="216"/>
    </row>
    <row r="4152" spans="4:4" x14ac:dyDescent="0.2">
      <c r="D4152" s="216"/>
    </row>
    <row r="4153" spans="4:4" x14ac:dyDescent="0.2">
      <c r="D4153" s="216"/>
    </row>
    <row r="4154" spans="4:4" x14ac:dyDescent="0.2">
      <c r="D4154" s="216"/>
    </row>
    <row r="4155" spans="4:4" x14ac:dyDescent="0.2">
      <c r="D4155" s="216"/>
    </row>
    <row r="4156" spans="4:4" x14ac:dyDescent="0.2">
      <c r="D4156" s="216"/>
    </row>
    <row r="4157" spans="4:4" x14ac:dyDescent="0.2">
      <c r="D4157" s="216"/>
    </row>
    <row r="4158" spans="4:4" x14ac:dyDescent="0.2">
      <c r="D4158" s="216"/>
    </row>
    <row r="4159" spans="4:4" x14ac:dyDescent="0.2">
      <c r="D4159" s="216"/>
    </row>
    <row r="4160" spans="4:4" x14ac:dyDescent="0.2">
      <c r="D4160" s="216"/>
    </row>
    <row r="4161" spans="4:4" x14ac:dyDescent="0.2">
      <c r="D4161" s="216"/>
    </row>
    <row r="4162" spans="4:4" x14ac:dyDescent="0.2">
      <c r="D4162" s="216"/>
    </row>
    <row r="4163" spans="4:4" x14ac:dyDescent="0.2">
      <c r="D4163" s="216"/>
    </row>
    <row r="4164" spans="4:4" x14ac:dyDescent="0.2">
      <c r="D4164" s="216"/>
    </row>
    <row r="4165" spans="4:4" x14ac:dyDescent="0.2">
      <c r="D4165" s="216"/>
    </row>
    <row r="4166" spans="4:4" x14ac:dyDescent="0.2">
      <c r="D4166" s="216"/>
    </row>
    <row r="4167" spans="4:4" x14ac:dyDescent="0.2">
      <c r="D4167" s="216"/>
    </row>
    <row r="4168" spans="4:4" x14ac:dyDescent="0.2">
      <c r="D4168" s="216"/>
    </row>
    <row r="4169" spans="4:4" x14ac:dyDescent="0.2">
      <c r="D4169" s="216"/>
    </row>
    <row r="4170" spans="4:4" x14ac:dyDescent="0.2">
      <c r="D4170" s="216"/>
    </row>
    <row r="4171" spans="4:4" x14ac:dyDescent="0.2">
      <c r="D4171" s="216"/>
    </row>
    <row r="4172" spans="4:4" x14ac:dyDescent="0.2">
      <c r="D4172" s="216"/>
    </row>
    <row r="4173" spans="4:4" x14ac:dyDescent="0.2">
      <c r="D4173" s="216"/>
    </row>
    <row r="4174" spans="4:4" x14ac:dyDescent="0.2">
      <c r="D4174" s="216"/>
    </row>
    <row r="4175" spans="4:4" x14ac:dyDescent="0.2">
      <c r="D4175" s="216"/>
    </row>
    <row r="4176" spans="4:4" x14ac:dyDescent="0.2">
      <c r="D4176" s="216"/>
    </row>
    <row r="4177" spans="4:4" x14ac:dyDescent="0.2">
      <c r="D4177" s="216"/>
    </row>
    <row r="4178" spans="4:4" x14ac:dyDescent="0.2">
      <c r="D4178" s="216"/>
    </row>
    <row r="4179" spans="4:4" x14ac:dyDescent="0.2">
      <c r="D4179" s="216"/>
    </row>
    <row r="4180" spans="4:4" x14ac:dyDescent="0.2">
      <c r="D4180" s="216"/>
    </row>
    <row r="4181" spans="4:4" x14ac:dyDescent="0.2">
      <c r="D4181" s="216"/>
    </row>
    <row r="4182" spans="4:4" x14ac:dyDescent="0.2">
      <c r="D4182" s="216"/>
    </row>
    <row r="4183" spans="4:4" x14ac:dyDescent="0.2">
      <c r="D4183" s="216"/>
    </row>
    <row r="4184" spans="4:4" x14ac:dyDescent="0.2">
      <c r="D4184" s="216"/>
    </row>
    <row r="4185" spans="4:4" x14ac:dyDescent="0.2">
      <c r="D4185" s="216"/>
    </row>
    <row r="4186" spans="4:4" x14ac:dyDescent="0.2">
      <c r="D4186" s="216"/>
    </row>
    <row r="4187" spans="4:4" x14ac:dyDescent="0.2">
      <c r="D4187" s="216"/>
    </row>
    <row r="4188" spans="4:4" x14ac:dyDescent="0.2">
      <c r="D4188" s="216"/>
    </row>
    <row r="4189" spans="4:4" x14ac:dyDescent="0.2">
      <c r="D4189" s="216"/>
    </row>
    <row r="4190" spans="4:4" x14ac:dyDescent="0.2">
      <c r="D4190" s="216"/>
    </row>
    <row r="4191" spans="4:4" x14ac:dyDescent="0.2">
      <c r="D4191" s="216"/>
    </row>
    <row r="4192" spans="4:4" x14ac:dyDescent="0.2">
      <c r="D4192" s="216"/>
    </row>
    <row r="4193" spans="4:4" x14ac:dyDescent="0.2">
      <c r="D4193" s="216"/>
    </row>
    <row r="4194" spans="4:4" x14ac:dyDescent="0.2">
      <c r="D4194" s="216"/>
    </row>
    <row r="4195" spans="4:4" x14ac:dyDescent="0.2">
      <c r="D4195" s="216"/>
    </row>
    <row r="4196" spans="4:4" x14ac:dyDescent="0.2">
      <c r="D4196" s="216"/>
    </row>
    <row r="4197" spans="4:4" x14ac:dyDescent="0.2">
      <c r="D4197" s="216"/>
    </row>
    <row r="4198" spans="4:4" x14ac:dyDescent="0.2">
      <c r="D4198" s="216"/>
    </row>
    <row r="4199" spans="4:4" x14ac:dyDescent="0.2">
      <c r="D4199" s="216"/>
    </row>
    <row r="4200" spans="4:4" x14ac:dyDescent="0.2">
      <c r="D4200" s="216"/>
    </row>
    <row r="4201" spans="4:4" x14ac:dyDescent="0.2">
      <c r="D4201" s="216"/>
    </row>
    <row r="4202" spans="4:4" x14ac:dyDescent="0.2">
      <c r="D4202" s="216"/>
    </row>
    <row r="4203" spans="4:4" x14ac:dyDescent="0.2">
      <c r="D4203" s="216"/>
    </row>
    <row r="4204" spans="4:4" x14ac:dyDescent="0.2">
      <c r="D4204" s="216"/>
    </row>
    <row r="4205" spans="4:4" x14ac:dyDescent="0.2">
      <c r="D4205" s="216"/>
    </row>
    <row r="4206" spans="4:4" x14ac:dyDescent="0.2">
      <c r="D4206" s="216"/>
    </row>
    <row r="4207" spans="4:4" x14ac:dyDescent="0.2">
      <c r="D4207" s="216"/>
    </row>
    <row r="4208" spans="4:4" x14ac:dyDescent="0.2">
      <c r="D4208" s="216"/>
    </row>
    <row r="4209" spans="4:4" x14ac:dyDescent="0.2">
      <c r="D4209" s="216"/>
    </row>
    <row r="4210" spans="4:4" x14ac:dyDescent="0.2">
      <c r="D4210" s="216"/>
    </row>
    <row r="4211" spans="4:4" x14ac:dyDescent="0.2">
      <c r="D4211" s="216"/>
    </row>
    <row r="4212" spans="4:4" x14ac:dyDescent="0.2">
      <c r="D4212" s="216"/>
    </row>
    <row r="4213" spans="4:4" x14ac:dyDescent="0.2">
      <c r="D4213" s="216"/>
    </row>
    <row r="4214" spans="4:4" x14ac:dyDescent="0.2">
      <c r="D4214" s="216"/>
    </row>
    <row r="4215" spans="4:4" x14ac:dyDescent="0.2">
      <c r="D4215" s="216"/>
    </row>
    <row r="4216" spans="4:4" x14ac:dyDescent="0.2">
      <c r="D4216" s="216"/>
    </row>
    <row r="4217" spans="4:4" x14ac:dyDescent="0.2">
      <c r="D4217" s="216"/>
    </row>
    <row r="4218" spans="4:4" x14ac:dyDescent="0.2">
      <c r="D4218" s="216"/>
    </row>
    <row r="4219" spans="4:4" x14ac:dyDescent="0.2">
      <c r="D4219" s="216"/>
    </row>
    <row r="4220" spans="4:4" x14ac:dyDescent="0.2">
      <c r="D4220" s="216"/>
    </row>
    <row r="4221" spans="4:4" x14ac:dyDescent="0.2">
      <c r="D4221" s="216"/>
    </row>
    <row r="4222" spans="4:4" x14ac:dyDescent="0.2">
      <c r="D4222" s="216"/>
    </row>
    <row r="4223" spans="4:4" x14ac:dyDescent="0.2">
      <c r="D4223" s="216"/>
    </row>
    <row r="4224" spans="4:4" x14ac:dyDescent="0.2">
      <c r="D4224" s="216"/>
    </row>
    <row r="4225" spans="4:4" x14ac:dyDescent="0.2">
      <c r="D4225" s="216"/>
    </row>
    <row r="4226" spans="4:4" x14ac:dyDescent="0.2">
      <c r="D4226" s="216"/>
    </row>
    <row r="4227" spans="4:4" x14ac:dyDescent="0.2">
      <c r="D4227" s="216"/>
    </row>
    <row r="4228" spans="4:4" x14ac:dyDescent="0.2">
      <c r="D4228" s="216"/>
    </row>
    <row r="4229" spans="4:4" x14ac:dyDescent="0.2">
      <c r="D4229" s="216"/>
    </row>
    <row r="4230" spans="4:4" x14ac:dyDescent="0.2">
      <c r="D4230" s="216"/>
    </row>
    <row r="4231" spans="4:4" x14ac:dyDescent="0.2">
      <c r="D4231" s="216"/>
    </row>
    <row r="4232" spans="4:4" x14ac:dyDescent="0.2">
      <c r="D4232" s="216"/>
    </row>
    <row r="4233" spans="4:4" x14ac:dyDescent="0.2">
      <c r="D4233" s="216"/>
    </row>
    <row r="4234" spans="4:4" x14ac:dyDescent="0.2">
      <c r="D4234" s="216"/>
    </row>
    <row r="4235" spans="4:4" x14ac:dyDescent="0.2">
      <c r="D4235" s="216"/>
    </row>
    <row r="4236" spans="4:4" x14ac:dyDescent="0.2">
      <c r="D4236" s="216"/>
    </row>
    <row r="4237" spans="4:4" x14ac:dyDescent="0.2">
      <c r="D4237" s="216"/>
    </row>
    <row r="4238" spans="4:4" x14ac:dyDescent="0.2">
      <c r="D4238" s="216"/>
    </row>
    <row r="4239" spans="4:4" x14ac:dyDescent="0.2">
      <c r="D4239" s="216"/>
    </row>
    <row r="4240" spans="4:4" x14ac:dyDescent="0.2">
      <c r="D4240" s="216"/>
    </row>
    <row r="4241" spans="4:4" x14ac:dyDescent="0.2">
      <c r="D4241" s="216"/>
    </row>
    <row r="4242" spans="4:4" x14ac:dyDescent="0.2">
      <c r="D4242" s="216"/>
    </row>
    <row r="4243" spans="4:4" x14ac:dyDescent="0.2">
      <c r="D4243" s="216"/>
    </row>
    <row r="4244" spans="4:4" x14ac:dyDescent="0.2">
      <c r="D4244" s="216"/>
    </row>
    <row r="4245" spans="4:4" x14ac:dyDescent="0.2">
      <c r="D4245" s="216"/>
    </row>
    <row r="4246" spans="4:4" x14ac:dyDescent="0.2">
      <c r="D4246" s="216"/>
    </row>
    <row r="4247" spans="4:4" x14ac:dyDescent="0.2">
      <c r="D4247" s="216"/>
    </row>
    <row r="4248" spans="4:4" x14ac:dyDescent="0.2">
      <c r="D4248" s="216"/>
    </row>
    <row r="4249" spans="4:4" x14ac:dyDescent="0.2">
      <c r="D4249" s="216"/>
    </row>
    <row r="4250" spans="4:4" x14ac:dyDescent="0.2">
      <c r="D4250" s="216"/>
    </row>
    <row r="4251" spans="4:4" x14ac:dyDescent="0.2">
      <c r="D4251" s="216"/>
    </row>
    <row r="4252" spans="4:4" x14ac:dyDescent="0.2">
      <c r="D4252" s="216"/>
    </row>
    <row r="4253" spans="4:4" x14ac:dyDescent="0.2">
      <c r="D4253" s="216"/>
    </row>
    <row r="4254" spans="4:4" x14ac:dyDescent="0.2">
      <c r="D4254" s="216"/>
    </row>
    <row r="4255" spans="4:4" x14ac:dyDescent="0.2">
      <c r="D4255" s="216"/>
    </row>
    <row r="4256" spans="4:4" x14ac:dyDescent="0.2">
      <c r="D4256" s="216"/>
    </row>
    <row r="4257" spans="4:4" x14ac:dyDescent="0.2">
      <c r="D4257" s="216"/>
    </row>
    <row r="4258" spans="4:4" x14ac:dyDescent="0.2">
      <c r="D4258" s="216"/>
    </row>
    <row r="4259" spans="4:4" x14ac:dyDescent="0.2">
      <c r="D4259" s="216"/>
    </row>
    <row r="4260" spans="4:4" x14ac:dyDescent="0.2">
      <c r="D4260" s="216"/>
    </row>
    <row r="4261" spans="4:4" x14ac:dyDescent="0.2">
      <c r="D4261" s="216"/>
    </row>
    <row r="4262" spans="4:4" x14ac:dyDescent="0.2">
      <c r="D4262" s="216"/>
    </row>
    <row r="4263" spans="4:4" x14ac:dyDescent="0.2">
      <c r="D4263" s="216"/>
    </row>
    <row r="4264" spans="4:4" x14ac:dyDescent="0.2">
      <c r="D4264" s="216"/>
    </row>
    <row r="4265" spans="4:4" x14ac:dyDescent="0.2">
      <c r="D4265" s="216"/>
    </row>
    <row r="4266" spans="4:4" x14ac:dyDescent="0.2">
      <c r="D4266" s="216"/>
    </row>
    <row r="4267" spans="4:4" x14ac:dyDescent="0.2">
      <c r="D4267" s="216"/>
    </row>
    <row r="4268" spans="4:4" x14ac:dyDescent="0.2">
      <c r="D4268" s="216"/>
    </row>
    <row r="4269" spans="4:4" x14ac:dyDescent="0.2">
      <c r="D4269" s="216"/>
    </row>
    <row r="4270" spans="4:4" x14ac:dyDescent="0.2">
      <c r="D4270" s="216"/>
    </row>
    <row r="4271" spans="4:4" x14ac:dyDescent="0.2">
      <c r="D4271" s="216"/>
    </row>
    <row r="4272" spans="4:4" x14ac:dyDescent="0.2">
      <c r="D4272" s="216"/>
    </row>
    <row r="4273" spans="4:4" x14ac:dyDescent="0.2">
      <c r="D4273" s="216"/>
    </row>
    <row r="4274" spans="4:4" x14ac:dyDescent="0.2">
      <c r="D4274" s="216"/>
    </row>
    <row r="4275" spans="4:4" x14ac:dyDescent="0.2">
      <c r="D4275" s="216"/>
    </row>
    <row r="4276" spans="4:4" x14ac:dyDescent="0.2">
      <c r="D4276" s="216"/>
    </row>
    <row r="4277" spans="4:4" x14ac:dyDescent="0.2">
      <c r="D4277" s="216"/>
    </row>
    <row r="4278" spans="4:4" x14ac:dyDescent="0.2">
      <c r="D4278" s="216"/>
    </row>
    <row r="4279" spans="4:4" x14ac:dyDescent="0.2">
      <c r="D4279" s="216"/>
    </row>
    <row r="4280" spans="4:4" x14ac:dyDescent="0.2">
      <c r="D4280" s="216"/>
    </row>
    <row r="4281" spans="4:4" x14ac:dyDescent="0.2">
      <c r="D4281" s="216"/>
    </row>
    <row r="4282" spans="4:4" x14ac:dyDescent="0.2">
      <c r="D4282" s="216"/>
    </row>
    <row r="4283" spans="4:4" x14ac:dyDescent="0.2">
      <c r="D4283" s="216"/>
    </row>
    <row r="4284" spans="4:4" x14ac:dyDescent="0.2">
      <c r="D4284" s="216"/>
    </row>
    <row r="4285" spans="4:4" x14ac:dyDescent="0.2">
      <c r="D4285" s="216"/>
    </row>
    <row r="4286" spans="4:4" x14ac:dyDescent="0.2">
      <c r="D4286" s="216"/>
    </row>
    <row r="4287" spans="4:4" x14ac:dyDescent="0.2">
      <c r="D4287" s="216"/>
    </row>
    <row r="4288" spans="4:4" x14ac:dyDescent="0.2">
      <c r="D4288" s="216"/>
    </row>
    <row r="4289" spans="4:4" x14ac:dyDescent="0.2">
      <c r="D4289" s="216"/>
    </row>
    <row r="4290" spans="4:4" x14ac:dyDescent="0.2">
      <c r="D4290" s="216"/>
    </row>
    <row r="4291" spans="4:4" x14ac:dyDescent="0.2">
      <c r="D4291" s="216"/>
    </row>
    <row r="4292" spans="4:4" x14ac:dyDescent="0.2">
      <c r="D4292" s="216"/>
    </row>
    <row r="4293" spans="4:4" x14ac:dyDescent="0.2">
      <c r="D4293" s="216"/>
    </row>
    <row r="4294" spans="4:4" x14ac:dyDescent="0.2">
      <c r="D4294" s="216"/>
    </row>
    <row r="4295" spans="4:4" x14ac:dyDescent="0.2">
      <c r="D4295" s="216"/>
    </row>
    <row r="4296" spans="4:4" x14ac:dyDescent="0.2">
      <c r="D4296" s="216"/>
    </row>
    <row r="4297" spans="4:4" x14ac:dyDescent="0.2">
      <c r="D4297" s="216"/>
    </row>
    <row r="4298" spans="4:4" x14ac:dyDescent="0.2">
      <c r="D4298" s="216"/>
    </row>
    <row r="4299" spans="4:4" x14ac:dyDescent="0.2">
      <c r="D4299" s="216"/>
    </row>
    <row r="4300" spans="4:4" x14ac:dyDescent="0.2">
      <c r="D4300" s="216"/>
    </row>
    <row r="4301" spans="4:4" x14ac:dyDescent="0.2">
      <c r="D4301" s="216"/>
    </row>
    <row r="4302" spans="4:4" x14ac:dyDescent="0.2">
      <c r="D4302" s="216"/>
    </row>
    <row r="4303" spans="4:4" x14ac:dyDescent="0.2">
      <c r="D4303" s="216"/>
    </row>
    <row r="4304" spans="4:4" x14ac:dyDescent="0.2">
      <c r="D4304" s="216"/>
    </row>
    <row r="4305" spans="4:4" x14ac:dyDescent="0.2">
      <c r="D4305" s="216"/>
    </row>
    <row r="4306" spans="4:4" x14ac:dyDescent="0.2">
      <c r="D4306" s="216"/>
    </row>
    <row r="4307" spans="4:4" x14ac:dyDescent="0.2">
      <c r="D4307" s="216"/>
    </row>
    <row r="4308" spans="4:4" x14ac:dyDescent="0.2">
      <c r="D4308" s="216"/>
    </row>
    <row r="4309" spans="4:4" x14ac:dyDescent="0.2">
      <c r="D4309" s="216"/>
    </row>
    <row r="4310" spans="4:4" x14ac:dyDescent="0.2">
      <c r="D4310" s="216"/>
    </row>
    <row r="4311" spans="4:4" x14ac:dyDescent="0.2">
      <c r="D4311" s="216"/>
    </row>
    <row r="4312" spans="4:4" x14ac:dyDescent="0.2">
      <c r="D4312" s="216"/>
    </row>
    <row r="4313" spans="4:4" x14ac:dyDescent="0.2">
      <c r="D4313" s="216"/>
    </row>
    <row r="4314" spans="4:4" x14ac:dyDescent="0.2">
      <c r="D4314" s="216"/>
    </row>
    <row r="4315" spans="4:4" x14ac:dyDescent="0.2">
      <c r="D4315" s="216"/>
    </row>
    <row r="4316" spans="4:4" x14ac:dyDescent="0.2">
      <c r="D4316" s="216"/>
    </row>
    <row r="4317" spans="4:4" x14ac:dyDescent="0.2">
      <c r="D4317" s="216"/>
    </row>
    <row r="4318" spans="4:4" x14ac:dyDescent="0.2">
      <c r="D4318" s="216"/>
    </row>
    <row r="4319" spans="4:4" x14ac:dyDescent="0.2">
      <c r="D4319" s="216"/>
    </row>
    <row r="4320" spans="4:4" x14ac:dyDescent="0.2">
      <c r="D4320" s="216"/>
    </row>
    <row r="4321" spans="4:4" x14ac:dyDescent="0.2">
      <c r="D4321" s="216"/>
    </row>
    <row r="4322" spans="4:4" x14ac:dyDescent="0.2">
      <c r="D4322" s="216"/>
    </row>
    <row r="4323" spans="4:4" x14ac:dyDescent="0.2">
      <c r="D4323" s="216"/>
    </row>
    <row r="4324" spans="4:4" x14ac:dyDescent="0.2">
      <c r="D4324" s="216"/>
    </row>
    <row r="4325" spans="4:4" x14ac:dyDescent="0.2">
      <c r="D4325" s="216"/>
    </row>
    <row r="4326" spans="4:4" x14ac:dyDescent="0.2">
      <c r="D4326" s="216"/>
    </row>
    <row r="4327" spans="4:4" x14ac:dyDescent="0.2">
      <c r="D4327" s="216"/>
    </row>
    <row r="4328" spans="4:4" x14ac:dyDescent="0.2">
      <c r="D4328" s="216"/>
    </row>
    <row r="4329" spans="4:4" x14ac:dyDescent="0.2">
      <c r="D4329" s="216"/>
    </row>
    <row r="4330" spans="4:4" x14ac:dyDescent="0.2">
      <c r="D4330" s="216"/>
    </row>
    <row r="4331" spans="4:4" x14ac:dyDescent="0.2">
      <c r="D4331" s="216"/>
    </row>
    <row r="4332" spans="4:4" x14ac:dyDescent="0.2">
      <c r="D4332" s="216"/>
    </row>
    <row r="4333" spans="4:4" x14ac:dyDescent="0.2">
      <c r="D4333" s="216"/>
    </row>
    <row r="4334" spans="4:4" x14ac:dyDescent="0.2">
      <c r="D4334" s="216"/>
    </row>
    <row r="4335" spans="4:4" x14ac:dyDescent="0.2">
      <c r="D4335" s="216"/>
    </row>
    <row r="4336" spans="4:4" x14ac:dyDescent="0.2">
      <c r="D4336" s="216"/>
    </row>
    <row r="4337" spans="4:4" x14ac:dyDescent="0.2">
      <c r="D4337" s="216"/>
    </row>
    <row r="4338" spans="4:4" x14ac:dyDescent="0.2">
      <c r="D4338" s="216"/>
    </row>
    <row r="4339" spans="4:4" x14ac:dyDescent="0.2">
      <c r="D4339" s="216"/>
    </row>
    <row r="4340" spans="4:4" x14ac:dyDescent="0.2">
      <c r="D4340" s="216"/>
    </row>
    <row r="4341" spans="4:4" x14ac:dyDescent="0.2">
      <c r="D4341" s="216"/>
    </row>
    <row r="4342" spans="4:4" x14ac:dyDescent="0.2">
      <c r="D4342" s="216"/>
    </row>
    <row r="4343" spans="4:4" x14ac:dyDescent="0.2">
      <c r="D4343" s="216"/>
    </row>
    <row r="4344" spans="4:4" x14ac:dyDescent="0.2">
      <c r="D4344" s="216"/>
    </row>
    <row r="4345" spans="4:4" x14ac:dyDescent="0.2">
      <c r="D4345" s="216"/>
    </row>
    <row r="4346" spans="4:4" x14ac:dyDescent="0.2">
      <c r="D4346" s="216"/>
    </row>
    <row r="4347" spans="4:4" x14ac:dyDescent="0.2">
      <c r="D4347" s="216"/>
    </row>
    <row r="4348" spans="4:4" x14ac:dyDescent="0.2">
      <c r="D4348" s="216"/>
    </row>
    <row r="4349" spans="4:4" x14ac:dyDescent="0.2">
      <c r="D4349" s="216"/>
    </row>
    <row r="4350" spans="4:4" x14ac:dyDescent="0.2">
      <c r="D4350" s="216"/>
    </row>
    <row r="4351" spans="4:4" x14ac:dyDescent="0.2">
      <c r="D4351" s="216"/>
    </row>
    <row r="4352" spans="4:4" x14ac:dyDescent="0.2">
      <c r="D4352" s="216"/>
    </row>
    <row r="4353" spans="4:4" x14ac:dyDescent="0.2">
      <c r="D4353" s="216"/>
    </row>
    <row r="4354" spans="4:4" x14ac:dyDescent="0.2">
      <c r="D4354" s="216"/>
    </row>
    <row r="4355" spans="4:4" x14ac:dyDescent="0.2">
      <c r="D4355" s="216"/>
    </row>
    <row r="4356" spans="4:4" x14ac:dyDescent="0.2">
      <c r="D4356" s="216"/>
    </row>
    <row r="4357" spans="4:4" x14ac:dyDescent="0.2">
      <c r="D4357" s="216"/>
    </row>
    <row r="4358" spans="4:4" x14ac:dyDescent="0.2">
      <c r="D4358" s="216"/>
    </row>
    <row r="4359" spans="4:4" x14ac:dyDescent="0.2">
      <c r="D4359" s="216"/>
    </row>
    <row r="4360" spans="4:4" x14ac:dyDescent="0.2">
      <c r="D4360" s="216"/>
    </row>
    <row r="4361" spans="4:4" x14ac:dyDescent="0.2">
      <c r="D4361" s="216"/>
    </row>
    <row r="4362" spans="4:4" x14ac:dyDescent="0.2">
      <c r="D4362" s="216"/>
    </row>
    <row r="4363" spans="4:4" x14ac:dyDescent="0.2">
      <c r="D4363" s="216"/>
    </row>
    <row r="4364" spans="4:4" x14ac:dyDescent="0.2">
      <c r="D4364" s="216"/>
    </row>
    <row r="4365" spans="4:4" x14ac:dyDescent="0.2">
      <c r="D4365" s="216"/>
    </row>
    <row r="4366" spans="4:4" x14ac:dyDescent="0.2">
      <c r="D4366" s="216"/>
    </row>
    <row r="4367" spans="4:4" x14ac:dyDescent="0.2">
      <c r="D4367" s="216"/>
    </row>
    <row r="4368" spans="4:4" x14ac:dyDescent="0.2">
      <c r="D4368" s="216"/>
    </row>
    <row r="4369" spans="4:4" x14ac:dyDescent="0.2">
      <c r="D4369" s="216"/>
    </row>
    <row r="4370" spans="4:4" x14ac:dyDescent="0.2">
      <c r="D4370" s="216"/>
    </row>
    <row r="4371" spans="4:4" x14ac:dyDescent="0.2">
      <c r="D4371" s="216"/>
    </row>
    <row r="4372" spans="4:4" x14ac:dyDescent="0.2">
      <c r="D4372" s="216"/>
    </row>
    <row r="4373" spans="4:4" x14ac:dyDescent="0.2">
      <c r="D4373" s="216"/>
    </row>
    <row r="4374" spans="4:4" x14ac:dyDescent="0.2">
      <c r="D4374" s="216"/>
    </row>
    <row r="4375" spans="4:4" x14ac:dyDescent="0.2">
      <c r="D4375" s="216"/>
    </row>
    <row r="4376" spans="4:4" x14ac:dyDescent="0.2">
      <c r="D4376" s="216"/>
    </row>
    <row r="4377" spans="4:4" x14ac:dyDescent="0.2">
      <c r="D4377" s="216"/>
    </row>
    <row r="4378" spans="4:4" x14ac:dyDescent="0.2">
      <c r="D4378" s="216"/>
    </row>
    <row r="4379" spans="4:4" x14ac:dyDescent="0.2">
      <c r="D4379" s="216"/>
    </row>
    <row r="4380" spans="4:4" x14ac:dyDescent="0.2">
      <c r="D4380" s="216"/>
    </row>
    <row r="4381" spans="4:4" x14ac:dyDescent="0.2">
      <c r="D4381" s="216"/>
    </row>
    <row r="4382" spans="4:4" x14ac:dyDescent="0.2">
      <c r="D4382" s="216"/>
    </row>
    <row r="4383" spans="4:4" x14ac:dyDescent="0.2">
      <c r="D4383" s="216"/>
    </row>
    <row r="4384" spans="4:4" x14ac:dyDescent="0.2">
      <c r="D4384" s="216"/>
    </row>
    <row r="4385" spans="4:4" x14ac:dyDescent="0.2">
      <c r="D4385" s="216"/>
    </row>
    <row r="4386" spans="4:4" x14ac:dyDescent="0.2">
      <c r="D4386" s="216"/>
    </row>
    <row r="4387" spans="4:4" x14ac:dyDescent="0.2">
      <c r="D4387" s="216"/>
    </row>
    <row r="4388" spans="4:4" x14ac:dyDescent="0.2">
      <c r="D4388" s="216"/>
    </row>
    <row r="4389" spans="4:4" x14ac:dyDescent="0.2">
      <c r="D4389" s="216"/>
    </row>
    <row r="4390" spans="4:4" x14ac:dyDescent="0.2">
      <c r="D4390" s="216"/>
    </row>
    <row r="4391" spans="4:4" x14ac:dyDescent="0.2">
      <c r="D4391" s="216"/>
    </row>
    <row r="4392" spans="4:4" x14ac:dyDescent="0.2">
      <c r="D4392" s="216"/>
    </row>
    <row r="4393" spans="4:4" x14ac:dyDescent="0.2">
      <c r="D4393" s="216"/>
    </row>
    <row r="4394" spans="4:4" x14ac:dyDescent="0.2">
      <c r="D4394" s="216"/>
    </row>
    <row r="4395" spans="4:4" x14ac:dyDescent="0.2">
      <c r="D4395" s="216"/>
    </row>
    <row r="4396" spans="4:4" x14ac:dyDescent="0.2">
      <c r="D4396" s="216"/>
    </row>
    <row r="4397" spans="4:4" x14ac:dyDescent="0.2">
      <c r="D4397" s="216"/>
    </row>
    <row r="4398" spans="4:4" x14ac:dyDescent="0.2">
      <c r="D4398" s="216"/>
    </row>
    <row r="4399" spans="4:4" x14ac:dyDescent="0.2">
      <c r="D4399" s="216"/>
    </row>
    <row r="4400" spans="4:4" x14ac:dyDescent="0.2">
      <c r="D4400" s="216"/>
    </row>
    <row r="4401" spans="4:4" x14ac:dyDescent="0.2">
      <c r="D4401" s="216"/>
    </row>
    <row r="4402" spans="4:4" x14ac:dyDescent="0.2">
      <c r="D4402" s="216"/>
    </row>
    <row r="4403" spans="4:4" x14ac:dyDescent="0.2">
      <c r="D4403" s="216"/>
    </row>
    <row r="4404" spans="4:4" x14ac:dyDescent="0.2">
      <c r="D4404" s="216"/>
    </row>
    <row r="4405" spans="4:4" x14ac:dyDescent="0.2">
      <c r="D4405" s="216"/>
    </row>
    <row r="4406" spans="4:4" x14ac:dyDescent="0.2">
      <c r="D4406" s="216"/>
    </row>
    <row r="4407" spans="4:4" x14ac:dyDescent="0.2">
      <c r="D4407" s="216"/>
    </row>
    <row r="4408" spans="4:4" x14ac:dyDescent="0.2">
      <c r="D4408" s="216"/>
    </row>
    <row r="4409" spans="4:4" x14ac:dyDescent="0.2">
      <c r="D4409" s="216"/>
    </row>
    <row r="4410" spans="4:4" x14ac:dyDescent="0.2">
      <c r="D4410" s="216"/>
    </row>
    <row r="4411" spans="4:4" x14ac:dyDescent="0.2">
      <c r="D4411" s="216"/>
    </row>
    <row r="4412" spans="4:4" x14ac:dyDescent="0.2">
      <c r="D4412" s="216"/>
    </row>
    <row r="4413" spans="4:4" x14ac:dyDescent="0.2">
      <c r="D4413" s="216"/>
    </row>
    <row r="4414" spans="4:4" x14ac:dyDescent="0.2">
      <c r="D4414" s="216"/>
    </row>
    <row r="4415" spans="4:4" x14ac:dyDescent="0.2">
      <c r="D4415" s="216"/>
    </row>
    <row r="4416" spans="4:4" x14ac:dyDescent="0.2">
      <c r="D4416" s="216"/>
    </row>
    <row r="4417" spans="4:4" x14ac:dyDescent="0.2">
      <c r="D4417" s="216"/>
    </row>
    <row r="4418" spans="4:4" x14ac:dyDescent="0.2">
      <c r="D4418" s="216"/>
    </row>
    <row r="4419" spans="4:4" x14ac:dyDescent="0.2">
      <c r="D4419" s="216"/>
    </row>
    <row r="4420" spans="4:4" x14ac:dyDescent="0.2">
      <c r="D4420" s="216"/>
    </row>
    <row r="4421" spans="4:4" x14ac:dyDescent="0.2">
      <c r="D4421" s="216"/>
    </row>
    <row r="4422" spans="4:4" x14ac:dyDescent="0.2">
      <c r="D4422" s="216"/>
    </row>
    <row r="4423" spans="4:4" x14ac:dyDescent="0.2">
      <c r="D4423" s="216"/>
    </row>
    <row r="4424" spans="4:4" x14ac:dyDescent="0.2">
      <c r="D4424" s="216"/>
    </row>
    <row r="4425" spans="4:4" x14ac:dyDescent="0.2">
      <c r="D4425" s="216"/>
    </row>
    <row r="4426" spans="4:4" x14ac:dyDescent="0.2">
      <c r="D4426" s="216"/>
    </row>
    <row r="4427" spans="4:4" x14ac:dyDescent="0.2">
      <c r="D4427" s="216"/>
    </row>
    <row r="4428" spans="4:4" x14ac:dyDescent="0.2">
      <c r="D4428" s="216"/>
    </row>
    <row r="4429" spans="4:4" x14ac:dyDescent="0.2">
      <c r="D4429" s="216"/>
    </row>
    <row r="4430" spans="4:4" x14ac:dyDescent="0.2">
      <c r="D4430" s="216"/>
    </row>
    <row r="4431" spans="4:4" x14ac:dyDescent="0.2">
      <c r="D4431" s="216"/>
    </row>
    <row r="4432" spans="4:4" x14ac:dyDescent="0.2">
      <c r="D4432" s="216"/>
    </row>
    <row r="4433" spans="4:4" x14ac:dyDescent="0.2">
      <c r="D4433" s="216"/>
    </row>
    <row r="4434" spans="4:4" x14ac:dyDescent="0.2">
      <c r="D4434" s="216"/>
    </row>
    <row r="4435" spans="4:4" x14ac:dyDescent="0.2">
      <c r="D4435" s="216"/>
    </row>
    <row r="4436" spans="4:4" x14ac:dyDescent="0.2">
      <c r="D4436" s="216"/>
    </row>
    <row r="4437" spans="4:4" x14ac:dyDescent="0.2">
      <c r="D4437" s="216"/>
    </row>
    <row r="4438" spans="4:4" x14ac:dyDescent="0.2">
      <c r="D4438" s="216"/>
    </row>
    <row r="4439" spans="4:4" x14ac:dyDescent="0.2">
      <c r="D4439" s="216"/>
    </row>
    <row r="4440" spans="4:4" x14ac:dyDescent="0.2">
      <c r="D4440" s="216"/>
    </row>
    <row r="4441" spans="4:4" x14ac:dyDescent="0.2">
      <c r="D4441" s="216"/>
    </row>
    <row r="4442" spans="4:4" x14ac:dyDescent="0.2">
      <c r="D4442" s="216"/>
    </row>
    <row r="4443" spans="4:4" x14ac:dyDescent="0.2">
      <c r="D4443" s="216"/>
    </row>
    <row r="4444" spans="4:4" x14ac:dyDescent="0.2">
      <c r="D4444" s="216"/>
    </row>
    <row r="4445" spans="4:4" x14ac:dyDescent="0.2">
      <c r="D4445" s="216"/>
    </row>
    <row r="4446" spans="4:4" x14ac:dyDescent="0.2">
      <c r="D4446" s="216"/>
    </row>
    <row r="4447" spans="4:4" x14ac:dyDescent="0.2">
      <c r="D4447" s="216"/>
    </row>
    <row r="4448" spans="4:4" x14ac:dyDescent="0.2">
      <c r="D4448" s="216"/>
    </row>
    <row r="4449" spans="4:4" x14ac:dyDescent="0.2">
      <c r="D4449" s="216"/>
    </row>
    <row r="4450" spans="4:4" x14ac:dyDescent="0.2">
      <c r="D4450" s="216"/>
    </row>
    <row r="4451" spans="4:4" x14ac:dyDescent="0.2">
      <c r="D4451" s="216"/>
    </row>
    <row r="4452" spans="4:4" x14ac:dyDescent="0.2">
      <c r="D4452" s="216"/>
    </row>
    <row r="4453" spans="4:4" x14ac:dyDescent="0.2">
      <c r="D4453" s="216"/>
    </row>
    <row r="4454" spans="4:4" x14ac:dyDescent="0.2">
      <c r="D4454" s="216"/>
    </row>
    <row r="4455" spans="4:4" x14ac:dyDescent="0.2">
      <c r="D4455" s="216"/>
    </row>
    <row r="4456" spans="4:4" x14ac:dyDescent="0.2">
      <c r="D4456" s="216"/>
    </row>
    <row r="4457" spans="4:4" x14ac:dyDescent="0.2">
      <c r="D4457" s="216"/>
    </row>
    <row r="4458" spans="4:4" x14ac:dyDescent="0.2">
      <c r="D4458" s="216"/>
    </row>
    <row r="4459" spans="4:4" x14ac:dyDescent="0.2">
      <c r="D4459" s="216"/>
    </row>
    <row r="4460" spans="4:4" x14ac:dyDescent="0.2">
      <c r="D4460" s="216"/>
    </row>
    <row r="4461" spans="4:4" x14ac:dyDescent="0.2">
      <c r="D4461" s="216"/>
    </row>
    <row r="4462" spans="4:4" x14ac:dyDescent="0.2">
      <c r="D4462" s="216"/>
    </row>
    <row r="4463" spans="4:4" x14ac:dyDescent="0.2">
      <c r="D4463" s="216"/>
    </row>
    <row r="4464" spans="4:4" x14ac:dyDescent="0.2">
      <c r="D4464" s="216"/>
    </row>
    <row r="4465" spans="4:4" x14ac:dyDescent="0.2">
      <c r="D4465" s="216"/>
    </row>
    <row r="4466" spans="4:4" x14ac:dyDescent="0.2">
      <c r="D4466" s="216"/>
    </row>
    <row r="4467" spans="4:4" x14ac:dyDescent="0.2">
      <c r="D4467" s="216"/>
    </row>
    <row r="4468" spans="4:4" x14ac:dyDescent="0.2">
      <c r="D4468" s="216"/>
    </row>
    <row r="4469" spans="4:4" x14ac:dyDescent="0.2">
      <c r="D4469" s="216"/>
    </row>
    <row r="4470" spans="4:4" x14ac:dyDescent="0.2">
      <c r="D4470" s="216"/>
    </row>
    <row r="4471" spans="4:4" x14ac:dyDescent="0.2">
      <c r="D4471" s="216"/>
    </row>
    <row r="4472" spans="4:4" x14ac:dyDescent="0.2">
      <c r="D4472" s="216"/>
    </row>
    <row r="4473" spans="4:4" x14ac:dyDescent="0.2">
      <c r="D4473" s="216"/>
    </row>
    <row r="4474" spans="4:4" x14ac:dyDescent="0.2">
      <c r="D4474" s="216"/>
    </row>
    <row r="4475" spans="4:4" x14ac:dyDescent="0.2">
      <c r="D4475" s="216"/>
    </row>
    <row r="4476" spans="4:4" x14ac:dyDescent="0.2">
      <c r="D4476" s="216"/>
    </row>
    <row r="4477" spans="4:4" x14ac:dyDescent="0.2">
      <c r="D4477" s="216"/>
    </row>
    <row r="4478" spans="4:4" x14ac:dyDescent="0.2">
      <c r="D4478" s="216"/>
    </row>
    <row r="4479" spans="4:4" x14ac:dyDescent="0.2">
      <c r="D4479" s="216"/>
    </row>
    <row r="4480" spans="4:4" x14ac:dyDescent="0.2">
      <c r="D4480" s="216"/>
    </row>
    <row r="4481" spans="4:4" x14ac:dyDescent="0.2">
      <c r="D4481" s="216"/>
    </row>
    <row r="4482" spans="4:4" x14ac:dyDescent="0.2">
      <c r="D4482" s="216"/>
    </row>
    <row r="4483" spans="4:4" x14ac:dyDescent="0.2">
      <c r="D4483" s="216"/>
    </row>
    <row r="4484" spans="4:4" x14ac:dyDescent="0.2">
      <c r="D4484" s="216"/>
    </row>
    <row r="4485" spans="4:4" x14ac:dyDescent="0.2">
      <c r="D4485" s="216"/>
    </row>
    <row r="4486" spans="4:4" x14ac:dyDescent="0.2">
      <c r="D4486" s="216"/>
    </row>
    <row r="4487" spans="4:4" x14ac:dyDescent="0.2">
      <c r="D4487" s="216"/>
    </row>
    <row r="4488" spans="4:4" x14ac:dyDescent="0.2">
      <c r="D4488" s="216"/>
    </row>
    <row r="4489" spans="4:4" x14ac:dyDescent="0.2">
      <c r="D4489" s="216"/>
    </row>
    <row r="4490" spans="4:4" x14ac:dyDescent="0.2">
      <c r="D4490" s="216"/>
    </row>
    <row r="4491" spans="4:4" x14ac:dyDescent="0.2">
      <c r="D4491" s="216"/>
    </row>
    <row r="4492" spans="4:4" x14ac:dyDescent="0.2">
      <c r="D4492" s="216"/>
    </row>
    <row r="4493" spans="4:4" x14ac:dyDescent="0.2">
      <c r="D4493" s="216"/>
    </row>
    <row r="4494" spans="4:4" x14ac:dyDescent="0.2">
      <c r="D4494" s="216"/>
    </row>
    <row r="4495" spans="4:4" x14ac:dyDescent="0.2">
      <c r="D4495" s="216"/>
    </row>
    <row r="4496" spans="4:4" x14ac:dyDescent="0.2">
      <c r="D4496" s="216"/>
    </row>
    <row r="4497" spans="4:4" x14ac:dyDescent="0.2">
      <c r="D4497" s="216"/>
    </row>
    <row r="4498" spans="4:4" x14ac:dyDescent="0.2">
      <c r="D4498" s="216"/>
    </row>
    <row r="4499" spans="4:4" x14ac:dyDescent="0.2">
      <c r="D4499" s="216"/>
    </row>
    <row r="4500" spans="4:4" x14ac:dyDescent="0.2">
      <c r="D4500" s="216"/>
    </row>
    <row r="4501" spans="4:4" x14ac:dyDescent="0.2">
      <c r="D4501" s="216"/>
    </row>
    <row r="4502" spans="4:4" x14ac:dyDescent="0.2">
      <c r="D4502" s="216"/>
    </row>
    <row r="4503" spans="4:4" x14ac:dyDescent="0.2">
      <c r="D4503" s="216"/>
    </row>
    <row r="4504" spans="4:4" x14ac:dyDescent="0.2">
      <c r="D4504" s="216"/>
    </row>
    <row r="4505" spans="4:4" x14ac:dyDescent="0.2">
      <c r="D4505" s="216"/>
    </row>
    <row r="4506" spans="4:4" x14ac:dyDescent="0.2">
      <c r="D4506" s="216"/>
    </row>
    <row r="4507" spans="4:4" x14ac:dyDescent="0.2">
      <c r="D4507" s="216"/>
    </row>
    <row r="4508" spans="4:4" x14ac:dyDescent="0.2">
      <c r="D4508" s="216"/>
    </row>
    <row r="4509" spans="4:4" x14ac:dyDescent="0.2">
      <c r="D4509" s="216"/>
    </row>
    <row r="4510" spans="4:4" x14ac:dyDescent="0.2">
      <c r="D4510" s="216"/>
    </row>
    <row r="4511" spans="4:4" x14ac:dyDescent="0.2">
      <c r="D4511" s="216"/>
    </row>
    <row r="4512" spans="4:4" x14ac:dyDescent="0.2">
      <c r="D4512" s="216"/>
    </row>
    <row r="4513" spans="4:4" x14ac:dyDescent="0.2">
      <c r="D4513" s="216"/>
    </row>
    <row r="4514" spans="4:4" x14ac:dyDescent="0.2">
      <c r="D4514" s="216"/>
    </row>
    <row r="4515" spans="4:4" x14ac:dyDescent="0.2">
      <c r="D4515" s="216"/>
    </row>
    <row r="4516" spans="4:4" x14ac:dyDescent="0.2">
      <c r="D4516" s="216"/>
    </row>
    <row r="4517" spans="4:4" x14ac:dyDescent="0.2">
      <c r="D4517" s="216"/>
    </row>
    <row r="4518" spans="4:4" x14ac:dyDescent="0.2">
      <c r="D4518" s="216"/>
    </row>
    <row r="4519" spans="4:4" x14ac:dyDescent="0.2">
      <c r="D4519" s="216"/>
    </row>
    <row r="4520" spans="4:4" x14ac:dyDescent="0.2">
      <c r="D4520" s="216"/>
    </row>
    <row r="4521" spans="4:4" x14ac:dyDescent="0.2">
      <c r="D4521" s="216"/>
    </row>
    <row r="4522" spans="4:4" x14ac:dyDescent="0.2">
      <c r="D4522" s="216"/>
    </row>
    <row r="4523" spans="4:4" x14ac:dyDescent="0.2">
      <c r="D4523" s="216"/>
    </row>
    <row r="4524" spans="4:4" x14ac:dyDescent="0.2">
      <c r="D4524" s="216"/>
    </row>
    <row r="4525" spans="4:4" x14ac:dyDescent="0.2">
      <c r="D4525" s="216"/>
    </row>
    <row r="4526" spans="4:4" x14ac:dyDescent="0.2">
      <c r="D4526" s="216"/>
    </row>
    <row r="4527" spans="4:4" x14ac:dyDescent="0.2">
      <c r="D4527" s="216"/>
    </row>
    <row r="4528" spans="4:4" x14ac:dyDescent="0.2">
      <c r="D4528" s="216"/>
    </row>
    <row r="4529" spans="4:4" x14ac:dyDescent="0.2">
      <c r="D4529" s="216"/>
    </row>
    <row r="4530" spans="4:4" x14ac:dyDescent="0.2">
      <c r="D4530" s="216"/>
    </row>
    <row r="4531" spans="4:4" x14ac:dyDescent="0.2">
      <c r="D4531" s="216"/>
    </row>
    <row r="4532" spans="4:4" x14ac:dyDescent="0.2">
      <c r="D4532" s="216"/>
    </row>
    <row r="4533" spans="4:4" x14ac:dyDescent="0.2">
      <c r="D4533" s="216"/>
    </row>
    <row r="4534" spans="4:4" x14ac:dyDescent="0.2">
      <c r="D4534" s="216"/>
    </row>
    <row r="4535" spans="4:4" x14ac:dyDescent="0.2">
      <c r="D4535" s="216"/>
    </row>
    <row r="4536" spans="4:4" x14ac:dyDescent="0.2">
      <c r="D4536" s="216"/>
    </row>
    <row r="4537" spans="4:4" x14ac:dyDescent="0.2">
      <c r="D4537" s="216"/>
    </row>
    <row r="4538" spans="4:4" x14ac:dyDescent="0.2">
      <c r="D4538" s="216"/>
    </row>
    <row r="4539" spans="4:4" x14ac:dyDescent="0.2">
      <c r="D4539" s="216"/>
    </row>
    <row r="4540" spans="4:4" x14ac:dyDescent="0.2">
      <c r="D4540" s="216"/>
    </row>
    <row r="4541" spans="4:4" x14ac:dyDescent="0.2">
      <c r="D4541" s="216"/>
    </row>
    <row r="4542" spans="4:4" x14ac:dyDescent="0.2">
      <c r="D4542" s="216"/>
    </row>
    <row r="4543" spans="4:4" x14ac:dyDescent="0.2">
      <c r="D4543" s="216"/>
    </row>
    <row r="4544" spans="4:4" x14ac:dyDescent="0.2">
      <c r="D4544" s="216"/>
    </row>
    <row r="4545" spans="4:4" x14ac:dyDescent="0.2">
      <c r="D4545" s="216"/>
    </row>
    <row r="4546" spans="4:4" x14ac:dyDescent="0.2">
      <c r="D4546" s="216"/>
    </row>
    <row r="4547" spans="4:4" x14ac:dyDescent="0.2">
      <c r="D4547" s="216"/>
    </row>
    <row r="4548" spans="4:4" x14ac:dyDescent="0.2">
      <c r="D4548" s="216"/>
    </row>
    <row r="4549" spans="4:4" x14ac:dyDescent="0.2">
      <c r="D4549" s="216"/>
    </row>
    <row r="4550" spans="4:4" x14ac:dyDescent="0.2">
      <c r="D4550" s="216"/>
    </row>
    <row r="4551" spans="4:4" x14ac:dyDescent="0.2">
      <c r="D4551" s="216"/>
    </row>
    <row r="4552" spans="4:4" x14ac:dyDescent="0.2">
      <c r="D4552" s="216"/>
    </row>
    <row r="4553" spans="4:4" x14ac:dyDescent="0.2">
      <c r="D4553" s="216"/>
    </row>
    <row r="4554" spans="4:4" x14ac:dyDescent="0.2">
      <c r="D4554" s="216"/>
    </row>
    <row r="4555" spans="4:4" x14ac:dyDescent="0.2">
      <c r="D4555" s="216"/>
    </row>
    <row r="4556" spans="4:4" x14ac:dyDescent="0.2">
      <c r="D4556" s="216"/>
    </row>
    <row r="4557" spans="4:4" x14ac:dyDescent="0.2">
      <c r="D4557" s="216"/>
    </row>
    <row r="4558" spans="4:4" x14ac:dyDescent="0.2">
      <c r="D4558" s="216"/>
    </row>
    <row r="4559" spans="4:4" x14ac:dyDescent="0.2">
      <c r="D4559" s="216"/>
    </row>
    <row r="4560" spans="4:4" x14ac:dyDescent="0.2">
      <c r="D4560" s="216"/>
    </row>
    <row r="4561" spans="4:4" x14ac:dyDescent="0.2">
      <c r="D4561" s="216"/>
    </row>
    <row r="4562" spans="4:4" x14ac:dyDescent="0.2">
      <c r="D4562" s="216"/>
    </row>
    <row r="4563" spans="4:4" x14ac:dyDescent="0.2">
      <c r="D4563" s="216"/>
    </row>
    <row r="4564" spans="4:4" x14ac:dyDescent="0.2">
      <c r="D4564" s="216"/>
    </row>
    <row r="4565" spans="4:4" x14ac:dyDescent="0.2">
      <c r="D4565" s="216"/>
    </row>
    <row r="4566" spans="4:4" x14ac:dyDescent="0.2">
      <c r="D4566" s="216"/>
    </row>
    <row r="4567" spans="4:4" x14ac:dyDescent="0.2">
      <c r="D4567" s="216"/>
    </row>
    <row r="4568" spans="4:4" x14ac:dyDescent="0.2">
      <c r="D4568" s="216"/>
    </row>
    <row r="4569" spans="4:4" x14ac:dyDescent="0.2">
      <c r="D4569" s="216"/>
    </row>
    <row r="4570" spans="4:4" x14ac:dyDescent="0.2">
      <c r="D4570" s="216"/>
    </row>
    <row r="4571" spans="4:4" x14ac:dyDescent="0.2">
      <c r="D4571" s="216"/>
    </row>
    <row r="4572" spans="4:4" x14ac:dyDescent="0.2">
      <c r="D4572" s="216"/>
    </row>
    <row r="4573" spans="4:4" x14ac:dyDescent="0.2">
      <c r="D4573" s="216"/>
    </row>
    <row r="4574" spans="4:4" x14ac:dyDescent="0.2">
      <c r="D4574" s="216"/>
    </row>
    <row r="4575" spans="4:4" x14ac:dyDescent="0.2">
      <c r="D4575" s="216"/>
    </row>
    <row r="4576" spans="4:4" x14ac:dyDescent="0.2">
      <c r="D4576" s="216"/>
    </row>
    <row r="4577" spans="4:4" x14ac:dyDescent="0.2">
      <c r="D4577" s="216"/>
    </row>
    <row r="4578" spans="4:4" x14ac:dyDescent="0.2">
      <c r="D4578" s="216"/>
    </row>
    <row r="4579" spans="4:4" x14ac:dyDescent="0.2">
      <c r="D4579" s="216"/>
    </row>
    <row r="4580" spans="4:4" x14ac:dyDescent="0.2">
      <c r="D4580" s="216"/>
    </row>
    <row r="4581" spans="4:4" x14ac:dyDescent="0.2">
      <c r="D4581" s="216"/>
    </row>
    <row r="4582" spans="4:4" x14ac:dyDescent="0.2">
      <c r="D4582" s="216"/>
    </row>
    <row r="4583" spans="4:4" x14ac:dyDescent="0.2">
      <c r="D4583" s="216"/>
    </row>
    <row r="4584" spans="4:4" x14ac:dyDescent="0.2">
      <c r="D4584" s="216"/>
    </row>
    <row r="4585" spans="4:4" x14ac:dyDescent="0.2">
      <c r="D4585" s="216"/>
    </row>
    <row r="4586" spans="4:4" x14ac:dyDescent="0.2">
      <c r="D4586" s="216"/>
    </row>
    <row r="4587" spans="4:4" x14ac:dyDescent="0.2">
      <c r="D4587" s="216"/>
    </row>
    <row r="4588" spans="4:4" x14ac:dyDescent="0.2">
      <c r="D4588" s="216"/>
    </row>
    <row r="4589" spans="4:4" x14ac:dyDescent="0.2">
      <c r="D4589" s="216"/>
    </row>
    <row r="4590" spans="4:4" x14ac:dyDescent="0.2">
      <c r="D4590" s="216"/>
    </row>
    <row r="4591" spans="4:4" x14ac:dyDescent="0.2">
      <c r="D4591" s="216"/>
    </row>
    <row r="4592" spans="4:4" x14ac:dyDescent="0.2">
      <c r="D4592" s="216"/>
    </row>
    <row r="4593" spans="4:4" x14ac:dyDescent="0.2">
      <c r="D4593" s="216"/>
    </row>
    <row r="4594" spans="4:4" x14ac:dyDescent="0.2">
      <c r="D4594" s="216"/>
    </row>
    <row r="4595" spans="4:4" x14ac:dyDescent="0.2">
      <c r="D4595" s="216"/>
    </row>
    <row r="4596" spans="4:4" x14ac:dyDescent="0.2">
      <c r="D4596" s="216"/>
    </row>
    <row r="4597" spans="4:4" x14ac:dyDescent="0.2">
      <c r="D4597" s="216"/>
    </row>
    <row r="4598" spans="4:4" x14ac:dyDescent="0.2">
      <c r="D4598" s="216"/>
    </row>
    <row r="4599" spans="4:4" x14ac:dyDescent="0.2">
      <c r="D4599" s="216"/>
    </row>
    <row r="4600" spans="4:4" x14ac:dyDescent="0.2">
      <c r="D4600" s="216"/>
    </row>
    <row r="4601" spans="4:4" x14ac:dyDescent="0.2">
      <c r="D4601" s="216"/>
    </row>
    <row r="4602" spans="4:4" x14ac:dyDescent="0.2">
      <c r="D4602" s="216"/>
    </row>
    <row r="4603" spans="4:4" x14ac:dyDescent="0.2">
      <c r="D4603" s="216"/>
    </row>
    <row r="4604" spans="4:4" x14ac:dyDescent="0.2">
      <c r="D4604" s="216"/>
    </row>
    <row r="4605" spans="4:4" x14ac:dyDescent="0.2">
      <c r="D4605" s="216"/>
    </row>
    <row r="4606" spans="4:4" x14ac:dyDescent="0.2">
      <c r="D4606" s="216"/>
    </row>
    <row r="4607" spans="4:4" x14ac:dyDescent="0.2">
      <c r="D4607" s="216"/>
    </row>
    <row r="4608" spans="4:4" x14ac:dyDescent="0.2">
      <c r="D4608" s="216"/>
    </row>
    <row r="4609" spans="4:4" x14ac:dyDescent="0.2">
      <c r="D4609" s="216"/>
    </row>
    <row r="4610" spans="4:4" x14ac:dyDescent="0.2">
      <c r="D4610" s="216"/>
    </row>
    <row r="4611" spans="4:4" x14ac:dyDescent="0.2">
      <c r="D4611" s="216"/>
    </row>
    <row r="4612" spans="4:4" x14ac:dyDescent="0.2">
      <c r="D4612" s="216"/>
    </row>
    <row r="4613" spans="4:4" x14ac:dyDescent="0.2">
      <c r="D4613" s="216"/>
    </row>
    <row r="4614" spans="4:4" x14ac:dyDescent="0.2">
      <c r="D4614" s="216"/>
    </row>
    <row r="4615" spans="4:4" x14ac:dyDescent="0.2">
      <c r="D4615" s="216"/>
    </row>
    <row r="4616" spans="4:4" x14ac:dyDescent="0.2">
      <c r="D4616" s="216"/>
    </row>
    <row r="4617" spans="4:4" x14ac:dyDescent="0.2">
      <c r="D4617" s="216"/>
    </row>
    <row r="4618" spans="4:4" x14ac:dyDescent="0.2">
      <c r="D4618" s="216"/>
    </row>
    <row r="4619" spans="4:4" x14ac:dyDescent="0.2">
      <c r="D4619" s="216"/>
    </row>
    <row r="4620" spans="4:4" x14ac:dyDescent="0.2">
      <c r="D4620" s="216"/>
    </row>
    <row r="4621" spans="4:4" x14ac:dyDescent="0.2">
      <c r="D4621" s="216"/>
    </row>
    <row r="4622" spans="4:4" x14ac:dyDescent="0.2">
      <c r="D4622" s="216"/>
    </row>
    <row r="4623" spans="4:4" x14ac:dyDescent="0.2">
      <c r="D4623" s="216"/>
    </row>
    <row r="4624" spans="4:4" x14ac:dyDescent="0.2">
      <c r="D4624" s="216"/>
    </row>
    <row r="4625" spans="4:4" x14ac:dyDescent="0.2">
      <c r="D4625" s="216"/>
    </row>
    <row r="4626" spans="4:4" x14ac:dyDescent="0.2">
      <c r="D4626" s="216"/>
    </row>
    <row r="4627" spans="4:4" x14ac:dyDescent="0.2">
      <c r="D4627" s="216"/>
    </row>
    <row r="4628" spans="4:4" x14ac:dyDescent="0.2">
      <c r="D4628" s="216"/>
    </row>
    <row r="4629" spans="4:4" x14ac:dyDescent="0.2">
      <c r="D4629" s="216"/>
    </row>
    <row r="4630" spans="4:4" x14ac:dyDescent="0.2">
      <c r="D4630" s="216"/>
    </row>
    <row r="4631" spans="4:4" x14ac:dyDescent="0.2">
      <c r="D4631" s="216"/>
    </row>
    <row r="4632" spans="4:4" x14ac:dyDescent="0.2">
      <c r="D4632" s="216"/>
    </row>
    <row r="4633" spans="4:4" x14ac:dyDescent="0.2">
      <c r="D4633" s="216"/>
    </row>
    <row r="4634" spans="4:4" x14ac:dyDescent="0.2">
      <c r="D4634" s="216"/>
    </row>
    <row r="4635" spans="4:4" x14ac:dyDescent="0.2">
      <c r="D4635" s="216"/>
    </row>
    <row r="4636" spans="4:4" x14ac:dyDescent="0.2">
      <c r="D4636" s="216"/>
    </row>
    <row r="4637" spans="4:4" x14ac:dyDescent="0.2">
      <c r="D4637" s="216"/>
    </row>
    <row r="4638" spans="4:4" x14ac:dyDescent="0.2">
      <c r="D4638" s="216"/>
    </row>
    <row r="4639" spans="4:4" x14ac:dyDescent="0.2">
      <c r="D4639" s="216"/>
    </row>
    <row r="4640" spans="4:4" x14ac:dyDescent="0.2">
      <c r="D4640" s="216"/>
    </row>
    <row r="4641" spans="4:4" x14ac:dyDescent="0.2">
      <c r="D4641" s="216"/>
    </row>
    <row r="4642" spans="4:4" x14ac:dyDescent="0.2">
      <c r="D4642" s="216"/>
    </row>
    <row r="4643" spans="4:4" x14ac:dyDescent="0.2">
      <c r="D4643" s="216"/>
    </row>
    <row r="4644" spans="4:4" x14ac:dyDescent="0.2">
      <c r="D4644" s="216"/>
    </row>
    <row r="4645" spans="4:4" x14ac:dyDescent="0.2">
      <c r="D4645" s="216"/>
    </row>
    <row r="4646" spans="4:4" x14ac:dyDescent="0.2">
      <c r="D4646" s="216"/>
    </row>
    <row r="4647" spans="4:4" x14ac:dyDescent="0.2">
      <c r="D4647" s="216"/>
    </row>
    <row r="4648" spans="4:4" x14ac:dyDescent="0.2">
      <c r="D4648" s="216"/>
    </row>
    <row r="4649" spans="4:4" x14ac:dyDescent="0.2">
      <c r="D4649" s="216"/>
    </row>
    <row r="4650" spans="4:4" x14ac:dyDescent="0.2">
      <c r="D4650" s="216"/>
    </row>
    <row r="4651" spans="4:4" x14ac:dyDescent="0.2">
      <c r="D4651" s="216"/>
    </row>
    <row r="4652" spans="4:4" x14ac:dyDescent="0.2">
      <c r="D4652" s="216"/>
    </row>
    <row r="4653" spans="4:4" x14ac:dyDescent="0.2">
      <c r="D4653" s="216"/>
    </row>
    <row r="4654" spans="4:4" x14ac:dyDescent="0.2">
      <c r="D4654" s="216"/>
    </row>
    <row r="4655" spans="4:4" x14ac:dyDescent="0.2">
      <c r="D4655" s="216"/>
    </row>
    <row r="4656" spans="4:4" x14ac:dyDescent="0.2">
      <c r="D4656" s="216"/>
    </row>
    <row r="4657" spans="4:4" x14ac:dyDescent="0.2">
      <c r="D4657" s="216"/>
    </row>
    <row r="4658" spans="4:4" x14ac:dyDescent="0.2">
      <c r="D4658" s="216"/>
    </row>
    <row r="4659" spans="4:4" x14ac:dyDescent="0.2">
      <c r="D4659" s="216"/>
    </row>
    <row r="4660" spans="4:4" x14ac:dyDescent="0.2">
      <c r="D4660" s="216"/>
    </row>
    <row r="4661" spans="4:4" x14ac:dyDescent="0.2">
      <c r="D4661" s="216"/>
    </row>
    <row r="4662" spans="4:4" x14ac:dyDescent="0.2">
      <c r="D4662" s="216"/>
    </row>
    <row r="4663" spans="4:4" x14ac:dyDescent="0.2">
      <c r="D4663" s="216"/>
    </row>
    <row r="4664" spans="4:4" x14ac:dyDescent="0.2">
      <c r="D4664" s="216"/>
    </row>
    <row r="4665" spans="4:4" x14ac:dyDescent="0.2">
      <c r="D4665" s="216"/>
    </row>
    <row r="4666" spans="4:4" x14ac:dyDescent="0.2">
      <c r="D4666" s="216"/>
    </row>
    <row r="4667" spans="4:4" x14ac:dyDescent="0.2">
      <c r="D4667" s="216"/>
    </row>
    <row r="4668" spans="4:4" x14ac:dyDescent="0.2">
      <c r="D4668" s="216"/>
    </row>
    <row r="4669" spans="4:4" x14ac:dyDescent="0.2">
      <c r="D4669" s="216"/>
    </row>
    <row r="4670" spans="4:4" x14ac:dyDescent="0.2">
      <c r="D4670" s="216"/>
    </row>
    <row r="4671" spans="4:4" x14ac:dyDescent="0.2">
      <c r="D4671" s="216"/>
    </row>
    <row r="4672" spans="4:4" x14ac:dyDescent="0.2">
      <c r="D4672" s="216"/>
    </row>
    <row r="4673" spans="4:4" x14ac:dyDescent="0.2">
      <c r="D4673" s="216"/>
    </row>
    <row r="4674" spans="4:4" x14ac:dyDescent="0.2">
      <c r="D4674" s="216"/>
    </row>
    <row r="4675" spans="4:4" x14ac:dyDescent="0.2">
      <c r="D4675" s="216"/>
    </row>
    <row r="4676" spans="4:4" x14ac:dyDescent="0.2">
      <c r="D4676" s="216"/>
    </row>
    <row r="4677" spans="4:4" x14ac:dyDescent="0.2">
      <c r="D4677" s="216"/>
    </row>
    <row r="4678" spans="4:4" x14ac:dyDescent="0.2">
      <c r="D4678" s="216"/>
    </row>
    <row r="4679" spans="4:4" x14ac:dyDescent="0.2">
      <c r="D4679" s="216"/>
    </row>
    <row r="4680" spans="4:4" x14ac:dyDescent="0.2">
      <c r="D4680" s="216"/>
    </row>
    <row r="4681" spans="4:4" x14ac:dyDescent="0.2">
      <c r="D4681" s="216"/>
    </row>
    <row r="4682" spans="4:4" x14ac:dyDescent="0.2">
      <c r="D4682" s="216"/>
    </row>
    <row r="4683" spans="4:4" x14ac:dyDescent="0.2">
      <c r="D4683" s="216"/>
    </row>
    <row r="4684" spans="4:4" x14ac:dyDescent="0.2">
      <c r="D4684" s="216"/>
    </row>
    <row r="4685" spans="4:4" x14ac:dyDescent="0.2">
      <c r="D4685" s="216"/>
    </row>
    <row r="4686" spans="4:4" x14ac:dyDescent="0.2">
      <c r="D4686" s="216"/>
    </row>
    <row r="4687" spans="4:4" x14ac:dyDescent="0.2">
      <c r="D4687" s="216"/>
    </row>
    <row r="4688" spans="4:4" x14ac:dyDescent="0.2">
      <c r="D4688" s="216"/>
    </row>
    <row r="4689" spans="4:4" x14ac:dyDescent="0.2">
      <c r="D4689" s="216"/>
    </row>
    <row r="4690" spans="4:4" x14ac:dyDescent="0.2">
      <c r="D4690" s="216"/>
    </row>
    <row r="4691" spans="4:4" x14ac:dyDescent="0.2">
      <c r="D4691" s="216"/>
    </row>
    <row r="4692" spans="4:4" x14ac:dyDescent="0.2">
      <c r="D4692" s="216"/>
    </row>
    <row r="4693" spans="4:4" x14ac:dyDescent="0.2">
      <c r="D4693" s="216"/>
    </row>
    <row r="4694" spans="4:4" x14ac:dyDescent="0.2">
      <c r="D4694" s="216"/>
    </row>
    <row r="4695" spans="4:4" x14ac:dyDescent="0.2">
      <c r="D4695" s="216"/>
    </row>
    <row r="4696" spans="4:4" x14ac:dyDescent="0.2">
      <c r="D4696" s="216"/>
    </row>
    <row r="4697" spans="4:4" x14ac:dyDescent="0.2">
      <c r="D4697" s="216"/>
    </row>
    <row r="4698" spans="4:4" x14ac:dyDescent="0.2">
      <c r="D4698" s="216"/>
    </row>
    <row r="4699" spans="4:4" x14ac:dyDescent="0.2">
      <c r="D4699" s="216"/>
    </row>
    <row r="4700" spans="4:4" x14ac:dyDescent="0.2">
      <c r="D4700" s="216"/>
    </row>
    <row r="4701" spans="4:4" x14ac:dyDescent="0.2">
      <c r="D4701" s="216"/>
    </row>
    <row r="4702" spans="4:4" x14ac:dyDescent="0.2">
      <c r="D4702" s="216"/>
    </row>
    <row r="4703" spans="4:4" x14ac:dyDescent="0.2">
      <c r="D4703" s="216"/>
    </row>
    <row r="4704" spans="4:4" x14ac:dyDescent="0.2">
      <c r="D4704" s="216"/>
    </row>
    <row r="4705" spans="4:4" x14ac:dyDescent="0.2">
      <c r="D4705" s="216"/>
    </row>
    <row r="4706" spans="4:4" x14ac:dyDescent="0.2">
      <c r="D4706" s="216"/>
    </row>
    <row r="4707" spans="4:4" x14ac:dyDescent="0.2">
      <c r="D4707" s="216"/>
    </row>
    <row r="4708" spans="4:4" x14ac:dyDescent="0.2">
      <c r="D4708" s="216"/>
    </row>
    <row r="4709" spans="4:4" x14ac:dyDescent="0.2">
      <c r="D4709" s="216"/>
    </row>
    <row r="4710" spans="4:4" x14ac:dyDescent="0.2">
      <c r="D4710" s="216"/>
    </row>
    <row r="4711" spans="4:4" x14ac:dyDescent="0.2">
      <c r="D4711" s="216"/>
    </row>
    <row r="4712" spans="4:4" x14ac:dyDescent="0.2">
      <c r="D4712" s="216"/>
    </row>
    <row r="4713" spans="4:4" x14ac:dyDescent="0.2">
      <c r="D4713" s="216"/>
    </row>
    <row r="4714" spans="4:4" x14ac:dyDescent="0.2">
      <c r="D4714" s="216"/>
    </row>
    <row r="4715" spans="4:4" x14ac:dyDescent="0.2">
      <c r="D4715" s="216"/>
    </row>
    <row r="4716" spans="4:4" x14ac:dyDescent="0.2">
      <c r="D4716" s="216"/>
    </row>
    <row r="4717" spans="4:4" x14ac:dyDescent="0.2">
      <c r="D4717" s="216"/>
    </row>
    <row r="4718" spans="4:4" x14ac:dyDescent="0.2">
      <c r="D4718" s="216"/>
    </row>
    <row r="4719" spans="4:4" x14ac:dyDescent="0.2">
      <c r="D4719" s="216"/>
    </row>
    <row r="4720" spans="4:4" x14ac:dyDescent="0.2">
      <c r="D4720" s="216"/>
    </row>
    <row r="4721" spans="4:4" x14ac:dyDescent="0.2">
      <c r="D4721" s="216"/>
    </row>
    <row r="4722" spans="4:4" x14ac:dyDescent="0.2">
      <c r="D4722" s="216"/>
    </row>
    <row r="4723" spans="4:4" x14ac:dyDescent="0.2">
      <c r="D4723" s="216"/>
    </row>
    <row r="4724" spans="4:4" x14ac:dyDescent="0.2">
      <c r="D4724" s="216"/>
    </row>
    <row r="4725" spans="4:4" x14ac:dyDescent="0.2">
      <c r="D4725" s="216"/>
    </row>
    <row r="4726" spans="4:4" x14ac:dyDescent="0.2">
      <c r="D4726" s="216"/>
    </row>
    <row r="4727" spans="4:4" x14ac:dyDescent="0.2">
      <c r="D4727" s="216"/>
    </row>
    <row r="4728" spans="4:4" x14ac:dyDescent="0.2">
      <c r="D4728" s="216"/>
    </row>
    <row r="4729" spans="4:4" x14ac:dyDescent="0.2">
      <c r="D4729" s="216"/>
    </row>
    <row r="4730" spans="4:4" x14ac:dyDescent="0.2">
      <c r="D4730" s="216"/>
    </row>
    <row r="4731" spans="4:4" x14ac:dyDescent="0.2">
      <c r="D4731" s="216"/>
    </row>
    <row r="4732" spans="4:4" x14ac:dyDescent="0.2">
      <c r="D4732" s="216"/>
    </row>
    <row r="4733" spans="4:4" x14ac:dyDescent="0.2">
      <c r="D4733" s="216"/>
    </row>
    <row r="4734" spans="4:4" x14ac:dyDescent="0.2">
      <c r="D4734" s="216"/>
    </row>
    <row r="4735" spans="4:4" x14ac:dyDescent="0.2">
      <c r="D4735" s="216"/>
    </row>
    <row r="4736" spans="4:4" x14ac:dyDescent="0.2">
      <c r="D4736" s="216"/>
    </row>
    <row r="4737" spans="4:4" x14ac:dyDescent="0.2">
      <c r="D4737" s="216"/>
    </row>
    <row r="4738" spans="4:4" x14ac:dyDescent="0.2">
      <c r="D4738" s="216"/>
    </row>
    <row r="4739" spans="4:4" x14ac:dyDescent="0.2">
      <c r="D4739" s="216"/>
    </row>
    <row r="4740" spans="4:4" x14ac:dyDescent="0.2">
      <c r="D4740" s="216"/>
    </row>
    <row r="4741" spans="4:4" x14ac:dyDescent="0.2">
      <c r="D4741" s="216"/>
    </row>
    <row r="4742" spans="4:4" x14ac:dyDescent="0.2">
      <c r="D4742" s="216"/>
    </row>
    <row r="4743" spans="4:4" x14ac:dyDescent="0.2">
      <c r="D4743" s="216"/>
    </row>
    <row r="4744" spans="4:4" x14ac:dyDescent="0.2">
      <c r="D4744" s="216"/>
    </row>
    <row r="4745" spans="4:4" x14ac:dyDescent="0.2">
      <c r="D4745" s="216"/>
    </row>
    <row r="4746" spans="4:4" x14ac:dyDescent="0.2">
      <c r="D4746" s="216"/>
    </row>
    <row r="4747" spans="4:4" x14ac:dyDescent="0.2">
      <c r="D4747" s="216"/>
    </row>
    <row r="4748" spans="4:4" x14ac:dyDescent="0.2">
      <c r="D4748" s="216"/>
    </row>
    <row r="4749" spans="4:4" x14ac:dyDescent="0.2">
      <c r="D4749" s="216"/>
    </row>
    <row r="4750" spans="4:4" x14ac:dyDescent="0.2">
      <c r="D4750" s="216"/>
    </row>
    <row r="4751" spans="4:4" x14ac:dyDescent="0.2">
      <c r="D4751" s="216"/>
    </row>
    <row r="4752" spans="4:4" x14ac:dyDescent="0.2">
      <c r="D4752" s="216"/>
    </row>
    <row r="4753" spans="4:4" x14ac:dyDescent="0.2">
      <c r="D4753" s="216"/>
    </row>
    <row r="4754" spans="4:4" x14ac:dyDescent="0.2">
      <c r="D4754" s="216"/>
    </row>
    <row r="4755" spans="4:4" x14ac:dyDescent="0.2">
      <c r="D4755" s="216"/>
    </row>
    <row r="4756" spans="4:4" x14ac:dyDescent="0.2">
      <c r="D4756" s="216"/>
    </row>
    <row r="4757" spans="4:4" x14ac:dyDescent="0.2">
      <c r="D4757" s="216"/>
    </row>
    <row r="4758" spans="4:4" x14ac:dyDescent="0.2">
      <c r="D4758" s="216"/>
    </row>
    <row r="4759" spans="4:4" x14ac:dyDescent="0.2">
      <c r="D4759" s="216"/>
    </row>
    <row r="4760" spans="4:4" x14ac:dyDescent="0.2">
      <c r="D4760" s="216"/>
    </row>
    <row r="4761" spans="4:4" x14ac:dyDescent="0.2">
      <c r="D4761" s="216"/>
    </row>
    <row r="4762" spans="4:4" x14ac:dyDescent="0.2">
      <c r="D4762" s="216"/>
    </row>
    <row r="4763" spans="4:4" x14ac:dyDescent="0.2">
      <c r="D4763" s="216"/>
    </row>
    <row r="4764" spans="4:4" x14ac:dyDescent="0.2">
      <c r="D4764" s="216"/>
    </row>
    <row r="4765" spans="4:4" x14ac:dyDescent="0.2">
      <c r="D4765" s="216"/>
    </row>
    <row r="4766" spans="4:4" x14ac:dyDescent="0.2">
      <c r="D4766" s="216"/>
    </row>
    <row r="4767" spans="4:4" x14ac:dyDescent="0.2">
      <c r="D4767" s="216"/>
    </row>
    <row r="4768" spans="4:4" x14ac:dyDescent="0.2">
      <c r="D4768" s="216"/>
    </row>
    <row r="4769" spans="4:4" x14ac:dyDescent="0.2">
      <c r="D4769" s="216"/>
    </row>
    <row r="4770" spans="4:4" x14ac:dyDescent="0.2">
      <c r="D4770" s="216"/>
    </row>
    <row r="4771" spans="4:4" x14ac:dyDescent="0.2">
      <c r="D4771" s="216"/>
    </row>
    <row r="4772" spans="4:4" x14ac:dyDescent="0.2">
      <c r="D4772" s="216"/>
    </row>
    <row r="4773" spans="4:4" x14ac:dyDescent="0.2">
      <c r="D4773" s="216"/>
    </row>
    <row r="4774" spans="4:4" x14ac:dyDescent="0.2">
      <c r="D4774" s="216"/>
    </row>
    <row r="4775" spans="4:4" x14ac:dyDescent="0.2">
      <c r="D4775" s="216"/>
    </row>
    <row r="4776" spans="4:4" x14ac:dyDescent="0.2">
      <c r="D4776" s="216"/>
    </row>
    <row r="4777" spans="4:4" x14ac:dyDescent="0.2">
      <c r="D4777" s="216"/>
    </row>
    <row r="4778" spans="4:4" x14ac:dyDescent="0.2">
      <c r="D4778" s="216"/>
    </row>
    <row r="4779" spans="4:4" x14ac:dyDescent="0.2">
      <c r="D4779" s="216"/>
    </row>
    <row r="4780" spans="4:4" x14ac:dyDescent="0.2">
      <c r="D4780" s="216"/>
    </row>
    <row r="4781" spans="4:4" x14ac:dyDescent="0.2">
      <c r="D4781" s="216"/>
    </row>
    <row r="4782" spans="4:4" x14ac:dyDescent="0.2">
      <c r="D4782" s="216"/>
    </row>
    <row r="4783" spans="4:4" x14ac:dyDescent="0.2">
      <c r="D4783" s="216"/>
    </row>
    <row r="4784" spans="4:4" x14ac:dyDescent="0.2">
      <c r="D4784" s="216"/>
    </row>
    <row r="4785" spans="4:4" x14ac:dyDescent="0.2">
      <c r="D4785" s="216"/>
    </row>
    <row r="4786" spans="4:4" x14ac:dyDescent="0.2">
      <c r="D4786" s="216"/>
    </row>
    <row r="4787" spans="4:4" x14ac:dyDescent="0.2">
      <c r="D4787" s="216"/>
    </row>
    <row r="4788" spans="4:4" x14ac:dyDescent="0.2">
      <c r="D4788" s="216"/>
    </row>
    <row r="4789" spans="4:4" x14ac:dyDescent="0.2">
      <c r="D4789" s="216"/>
    </row>
    <row r="4790" spans="4:4" x14ac:dyDescent="0.2">
      <c r="D4790" s="216"/>
    </row>
    <row r="4791" spans="4:4" x14ac:dyDescent="0.2">
      <c r="D4791" s="216"/>
    </row>
    <row r="4792" spans="4:4" x14ac:dyDescent="0.2">
      <c r="D4792" s="216"/>
    </row>
    <row r="4793" spans="4:4" x14ac:dyDescent="0.2">
      <c r="D4793" s="216"/>
    </row>
    <row r="4794" spans="4:4" x14ac:dyDescent="0.2">
      <c r="D4794" s="216"/>
    </row>
    <row r="4795" spans="4:4" x14ac:dyDescent="0.2">
      <c r="D4795" s="216"/>
    </row>
    <row r="4796" spans="4:4" x14ac:dyDescent="0.2">
      <c r="D4796" s="216"/>
    </row>
    <row r="4797" spans="4:4" x14ac:dyDescent="0.2">
      <c r="D4797" s="216"/>
    </row>
    <row r="4798" spans="4:4" x14ac:dyDescent="0.2">
      <c r="D4798" s="216"/>
    </row>
    <row r="4799" spans="4:4" x14ac:dyDescent="0.2">
      <c r="D4799" s="216"/>
    </row>
    <row r="4800" spans="4:4" x14ac:dyDescent="0.2">
      <c r="D4800" s="216"/>
    </row>
    <row r="4801" spans="4:4" x14ac:dyDescent="0.2">
      <c r="D4801" s="216"/>
    </row>
    <row r="4802" spans="4:4" x14ac:dyDescent="0.2">
      <c r="D4802" s="216"/>
    </row>
    <row r="4803" spans="4:4" x14ac:dyDescent="0.2">
      <c r="D4803" s="216"/>
    </row>
    <row r="4804" spans="4:4" x14ac:dyDescent="0.2">
      <c r="D4804" s="216"/>
    </row>
    <row r="4805" spans="4:4" x14ac:dyDescent="0.2">
      <c r="D4805" s="216"/>
    </row>
    <row r="4806" spans="4:4" x14ac:dyDescent="0.2">
      <c r="D4806" s="216"/>
    </row>
    <row r="4807" spans="4:4" x14ac:dyDescent="0.2">
      <c r="D4807" s="216"/>
    </row>
    <row r="4808" spans="4:4" x14ac:dyDescent="0.2">
      <c r="D4808" s="216"/>
    </row>
    <row r="4809" spans="4:4" x14ac:dyDescent="0.2">
      <c r="D4809" s="216"/>
    </row>
    <row r="4810" spans="4:4" x14ac:dyDescent="0.2">
      <c r="D4810" s="216"/>
    </row>
    <row r="4811" spans="4:4" x14ac:dyDescent="0.2">
      <c r="D4811" s="216"/>
    </row>
    <row r="4812" spans="4:4" x14ac:dyDescent="0.2">
      <c r="D4812" s="216"/>
    </row>
    <row r="4813" spans="4:4" x14ac:dyDescent="0.2">
      <c r="D4813" s="216"/>
    </row>
    <row r="4814" spans="4:4" x14ac:dyDescent="0.2">
      <c r="D4814" s="216"/>
    </row>
    <row r="4815" spans="4:4" x14ac:dyDescent="0.2">
      <c r="D4815" s="216"/>
    </row>
    <row r="4816" spans="4:4" x14ac:dyDescent="0.2">
      <c r="D4816" s="216"/>
    </row>
    <row r="4817" spans="4:4" x14ac:dyDescent="0.2">
      <c r="D4817" s="216"/>
    </row>
    <row r="4818" spans="4:4" x14ac:dyDescent="0.2">
      <c r="D4818" s="216"/>
    </row>
    <row r="4819" spans="4:4" x14ac:dyDescent="0.2">
      <c r="D4819" s="216"/>
    </row>
    <row r="4820" spans="4:4" x14ac:dyDescent="0.2">
      <c r="D4820" s="216"/>
    </row>
    <row r="4821" spans="4:4" x14ac:dyDescent="0.2">
      <c r="D4821" s="216"/>
    </row>
    <row r="4822" spans="4:4" x14ac:dyDescent="0.2">
      <c r="D4822" s="216"/>
    </row>
    <row r="4823" spans="4:4" x14ac:dyDescent="0.2">
      <c r="D4823" s="216"/>
    </row>
    <row r="4824" spans="4:4" x14ac:dyDescent="0.2">
      <c r="D4824" s="216"/>
    </row>
    <row r="4825" spans="4:4" x14ac:dyDescent="0.2">
      <c r="D4825" s="216"/>
    </row>
    <row r="4826" spans="4:4" x14ac:dyDescent="0.2">
      <c r="D4826" s="216"/>
    </row>
    <row r="4827" spans="4:4" x14ac:dyDescent="0.2">
      <c r="D4827" s="216"/>
    </row>
    <row r="4828" spans="4:4" x14ac:dyDescent="0.2">
      <c r="D4828" s="216"/>
    </row>
    <row r="4829" spans="4:4" x14ac:dyDescent="0.2">
      <c r="D4829" s="216"/>
    </row>
    <row r="4830" spans="4:4" x14ac:dyDescent="0.2">
      <c r="D4830" s="216"/>
    </row>
    <row r="4831" spans="4:4" x14ac:dyDescent="0.2">
      <c r="D4831" s="216"/>
    </row>
    <row r="4832" spans="4:4" x14ac:dyDescent="0.2">
      <c r="D4832" s="216"/>
    </row>
    <row r="4833" spans="4:4" x14ac:dyDescent="0.2">
      <c r="D4833" s="216"/>
    </row>
    <row r="4834" spans="4:4" x14ac:dyDescent="0.2">
      <c r="D4834" s="216"/>
    </row>
    <row r="4835" spans="4:4" x14ac:dyDescent="0.2">
      <c r="D4835" s="216"/>
    </row>
    <row r="4836" spans="4:4" x14ac:dyDescent="0.2">
      <c r="D4836" s="216"/>
    </row>
    <row r="4837" spans="4:4" x14ac:dyDescent="0.2">
      <c r="D4837" s="216"/>
    </row>
    <row r="4838" spans="4:4" x14ac:dyDescent="0.2">
      <c r="D4838" s="216"/>
    </row>
    <row r="4839" spans="4:4" x14ac:dyDescent="0.2">
      <c r="D4839" s="216"/>
    </row>
    <row r="4840" spans="4:4" x14ac:dyDescent="0.2">
      <c r="D4840" s="216"/>
    </row>
    <row r="4841" spans="4:4" x14ac:dyDescent="0.2">
      <c r="D4841" s="216"/>
    </row>
    <row r="4842" spans="4:4" x14ac:dyDescent="0.2">
      <c r="D4842" s="216"/>
    </row>
    <row r="4843" spans="4:4" x14ac:dyDescent="0.2">
      <c r="D4843" s="216"/>
    </row>
    <row r="4844" spans="4:4" x14ac:dyDescent="0.2">
      <c r="D4844" s="216"/>
    </row>
    <row r="4845" spans="4:4" x14ac:dyDescent="0.2">
      <c r="D4845" s="216"/>
    </row>
    <row r="4846" spans="4:4" x14ac:dyDescent="0.2">
      <c r="D4846" s="216"/>
    </row>
    <row r="4847" spans="4:4" x14ac:dyDescent="0.2">
      <c r="D4847" s="216"/>
    </row>
    <row r="4848" spans="4:4" x14ac:dyDescent="0.2">
      <c r="D4848" s="216"/>
    </row>
    <row r="4849" spans="4:4" x14ac:dyDescent="0.2">
      <c r="D4849" s="216"/>
    </row>
    <row r="4850" spans="4:4" x14ac:dyDescent="0.2">
      <c r="D4850" s="216"/>
    </row>
    <row r="4851" spans="4:4" x14ac:dyDescent="0.2">
      <c r="D4851" s="216"/>
    </row>
    <row r="4852" spans="4:4" x14ac:dyDescent="0.2">
      <c r="D4852" s="216"/>
    </row>
    <row r="4853" spans="4:4" x14ac:dyDescent="0.2">
      <c r="D4853" s="216"/>
    </row>
    <row r="4854" spans="4:4" x14ac:dyDescent="0.2">
      <c r="D4854" s="216"/>
    </row>
    <row r="4855" spans="4:4" x14ac:dyDescent="0.2">
      <c r="D4855" s="216"/>
    </row>
    <row r="4856" spans="4:4" x14ac:dyDescent="0.2">
      <c r="D4856" s="216"/>
    </row>
    <row r="4857" spans="4:4" x14ac:dyDescent="0.2">
      <c r="D4857" s="216"/>
    </row>
    <row r="4858" spans="4:4" x14ac:dyDescent="0.2">
      <c r="D4858" s="216"/>
    </row>
    <row r="4859" spans="4:4" x14ac:dyDescent="0.2">
      <c r="D4859" s="216"/>
    </row>
    <row r="4860" spans="4:4" x14ac:dyDescent="0.2">
      <c r="D4860" s="216"/>
    </row>
    <row r="4861" spans="4:4" x14ac:dyDescent="0.2">
      <c r="D4861" s="216"/>
    </row>
    <row r="4862" spans="4:4" x14ac:dyDescent="0.2">
      <c r="D4862" s="216"/>
    </row>
    <row r="4863" spans="4:4" x14ac:dyDescent="0.2">
      <c r="D4863" s="216"/>
    </row>
    <row r="4864" spans="4:4" x14ac:dyDescent="0.2">
      <c r="D4864" s="216"/>
    </row>
    <row r="4865" spans="4:4" x14ac:dyDescent="0.2">
      <c r="D4865" s="216"/>
    </row>
    <row r="4866" spans="4:4" x14ac:dyDescent="0.2">
      <c r="D4866" s="216"/>
    </row>
    <row r="4867" spans="4:4" x14ac:dyDescent="0.2">
      <c r="D4867" s="216"/>
    </row>
    <row r="4868" spans="4:4" x14ac:dyDescent="0.2">
      <c r="D4868" s="216"/>
    </row>
    <row r="4869" spans="4:4" x14ac:dyDescent="0.2">
      <c r="D4869" s="216"/>
    </row>
    <row r="4870" spans="4:4" x14ac:dyDescent="0.2">
      <c r="D4870" s="216"/>
    </row>
    <row r="4871" spans="4:4" x14ac:dyDescent="0.2">
      <c r="D4871" s="216"/>
    </row>
    <row r="4872" spans="4:4" x14ac:dyDescent="0.2">
      <c r="D4872" s="216"/>
    </row>
    <row r="4873" spans="4:4" x14ac:dyDescent="0.2">
      <c r="D4873" s="216"/>
    </row>
    <row r="4874" spans="4:4" x14ac:dyDescent="0.2">
      <c r="D4874" s="216"/>
    </row>
    <row r="4875" spans="4:4" x14ac:dyDescent="0.2">
      <c r="D4875" s="216"/>
    </row>
    <row r="4876" spans="4:4" x14ac:dyDescent="0.2">
      <c r="D4876" s="216"/>
    </row>
    <row r="4877" spans="4:4" x14ac:dyDescent="0.2">
      <c r="D4877" s="216"/>
    </row>
    <row r="4878" spans="4:4" x14ac:dyDescent="0.2">
      <c r="D4878" s="216"/>
    </row>
    <row r="4879" spans="4:4" x14ac:dyDescent="0.2">
      <c r="D4879" s="216"/>
    </row>
    <row r="4880" spans="4:4" x14ac:dyDescent="0.2">
      <c r="D4880" s="216"/>
    </row>
    <row r="4881" spans="4:4" x14ac:dyDescent="0.2">
      <c r="D4881" s="216"/>
    </row>
    <row r="4882" spans="4:4" x14ac:dyDescent="0.2">
      <c r="D4882" s="216"/>
    </row>
    <row r="4883" spans="4:4" x14ac:dyDescent="0.2">
      <c r="D4883" s="216"/>
    </row>
    <row r="4884" spans="4:4" x14ac:dyDescent="0.2">
      <c r="D4884" s="216"/>
    </row>
    <row r="4885" spans="4:4" x14ac:dyDescent="0.2">
      <c r="D4885" s="216"/>
    </row>
    <row r="4886" spans="4:4" x14ac:dyDescent="0.2">
      <c r="D4886" s="216"/>
    </row>
    <row r="4887" spans="4:4" x14ac:dyDescent="0.2">
      <c r="D4887" s="216"/>
    </row>
    <row r="4888" spans="4:4" x14ac:dyDescent="0.2">
      <c r="D4888" s="216"/>
    </row>
    <row r="4889" spans="4:4" x14ac:dyDescent="0.2">
      <c r="D4889" s="216"/>
    </row>
    <row r="4890" spans="4:4" x14ac:dyDescent="0.2">
      <c r="D4890" s="216"/>
    </row>
    <row r="4891" spans="4:4" x14ac:dyDescent="0.2">
      <c r="D4891" s="216"/>
    </row>
    <row r="4892" spans="4:4" x14ac:dyDescent="0.2">
      <c r="D4892" s="216"/>
    </row>
    <row r="4893" spans="4:4" x14ac:dyDescent="0.2">
      <c r="D4893" s="216"/>
    </row>
    <row r="4894" spans="4:4" x14ac:dyDescent="0.2">
      <c r="D4894" s="216"/>
    </row>
    <row r="4895" spans="4:4" x14ac:dyDescent="0.2">
      <c r="D4895" s="216"/>
    </row>
    <row r="4896" spans="4:4" x14ac:dyDescent="0.2">
      <c r="D4896" s="216"/>
    </row>
    <row r="4897" spans="4:4" x14ac:dyDescent="0.2">
      <c r="D4897" s="216"/>
    </row>
    <row r="4898" spans="4:4" x14ac:dyDescent="0.2">
      <c r="D4898" s="216"/>
    </row>
    <row r="4899" spans="4:4" x14ac:dyDescent="0.2">
      <c r="D4899" s="216"/>
    </row>
    <row r="4900" spans="4:4" x14ac:dyDescent="0.2">
      <c r="D4900" s="216"/>
    </row>
    <row r="4901" spans="4:4" x14ac:dyDescent="0.2">
      <c r="D4901" s="216"/>
    </row>
    <row r="4902" spans="4:4" x14ac:dyDescent="0.2">
      <c r="D4902" s="216"/>
    </row>
    <row r="4903" spans="4:4" x14ac:dyDescent="0.2">
      <c r="D4903" s="216"/>
    </row>
    <row r="4904" spans="4:4" x14ac:dyDescent="0.2">
      <c r="D4904" s="216"/>
    </row>
    <row r="4905" spans="4:4" x14ac:dyDescent="0.2">
      <c r="D4905" s="216"/>
    </row>
    <row r="4906" spans="4:4" x14ac:dyDescent="0.2">
      <c r="D4906" s="216"/>
    </row>
    <row r="4907" spans="4:4" x14ac:dyDescent="0.2">
      <c r="D4907" s="216"/>
    </row>
    <row r="4908" spans="4:4" x14ac:dyDescent="0.2">
      <c r="D4908" s="216"/>
    </row>
    <row r="4909" spans="4:4" x14ac:dyDescent="0.2">
      <c r="D4909" s="216"/>
    </row>
    <row r="4910" spans="4:4" x14ac:dyDescent="0.2">
      <c r="D4910" s="216"/>
    </row>
    <row r="4911" spans="4:4" x14ac:dyDescent="0.2">
      <c r="D4911" s="216"/>
    </row>
    <row r="4912" spans="4:4" x14ac:dyDescent="0.2">
      <c r="D4912" s="216"/>
    </row>
    <row r="4913" spans="4:4" x14ac:dyDescent="0.2">
      <c r="D4913" s="216"/>
    </row>
    <row r="4914" spans="4:4" x14ac:dyDescent="0.2">
      <c r="D4914" s="216"/>
    </row>
    <row r="4915" spans="4:4" x14ac:dyDescent="0.2">
      <c r="D4915" s="216"/>
    </row>
    <row r="4916" spans="4:4" x14ac:dyDescent="0.2">
      <c r="D4916" s="216"/>
    </row>
    <row r="4917" spans="4:4" x14ac:dyDescent="0.2">
      <c r="D4917" s="216"/>
    </row>
    <row r="4918" spans="4:4" x14ac:dyDescent="0.2">
      <c r="D4918" s="216"/>
    </row>
    <row r="4919" spans="4:4" x14ac:dyDescent="0.2">
      <c r="D4919" s="216"/>
    </row>
    <row r="4920" spans="4:4" x14ac:dyDescent="0.2">
      <c r="D4920" s="216"/>
    </row>
    <row r="4921" spans="4:4" x14ac:dyDescent="0.2">
      <c r="D4921" s="216"/>
    </row>
    <row r="4922" spans="4:4" x14ac:dyDescent="0.2">
      <c r="D4922" s="216"/>
    </row>
    <row r="4923" spans="4:4" x14ac:dyDescent="0.2">
      <c r="D4923" s="216"/>
    </row>
    <row r="4924" spans="4:4" x14ac:dyDescent="0.2">
      <c r="D4924" s="216"/>
    </row>
    <row r="4925" spans="4:4" x14ac:dyDescent="0.2">
      <c r="D4925" s="216"/>
    </row>
    <row r="4926" spans="4:4" x14ac:dyDescent="0.2">
      <c r="D4926" s="216"/>
    </row>
    <row r="4927" spans="4:4" x14ac:dyDescent="0.2">
      <c r="D4927" s="216"/>
    </row>
    <row r="4928" spans="4:4" x14ac:dyDescent="0.2">
      <c r="D4928" s="216"/>
    </row>
    <row r="4929" spans="4:4" x14ac:dyDescent="0.2">
      <c r="D4929" s="216"/>
    </row>
    <row r="4930" spans="4:4" x14ac:dyDescent="0.2">
      <c r="D4930" s="216"/>
    </row>
    <row r="4931" spans="4:4" x14ac:dyDescent="0.2">
      <c r="D4931" s="216"/>
    </row>
    <row r="4932" spans="4:4" x14ac:dyDescent="0.2">
      <c r="D4932" s="216"/>
    </row>
    <row r="4933" spans="4:4" x14ac:dyDescent="0.2">
      <c r="D4933" s="216"/>
    </row>
    <row r="4934" spans="4:4" x14ac:dyDescent="0.2">
      <c r="D4934" s="216"/>
    </row>
    <row r="4935" spans="4:4" x14ac:dyDescent="0.2">
      <c r="D4935" s="216"/>
    </row>
    <row r="4936" spans="4:4" x14ac:dyDescent="0.2">
      <c r="D4936" s="216"/>
    </row>
    <row r="4937" spans="4:4" x14ac:dyDescent="0.2">
      <c r="D4937" s="216"/>
    </row>
    <row r="4938" spans="4:4" x14ac:dyDescent="0.2">
      <c r="D4938" s="216"/>
    </row>
    <row r="4939" spans="4:4" x14ac:dyDescent="0.2">
      <c r="D4939" s="216"/>
    </row>
    <row r="4940" spans="4:4" x14ac:dyDescent="0.2">
      <c r="D4940" s="216"/>
    </row>
    <row r="4941" spans="4:4" x14ac:dyDescent="0.2">
      <c r="D4941" s="216"/>
    </row>
    <row r="4942" spans="4:4" x14ac:dyDescent="0.2">
      <c r="D4942" s="216"/>
    </row>
    <row r="4943" spans="4:4" x14ac:dyDescent="0.2">
      <c r="D4943" s="216"/>
    </row>
    <row r="4944" spans="4:4" x14ac:dyDescent="0.2">
      <c r="D4944" s="216"/>
    </row>
    <row r="4945" spans="4:4" x14ac:dyDescent="0.2">
      <c r="D4945" s="216"/>
    </row>
    <row r="4946" spans="4:4" x14ac:dyDescent="0.2">
      <c r="D4946" s="216"/>
    </row>
    <row r="4947" spans="4:4" x14ac:dyDescent="0.2">
      <c r="D4947" s="216"/>
    </row>
    <row r="4948" spans="4:4" x14ac:dyDescent="0.2">
      <c r="D4948" s="216"/>
    </row>
    <row r="4949" spans="4:4" x14ac:dyDescent="0.2">
      <c r="D4949" s="216"/>
    </row>
    <row r="4950" spans="4:4" x14ac:dyDescent="0.2">
      <c r="D4950" s="216"/>
    </row>
    <row r="4951" spans="4:4" x14ac:dyDescent="0.2">
      <c r="D4951" s="216"/>
    </row>
    <row r="4952" spans="4:4" x14ac:dyDescent="0.2">
      <c r="D4952" s="216"/>
    </row>
    <row r="4953" spans="4:4" x14ac:dyDescent="0.2">
      <c r="D4953" s="216"/>
    </row>
    <row r="4954" spans="4:4" x14ac:dyDescent="0.2">
      <c r="D4954" s="216"/>
    </row>
    <row r="4955" spans="4:4" x14ac:dyDescent="0.2">
      <c r="D4955" s="216"/>
    </row>
    <row r="4956" spans="4:4" x14ac:dyDescent="0.2">
      <c r="D4956" s="216"/>
    </row>
    <row r="4957" spans="4:4" x14ac:dyDescent="0.2">
      <c r="D4957" s="216"/>
    </row>
    <row r="4958" spans="4:4" x14ac:dyDescent="0.2">
      <c r="D4958" s="216"/>
    </row>
    <row r="4959" spans="4:4" x14ac:dyDescent="0.2">
      <c r="D4959" s="216"/>
    </row>
    <row r="4960" spans="4:4" x14ac:dyDescent="0.2">
      <c r="D4960" s="216"/>
    </row>
    <row r="4961" spans="4:4" x14ac:dyDescent="0.2">
      <c r="D4961" s="216"/>
    </row>
    <row r="4962" spans="4:4" x14ac:dyDescent="0.2">
      <c r="D4962" s="216"/>
    </row>
    <row r="4963" spans="4:4" x14ac:dyDescent="0.2">
      <c r="D4963" s="216"/>
    </row>
    <row r="4964" spans="4:4" x14ac:dyDescent="0.2">
      <c r="D4964" s="216"/>
    </row>
    <row r="4965" spans="4:4" x14ac:dyDescent="0.2">
      <c r="D4965" s="216"/>
    </row>
    <row r="4966" spans="4:4" x14ac:dyDescent="0.2">
      <c r="D4966" s="216"/>
    </row>
    <row r="4967" spans="4:4" x14ac:dyDescent="0.2">
      <c r="D4967" s="216"/>
    </row>
    <row r="4968" spans="4:4" x14ac:dyDescent="0.2">
      <c r="D4968" s="216"/>
    </row>
    <row r="4969" spans="4:4" x14ac:dyDescent="0.2">
      <c r="D4969" s="216"/>
    </row>
    <row r="4970" spans="4:4" x14ac:dyDescent="0.2">
      <c r="D4970" s="216"/>
    </row>
    <row r="4971" spans="4:4" x14ac:dyDescent="0.2">
      <c r="D4971" s="216"/>
    </row>
    <row r="4972" spans="4:4" x14ac:dyDescent="0.2">
      <c r="D4972" s="216"/>
    </row>
    <row r="4973" spans="4:4" x14ac:dyDescent="0.2">
      <c r="D4973" s="216"/>
    </row>
    <row r="4974" spans="4:4" x14ac:dyDescent="0.2">
      <c r="D4974" s="216"/>
    </row>
    <row r="4975" spans="4:4" x14ac:dyDescent="0.2">
      <c r="D4975" s="216"/>
    </row>
    <row r="4976" spans="4:4" x14ac:dyDescent="0.2">
      <c r="D4976" s="216"/>
    </row>
    <row r="4977" spans="4:4" x14ac:dyDescent="0.2">
      <c r="D4977" s="216"/>
    </row>
    <row r="4978" spans="4:4" x14ac:dyDescent="0.2">
      <c r="D4978" s="216"/>
    </row>
    <row r="4979" spans="4:4" x14ac:dyDescent="0.2">
      <c r="D4979" s="216"/>
    </row>
    <row r="4980" spans="4:4" x14ac:dyDescent="0.2">
      <c r="D4980" s="216"/>
    </row>
    <row r="4981" spans="4:4" x14ac:dyDescent="0.2">
      <c r="D4981" s="216"/>
    </row>
    <row r="4982" spans="4:4" x14ac:dyDescent="0.2">
      <c r="D4982" s="216"/>
    </row>
    <row r="4983" spans="4:4" x14ac:dyDescent="0.2">
      <c r="D4983" s="216"/>
    </row>
  </sheetData>
  <sheetProtection algorithmName="SHA-512" hashValue="FWXLBTOdmq1HaSbXjXi1lDyJVhGKX7Q3ciD0Alom6iuVRT3jdPmnkTh/QyLD8RaoNdPFbmpQ93WhV9yYHGAtJQ==" saltValue="HkQO5ps8AqhaoT7x7rqOyw==" spinCount="100000" sheet="1" objects="1" scenarios="1"/>
  <protectedRanges>
    <protectedRange sqref="F10:F13 F15 F17 F19 F22 F27 F29 F31 F33 F36:F44 F64:F76" name="Oblast1"/>
  </protectedRanges>
  <mergeCells count="10">
    <mergeCell ref="B14:G14"/>
    <mergeCell ref="B21:G21"/>
    <mergeCell ref="B25:G25"/>
    <mergeCell ref="B26:G26"/>
    <mergeCell ref="A1:G1"/>
    <mergeCell ref="C2:G2"/>
    <mergeCell ref="C3:G3"/>
    <mergeCell ref="C4:G4"/>
    <mergeCell ref="C7:G7"/>
    <mergeCell ref="B9:G9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view="pageBreakPreview" zoomScale="130" zoomScaleNormal="85" zoomScaleSheetLayoutView="130" workbookViewId="0">
      <selection activeCell="G51" sqref="G51"/>
    </sheetView>
  </sheetViews>
  <sheetFormatPr defaultColWidth="9.140625" defaultRowHeight="14.25" x14ac:dyDescent="0.2"/>
  <cols>
    <col min="1" max="1" width="9.5703125" style="173" customWidth="1"/>
    <col min="2" max="2" width="34.85546875" style="173" customWidth="1"/>
    <col min="3" max="3" width="8.140625" style="173" customWidth="1"/>
    <col min="4" max="4" width="51.140625" style="173" customWidth="1"/>
    <col min="5" max="7" width="30.7109375" style="173" customWidth="1"/>
    <col min="8" max="8" width="19.140625" style="173" bestFit="1" customWidth="1"/>
    <col min="9" max="16384" width="9.140625" style="173"/>
  </cols>
  <sheetData>
    <row r="1" spans="1:7" ht="15" thickBot="1" x14ac:dyDescent="0.25"/>
    <row r="2" spans="1:7" ht="54" customHeight="1" x14ac:dyDescent="0.2">
      <c r="A2" s="377" t="s">
        <v>2339</v>
      </c>
      <c r="B2" s="378"/>
      <c r="C2" s="378"/>
      <c r="D2" s="378"/>
      <c r="E2" s="379"/>
      <c r="F2" s="379"/>
      <c r="G2" s="380"/>
    </row>
    <row r="3" spans="1:7" ht="38.25" thickBot="1" x14ac:dyDescent="0.25">
      <c r="A3" s="381" t="s">
        <v>2340</v>
      </c>
      <c r="B3" s="382"/>
      <c r="C3" s="382"/>
      <c r="D3" s="382"/>
      <c r="E3" s="383"/>
      <c r="F3" s="383"/>
      <c r="G3" s="384"/>
    </row>
    <row r="4" spans="1:7" ht="38.25" thickBot="1" x14ac:dyDescent="0.25">
      <c r="A4" s="174"/>
      <c r="B4" s="174"/>
      <c r="C4" s="174"/>
      <c r="D4" s="174"/>
      <c r="E4"/>
      <c r="F4"/>
      <c r="G4"/>
    </row>
    <row r="5" spans="1:7" ht="15" thickBot="1" x14ac:dyDescent="0.25">
      <c r="A5" s="177"/>
      <c r="B5" s="178"/>
      <c r="C5" s="179"/>
      <c r="D5" s="192" t="s">
        <v>2344</v>
      </c>
      <c r="E5" s="193" t="s">
        <v>2341</v>
      </c>
      <c r="F5" s="194" t="s">
        <v>2342</v>
      </c>
      <c r="G5" s="195" t="s">
        <v>2343</v>
      </c>
    </row>
    <row r="6" spans="1:7" x14ac:dyDescent="0.2">
      <c r="A6" s="385" t="s">
        <v>2345</v>
      </c>
      <c r="B6" s="389" t="s">
        <v>2346</v>
      </c>
      <c r="C6" s="180" t="s">
        <v>2347</v>
      </c>
      <c r="D6" s="180" t="s">
        <v>2348</v>
      </c>
      <c r="E6" s="181">
        <f>'SO 01 D.1.1 ARS'!G417</f>
        <v>0</v>
      </c>
      <c r="F6" s="181">
        <f t="shared" ref="F6" si="0">E6*0.21</f>
        <v>0</v>
      </c>
      <c r="G6" s="182">
        <f t="shared" ref="G6" si="1">E6*1.21</f>
        <v>0</v>
      </c>
    </row>
    <row r="7" spans="1:7" x14ac:dyDescent="0.2">
      <c r="A7" s="386"/>
      <c r="B7" s="390"/>
      <c r="C7" s="183" t="s">
        <v>2349</v>
      </c>
      <c r="D7" s="183" t="s">
        <v>466</v>
      </c>
      <c r="E7" s="184">
        <f>'SO 01 D.1.4.1 EL'!G186</f>
        <v>0</v>
      </c>
      <c r="F7" s="184">
        <f t="shared" ref="F7:F14" si="2">E7*0.21</f>
        <v>0</v>
      </c>
      <c r="G7" s="198">
        <f t="shared" ref="G7:G14" si="3">E7*1.21</f>
        <v>0</v>
      </c>
    </row>
    <row r="8" spans="1:7" x14ac:dyDescent="0.2">
      <c r="A8" s="386"/>
      <c r="B8" s="390"/>
      <c r="C8" s="183" t="s">
        <v>2350</v>
      </c>
      <c r="D8" s="183" t="s">
        <v>2351</v>
      </c>
      <c r="E8" s="184">
        <f>'SO 01 D.1.4.2 SLP'!G196</f>
        <v>0</v>
      </c>
      <c r="F8" s="184">
        <f t="shared" si="2"/>
        <v>0</v>
      </c>
      <c r="G8" s="198">
        <f t="shared" si="3"/>
        <v>0</v>
      </c>
    </row>
    <row r="9" spans="1:7" x14ac:dyDescent="0.2">
      <c r="A9" s="386"/>
      <c r="B9" s="390"/>
      <c r="C9" s="183" t="s">
        <v>2352</v>
      </c>
      <c r="D9" s="183" t="s">
        <v>2353</v>
      </c>
      <c r="E9" s="184">
        <f>'SO 01 D.1.4.3 VZT a CHL'!G547</f>
        <v>0</v>
      </c>
      <c r="F9" s="184">
        <f t="shared" si="2"/>
        <v>0</v>
      </c>
      <c r="G9" s="198">
        <f t="shared" si="3"/>
        <v>0</v>
      </c>
    </row>
    <row r="10" spans="1:7" x14ac:dyDescent="0.2">
      <c r="A10" s="386"/>
      <c r="B10" s="390"/>
      <c r="C10" s="183" t="s">
        <v>2354</v>
      </c>
      <c r="D10" s="183" t="s">
        <v>1246</v>
      </c>
      <c r="E10" s="184">
        <f>'SO 01 D.1.4.4 UT'!G168</f>
        <v>0</v>
      </c>
      <c r="F10" s="184">
        <f t="shared" si="2"/>
        <v>0</v>
      </c>
      <c r="G10" s="198">
        <f t="shared" si="3"/>
        <v>0</v>
      </c>
    </row>
    <row r="11" spans="1:7" x14ac:dyDescent="0.2">
      <c r="A11" s="387"/>
      <c r="B11" s="390"/>
      <c r="C11" s="183" t="s">
        <v>2355</v>
      </c>
      <c r="D11" s="183" t="s">
        <v>2356</v>
      </c>
      <c r="E11" s="184">
        <f>'SO 01 D.1.4.5 ZTI'!G219</f>
        <v>0</v>
      </c>
      <c r="F11" s="184">
        <f t="shared" si="2"/>
        <v>0</v>
      </c>
      <c r="G11" s="198">
        <f t="shared" si="3"/>
        <v>0</v>
      </c>
    </row>
    <row r="12" spans="1:7" x14ac:dyDescent="0.2">
      <c r="A12" s="387"/>
      <c r="B12" s="390"/>
      <c r="C12" s="183" t="s">
        <v>2357</v>
      </c>
      <c r="D12" s="183" t="s">
        <v>2358</v>
      </c>
      <c r="E12" s="184">
        <f>'SO 01 D.1.4.6 MediPlyny'!G76</f>
        <v>0</v>
      </c>
      <c r="F12" s="184">
        <f t="shared" si="2"/>
        <v>0</v>
      </c>
      <c r="G12" s="198">
        <f t="shared" si="3"/>
        <v>0</v>
      </c>
    </row>
    <row r="13" spans="1:7" x14ac:dyDescent="0.2">
      <c r="A13" s="387"/>
      <c r="B13" s="390"/>
      <c r="C13" s="183" t="s">
        <v>2359</v>
      </c>
      <c r="D13" s="183" t="s">
        <v>2360</v>
      </c>
      <c r="E13" s="184">
        <f>'SO 01 D.1.4.7 MAR'!G214</f>
        <v>0</v>
      </c>
      <c r="F13" s="184">
        <f t="shared" si="2"/>
        <v>0</v>
      </c>
      <c r="G13" s="198">
        <f t="shared" si="3"/>
        <v>0</v>
      </c>
    </row>
    <row r="14" spans="1:7" ht="15" thickBot="1" x14ac:dyDescent="0.25">
      <c r="A14" s="388"/>
      <c r="B14" s="391"/>
      <c r="C14" s="199" t="s">
        <v>2361</v>
      </c>
      <c r="D14" s="199" t="s">
        <v>2362</v>
      </c>
      <c r="E14" s="200">
        <f>'SO 01 D.1.4.8 Potr.pošta'!G55</f>
        <v>0</v>
      </c>
      <c r="F14" s="200">
        <f t="shared" si="2"/>
        <v>0</v>
      </c>
      <c r="G14" s="201">
        <f t="shared" si="3"/>
        <v>0</v>
      </c>
    </row>
    <row r="15" spans="1:7" ht="16.5" thickBot="1" x14ac:dyDescent="0.3">
      <c r="A15" s="185"/>
      <c r="B15" s="175"/>
      <c r="D15" s="186" t="s">
        <v>2363</v>
      </c>
      <c r="E15" s="187">
        <f>SUM(E6:E14)</f>
        <v>0</v>
      </c>
      <c r="F15" s="187">
        <f>SUM(F6:F14)</f>
        <v>0</v>
      </c>
      <c r="G15" s="187">
        <f>SUM(G6:G14)</f>
        <v>0</v>
      </c>
    </row>
    <row r="16" spans="1:7" ht="15" thickBot="1" x14ac:dyDescent="0.25">
      <c r="A16" s="185"/>
      <c r="B16" s="175"/>
      <c r="E16" s="176"/>
      <c r="F16" s="176"/>
      <c r="G16" s="176"/>
    </row>
    <row r="17" spans="1:8" ht="15" thickBot="1" x14ac:dyDescent="0.25">
      <c r="A17" s="202" t="s">
        <v>2364</v>
      </c>
      <c r="B17" s="203" t="s">
        <v>2369</v>
      </c>
      <c r="C17" s="204" t="s">
        <v>2347</v>
      </c>
      <c r="D17" s="204" t="s">
        <v>2348</v>
      </c>
      <c r="E17" s="205">
        <f>'SO 02 D.1.1 ARS'!G241</f>
        <v>0</v>
      </c>
      <c r="F17" s="205">
        <f t="shared" ref="F17:F18" si="4">E17*0.21</f>
        <v>0</v>
      </c>
      <c r="G17" s="206">
        <f t="shared" ref="G17:G18" si="5">E17*1.21</f>
        <v>0</v>
      </c>
    </row>
    <row r="18" spans="1:8" x14ac:dyDescent="0.2">
      <c r="A18" s="343"/>
      <c r="B18" s="175"/>
      <c r="C18" s="173" t="s">
        <v>2349</v>
      </c>
      <c r="D18" s="183" t="s">
        <v>466</v>
      </c>
      <c r="E18" s="184">
        <f>'SO 02 D.1.4.1 EL'!G61</f>
        <v>0</v>
      </c>
      <c r="F18" s="184">
        <f t="shared" si="4"/>
        <v>0</v>
      </c>
      <c r="G18" s="198">
        <f t="shared" si="5"/>
        <v>0</v>
      </c>
    </row>
    <row r="19" spans="1:8" ht="16.5" thickBot="1" x14ac:dyDescent="0.3">
      <c r="A19" s="185"/>
      <c r="B19" s="175"/>
      <c r="D19" s="186" t="s">
        <v>2365</v>
      </c>
      <c r="E19" s="187">
        <f>SUM(E17:E18)</f>
        <v>0</v>
      </c>
      <c r="F19" s="187">
        <f>SUM(F17:F18)</f>
        <v>0</v>
      </c>
      <c r="G19" s="187">
        <f>SUM(G17:G18)</f>
        <v>0</v>
      </c>
    </row>
    <row r="20" spans="1:8" ht="16.5" thickBot="1" x14ac:dyDescent="0.3">
      <c r="A20" s="185"/>
      <c r="B20" s="175"/>
      <c r="D20" s="188"/>
      <c r="E20" s="189"/>
      <c r="F20" s="189"/>
      <c r="G20" s="189"/>
    </row>
    <row r="21" spans="1:8" ht="15" thickBot="1" x14ac:dyDescent="0.25">
      <c r="A21" s="202" t="s">
        <v>2366</v>
      </c>
      <c r="B21" s="203" t="s">
        <v>2367</v>
      </c>
      <c r="C21" s="204"/>
      <c r="D21" s="204" t="s">
        <v>2370</v>
      </c>
      <c r="E21" s="265">
        <f>'IO 01 Zdrav. Technol.'!G28</f>
        <v>0</v>
      </c>
      <c r="F21" s="205">
        <f t="shared" ref="F21" si="6">E21*0.21</f>
        <v>0</v>
      </c>
      <c r="G21" s="206">
        <f t="shared" ref="G21" si="7">E21*1.21</f>
        <v>0</v>
      </c>
    </row>
    <row r="22" spans="1:8" ht="16.5" thickBot="1" x14ac:dyDescent="0.3">
      <c r="A22" s="185"/>
      <c r="B22" s="175"/>
      <c r="D22" s="186" t="s">
        <v>2371</v>
      </c>
      <c r="E22" s="187">
        <f>SUM(E21:E21)</f>
        <v>0</v>
      </c>
      <c r="F22" s="187">
        <f>SUM(F21:F21)</f>
        <v>0</v>
      </c>
      <c r="G22" s="187">
        <f>SUM(G21:G21)</f>
        <v>0</v>
      </c>
    </row>
    <row r="23" spans="1:8" ht="15" thickBot="1" x14ac:dyDescent="0.25">
      <c r="A23" s="175"/>
      <c r="B23" s="175"/>
      <c r="E23" s="176"/>
      <c r="F23" s="176"/>
      <c r="G23" s="176"/>
    </row>
    <row r="24" spans="1:8" ht="15" thickBot="1" x14ac:dyDescent="0.25">
      <c r="A24" s="202" t="s">
        <v>2372</v>
      </c>
      <c r="B24" s="203" t="s">
        <v>2373</v>
      </c>
      <c r="C24" s="204"/>
      <c r="D24" s="204" t="s">
        <v>460</v>
      </c>
      <c r="E24" s="205">
        <f>'VN+ON'!G77</f>
        <v>0</v>
      </c>
      <c r="F24" s="205">
        <f t="shared" ref="F24" si="8">E24*0.21</f>
        <v>0</v>
      </c>
      <c r="G24" s="206">
        <f t="shared" ref="G24" si="9">E24*1.21</f>
        <v>0</v>
      </c>
    </row>
    <row r="25" spans="1:8" ht="16.5" thickBot="1" x14ac:dyDescent="0.3">
      <c r="A25" s="185"/>
      <c r="B25" s="175"/>
      <c r="D25" s="186" t="s">
        <v>2374</v>
      </c>
      <c r="E25" s="187">
        <f>SUM(E24:E24)</f>
        <v>0</v>
      </c>
      <c r="F25" s="187">
        <f>SUM(F24:F24)</f>
        <v>0</v>
      </c>
      <c r="G25" s="187">
        <f>SUM(G24:G24)</f>
        <v>0</v>
      </c>
    </row>
    <row r="26" spans="1:8" ht="15" thickBot="1" x14ac:dyDescent="0.25">
      <c r="E26" s="176"/>
      <c r="F26" s="176"/>
      <c r="G26" s="176"/>
    </row>
    <row r="27" spans="1:8" ht="21" thickBot="1" x14ac:dyDescent="0.35">
      <c r="D27" s="196" t="s">
        <v>2368</v>
      </c>
      <c r="E27" s="197">
        <f>E15+E19+E22+E25</f>
        <v>0</v>
      </c>
      <c r="F27" s="197">
        <f>F15+F19+F22+F25</f>
        <v>0</v>
      </c>
      <c r="G27" s="197">
        <f>G15+G19+G22+G25</f>
        <v>0</v>
      </c>
      <c r="H27" s="190"/>
    </row>
    <row r="29" spans="1:8" x14ac:dyDescent="0.2">
      <c r="A29" s="191"/>
      <c r="B29" s="191"/>
      <c r="C29" s="191"/>
      <c r="D29" s="191"/>
      <c r="E29" s="191"/>
      <c r="F29" s="191"/>
      <c r="G29" s="191"/>
    </row>
    <row r="32" spans="1:8" x14ac:dyDescent="0.2">
      <c r="F32" s="190"/>
      <c r="G32" s="190"/>
    </row>
  </sheetData>
  <sheetProtection algorithmName="SHA-512" hashValue="2njmo7lAq0Q29EjHGd9q/Jw7D+pvUA2jUF6HcpOsgN/Kmpk7hVaFA9y8n4OoMY1t0hGQ+zUpcmWrpXRbTpIECg==" saltValue="4GfAjOBzxLZiIKCBJlz+8w==" spinCount="100000" sheet="1" objects="1" scenarios="1"/>
  <mergeCells count="4">
    <mergeCell ref="A2:G2"/>
    <mergeCell ref="A3:G3"/>
    <mergeCell ref="A6:A14"/>
    <mergeCell ref="B6:B14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AT423"/>
  <sheetViews>
    <sheetView showZeros="0" view="pageBreakPreview" topLeftCell="A321" zoomScale="130" zoomScaleNormal="100" zoomScaleSheetLayoutView="130" workbookViewId="0">
      <selection activeCell="F364" sqref="F364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 customWidth="1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10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11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11"/>
      <c r="C4" s="396" t="s">
        <v>465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1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23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28" t="s">
        <v>8</v>
      </c>
      <c r="C8" s="29" t="s">
        <v>9</v>
      </c>
      <c r="D8" s="51"/>
      <c r="E8" s="30"/>
      <c r="F8" s="30"/>
      <c r="G8" s="30">
        <f>SUMIF(Q9:Q9,"&lt;&gt;NOR",G9:G9)</f>
        <v>0</v>
      </c>
      <c r="H8" s="122"/>
      <c r="Q8" t="s">
        <v>66</v>
      </c>
    </row>
    <row r="9" spans="1:46" outlineLevel="1" x14ac:dyDescent="0.2">
      <c r="A9" s="20">
        <v>1</v>
      </c>
      <c r="B9" s="20" t="s">
        <v>67</v>
      </c>
      <c r="C9" s="35" t="s">
        <v>68</v>
      </c>
      <c r="D9" s="52" t="s">
        <v>69</v>
      </c>
      <c r="E9" s="24">
        <v>1</v>
      </c>
      <c r="F9" s="24"/>
      <c r="G9" s="24">
        <f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x14ac:dyDescent="0.2">
      <c r="A10" s="21" t="s">
        <v>65</v>
      </c>
      <c r="B10" s="21" t="s">
        <v>10</v>
      </c>
      <c r="C10" s="36" t="s">
        <v>11</v>
      </c>
      <c r="D10" s="53"/>
      <c r="E10" s="25"/>
      <c r="F10" s="25"/>
      <c r="G10" s="25">
        <f>SUMIF(Q11:Q13,"&lt;&gt;NOR",G11:G13)</f>
        <v>0</v>
      </c>
      <c r="H10" s="125"/>
      <c r="Q10" t="s">
        <v>66</v>
      </c>
    </row>
    <row r="11" spans="1:46" outlineLevel="1" x14ac:dyDescent="0.2">
      <c r="A11" s="20">
        <v>2</v>
      </c>
      <c r="B11" s="20" t="s">
        <v>71</v>
      </c>
      <c r="C11" s="35" t="s">
        <v>72</v>
      </c>
      <c r="D11" s="52" t="s">
        <v>73</v>
      </c>
      <c r="E11" s="24">
        <v>1.6</v>
      </c>
      <c r="F11" s="24"/>
      <c r="G11" s="24">
        <f>ROUND(E11*F11,2)</f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 t="s">
        <v>70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/>
      <c r="B12" s="20"/>
      <c r="C12" s="37" t="s">
        <v>74</v>
      </c>
      <c r="D12" s="54"/>
      <c r="E12" s="45"/>
      <c r="F12" s="24"/>
      <c r="G12" s="24"/>
      <c r="H12" s="124"/>
      <c r="I12" s="19"/>
      <c r="J12" s="19"/>
      <c r="K12" s="19"/>
      <c r="L12" s="19"/>
      <c r="M12" s="19"/>
      <c r="N12" s="19"/>
      <c r="O12" s="19"/>
      <c r="P12" s="19"/>
      <c r="Q12" s="19" t="s">
        <v>75</v>
      </c>
      <c r="R12" s="19"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/>
      <c r="B13" s="20"/>
      <c r="C13" s="37" t="s">
        <v>76</v>
      </c>
      <c r="D13" s="54"/>
      <c r="E13" s="45">
        <v>1.6</v>
      </c>
      <c r="F13" s="24"/>
      <c r="G13" s="24"/>
      <c r="H13" s="124"/>
      <c r="I13" s="19"/>
      <c r="J13" s="19"/>
      <c r="K13" s="19"/>
      <c r="L13" s="19"/>
      <c r="M13" s="19"/>
      <c r="N13" s="19"/>
      <c r="O13" s="19"/>
      <c r="P13" s="19"/>
      <c r="Q13" s="19" t="s">
        <v>75</v>
      </c>
      <c r="R13" s="19">
        <v>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x14ac:dyDescent="0.2">
      <c r="A14" s="21" t="s">
        <v>65</v>
      </c>
      <c r="B14" s="21" t="s">
        <v>12</v>
      </c>
      <c r="C14" s="36" t="s">
        <v>13</v>
      </c>
      <c r="D14" s="53"/>
      <c r="E14" s="25"/>
      <c r="F14" s="25"/>
      <c r="G14" s="25">
        <f>SUMIF(Q15:Q28,"&lt;&gt;NOR",G15:G28)</f>
        <v>0</v>
      </c>
      <c r="H14" s="125"/>
      <c r="Q14" t="s">
        <v>66</v>
      </c>
    </row>
    <row r="15" spans="1:46" ht="22.5" outlineLevel="1" x14ac:dyDescent="0.2">
      <c r="A15" s="20">
        <v>3</v>
      </c>
      <c r="B15" s="20" t="s">
        <v>77</v>
      </c>
      <c r="C15" s="35" t="s">
        <v>78</v>
      </c>
      <c r="D15" s="52" t="s">
        <v>73</v>
      </c>
      <c r="E15" s="24">
        <v>2.4750000000000001</v>
      </c>
      <c r="F15" s="24"/>
      <c r="G15" s="24">
        <f>ROUND(E15*F15,2)</f>
        <v>0</v>
      </c>
      <c r="H15" s="124" t="s">
        <v>2513</v>
      </c>
      <c r="I15" s="19"/>
      <c r="J15" s="19"/>
      <c r="K15" s="19"/>
      <c r="L15" s="19"/>
      <c r="M15" s="19"/>
      <c r="N15" s="19"/>
      <c r="O15" s="19"/>
      <c r="P15" s="19"/>
      <c r="Q15" s="19" t="s">
        <v>70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/>
      <c r="B16" s="20"/>
      <c r="C16" s="37" t="s">
        <v>79</v>
      </c>
      <c r="D16" s="54"/>
      <c r="E16" s="45"/>
      <c r="F16" s="24"/>
      <c r="G16" s="24"/>
      <c r="H16" s="124">
        <v>0</v>
      </c>
      <c r="I16" s="19"/>
      <c r="J16" s="19"/>
      <c r="K16" s="19"/>
      <c r="L16" s="19"/>
      <c r="M16" s="19"/>
      <c r="N16" s="19"/>
      <c r="O16" s="19"/>
      <c r="P16" s="19"/>
      <c r="Q16" s="19" t="s">
        <v>75</v>
      </c>
      <c r="R16" s="19"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37" t="s">
        <v>80</v>
      </c>
      <c r="D17" s="54"/>
      <c r="E17" s="45">
        <v>2.4750000000000001</v>
      </c>
      <c r="F17" s="24"/>
      <c r="G17" s="24"/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 t="s">
        <v>75</v>
      </c>
      <c r="R17" s="19"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311" t="s">
        <v>2525</v>
      </c>
      <c r="B18" s="311" t="s">
        <v>2526</v>
      </c>
      <c r="C18" s="312" t="s">
        <v>2527</v>
      </c>
      <c r="D18" s="313" t="s">
        <v>329</v>
      </c>
      <c r="E18" s="314">
        <v>0.67303999999999986</v>
      </c>
      <c r="F18" s="315"/>
      <c r="G18" s="314">
        <f>ROUND(E18*F18,2)</f>
        <v>0</v>
      </c>
      <c r="H18" s="316" t="s">
        <v>2513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311"/>
      <c r="B19" s="311"/>
      <c r="C19" s="317" t="s">
        <v>2528</v>
      </c>
      <c r="D19" s="318"/>
      <c r="E19" s="319">
        <v>0.67303999999999997</v>
      </c>
      <c r="F19" s="314"/>
      <c r="G19" s="314"/>
      <c r="H19" s="31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311" t="s">
        <v>2529</v>
      </c>
      <c r="B20" s="311" t="s">
        <v>2530</v>
      </c>
      <c r="C20" s="312" t="s">
        <v>2531</v>
      </c>
      <c r="D20" s="313" t="s">
        <v>329</v>
      </c>
      <c r="E20" s="314">
        <v>0.74034399999999989</v>
      </c>
      <c r="F20" s="315"/>
      <c r="G20" s="314">
        <f>ROUND(E20*F20,2)</f>
        <v>0</v>
      </c>
      <c r="H20" s="316" t="s">
        <v>2513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311"/>
      <c r="B21" s="311"/>
      <c r="C21" s="317" t="s">
        <v>2532</v>
      </c>
      <c r="D21" s="318"/>
      <c r="E21" s="319">
        <v>0.740344</v>
      </c>
      <c r="F21" s="314"/>
      <c r="G21" s="314"/>
      <c r="H21" s="316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22.5" outlineLevel="1" x14ac:dyDescent="0.2">
      <c r="A22" s="311" t="s">
        <v>2533</v>
      </c>
      <c r="B22" s="311" t="s">
        <v>2534</v>
      </c>
      <c r="C22" s="312" t="s">
        <v>2535</v>
      </c>
      <c r="D22" s="313" t="s">
        <v>87</v>
      </c>
      <c r="E22" s="314">
        <v>23.161599999999996</v>
      </c>
      <c r="F22" s="315"/>
      <c r="G22" s="314">
        <f>ROUND(E22*F22,2)</f>
        <v>0</v>
      </c>
      <c r="H22" s="316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311"/>
      <c r="B23" s="311"/>
      <c r="C23" s="317" t="s">
        <v>2536</v>
      </c>
      <c r="D23" s="318"/>
      <c r="E23" s="319">
        <v>23.1616</v>
      </c>
      <c r="F23" s="314"/>
      <c r="G23" s="314"/>
      <c r="H23" s="31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2.5" outlineLevel="1" x14ac:dyDescent="0.2">
      <c r="A24" s="311" t="s">
        <v>2537</v>
      </c>
      <c r="B24" s="311" t="s">
        <v>2538</v>
      </c>
      <c r="C24" s="312" t="s">
        <v>2539</v>
      </c>
      <c r="D24" s="313" t="s">
        <v>73</v>
      </c>
      <c r="E24" s="314">
        <v>0.33388799999999996</v>
      </c>
      <c r="F24" s="315"/>
      <c r="G24" s="314">
        <f>ROUND(E24*F24,2)</f>
        <v>0</v>
      </c>
      <c r="H24" s="316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311"/>
      <c r="B25" s="311"/>
      <c r="C25" s="317" t="s">
        <v>2540</v>
      </c>
      <c r="D25" s="318"/>
      <c r="E25" s="319">
        <v>0.33388800000000002</v>
      </c>
      <c r="F25" s="314"/>
      <c r="G25" s="314"/>
      <c r="H25" s="316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4</v>
      </c>
      <c r="B26" s="20" t="s">
        <v>81</v>
      </c>
      <c r="C26" s="35" t="s">
        <v>82</v>
      </c>
      <c r="D26" s="52" t="s">
        <v>83</v>
      </c>
      <c r="E26" s="24">
        <v>10</v>
      </c>
      <c r="F26" s="24"/>
      <c r="G26" s="24">
        <f>ROUND(E26*F26,2)</f>
        <v>0</v>
      </c>
      <c r="H26" s="124" t="s">
        <v>2512</v>
      </c>
      <c r="I26" s="19"/>
      <c r="J26" s="19"/>
      <c r="K26" s="19"/>
      <c r="L26" s="19"/>
      <c r="M26" s="19"/>
      <c r="N26" s="19"/>
      <c r="O26" s="19"/>
      <c r="P26" s="19"/>
      <c r="Q26" s="19" t="s">
        <v>70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/>
      <c r="B27" s="20"/>
      <c r="C27" s="37" t="s">
        <v>79</v>
      </c>
      <c r="D27" s="54"/>
      <c r="E27" s="45"/>
      <c r="F27" s="24"/>
      <c r="G27" s="24"/>
      <c r="H27" s="124">
        <v>0</v>
      </c>
      <c r="I27" s="19"/>
      <c r="J27" s="19"/>
      <c r="K27" s="19"/>
      <c r="L27" s="19"/>
      <c r="M27" s="19"/>
      <c r="N27" s="19"/>
      <c r="O27" s="19"/>
      <c r="P27" s="19"/>
      <c r="Q27" s="19" t="s">
        <v>75</v>
      </c>
      <c r="R27" s="19"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20"/>
      <c r="C28" s="37" t="s">
        <v>84</v>
      </c>
      <c r="D28" s="54"/>
      <c r="E28" s="45">
        <v>10</v>
      </c>
      <c r="F28" s="24"/>
      <c r="G28" s="24"/>
      <c r="H28" s="124">
        <v>0</v>
      </c>
      <c r="I28" s="19"/>
      <c r="J28" s="19"/>
      <c r="K28" s="19"/>
      <c r="L28" s="19"/>
      <c r="M28" s="19"/>
      <c r="N28" s="19"/>
      <c r="O28" s="19"/>
      <c r="P28" s="19"/>
      <c r="Q28" s="19" t="s">
        <v>75</v>
      </c>
      <c r="R28" s="19">
        <v>0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x14ac:dyDescent="0.2">
      <c r="A29" s="21" t="s">
        <v>65</v>
      </c>
      <c r="B29" s="21" t="s">
        <v>14</v>
      </c>
      <c r="C29" s="36" t="s">
        <v>15</v>
      </c>
      <c r="D29" s="53"/>
      <c r="E29" s="25"/>
      <c r="F29" s="25"/>
      <c r="G29" s="25">
        <f>SUMIF(Q30:Q65,"&lt;&gt;NOR",G30:G65)</f>
        <v>0</v>
      </c>
      <c r="H29" s="125"/>
      <c r="I29" s="19"/>
      <c r="Q29" t="s">
        <v>66</v>
      </c>
    </row>
    <row r="30" spans="1:46" ht="22.5" outlineLevel="1" x14ac:dyDescent="0.2">
      <c r="A30" s="20">
        <v>5</v>
      </c>
      <c r="B30" s="20" t="s">
        <v>85</v>
      </c>
      <c r="C30" s="35" t="s">
        <v>86</v>
      </c>
      <c r="D30" s="52" t="s">
        <v>87</v>
      </c>
      <c r="E30" s="24">
        <v>323.17</v>
      </c>
      <c r="F30" s="24"/>
      <c r="G30" s="24">
        <f>ROUND(E30*F30,2)</f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 t="s">
        <v>70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/>
      <c r="B31" s="20"/>
      <c r="C31" s="37" t="s">
        <v>79</v>
      </c>
      <c r="D31" s="54"/>
      <c r="E31" s="45"/>
      <c r="F31" s="24"/>
      <c r="G31" s="24"/>
      <c r="H31" s="124">
        <v>0</v>
      </c>
      <c r="I31" s="19"/>
      <c r="J31" s="19"/>
      <c r="K31" s="19"/>
      <c r="L31" s="19"/>
      <c r="M31" s="19"/>
      <c r="N31" s="19"/>
      <c r="O31" s="19"/>
      <c r="P31" s="19"/>
      <c r="Q31" s="19" t="s">
        <v>75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/>
      <c r="B32" s="20"/>
      <c r="C32" s="37" t="s">
        <v>88</v>
      </c>
      <c r="D32" s="54"/>
      <c r="E32" s="45">
        <v>323.17</v>
      </c>
      <c r="F32" s="24"/>
      <c r="G32" s="24"/>
      <c r="H32" s="124">
        <v>0</v>
      </c>
      <c r="I32" s="19"/>
      <c r="J32" s="19"/>
      <c r="K32" s="19"/>
      <c r="L32" s="19"/>
      <c r="M32" s="19"/>
      <c r="N32" s="19"/>
      <c r="O32" s="19"/>
      <c r="P32" s="19"/>
      <c r="Q32" s="19" t="s">
        <v>75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6</v>
      </c>
      <c r="B33" s="20" t="s">
        <v>89</v>
      </c>
      <c r="C33" s="35" t="s">
        <v>90</v>
      </c>
      <c r="D33" s="52" t="s">
        <v>87</v>
      </c>
      <c r="E33" s="24">
        <v>9.01</v>
      </c>
      <c r="F33" s="24"/>
      <c r="G33" s="24">
        <f>ROUND(E33*F33,2)</f>
        <v>0</v>
      </c>
      <c r="H33" s="124" t="s">
        <v>2512</v>
      </c>
      <c r="I33" s="19"/>
      <c r="J33" s="19"/>
      <c r="K33" s="19"/>
      <c r="L33" s="19"/>
      <c r="M33" s="19"/>
      <c r="N33" s="19"/>
      <c r="O33" s="19"/>
      <c r="P33" s="19"/>
      <c r="Q33" s="19" t="s">
        <v>70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/>
      <c r="B34" s="20"/>
      <c r="C34" s="37" t="s">
        <v>79</v>
      </c>
      <c r="D34" s="54"/>
      <c r="E34" s="45"/>
      <c r="F34" s="24"/>
      <c r="G34" s="24"/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 t="s">
        <v>75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/>
      <c r="B35" s="20"/>
      <c r="C35" s="37" t="s">
        <v>91</v>
      </c>
      <c r="D35" s="54"/>
      <c r="E35" s="45">
        <v>9.01</v>
      </c>
      <c r="F35" s="24"/>
      <c r="G35" s="24"/>
      <c r="H35" s="124">
        <v>0</v>
      </c>
      <c r="I35" s="19"/>
      <c r="J35" s="19"/>
      <c r="K35" s="19"/>
      <c r="L35" s="19"/>
      <c r="M35" s="19"/>
      <c r="N35" s="19"/>
      <c r="O35" s="19"/>
      <c r="P35" s="19"/>
      <c r="Q35" s="19" t="s">
        <v>75</v>
      </c>
      <c r="R35" s="19">
        <v>0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7</v>
      </c>
      <c r="B36" s="20" t="s">
        <v>92</v>
      </c>
      <c r="C36" s="35" t="s">
        <v>93</v>
      </c>
      <c r="D36" s="52" t="s">
        <v>87</v>
      </c>
      <c r="E36" s="24">
        <v>120.89999999999999</v>
      </c>
      <c r="F36" s="24"/>
      <c r="G36" s="24">
        <f>ROUND(E36*F36,2)</f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 t="s">
        <v>70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20"/>
      <c r="C37" s="37" t="s">
        <v>94</v>
      </c>
      <c r="D37" s="54"/>
      <c r="E37" s="45">
        <v>120.9</v>
      </c>
      <c r="F37" s="24"/>
      <c r="G37" s="24"/>
      <c r="H37" s="124">
        <v>0</v>
      </c>
      <c r="I37" s="19"/>
      <c r="J37" s="19"/>
      <c r="K37" s="19"/>
      <c r="L37" s="19"/>
      <c r="M37" s="19"/>
      <c r="N37" s="19"/>
      <c r="O37" s="19"/>
      <c r="P37" s="19"/>
      <c r="Q37" s="19" t="s">
        <v>75</v>
      </c>
      <c r="R37" s="19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/>
      <c r="B38" s="20"/>
      <c r="C38" s="37" t="s">
        <v>95</v>
      </c>
      <c r="D38" s="54"/>
      <c r="E38" s="45"/>
      <c r="F38" s="24"/>
      <c r="G38" s="24"/>
      <c r="H38" s="124">
        <v>0</v>
      </c>
      <c r="I38" s="19"/>
      <c r="J38" s="19"/>
      <c r="K38" s="19"/>
      <c r="L38" s="19"/>
      <c r="M38" s="19"/>
      <c r="N38" s="19"/>
      <c r="O38" s="19"/>
      <c r="P38" s="19"/>
      <c r="Q38" s="19" t="s">
        <v>75</v>
      </c>
      <c r="R38" s="19"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>
        <v>8</v>
      </c>
      <c r="B39" s="20" t="s">
        <v>96</v>
      </c>
      <c r="C39" s="35" t="s">
        <v>97</v>
      </c>
      <c r="D39" s="52" t="s">
        <v>87</v>
      </c>
      <c r="E39" s="24">
        <v>32.370000000000005</v>
      </c>
      <c r="F39" s="24"/>
      <c r="G39" s="24">
        <f>ROUND(E39*F39,2)</f>
        <v>0</v>
      </c>
      <c r="H39" s="124" t="s">
        <v>2512</v>
      </c>
      <c r="I39" s="19"/>
      <c r="J39" s="19"/>
      <c r="K39" s="19"/>
      <c r="L39" s="19"/>
      <c r="M39" s="19"/>
      <c r="N39" s="19"/>
      <c r="O39" s="19"/>
      <c r="P39" s="19"/>
      <c r="Q39" s="19" t="s">
        <v>70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/>
      <c r="B40" s="20"/>
      <c r="C40" s="37" t="s">
        <v>79</v>
      </c>
      <c r="D40" s="54"/>
      <c r="E40" s="45"/>
      <c r="F40" s="24"/>
      <c r="G40" s="24"/>
      <c r="H40" s="124">
        <v>0</v>
      </c>
      <c r="I40" s="19"/>
      <c r="J40" s="19"/>
      <c r="K40" s="19"/>
      <c r="L40" s="19"/>
      <c r="M40" s="19"/>
      <c r="N40" s="19"/>
      <c r="O40" s="19"/>
      <c r="P40" s="19"/>
      <c r="Q40" s="19" t="s">
        <v>75</v>
      </c>
      <c r="R40" s="19">
        <v>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/>
      <c r="B41" s="20"/>
      <c r="C41" s="37" t="s">
        <v>98</v>
      </c>
      <c r="D41" s="54"/>
      <c r="E41" s="45">
        <v>32.369999999999997</v>
      </c>
      <c r="F41" s="24"/>
      <c r="G41" s="24"/>
      <c r="H41" s="124">
        <v>0</v>
      </c>
      <c r="I41" s="19"/>
      <c r="J41" s="19"/>
      <c r="K41" s="19"/>
      <c r="L41" s="19"/>
      <c r="M41" s="19"/>
      <c r="N41" s="19"/>
      <c r="O41" s="19"/>
      <c r="P41" s="19"/>
      <c r="Q41" s="19" t="s">
        <v>75</v>
      </c>
      <c r="R41" s="19">
        <v>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22.5" outlineLevel="1" x14ac:dyDescent="0.2">
      <c r="A42" s="20">
        <v>9</v>
      </c>
      <c r="B42" s="20" t="s">
        <v>99</v>
      </c>
      <c r="C42" s="35" t="s">
        <v>100</v>
      </c>
      <c r="D42" s="52" t="s">
        <v>87</v>
      </c>
      <c r="E42" s="24">
        <v>9.75</v>
      </c>
      <c r="F42" s="24"/>
      <c r="G42" s="24">
        <f>ROUND(E42*F42,2)</f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 t="s">
        <v>70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/>
      <c r="B43" s="20"/>
      <c r="C43" s="37" t="s">
        <v>101</v>
      </c>
      <c r="D43" s="54"/>
      <c r="E43" s="45">
        <v>9.75</v>
      </c>
      <c r="F43" s="24"/>
      <c r="G43" s="24"/>
      <c r="H43" s="124">
        <v>0</v>
      </c>
      <c r="I43" s="19"/>
      <c r="J43" s="19"/>
      <c r="K43" s="19"/>
      <c r="L43" s="19"/>
      <c r="M43" s="19"/>
      <c r="N43" s="19"/>
      <c r="O43" s="19"/>
      <c r="P43" s="19"/>
      <c r="Q43" s="19" t="s">
        <v>75</v>
      </c>
      <c r="R43" s="19">
        <v>0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37" t="s">
        <v>95</v>
      </c>
      <c r="D44" s="54"/>
      <c r="E44" s="45"/>
      <c r="F44" s="24"/>
      <c r="G44" s="24"/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 t="s">
        <v>75</v>
      </c>
      <c r="R44" s="19"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10</v>
      </c>
      <c r="B45" s="311" t="s">
        <v>2541</v>
      </c>
      <c r="C45" s="312" t="s">
        <v>2542</v>
      </c>
      <c r="D45" s="52" t="s">
        <v>87</v>
      </c>
      <c r="E45" s="24">
        <v>43.319999999999993</v>
      </c>
      <c r="F45" s="24"/>
      <c r="G45" s="24">
        <f>ROUND(E45*F45,2)</f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 t="s">
        <v>70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/>
      <c r="B46" s="20"/>
      <c r="C46" s="37" t="s">
        <v>102</v>
      </c>
      <c r="D46" s="54"/>
      <c r="E46" s="45">
        <v>36.26</v>
      </c>
      <c r="F46" s="24"/>
      <c r="G46" s="24"/>
      <c r="H46" s="124">
        <v>0</v>
      </c>
      <c r="I46" s="19"/>
      <c r="J46" s="19"/>
      <c r="K46" s="19"/>
      <c r="L46" s="19"/>
      <c r="M46" s="19"/>
      <c r="N46" s="19"/>
      <c r="O46" s="19"/>
      <c r="P46" s="19"/>
      <c r="Q46" s="19" t="s">
        <v>75</v>
      </c>
      <c r="R46" s="19">
        <v>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20"/>
      <c r="C47" s="37" t="s">
        <v>103</v>
      </c>
      <c r="D47" s="54"/>
      <c r="E47" s="45">
        <v>7.06</v>
      </c>
      <c r="F47" s="24"/>
      <c r="G47" s="24"/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 t="s">
        <v>75</v>
      </c>
      <c r="R47" s="19"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2.5" outlineLevel="1" x14ac:dyDescent="0.2">
      <c r="A48" s="20">
        <v>11</v>
      </c>
      <c r="B48" s="311" t="s">
        <v>2543</v>
      </c>
      <c r="C48" s="312" t="s">
        <v>2544</v>
      </c>
      <c r="D48" s="52" t="s">
        <v>87</v>
      </c>
      <c r="E48" s="24">
        <v>106.494</v>
      </c>
      <c r="F48" s="24"/>
      <c r="G48" s="24">
        <f>ROUND(E48*F48,2)</f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 t="s">
        <v>70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20"/>
      <c r="C49" s="37" t="s">
        <v>79</v>
      </c>
      <c r="D49" s="54"/>
      <c r="E49" s="45"/>
      <c r="F49" s="24"/>
      <c r="G49" s="24"/>
      <c r="H49" s="124">
        <v>0</v>
      </c>
      <c r="I49" s="19"/>
      <c r="J49" s="19"/>
      <c r="K49" s="19"/>
      <c r="L49" s="19"/>
      <c r="M49" s="19"/>
      <c r="N49" s="19"/>
      <c r="O49" s="19"/>
      <c r="P49" s="19"/>
      <c r="Q49" s="19" t="s">
        <v>75</v>
      </c>
      <c r="R49" s="19">
        <v>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22.5" outlineLevel="1" x14ac:dyDescent="0.2">
      <c r="A50" s="20"/>
      <c r="B50" s="20"/>
      <c r="C50" s="37" t="s">
        <v>104</v>
      </c>
      <c r="D50" s="54"/>
      <c r="E50" s="45">
        <v>106.494</v>
      </c>
      <c r="F50" s="24"/>
      <c r="G50" s="24"/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 t="s">
        <v>75</v>
      </c>
      <c r="R50" s="19"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22.5" outlineLevel="1" x14ac:dyDescent="0.2">
      <c r="A51" s="20">
        <v>12</v>
      </c>
      <c r="B51" s="311" t="s">
        <v>2545</v>
      </c>
      <c r="C51" s="312" t="s">
        <v>2546</v>
      </c>
      <c r="D51" s="52" t="s">
        <v>87</v>
      </c>
      <c r="E51" s="24">
        <v>69.33</v>
      </c>
      <c r="F51" s="24"/>
      <c r="G51" s="24">
        <f>ROUND(E51*F51,2)</f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 t="s">
        <v>70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20"/>
      <c r="C52" s="37" t="s">
        <v>79</v>
      </c>
      <c r="D52" s="54"/>
      <c r="E52" s="45"/>
      <c r="F52" s="24"/>
      <c r="G52" s="24"/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 t="s">
        <v>75</v>
      </c>
      <c r="R52" s="19"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37" t="s">
        <v>105</v>
      </c>
      <c r="D53" s="54"/>
      <c r="E53" s="45">
        <v>69.33</v>
      </c>
      <c r="F53" s="24"/>
      <c r="G53" s="24"/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 t="s">
        <v>75</v>
      </c>
      <c r="R53" s="19">
        <v>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22.5" outlineLevel="1" x14ac:dyDescent="0.2">
      <c r="A54" s="20">
        <v>13</v>
      </c>
      <c r="B54" s="20" t="s">
        <v>106</v>
      </c>
      <c r="C54" s="35" t="s">
        <v>107</v>
      </c>
      <c r="D54" s="52" t="s">
        <v>87</v>
      </c>
      <c r="E54" s="24">
        <v>46.000000000000007</v>
      </c>
      <c r="F54" s="24"/>
      <c r="G54" s="24">
        <f>ROUND(E54*F54,2)</f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 t="s">
        <v>70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/>
      <c r="B55" s="20"/>
      <c r="C55" s="37" t="s">
        <v>79</v>
      </c>
      <c r="D55" s="54"/>
      <c r="E55" s="45"/>
      <c r="F55" s="24"/>
      <c r="G55" s="24"/>
      <c r="H55" s="124">
        <v>0</v>
      </c>
      <c r="I55" s="19"/>
      <c r="J55" s="19"/>
      <c r="K55" s="19"/>
      <c r="L55" s="19"/>
      <c r="M55" s="19"/>
      <c r="N55" s="19"/>
      <c r="O55" s="19"/>
      <c r="P55" s="19"/>
      <c r="Q55" s="19" t="s">
        <v>75</v>
      </c>
      <c r="R55" s="19"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/>
      <c r="B56" s="20"/>
      <c r="C56" s="37" t="s">
        <v>108</v>
      </c>
      <c r="D56" s="54"/>
      <c r="E56" s="45">
        <v>46</v>
      </c>
      <c r="F56" s="24"/>
      <c r="G56" s="24"/>
      <c r="H56" s="124">
        <v>0</v>
      </c>
      <c r="I56" s="19"/>
      <c r="J56" s="19"/>
      <c r="K56" s="19"/>
      <c r="L56" s="19"/>
      <c r="M56" s="19"/>
      <c r="N56" s="19"/>
      <c r="O56" s="19"/>
      <c r="P56" s="19"/>
      <c r="Q56" s="19" t="s">
        <v>75</v>
      </c>
      <c r="R56" s="19"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22.5" outlineLevel="1" x14ac:dyDescent="0.2">
      <c r="A57" s="20">
        <v>14</v>
      </c>
      <c r="B57" s="20" t="s">
        <v>109</v>
      </c>
      <c r="C57" s="35" t="s">
        <v>110</v>
      </c>
      <c r="D57" s="52" t="s">
        <v>87</v>
      </c>
      <c r="E57" s="24">
        <v>44.85</v>
      </c>
      <c r="F57" s="24"/>
      <c r="G57" s="24">
        <f>ROUND(E57*F57,2)</f>
        <v>0</v>
      </c>
      <c r="H57" s="124" t="s">
        <v>2512</v>
      </c>
      <c r="I57" s="19"/>
      <c r="J57" s="19"/>
      <c r="K57" s="19"/>
      <c r="L57" s="19"/>
      <c r="M57" s="19"/>
      <c r="N57" s="19"/>
      <c r="O57" s="19"/>
      <c r="P57" s="19"/>
      <c r="Q57" s="19" t="s">
        <v>70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/>
      <c r="B58" s="20"/>
      <c r="C58" s="37" t="s">
        <v>79</v>
      </c>
      <c r="D58" s="54"/>
      <c r="E58" s="45"/>
      <c r="F58" s="24"/>
      <c r="G58" s="24"/>
      <c r="H58" s="124">
        <v>0</v>
      </c>
      <c r="I58" s="19"/>
      <c r="J58" s="19"/>
      <c r="K58" s="19"/>
      <c r="L58" s="19"/>
      <c r="M58" s="19"/>
      <c r="N58" s="19"/>
      <c r="O58" s="19"/>
      <c r="P58" s="19"/>
      <c r="Q58" s="19" t="s">
        <v>75</v>
      </c>
      <c r="R58" s="19"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/>
      <c r="B59" s="20"/>
      <c r="C59" s="37" t="s">
        <v>111</v>
      </c>
      <c r="D59" s="54"/>
      <c r="E59" s="45">
        <v>44.85</v>
      </c>
      <c r="F59" s="24"/>
      <c r="G59" s="24"/>
      <c r="H59" s="124">
        <v>0</v>
      </c>
      <c r="I59" s="19"/>
      <c r="J59" s="19"/>
      <c r="K59" s="19"/>
      <c r="L59" s="19"/>
      <c r="M59" s="19"/>
      <c r="N59" s="19"/>
      <c r="O59" s="19"/>
      <c r="P59" s="19"/>
      <c r="Q59" s="19" t="s">
        <v>75</v>
      </c>
      <c r="R59" s="19">
        <v>0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20">
        <v>15</v>
      </c>
      <c r="B60" s="20" t="s">
        <v>112</v>
      </c>
      <c r="C60" s="35" t="s">
        <v>113</v>
      </c>
      <c r="D60" s="52" t="s">
        <v>69</v>
      </c>
      <c r="E60" s="24">
        <v>6</v>
      </c>
      <c r="F60" s="24"/>
      <c r="G60" s="24">
        <f>ROUND(E60*F60,2)</f>
        <v>0</v>
      </c>
      <c r="H60" s="124" t="s">
        <v>2513</v>
      </c>
      <c r="I60" s="19"/>
      <c r="J60" s="19"/>
      <c r="K60" s="19"/>
      <c r="L60" s="19"/>
      <c r="M60" s="19"/>
      <c r="N60" s="19"/>
      <c r="O60" s="19"/>
      <c r="P60" s="19"/>
      <c r="Q60" s="19" t="s">
        <v>70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/>
      <c r="B61" s="20"/>
      <c r="C61" s="37" t="s">
        <v>79</v>
      </c>
      <c r="D61" s="54"/>
      <c r="E61" s="45"/>
      <c r="F61" s="24"/>
      <c r="G61" s="24"/>
      <c r="H61" s="124">
        <v>0</v>
      </c>
      <c r="I61" s="19"/>
      <c r="J61" s="19"/>
      <c r="K61" s="19"/>
      <c r="L61" s="19"/>
      <c r="M61" s="19"/>
      <c r="N61" s="19"/>
      <c r="O61" s="19"/>
      <c r="P61" s="19"/>
      <c r="Q61" s="19" t="s">
        <v>75</v>
      </c>
      <c r="R61" s="19">
        <v>0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37" t="s">
        <v>114</v>
      </c>
      <c r="D62" s="54"/>
      <c r="E62" s="45">
        <v>6</v>
      </c>
      <c r="F62" s="24"/>
      <c r="G62" s="24"/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 t="s">
        <v>75</v>
      </c>
      <c r="R62" s="19">
        <v>0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16</v>
      </c>
      <c r="B63" s="20" t="s">
        <v>115</v>
      </c>
      <c r="C63" s="35" t="s">
        <v>116</v>
      </c>
      <c r="D63" s="52" t="s">
        <v>69</v>
      </c>
      <c r="E63" s="24">
        <v>4</v>
      </c>
      <c r="F63" s="24"/>
      <c r="G63" s="24">
        <f>ROUND(E63*F63,2)</f>
        <v>0</v>
      </c>
      <c r="H63" s="124" t="s">
        <v>2512</v>
      </c>
      <c r="I63" s="19"/>
      <c r="J63" s="19"/>
      <c r="K63" s="19"/>
      <c r="L63" s="19"/>
      <c r="M63" s="19"/>
      <c r="N63" s="19"/>
      <c r="O63" s="19"/>
      <c r="P63" s="19"/>
      <c r="Q63" s="19" t="s">
        <v>70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20"/>
      <c r="C64" s="37" t="s">
        <v>79</v>
      </c>
      <c r="D64" s="54"/>
      <c r="E64" s="45"/>
      <c r="F64" s="24"/>
      <c r="G64" s="24"/>
      <c r="H64" s="124">
        <v>0</v>
      </c>
      <c r="I64" s="19"/>
      <c r="J64" s="19"/>
      <c r="K64" s="19"/>
      <c r="L64" s="19"/>
      <c r="M64" s="19"/>
      <c r="N64" s="19"/>
      <c r="O64" s="19"/>
      <c r="P64" s="19"/>
      <c r="Q64" s="19" t="s">
        <v>75</v>
      </c>
      <c r="R64" s="19">
        <v>0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20"/>
      <c r="C65" s="37" t="s">
        <v>117</v>
      </c>
      <c r="D65" s="54"/>
      <c r="E65" s="45">
        <v>4</v>
      </c>
      <c r="F65" s="24"/>
      <c r="G65" s="24"/>
      <c r="H65" s="124">
        <v>0</v>
      </c>
      <c r="I65" s="19"/>
      <c r="J65" s="19"/>
      <c r="K65" s="19"/>
      <c r="L65" s="19"/>
      <c r="M65" s="19"/>
      <c r="N65" s="19"/>
      <c r="O65" s="19"/>
      <c r="P65" s="19"/>
      <c r="Q65" s="19" t="s">
        <v>75</v>
      </c>
      <c r="R65" s="19">
        <v>0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x14ac:dyDescent="0.2">
      <c r="A66" s="21" t="s">
        <v>65</v>
      </c>
      <c r="B66" s="21" t="s">
        <v>16</v>
      </c>
      <c r="C66" s="36" t="s">
        <v>17</v>
      </c>
      <c r="D66" s="53"/>
      <c r="E66" s="25"/>
      <c r="F66" s="25"/>
      <c r="G66" s="25">
        <f>SUMIF(Q67:Q72,"&lt;&gt;NOR",G67:G72)</f>
        <v>0</v>
      </c>
      <c r="H66" s="125"/>
      <c r="I66" s="19"/>
      <c r="Q66" t="s">
        <v>66</v>
      </c>
    </row>
    <row r="67" spans="1:46" ht="22.5" outlineLevel="1" x14ac:dyDescent="0.2">
      <c r="A67" s="20">
        <v>17</v>
      </c>
      <c r="B67" s="20" t="s">
        <v>118</v>
      </c>
      <c r="C67" s="35" t="s">
        <v>119</v>
      </c>
      <c r="D67" s="52" t="s">
        <v>87</v>
      </c>
      <c r="E67" s="24">
        <v>68</v>
      </c>
      <c r="F67" s="24"/>
      <c r="G67" s="24">
        <f>ROUND(E67*F67,2)</f>
        <v>0</v>
      </c>
      <c r="H67" s="124" t="s">
        <v>2513</v>
      </c>
      <c r="I67" s="19"/>
      <c r="J67" s="19"/>
      <c r="K67" s="19"/>
      <c r="L67" s="19"/>
      <c r="M67" s="19"/>
      <c r="N67" s="19"/>
      <c r="O67" s="19"/>
      <c r="P67" s="19"/>
      <c r="Q67" s="19" t="s">
        <v>120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/>
      <c r="B68" s="20"/>
      <c r="C68" s="37" t="s">
        <v>121</v>
      </c>
      <c r="D68" s="54"/>
      <c r="E68" s="45">
        <v>68</v>
      </c>
      <c r="F68" s="24"/>
      <c r="G68" s="24"/>
      <c r="H68" s="124">
        <v>0</v>
      </c>
      <c r="I68" s="19"/>
      <c r="J68" s="19"/>
      <c r="K68" s="19"/>
      <c r="L68" s="19"/>
      <c r="M68" s="19"/>
      <c r="N68" s="19"/>
      <c r="O68" s="19"/>
      <c r="P68" s="19"/>
      <c r="Q68" s="19" t="s">
        <v>75</v>
      </c>
      <c r="R68" s="19">
        <v>0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/>
      <c r="B69" s="20"/>
      <c r="C69" s="37" t="s">
        <v>95</v>
      </c>
      <c r="D69" s="54"/>
      <c r="E69" s="45"/>
      <c r="F69" s="24"/>
      <c r="G69" s="24"/>
      <c r="H69" s="124">
        <v>0</v>
      </c>
      <c r="I69" s="19"/>
      <c r="J69" s="19"/>
      <c r="K69" s="19"/>
      <c r="L69" s="19"/>
      <c r="M69" s="19"/>
      <c r="N69" s="19"/>
      <c r="O69" s="19"/>
      <c r="P69" s="19"/>
      <c r="Q69" s="19" t="s">
        <v>75</v>
      </c>
      <c r="R69" s="19">
        <v>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18</v>
      </c>
      <c r="B70" s="20" t="s">
        <v>122</v>
      </c>
      <c r="C70" s="35" t="s">
        <v>123</v>
      </c>
      <c r="D70" s="52" t="s">
        <v>87</v>
      </c>
      <c r="E70" s="24">
        <v>225</v>
      </c>
      <c r="F70" s="24"/>
      <c r="G70" s="24">
        <f>ROUND(E70*F70,2)</f>
        <v>0</v>
      </c>
      <c r="H70" s="124" t="s">
        <v>2512</v>
      </c>
      <c r="I70" s="19"/>
      <c r="J70" s="19"/>
      <c r="K70" s="19"/>
      <c r="L70" s="19"/>
      <c r="M70" s="19"/>
      <c r="N70" s="19"/>
      <c r="O70" s="19"/>
      <c r="P70" s="19"/>
      <c r="Q70" s="19" t="s">
        <v>70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20"/>
      <c r="C71" s="37" t="s">
        <v>124</v>
      </c>
      <c r="D71" s="54"/>
      <c r="E71" s="45">
        <v>225</v>
      </c>
      <c r="F71" s="24"/>
      <c r="G71" s="24"/>
      <c r="H71" s="124">
        <v>0</v>
      </c>
      <c r="I71" s="19"/>
      <c r="J71" s="19"/>
      <c r="K71" s="19"/>
      <c r="L71" s="19"/>
      <c r="M71" s="19"/>
      <c r="N71" s="19"/>
      <c r="O71" s="19"/>
      <c r="P71" s="19"/>
      <c r="Q71" s="19" t="s">
        <v>75</v>
      </c>
      <c r="R71" s="19">
        <v>0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20"/>
      <c r="C72" s="37" t="s">
        <v>95</v>
      </c>
      <c r="D72" s="54"/>
      <c r="E72" s="45"/>
      <c r="F72" s="24"/>
      <c r="G72" s="24"/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 t="s">
        <v>75</v>
      </c>
      <c r="R72" s="19">
        <v>0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x14ac:dyDescent="0.2">
      <c r="A73" s="21" t="s">
        <v>65</v>
      </c>
      <c r="B73" s="21" t="s">
        <v>18</v>
      </c>
      <c r="C73" s="36" t="s">
        <v>19</v>
      </c>
      <c r="D73" s="53"/>
      <c r="E73" s="25"/>
      <c r="F73" s="25"/>
      <c r="G73" s="25">
        <f>SUMIF(Q74:Q112,"&lt;&gt;NOR",G74:G112)</f>
        <v>0</v>
      </c>
      <c r="H73" s="125"/>
      <c r="I73" s="19"/>
      <c r="Q73" t="s">
        <v>66</v>
      </c>
    </row>
    <row r="74" spans="1:46" outlineLevel="1" x14ac:dyDescent="0.2">
      <c r="A74" s="20">
        <v>19</v>
      </c>
      <c r="B74" s="20" t="s">
        <v>125</v>
      </c>
      <c r="C74" s="35" t="s">
        <v>126</v>
      </c>
      <c r="D74" s="52" t="s">
        <v>87</v>
      </c>
      <c r="E74" s="24">
        <v>85.335200000000015</v>
      </c>
      <c r="F74" s="24"/>
      <c r="G74" s="24">
        <f>ROUND(E74*F74,2)</f>
        <v>0</v>
      </c>
      <c r="H74" s="124" t="s">
        <v>2513</v>
      </c>
      <c r="I74" s="19"/>
      <c r="J74" s="19"/>
      <c r="K74" s="19"/>
      <c r="L74" s="19"/>
      <c r="M74" s="19"/>
      <c r="N74" s="19"/>
      <c r="O74" s="19"/>
      <c r="P74" s="19"/>
      <c r="Q74" s="19" t="s">
        <v>70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/>
      <c r="B75" s="20"/>
      <c r="C75" s="37" t="s">
        <v>79</v>
      </c>
      <c r="D75" s="54"/>
      <c r="E75" s="45"/>
      <c r="F75" s="24"/>
      <c r="G75" s="24"/>
      <c r="H75" s="124">
        <v>0</v>
      </c>
      <c r="I75" s="19"/>
      <c r="J75" s="19"/>
      <c r="K75" s="19"/>
      <c r="L75" s="19"/>
      <c r="M75" s="19"/>
      <c r="N75" s="19"/>
      <c r="O75" s="19"/>
      <c r="P75" s="19"/>
      <c r="Q75" s="19" t="s">
        <v>75</v>
      </c>
      <c r="R75" s="19">
        <v>0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/>
      <c r="B76" s="20"/>
      <c r="C76" s="37" t="s">
        <v>127</v>
      </c>
      <c r="D76" s="54"/>
      <c r="E76" s="45">
        <v>21.430399999999999</v>
      </c>
      <c r="F76" s="24"/>
      <c r="G76" s="24"/>
      <c r="H76" s="124">
        <v>0</v>
      </c>
      <c r="I76" s="19"/>
      <c r="J76" s="19"/>
      <c r="K76" s="19"/>
      <c r="L76" s="19"/>
      <c r="M76" s="19"/>
      <c r="N76" s="19"/>
      <c r="O76" s="19"/>
      <c r="P76" s="19"/>
      <c r="Q76" s="19" t="s">
        <v>75</v>
      </c>
      <c r="R76" s="19">
        <v>0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/>
      <c r="B77" s="20"/>
      <c r="C77" s="37" t="s">
        <v>128</v>
      </c>
      <c r="D77" s="54"/>
      <c r="E77" s="45">
        <v>7.9560000000000004</v>
      </c>
      <c r="F77" s="24"/>
      <c r="G77" s="24"/>
      <c r="H77" s="124">
        <v>0</v>
      </c>
      <c r="I77" s="19"/>
      <c r="J77" s="19"/>
      <c r="K77" s="19"/>
      <c r="L77" s="19"/>
      <c r="M77" s="19"/>
      <c r="N77" s="19"/>
      <c r="O77" s="19"/>
      <c r="P77" s="19"/>
      <c r="Q77" s="19" t="s">
        <v>75</v>
      </c>
      <c r="R77" s="19">
        <v>0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/>
      <c r="B78" s="20"/>
      <c r="C78" s="37" t="s">
        <v>95</v>
      </c>
      <c r="D78" s="54"/>
      <c r="E78" s="45"/>
      <c r="F78" s="24"/>
      <c r="G78" s="24"/>
      <c r="H78" s="124">
        <v>0</v>
      </c>
      <c r="I78" s="19"/>
      <c r="J78" s="19"/>
      <c r="K78" s="19"/>
      <c r="L78" s="19"/>
      <c r="M78" s="19"/>
      <c r="N78" s="19"/>
      <c r="O78" s="19"/>
      <c r="P78" s="19"/>
      <c r="Q78" s="19" t="s">
        <v>75</v>
      </c>
      <c r="R78" s="19">
        <v>0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/>
      <c r="B79" s="20"/>
      <c r="C79" s="37" t="s">
        <v>129</v>
      </c>
      <c r="D79" s="54"/>
      <c r="E79" s="45">
        <v>44.264600000000002</v>
      </c>
      <c r="F79" s="24"/>
      <c r="G79" s="24"/>
      <c r="H79" s="124">
        <v>0</v>
      </c>
      <c r="I79" s="19"/>
      <c r="J79" s="19"/>
      <c r="K79" s="19"/>
      <c r="L79" s="19"/>
      <c r="M79" s="19"/>
      <c r="N79" s="19"/>
      <c r="O79" s="19"/>
      <c r="P79" s="19"/>
      <c r="Q79" s="19" t="s">
        <v>75</v>
      </c>
      <c r="R79" s="19">
        <v>0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outlineLevel="1" x14ac:dyDescent="0.2">
      <c r="A80" s="20"/>
      <c r="B80" s="20"/>
      <c r="C80" s="37" t="s">
        <v>130</v>
      </c>
      <c r="D80" s="54"/>
      <c r="E80" s="45">
        <v>11.684200000000001</v>
      </c>
      <c r="F80" s="24"/>
      <c r="G80" s="24"/>
      <c r="H80" s="124">
        <v>0</v>
      </c>
      <c r="I80" s="19"/>
      <c r="J80" s="19"/>
      <c r="K80" s="19"/>
      <c r="L80" s="19"/>
      <c r="M80" s="19"/>
      <c r="N80" s="19"/>
      <c r="O80" s="19"/>
      <c r="P80" s="19"/>
      <c r="Q80" s="19" t="s">
        <v>75</v>
      </c>
      <c r="R80" s="19">
        <v>0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>
        <v>20</v>
      </c>
      <c r="B81" s="20" t="s">
        <v>131</v>
      </c>
      <c r="C81" s="35" t="s">
        <v>132</v>
      </c>
      <c r="D81" s="52" t="s">
        <v>87</v>
      </c>
      <c r="E81" s="24">
        <v>100</v>
      </c>
      <c r="F81" s="24"/>
      <c r="G81" s="24">
        <f>ROUND(E81*F81,2)</f>
        <v>0</v>
      </c>
      <c r="H81" s="124" t="s">
        <v>2513</v>
      </c>
      <c r="I81" s="19"/>
      <c r="J81" s="19"/>
      <c r="K81" s="19"/>
      <c r="L81" s="19"/>
      <c r="M81" s="19"/>
      <c r="N81" s="19"/>
      <c r="O81" s="19"/>
      <c r="P81" s="19"/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/>
      <c r="B82" s="20"/>
      <c r="C82" s="37" t="s">
        <v>133</v>
      </c>
      <c r="D82" s="54"/>
      <c r="E82" s="45">
        <v>100</v>
      </c>
      <c r="F82" s="24"/>
      <c r="G82" s="24"/>
      <c r="H82" s="124">
        <v>0</v>
      </c>
      <c r="I82" s="19"/>
      <c r="J82" s="19"/>
      <c r="K82" s="19"/>
      <c r="L82" s="19"/>
      <c r="M82" s="19"/>
      <c r="N82" s="19"/>
      <c r="O82" s="19"/>
      <c r="P82" s="19"/>
      <c r="Q82" s="19" t="s">
        <v>75</v>
      </c>
      <c r="R82" s="19"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ht="22.5" outlineLevel="1" x14ac:dyDescent="0.2">
      <c r="A83" s="20">
        <v>21</v>
      </c>
      <c r="B83" s="20" t="s">
        <v>134</v>
      </c>
      <c r="C83" s="35" t="s">
        <v>135</v>
      </c>
      <c r="D83" s="52" t="s">
        <v>87</v>
      </c>
      <c r="E83" s="24">
        <v>854.1</v>
      </c>
      <c r="F83" s="24"/>
      <c r="G83" s="24">
        <f>ROUND(E83*F83,2)</f>
        <v>0</v>
      </c>
      <c r="H83" s="124" t="s">
        <v>2513</v>
      </c>
      <c r="I83" s="19"/>
      <c r="J83" s="19"/>
      <c r="K83" s="19"/>
      <c r="L83" s="19"/>
      <c r="M83" s="19"/>
      <c r="N83" s="19"/>
      <c r="O83" s="19"/>
      <c r="P83" s="19"/>
      <c r="Q83" s="19" t="s">
        <v>70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/>
      <c r="B84" s="20"/>
      <c r="C84" s="37" t="s">
        <v>136</v>
      </c>
      <c r="D84" s="54"/>
      <c r="E84" s="45">
        <v>292.5</v>
      </c>
      <c r="F84" s="24"/>
      <c r="G84" s="24"/>
      <c r="H84" s="124">
        <v>0</v>
      </c>
      <c r="I84" s="19"/>
      <c r="J84" s="19"/>
      <c r="K84" s="19"/>
      <c r="L84" s="19"/>
      <c r="M84" s="19"/>
      <c r="N84" s="19"/>
      <c r="O84" s="19"/>
      <c r="P84" s="19"/>
      <c r="Q84" s="19" t="s">
        <v>75</v>
      </c>
      <c r="R84" s="19">
        <v>0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/>
      <c r="B85" s="20"/>
      <c r="C85" s="37" t="s">
        <v>137</v>
      </c>
      <c r="D85" s="54"/>
      <c r="E85" s="45">
        <v>561.6</v>
      </c>
      <c r="F85" s="24"/>
      <c r="G85" s="24"/>
      <c r="H85" s="124">
        <v>0</v>
      </c>
      <c r="I85" s="19"/>
      <c r="J85" s="19"/>
      <c r="K85" s="19"/>
      <c r="L85" s="19"/>
      <c r="M85" s="19"/>
      <c r="N85" s="19"/>
      <c r="O85" s="19"/>
      <c r="P85" s="19"/>
      <c r="Q85" s="19" t="s">
        <v>75</v>
      </c>
      <c r="R85" s="19">
        <v>0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>
        <v>22</v>
      </c>
      <c r="B86" s="20" t="s">
        <v>138</v>
      </c>
      <c r="C86" s="35" t="s">
        <v>139</v>
      </c>
      <c r="D86" s="52" t="s">
        <v>87</v>
      </c>
      <c r="E86" s="24">
        <v>1080.3000000000002</v>
      </c>
      <c r="F86" s="24"/>
      <c r="G86" s="24">
        <f>ROUND(E86*F86,2)</f>
        <v>0</v>
      </c>
      <c r="H86" s="124" t="s">
        <v>2513</v>
      </c>
      <c r="I86" s="19"/>
      <c r="J86" s="19"/>
      <c r="K86" s="19"/>
      <c r="L86" s="19"/>
      <c r="M86" s="19"/>
      <c r="N86" s="19"/>
      <c r="O86" s="19"/>
      <c r="P86" s="19"/>
      <c r="Q86" s="19" t="s">
        <v>70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/>
      <c r="B87" s="20"/>
      <c r="C87" s="37" t="s">
        <v>140</v>
      </c>
      <c r="D87" s="54"/>
      <c r="E87" s="45">
        <v>226.2</v>
      </c>
      <c r="F87" s="24"/>
      <c r="G87" s="24"/>
      <c r="H87" s="124">
        <v>0</v>
      </c>
      <c r="I87" s="19"/>
      <c r="J87" s="19"/>
      <c r="K87" s="19"/>
      <c r="L87" s="19"/>
      <c r="M87" s="19"/>
      <c r="N87" s="19"/>
      <c r="O87" s="19"/>
      <c r="P87" s="19"/>
      <c r="Q87" s="19" t="s">
        <v>75</v>
      </c>
      <c r="R87" s="19">
        <v>0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/>
      <c r="B88" s="20"/>
      <c r="C88" s="37" t="s">
        <v>136</v>
      </c>
      <c r="D88" s="54"/>
      <c r="E88" s="45">
        <v>292.5</v>
      </c>
      <c r="F88" s="24"/>
      <c r="G88" s="24"/>
      <c r="H88" s="124">
        <v>0</v>
      </c>
      <c r="I88" s="19"/>
      <c r="J88" s="19"/>
      <c r="K88" s="19"/>
      <c r="L88" s="19"/>
      <c r="M88" s="19"/>
      <c r="N88" s="19"/>
      <c r="O88" s="19"/>
      <c r="P88" s="19"/>
      <c r="Q88" s="19" t="s">
        <v>75</v>
      </c>
      <c r="R88" s="19">
        <v>0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20"/>
      <c r="C89" s="37" t="s">
        <v>137</v>
      </c>
      <c r="D89" s="54"/>
      <c r="E89" s="45">
        <v>561.6</v>
      </c>
      <c r="F89" s="24"/>
      <c r="G89" s="24"/>
      <c r="H89" s="124">
        <v>0</v>
      </c>
      <c r="I89" s="19"/>
      <c r="J89" s="19"/>
      <c r="K89" s="19"/>
      <c r="L89" s="19"/>
      <c r="M89" s="19"/>
      <c r="N89" s="19"/>
      <c r="O89" s="19"/>
      <c r="P89" s="19"/>
      <c r="Q89" s="19" t="s">
        <v>75</v>
      </c>
      <c r="R89" s="19">
        <v>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23</v>
      </c>
      <c r="B90" s="20" t="s">
        <v>141</v>
      </c>
      <c r="C90" s="35" t="s">
        <v>142</v>
      </c>
      <c r="D90" s="52" t="s">
        <v>87</v>
      </c>
      <c r="E90" s="24">
        <v>1080.3000000000002</v>
      </c>
      <c r="F90" s="24"/>
      <c r="G90" s="24">
        <f>ROUND(E90*F90,2)</f>
        <v>0</v>
      </c>
      <c r="H90" s="124" t="s">
        <v>2513</v>
      </c>
      <c r="I90" s="19"/>
      <c r="J90" s="19"/>
      <c r="K90" s="19"/>
      <c r="L90" s="19"/>
      <c r="M90" s="19"/>
      <c r="N90" s="19"/>
      <c r="O90" s="19"/>
      <c r="P90" s="19"/>
      <c r="Q90" s="19" t="s">
        <v>70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/>
      <c r="B91" s="20"/>
      <c r="C91" s="37" t="s">
        <v>140</v>
      </c>
      <c r="D91" s="54"/>
      <c r="E91" s="45">
        <v>226.2</v>
      </c>
      <c r="F91" s="24"/>
      <c r="G91" s="24"/>
      <c r="H91" s="124">
        <v>0</v>
      </c>
      <c r="I91" s="19"/>
      <c r="J91" s="19"/>
      <c r="K91" s="19"/>
      <c r="L91" s="19"/>
      <c r="M91" s="19"/>
      <c r="N91" s="19"/>
      <c r="O91" s="19"/>
      <c r="P91" s="19"/>
      <c r="Q91" s="19" t="s">
        <v>75</v>
      </c>
      <c r="R91" s="19">
        <v>0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/>
      <c r="B92" s="20"/>
      <c r="C92" s="37" t="s">
        <v>136</v>
      </c>
      <c r="D92" s="54"/>
      <c r="E92" s="45">
        <v>292.5</v>
      </c>
      <c r="F92" s="24"/>
      <c r="G92" s="24"/>
      <c r="H92" s="124">
        <v>0</v>
      </c>
      <c r="I92" s="19"/>
      <c r="J92" s="19"/>
      <c r="K92" s="19"/>
      <c r="L92" s="19"/>
      <c r="M92" s="19"/>
      <c r="N92" s="19"/>
      <c r="O92" s="19"/>
      <c r="P92" s="19"/>
      <c r="Q92" s="19" t="s">
        <v>75</v>
      </c>
      <c r="R92" s="19">
        <v>0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/>
      <c r="B93" s="20"/>
      <c r="C93" s="37" t="s">
        <v>137</v>
      </c>
      <c r="D93" s="54"/>
      <c r="E93" s="45">
        <v>561.6</v>
      </c>
      <c r="F93" s="24"/>
      <c r="G93" s="24"/>
      <c r="H93" s="124">
        <v>0</v>
      </c>
      <c r="I93" s="19"/>
      <c r="J93" s="19"/>
      <c r="K93" s="19"/>
      <c r="L93" s="19"/>
      <c r="M93" s="19"/>
      <c r="N93" s="19"/>
      <c r="O93" s="19"/>
      <c r="P93" s="19"/>
      <c r="Q93" s="19" t="s">
        <v>75</v>
      </c>
      <c r="R93" s="19">
        <v>0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24</v>
      </c>
      <c r="B94" s="20" t="s">
        <v>143</v>
      </c>
      <c r="C94" s="35" t="s">
        <v>144</v>
      </c>
      <c r="D94" s="52" t="s">
        <v>87</v>
      </c>
      <c r="E94" s="24">
        <v>292.5</v>
      </c>
      <c r="F94" s="24"/>
      <c r="G94" s="24">
        <f>ROUND(E94*F94,2)</f>
        <v>0</v>
      </c>
      <c r="H94" s="124" t="s">
        <v>2513</v>
      </c>
      <c r="I94" s="19"/>
      <c r="J94" s="19"/>
      <c r="K94" s="19"/>
      <c r="L94" s="19"/>
      <c r="M94" s="19"/>
      <c r="N94" s="19"/>
      <c r="O94" s="19"/>
      <c r="P94" s="19"/>
      <c r="Q94" s="19" t="s">
        <v>70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37" t="s">
        <v>136</v>
      </c>
      <c r="D95" s="54"/>
      <c r="E95" s="45">
        <v>292.5</v>
      </c>
      <c r="F95" s="24"/>
      <c r="G95" s="24"/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 t="s">
        <v>75</v>
      </c>
      <c r="R95" s="19">
        <v>0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25</v>
      </c>
      <c r="B96" s="20" t="s">
        <v>145</v>
      </c>
      <c r="C96" s="35" t="s">
        <v>146</v>
      </c>
      <c r="D96" s="52" t="s">
        <v>87</v>
      </c>
      <c r="E96" s="24">
        <v>561.6</v>
      </c>
      <c r="F96" s="24"/>
      <c r="G96" s="24">
        <f>ROUND(E96*F96,2)</f>
        <v>0</v>
      </c>
      <c r="H96" s="124" t="s">
        <v>2513</v>
      </c>
      <c r="I96" s="19"/>
      <c r="J96" s="19"/>
      <c r="K96" s="19"/>
      <c r="L96" s="19"/>
      <c r="M96" s="19"/>
      <c r="N96" s="19"/>
      <c r="O96" s="19"/>
      <c r="P96" s="19"/>
      <c r="Q96" s="19" t="s">
        <v>70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/>
      <c r="B97" s="20"/>
      <c r="C97" s="37" t="s">
        <v>137</v>
      </c>
      <c r="D97" s="54"/>
      <c r="E97" s="45">
        <v>561.6</v>
      </c>
      <c r="F97" s="24"/>
      <c r="G97" s="24"/>
      <c r="H97" s="124">
        <v>0</v>
      </c>
      <c r="I97" s="19"/>
      <c r="J97" s="19"/>
      <c r="K97" s="19"/>
      <c r="L97" s="19"/>
      <c r="M97" s="19"/>
      <c r="N97" s="19"/>
      <c r="O97" s="19"/>
      <c r="P97" s="19"/>
      <c r="Q97" s="19" t="s">
        <v>75</v>
      </c>
      <c r="R97" s="19">
        <v>0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26</v>
      </c>
      <c r="B98" s="20" t="s">
        <v>147</v>
      </c>
      <c r="C98" s="35" t="s">
        <v>148</v>
      </c>
      <c r="D98" s="52" t="s">
        <v>87</v>
      </c>
      <c r="E98" s="24">
        <v>100</v>
      </c>
      <c r="F98" s="24"/>
      <c r="G98" s="24">
        <f>ROUND(E98*F98,2)</f>
        <v>0</v>
      </c>
      <c r="H98" s="124" t="s">
        <v>2513</v>
      </c>
      <c r="I98" s="19"/>
      <c r="J98" s="19"/>
      <c r="K98" s="19"/>
      <c r="L98" s="19"/>
      <c r="M98" s="19"/>
      <c r="N98" s="19"/>
      <c r="O98" s="19"/>
      <c r="P98" s="19"/>
      <c r="Q98" s="19" t="s">
        <v>70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/>
      <c r="B99" s="20"/>
      <c r="C99" s="37" t="s">
        <v>133</v>
      </c>
      <c r="D99" s="54"/>
      <c r="E99" s="45">
        <v>100</v>
      </c>
      <c r="F99" s="24"/>
      <c r="G99" s="24"/>
      <c r="H99" s="124">
        <v>0</v>
      </c>
      <c r="I99" s="19"/>
      <c r="J99" s="19"/>
      <c r="K99" s="19"/>
      <c r="L99" s="19"/>
      <c r="M99" s="19"/>
      <c r="N99" s="19"/>
      <c r="O99" s="19"/>
      <c r="P99" s="19"/>
      <c r="Q99" s="19" t="s">
        <v>75</v>
      </c>
      <c r="R99" s="19">
        <v>0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27</v>
      </c>
      <c r="B100" s="20" t="s">
        <v>149</v>
      </c>
      <c r="C100" s="35" t="s">
        <v>150</v>
      </c>
      <c r="D100" s="52" t="s">
        <v>87</v>
      </c>
      <c r="E100" s="24">
        <v>1080.3000000000002</v>
      </c>
      <c r="F100" s="24"/>
      <c r="G100" s="24">
        <f>ROUND(E100*F100,2)</f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 t="s">
        <v>70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20"/>
      <c r="C101" s="37" t="s">
        <v>140</v>
      </c>
      <c r="D101" s="54"/>
      <c r="E101" s="45">
        <v>226.2</v>
      </c>
      <c r="F101" s="24"/>
      <c r="G101" s="24"/>
      <c r="H101" s="124">
        <v>0</v>
      </c>
      <c r="I101" s="19"/>
      <c r="J101" s="19"/>
      <c r="K101" s="19"/>
      <c r="L101" s="19"/>
      <c r="M101" s="19"/>
      <c r="N101" s="19"/>
      <c r="O101" s="19"/>
      <c r="P101" s="19"/>
      <c r="Q101" s="19" t="s">
        <v>75</v>
      </c>
      <c r="R101" s="19">
        <v>0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/>
      <c r="B102" s="20"/>
      <c r="C102" s="37" t="s">
        <v>136</v>
      </c>
      <c r="D102" s="54"/>
      <c r="E102" s="45">
        <v>292.5</v>
      </c>
      <c r="F102" s="24"/>
      <c r="G102" s="24"/>
      <c r="H102" s="124">
        <v>0</v>
      </c>
      <c r="I102" s="19"/>
      <c r="J102" s="19"/>
      <c r="K102" s="19"/>
      <c r="L102" s="19"/>
      <c r="M102" s="19"/>
      <c r="N102" s="19"/>
      <c r="O102" s="19"/>
      <c r="P102" s="19"/>
      <c r="Q102" s="19" t="s">
        <v>75</v>
      </c>
      <c r="R102" s="19">
        <v>0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/>
      <c r="B103" s="20"/>
      <c r="C103" s="37" t="s">
        <v>137</v>
      </c>
      <c r="D103" s="54"/>
      <c r="E103" s="45">
        <v>561.6</v>
      </c>
      <c r="F103" s="24"/>
      <c r="G103" s="24"/>
      <c r="H103" s="124">
        <v>0</v>
      </c>
      <c r="I103" s="19"/>
      <c r="J103" s="19"/>
      <c r="K103" s="19"/>
      <c r="L103" s="19"/>
      <c r="M103" s="19"/>
      <c r="N103" s="19"/>
      <c r="O103" s="19"/>
      <c r="P103" s="19"/>
      <c r="Q103" s="19" t="s">
        <v>75</v>
      </c>
      <c r="R103" s="19">
        <v>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28</v>
      </c>
      <c r="B104" s="20" t="s">
        <v>151</v>
      </c>
      <c r="C104" s="35" t="s">
        <v>152</v>
      </c>
      <c r="D104" s="52" t="s">
        <v>83</v>
      </c>
      <c r="E104" s="24">
        <v>355</v>
      </c>
      <c r="F104" s="24"/>
      <c r="G104" s="24">
        <f>ROUND(E104*F104,2)</f>
        <v>0</v>
      </c>
      <c r="H104" s="124" t="s">
        <v>2513</v>
      </c>
      <c r="I104" s="19"/>
      <c r="J104" s="19"/>
      <c r="K104" s="19"/>
      <c r="L104" s="19"/>
      <c r="M104" s="19"/>
      <c r="N104" s="19"/>
      <c r="O104" s="19"/>
      <c r="P104" s="19"/>
      <c r="Q104" s="19" t="s">
        <v>70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>
        <v>29</v>
      </c>
      <c r="B105" s="20" t="s">
        <v>153</v>
      </c>
      <c r="C105" s="35" t="s">
        <v>154</v>
      </c>
      <c r="D105" s="52" t="s">
        <v>83</v>
      </c>
      <c r="E105" s="24">
        <v>450</v>
      </c>
      <c r="F105" s="24"/>
      <c r="G105" s="24">
        <f>ROUND(E105*F105,2)</f>
        <v>0</v>
      </c>
      <c r="H105" s="124" t="s">
        <v>2513</v>
      </c>
      <c r="I105" s="19"/>
      <c r="J105" s="19"/>
      <c r="K105" s="19"/>
      <c r="L105" s="19"/>
      <c r="M105" s="19"/>
      <c r="N105" s="19"/>
      <c r="O105" s="19"/>
      <c r="P105" s="19"/>
      <c r="Q105" s="19" t="s">
        <v>70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30</v>
      </c>
      <c r="B106" s="20" t="s">
        <v>155</v>
      </c>
      <c r="C106" s="35" t="s">
        <v>156</v>
      </c>
      <c r="D106" s="52" t="s">
        <v>83</v>
      </c>
      <c r="E106" s="24">
        <v>250</v>
      </c>
      <c r="F106" s="24"/>
      <c r="G106" s="24">
        <f>ROUND(E106*F106,2)</f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 t="s">
        <v>70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>
        <v>31</v>
      </c>
      <c r="B107" s="20" t="s">
        <v>157</v>
      </c>
      <c r="C107" s="35" t="s">
        <v>158</v>
      </c>
      <c r="D107" s="52" t="s">
        <v>87</v>
      </c>
      <c r="E107" s="24">
        <v>293</v>
      </c>
      <c r="F107" s="24"/>
      <c r="G107" s="24">
        <f>ROUND(E107*F107,2)</f>
        <v>0</v>
      </c>
      <c r="H107" s="124" t="s">
        <v>2513</v>
      </c>
      <c r="I107" s="19"/>
      <c r="J107" s="19"/>
      <c r="K107" s="19"/>
      <c r="L107" s="19"/>
      <c r="M107" s="19"/>
      <c r="N107" s="19"/>
      <c r="O107" s="19"/>
      <c r="P107" s="19"/>
      <c r="Q107" s="19" t="s">
        <v>70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/>
      <c r="B108" s="20"/>
      <c r="C108" s="37" t="s">
        <v>159</v>
      </c>
      <c r="D108" s="54"/>
      <c r="E108" s="45">
        <v>293</v>
      </c>
      <c r="F108" s="24"/>
      <c r="G108" s="24"/>
      <c r="H108" s="124">
        <v>0</v>
      </c>
      <c r="I108" s="19"/>
      <c r="J108" s="19"/>
      <c r="K108" s="19"/>
      <c r="L108" s="19"/>
      <c r="M108" s="19"/>
      <c r="N108" s="19"/>
      <c r="O108" s="19"/>
      <c r="P108" s="19"/>
      <c r="Q108" s="19" t="s">
        <v>75</v>
      </c>
      <c r="R108" s="19">
        <v>0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/>
      <c r="B109" s="20"/>
      <c r="C109" s="37" t="s">
        <v>95</v>
      </c>
      <c r="D109" s="54"/>
      <c r="E109" s="45"/>
      <c r="F109" s="24"/>
      <c r="G109" s="24"/>
      <c r="H109" s="124">
        <v>0</v>
      </c>
      <c r="I109" s="19"/>
      <c r="J109" s="19"/>
      <c r="K109" s="19"/>
      <c r="L109" s="19"/>
      <c r="M109" s="19"/>
      <c r="N109" s="19"/>
      <c r="O109" s="19"/>
      <c r="P109" s="19"/>
      <c r="Q109" s="19" t="s">
        <v>75</v>
      </c>
      <c r="R109" s="19">
        <v>0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ht="33.75" outlineLevel="1" x14ac:dyDescent="0.2">
      <c r="A110" s="20">
        <v>32</v>
      </c>
      <c r="B110" s="320" t="s">
        <v>2547</v>
      </c>
      <c r="C110" s="321" t="s">
        <v>2548</v>
      </c>
      <c r="D110" s="52" t="s">
        <v>87</v>
      </c>
      <c r="E110" s="24">
        <v>120.89999999999999</v>
      </c>
      <c r="F110" s="24"/>
      <c r="G110" s="24">
        <f>ROUND(E110*F110,2)</f>
        <v>0</v>
      </c>
      <c r="H110" s="124" t="s">
        <v>2512</v>
      </c>
      <c r="I110" s="19"/>
      <c r="J110" s="19"/>
      <c r="K110" s="19"/>
      <c r="L110" s="19"/>
      <c r="M110" s="19"/>
      <c r="N110" s="19"/>
      <c r="O110" s="19"/>
      <c r="P110" s="19"/>
      <c r="Q110" s="19" t="s">
        <v>70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/>
      <c r="B111" s="20"/>
      <c r="C111" s="37" t="s">
        <v>94</v>
      </c>
      <c r="D111" s="54"/>
      <c r="E111" s="45">
        <v>120.9</v>
      </c>
      <c r="F111" s="24"/>
      <c r="G111" s="24"/>
      <c r="H111" s="124">
        <v>0</v>
      </c>
      <c r="I111" s="19"/>
      <c r="J111" s="19"/>
      <c r="K111" s="19"/>
      <c r="L111" s="19"/>
      <c r="M111" s="19"/>
      <c r="N111" s="19"/>
      <c r="O111" s="19"/>
      <c r="P111" s="19"/>
      <c r="Q111" s="19" t="s">
        <v>75</v>
      </c>
      <c r="R111" s="19">
        <v>0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/>
      <c r="B112" s="20"/>
      <c r="C112" s="37" t="s">
        <v>95</v>
      </c>
      <c r="D112" s="54"/>
      <c r="E112" s="45"/>
      <c r="F112" s="24"/>
      <c r="G112" s="24"/>
      <c r="H112" s="124">
        <v>0</v>
      </c>
      <c r="I112" s="19"/>
      <c r="J112" s="19"/>
      <c r="K112" s="19"/>
      <c r="L112" s="19"/>
      <c r="M112" s="19"/>
      <c r="N112" s="19"/>
      <c r="O112" s="19"/>
      <c r="P112" s="19"/>
      <c r="Q112" s="19" t="s">
        <v>75</v>
      </c>
      <c r="R112" s="19">
        <v>0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x14ac:dyDescent="0.2">
      <c r="A113" s="21" t="s">
        <v>65</v>
      </c>
      <c r="B113" s="21" t="s">
        <v>20</v>
      </c>
      <c r="C113" s="36" t="s">
        <v>21</v>
      </c>
      <c r="D113" s="53"/>
      <c r="E113" s="25"/>
      <c r="F113" s="25"/>
      <c r="G113" s="25">
        <f>SUMIF(Q114:Q149,"&lt;&gt;NOR",G114:G149)</f>
        <v>0</v>
      </c>
      <c r="H113" s="125"/>
      <c r="I113" s="19"/>
      <c r="Q113" t="s">
        <v>66</v>
      </c>
    </row>
    <row r="114" spans="1:46" outlineLevel="1" x14ac:dyDescent="0.2">
      <c r="A114" s="20">
        <v>33</v>
      </c>
      <c r="B114" s="20" t="s">
        <v>160</v>
      </c>
      <c r="C114" s="344" t="s">
        <v>161</v>
      </c>
      <c r="D114" s="349" t="s">
        <v>87</v>
      </c>
      <c r="E114" s="345">
        <f>E116+E118+E119</f>
        <v>416.88</v>
      </c>
      <c r="F114" s="24"/>
      <c r="G114" s="24">
        <f>ROUND(E114*F114,2)</f>
        <v>0</v>
      </c>
      <c r="H114" s="124" t="s">
        <v>2513</v>
      </c>
      <c r="I114" s="19"/>
      <c r="J114" s="19"/>
      <c r="K114" s="19"/>
      <c r="L114" s="19"/>
      <c r="M114" s="19"/>
      <c r="N114" s="19"/>
      <c r="O114" s="19"/>
      <c r="P114" s="19"/>
      <c r="Q114" s="19" t="s">
        <v>70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/>
      <c r="B115" s="20"/>
      <c r="C115" s="37" t="s">
        <v>162</v>
      </c>
      <c r="D115" s="54"/>
      <c r="E115" s="45"/>
      <c r="F115" s="24"/>
      <c r="G115" s="24"/>
      <c r="H115" s="124">
        <v>0</v>
      </c>
      <c r="I115" s="19"/>
      <c r="J115" s="19"/>
      <c r="K115" s="19"/>
      <c r="L115" s="19"/>
      <c r="M115" s="19"/>
      <c r="N115" s="19"/>
      <c r="O115" s="19"/>
      <c r="P115" s="19"/>
      <c r="Q115" s="19" t="s">
        <v>75</v>
      </c>
      <c r="R115" s="19">
        <v>0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/>
      <c r="B116" s="20"/>
      <c r="C116" s="37" t="s">
        <v>2603</v>
      </c>
      <c r="D116" s="54"/>
      <c r="E116" s="45">
        <v>86.55</v>
      </c>
      <c r="F116" s="24"/>
      <c r="G116" s="24"/>
      <c r="H116" s="124">
        <v>0</v>
      </c>
      <c r="I116" s="19"/>
      <c r="J116" s="19"/>
      <c r="K116" s="19"/>
      <c r="L116" s="19"/>
      <c r="M116" s="19"/>
      <c r="N116" s="19"/>
      <c r="O116" s="19"/>
      <c r="P116" s="19"/>
      <c r="Q116" s="19" t="s">
        <v>75</v>
      </c>
      <c r="R116" s="19">
        <v>0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/>
      <c r="B117" s="20"/>
      <c r="C117" s="37" t="s">
        <v>95</v>
      </c>
      <c r="D117" s="54"/>
      <c r="E117" s="45"/>
      <c r="F117" s="24"/>
      <c r="G117" s="24"/>
      <c r="H117" s="124">
        <v>0</v>
      </c>
      <c r="I117" s="19"/>
      <c r="J117" s="19"/>
      <c r="K117" s="19"/>
      <c r="L117" s="19"/>
      <c r="M117" s="19"/>
      <c r="N117" s="19"/>
      <c r="O117" s="19"/>
      <c r="P117" s="19"/>
      <c r="Q117" s="19" t="s">
        <v>75</v>
      </c>
      <c r="R117" s="19">
        <v>0</v>
      </c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20"/>
      <c r="C118" s="37" t="s">
        <v>163</v>
      </c>
      <c r="D118" s="54"/>
      <c r="E118" s="45">
        <v>318.44</v>
      </c>
      <c r="F118" s="24"/>
      <c r="G118" s="24"/>
      <c r="H118" s="124">
        <v>0</v>
      </c>
      <c r="I118" s="19"/>
      <c r="J118" s="19"/>
      <c r="K118" s="19"/>
      <c r="L118" s="19"/>
      <c r="M118" s="19"/>
      <c r="N118" s="19"/>
      <c r="O118" s="19"/>
      <c r="P118" s="19"/>
      <c r="Q118" s="19" t="s">
        <v>75</v>
      </c>
      <c r="R118" s="19">
        <v>0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/>
      <c r="B119" s="20"/>
      <c r="C119" s="37" t="s">
        <v>164</v>
      </c>
      <c r="D119" s="54"/>
      <c r="E119" s="45">
        <v>11.89</v>
      </c>
      <c r="F119" s="24"/>
      <c r="G119" s="24"/>
      <c r="H119" s="124">
        <v>0</v>
      </c>
      <c r="I119" s="19"/>
      <c r="J119" s="19"/>
      <c r="K119" s="19"/>
      <c r="L119" s="19"/>
      <c r="M119" s="19"/>
      <c r="N119" s="19"/>
      <c r="O119" s="19"/>
      <c r="P119" s="19"/>
      <c r="Q119" s="19" t="s">
        <v>75</v>
      </c>
      <c r="R119" s="19">
        <v>0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>
        <v>34</v>
      </c>
      <c r="B120" s="20" t="s">
        <v>165</v>
      </c>
      <c r="C120" s="35" t="s">
        <v>166</v>
      </c>
      <c r="D120" s="52" t="s">
        <v>87</v>
      </c>
      <c r="E120" s="24">
        <v>330.33</v>
      </c>
      <c r="F120" s="24"/>
      <c r="G120" s="24">
        <f>ROUND(E120*F120,2)</f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 t="s">
        <v>70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20"/>
      <c r="C121" s="37" t="s">
        <v>162</v>
      </c>
      <c r="D121" s="54"/>
      <c r="E121" s="45"/>
      <c r="F121" s="24"/>
      <c r="G121" s="24"/>
      <c r="H121" s="124">
        <v>0</v>
      </c>
      <c r="I121" s="19"/>
      <c r="J121" s="19"/>
      <c r="K121" s="19"/>
      <c r="L121" s="19"/>
      <c r="M121" s="19"/>
      <c r="N121" s="19"/>
      <c r="O121" s="19"/>
      <c r="P121" s="19"/>
      <c r="Q121" s="19" t="s">
        <v>75</v>
      </c>
      <c r="R121" s="19">
        <v>0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/>
      <c r="B122" s="20"/>
      <c r="C122" s="37" t="s">
        <v>95</v>
      </c>
      <c r="D122" s="54"/>
      <c r="E122" s="45"/>
      <c r="F122" s="24"/>
      <c r="G122" s="24"/>
      <c r="H122" s="124">
        <v>0</v>
      </c>
      <c r="I122" s="19"/>
      <c r="J122" s="19"/>
      <c r="K122" s="19"/>
      <c r="L122" s="19"/>
      <c r="M122" s="19"/>
      <c r="N122" s="19"/>
      <c r="O122" s="19"/>
      <c r="P122" s="19"/>
      <c r="Q122" s="19" t="s">
        <v>75</v>
      </c>
      <c r="R122" s="19">
        <v>0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/>
      <c r="B123" s="20"/>
      <c r="C123" s="37" t="s">
        <v>163</v>
      </c>
      <c r="D123" s="54"/>
      <c r="E123" s="45">
        <v>318.44</v>
      </c>
      <c r="F123" s="24"/>
      <c r="G123" s="24"/>
      <c r="H123" s="124">
        <v>0</v>
      </c>
      <c r="I123" s="19"/>
      <c r="J123" s="19"/>
      <c r="K123" s="19"/>
      <c r="L123" s="19"/>
      <c r="M123" s="19"/>
      <c r="N123" s="19"/>
      <c r="O123" s="19"/>
      <c r="P123" s="19"/>
      <c r="Q123" s="19" t="s">
        <v>75</v>
      </c>
      <c r="R123" s="19">
        <v>0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/>
      <c r="B124" s="20"/>
      <c r="C124" s="37" t="s">
        <v>164</v>
      </c>
      <c r="D124" s="54"/>
      <c r="E124" s="45">
        <v>11.89</v>
      </c>
      <c r="F124" s="24"/>
      <c r="G124" s="24"/>
      <c r="H124" s="124">
        <v>0</v>
      </c>
      <c r="I124" s="19"/>
      <c r="J124" s="19"/>
      <c r="K124" s="19"/>
      <c r="L124" s="19"/>
      <c r="M124" s="19"/>
      <c r="N124" s="19"/>
      <c r="O124" s="19"/>
      <c r="P124" s="19"/>
      <c r="Q124" s="19" t="s">
        <v>75</v>
      </c>
      <c r="R124" s="19">
        <v>0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>
        <v>35</v>
      </c>
      <c r="B125" s="20" t="s">
        <v>167</v>
      </c>
      <c r="C125" s="344" t="s">
        <v>168</v>
      </c>
      <c r="D125" s="349" t="s">
        <v>87</v>
      </c>
      <c r="E125" s="345">
        <f>E127+E129+E130</f>
        <v>416.88</v>
      </c>
      <c r="F125" s="24"/>
      <c r="G125" s="24">
        <f>ROUND(E125*F125,2)</f>
        <v>0</v>
      </c>
      <c r="H125" s="124" t="s">
        <v>2513</v>
      </c>
      <c r="I125" s="19"/>
      <c r="J125" s="19"/>
      <c r="K125" s="19"/>
      <c r="L125" s="19"/>
      <c r="M125" s="19"/>
      <c r="N125" s="19"/>
      <c r="O125" s="19"/>
      <c r="P125" s="19"/>
      <c r="Q125" s="19" t="s">
        <v>70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37" t="s">
        <v>162</v>
      </c>
      <c r="D126" s="54"/>
      <c r="E126" s="45"/>
      <c r="F126" s="24"/>
      <c r="G126" s="24"/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 t="s">
        <v>75</v>
      </c>
      <c r="R126" s="19">
        <v>0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/>
      <c r="B127" s="20"/>
      <c r="C127" s="37" t="s">
        <v>2603</v>
      </c>
      <c r="D127" s="54"/>
      <c r="E127" s="45">
        <v>86.55</v>
      </c>
      <c r="F127" s="24"/>
      <c r="G127" s="24"/>
      <c r="H127" s="124">
        <v>0</v>
      </c>
      <c r="I127" s="19"/>
      <c r="J127" s="19"/>
      <c r="K127" s="19"/>
      <c r="L127" s="19"/>
      <c r="M127" s="19"/>
      <c r="N127" s="19"/>
      <c r="O127" s="19"/>
      <c r="P127" s="19"/>
      <c r="Q127" s="19" t="s">
        <v>75</v>
      </c>
      <c r="R127" s="19">
        <v>0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/>
      <c r="B128" s="20"/>
      <c r="C128" s="37" t="s">
        <v>95</v>
      </c>
      <c r="D128" s="54"/>
      <c r="E128" s="45"/>
      <c r="F128" s="24"/>
      <c r="G128" s="24"/>
      <c r="H128" s="124">
        <v>0</v>
      </c>
      <c r="I128" s="19"/>
      <c r="J128" s="19"/>
      <c r="K128" s="19"/>
      <c r="L128" s="19"/>
      <c r="M128" s="19"/>
      <c r="N128" s="19"/>
      <c r="O128" s="19"/>
      <c r="P128" s="19"/>
      <c r="Q128" s="19" t="s">
        <v>75</v>
      </c>
      <c r="R128" s="19">
        <v>0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/>
      <c r="B129" s="20"/>
      <c r="C129" s="37" t="s">
        <v>163</v>
      </c>
      <c r="D129" s="54"/>
      <c r="E129" s="45">
        <v>318.44</v>
      </c>
      <c r="F129" s="24"/>
      <c r="G129" s="24"/>
      <c r="H129" s="124">
        <v>0</v>
      </c>
      <c r="I129" s="19"/>
      <c r="J129" s="19"/>
      <c r="K129" s="19"/>
      <c r="L129" s="19"/>
      <c r="M129" s="19"/>
      <c r="N129" s="19"/>
      <c r="O129" s="19"/>
      <c r="P129" s="19"/>
      <c r="Q129" s="19" t="s">
        <v>75</v>
      </c>
      <c r="R129" s="19">
        <v>0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/>
      <c r="B130" s="20"/>
      <c r="C130" s="37" t="s">
        <v>164</v>
      </c>
      <c r="D130" s="54"/>
      <c r="E130" s="45">
        <v>11.89</v>
      </c>
      <c r="F130" s="24"/>
      <c r="G130" s="24"/>
      <c r="H130" s="124">
        <v>0</v>
      </c>
      <c r="I130" s="19"/>
      <c r="J130" s="19"/>
      <c r="K130" s="19"/>
      <c r="L130" s="19"/>
      <c r="M130" s="19"/>
      <c r="N130" s="19"/>
      <c r="O130" s="19"/>
      <c r="P130" s="19"/>
      <c r="Q130" s="19" t="s">
        <v>75</v>
      </c>
      <c r="R130" s="19">
        <v>0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>
        <v>36</v>
      </c>
      <c r="B131" s="20" t="s">
        <v>169</v>
      </c>
      <c r="C131" s="35" t="s">
        <v>170</v>
      </c>
      <c r="D131" s="52" t="s">
        <v>87</v>
      </c>
      <c r="E131" s="24">
        <v>660.66</v>
      </c>
      <c r="F131" s="24"/>
      <c r="G131" s="24">
        <f>ROUND(E131*F131,2)</f>
        <v>0</v>
      </c>
      <c r="H131" s="124" t="s">
        <v>2513</v>
      </c>
      <c r="I131" s="19"/>
      <c r="J131" s="19"/>
      <c r="K131" s="19"/>
      <c r="L131" s="19"/>
      <c r="M131" s="19"/>
      <c r="N131" s="19"/>
      <c r="O131" s="19"/>
      <c r="P131" s="19"/>
      <c r="Q131" s="19" t="s">
        <v>70</v>
      </c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/>
      <c r="B132" s="20"/>
      <c r="C132" s="37" t="s">
        <v>162</v>
      </c>
      <c r="D132" s="54"/>
      <c r="E132" s="45"/>
      <c r="F132" s="24"/>
      <c r="G132" s="24"/>
      <c r="H132" s="124">
        <v>0</v>
      </c>
      <c r="I132" s="19"/>
      <c r="J132" s="19"/>
      <c r="K132" s="19"/>
      <c r="L132" s="19"/>
      <c r="M132" s="19"/>
      <c r="N132" s="19"/>
      <c r="O132" s="19"/>
      <c r="P132" s="19"/>
      <c r="Q132" s="19" t="s">
        <v>75</v>
      </c>
      <c r="R132" s="19">
        <v>0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/>
      <c r="B133" s="20"/>
      <c r="C133" s="37" t="s">
        <v>95</v>
      </c>
      <c r="D133" s="54"/>
      <c r="E133" s="45"/>
      <c r="F133" s="24"/>
      <c r="G133" s="24"/>
      <c r="H133" s="124">
        <v>0</v>
      </c>
      <c r="I133" s="19"/>
      <c r="J133" s="19"/>
      <c r="K133" s="19"/>
      <c r="L133" s="19"/>
      <c r="M133" s="19"/>
      <c r="N133" s="19"/>
      <c r="O133" s="19"/>
      <c r="P133" s="19"/>
      <c r="Q133" s="19" t="s">
        <v>75</v>
      </c>
      <c r="R133" s="19">
        <v>0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/>
      <c r="B134" s="20"/>
      <c r="C134" s="37" t="s">
        <v>171</v>
      </c>
      <c r="D134" s="54"/>
      <c r="E134" s="45">
        <v>636.88</v>
      </c>
      <c r="F134" s="24"/>
      <c r="G134" s="24"/>
      <c r="H134" s="124">
        <v>0</v>
      </c>
      <c r="I134" s="19"/>
      <c r="J134" s="19"/>
      <c r="K134" s="19"/>
      <c r="L134" s="19"/>
      <c r="M134" s="19"/>
      <c r="N134" s="19"/>
      <c r="O134" s="19"/>
      <c r="P134" s="19"/>
      <c r="Q134" s="19" t="s">
        <v>75</v>
      </c>
      <c r="R134" s="19">
        <v>0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37" t="s">
        <v>172</v>
      </c>
      <c r="D135" s="54"/>
      <c r="E135" s="45">
        <v>23.78</v>
      </c>
      <c r="F135" s="24"/>
      <c r="G135" s="24"/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 t="s">
        <v>75</v>
      </c>
      <c r="R135" s="19">
        <v>0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37</v>
      </c>
      <c r="B136" s="20" t="s">
        <v>173</v>
      </c>
      <c r="C136" s="35" t="s">
        <v>174</v>
      </c>
      <c r="D136" s="52" t="s">
        <v>87</v>
      </c>
      <c r="E136" s="24">
        <f>E138</f>
        <v>86.55</v>
      </c>
      <c r="F136" s="24"/>
      <c r="G136" s="24">
        <f>ROUND(E136*F136,2)</f>
        <v>0</v>
      </c>
      <c r="H136" s="124" t="s">
        <v>2513</v>
      </c>
      <c r="I136" s="19"/>
      <c r="J136" s="19"/>
      <c r="K136" s="19"/>
      <c r="L136" s="19"/>
      <c r="M136" s="19"/>
      <c r="N136" s="19"/>
      <c r="O136" s="19"/>
      <c r="P136" s="19"/>
      <c r="Q136" s="19" t="s">
        <v>70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/>
      <c r="B137" s="20"/>
      <c r="C137" s="37" t="s">
        <v>162</v>
      </c>
      <c r="D137" s="54"/>
      <c r="E137" s="45"/>
      <c r="F137" s="24"/>
      <c r="G137" s="24"/>
      <c r="H137" s="124">
        <v>0</v>
      </c>
      <c r="I137" s="19"/>
      <c r="J137" s="19"/>
      <c r="K137" s="19"/>
      <c r="L137" s="19"/>
      <c r="M137" s="19"/>
      <c r="N137" s="19"/>
      <c r="O137" s="19"/>
      <c r="P137" s="19"/>
      <c r="Q137" s="19" t="s">
        <v>75</v>
      </c>
      <c r="R137" s="19">
        <v>0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/>
      <c r="B138" s="20"/>
      <c r="C138" s="37" t="s">
        <v>2603</v>
      </c>
      <c r="D138" s="54"/>
      <c r="E138" s="45">
        <v>86.55</v>
      </c>
      <c r="F138" s="24"/>
      <c r="G138" s="24"/>
      <c r="H138" s="124">
        <v>0</v>
      </c>
      <c r="I138" s="19"/>
      <c r="J138" s="19"/>
      <c r="K138" s="19"/>
      <c r="L138" s="19"/>
      <c r="M138" s="19"/>
      <c r="N138" s="19"/>
      <c r="O138" s="19"/>
      <c r="P138" s="19"/>
      <c r="Q138" s="19" t="s">
        <v>75</v>
      </c>
      <c r="R138" s="19">
        <v>0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38</v>
      </c>
      <c r="B139" s="20" t="s">
        <v>175</v>
      </c>
      <c r="C139" s="35" t="s">
        <v>176</v>
      </c>
      <c r="D139" s="52" t="s">
        <v>87</v>
      </c>
      <c r="E139" s="24">
        <v>330.33</v>
      </c>
      <c r="F139" s="24"/>
      <c r="G139" s="24">
        <f>ROUND(E139*F139,2)</f>
        <v>0</v>
      </c>
      <c r="H139" s="124" t="s">
        <v>2513</v>
      </c>
      <c r="I139" s="19"/>
      <c r="J139" s="19"/>
      <c r="K139" s="19"/>
      <c r="L139" s="19"/>
      <c r="M139" s="19"/>
      <c r="N139" s="19"/>
      <c r="O139" s="19"/>
      <c r="P139" s="19"/>
      <c r="Q139" s="19" t="s">
        <v>70</v>
      </c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20"/>
      <c r="C140" s="37" t="s">
        <v>162</v>
      </c>
      <c r="D140" s="54"/>
      <c r="E140" s="45"/>
      <c r="F140" s="24"/>
      <c r="G140" s="24"/>
      <c r="H140" s="124">
        <v>0</v>
      </c>
      <c r="I140" s="19"/>
      <c r="J140" s="19"/>
      <c r="K140" s="19"/>
      <c r="L140" s="19"/>
      <c r="M140" s="19"/>
      <c r="N140" s="19"/>
      <c r="O140" s="19"/>
      <c r="P140" s="19"/>
      <c r="Q140" s="19" t="s">
        <v>75</v>
      </c>
      <c r="R140" s="19">
        <v>0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/>
      <c r="B141" s="20"/>
      <c r="C141" s="37" t="s">
        <v>95</v>
      </c>
      <c r="D141" s="54"/>
      <c r="E141" s="45"/>
      <c r="F141" s="24"/>
      <c r="G141" s="24"/>
      <c r="H141" s="124">
        <v>0</v>
      </c>
      <c r="I141" s="19"/>
      <c r="J141" s="19"/>
      <c r="K141" s="19"/>
      <c r="L141" s="19"/>
      <c r="M141" s="19"/>
      <c r="N141" s="19"/>
      <c r="O141" s="19"/>
      <c r="P141" s="19"/>
      <c r="Q141" s="19" t="s">
        <v>75</v>
      </c>
      <c r="R141" s="19">
        <v>0</v>
      </c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/>
      <c r="B142" s="20"/>
      <c r="C142" s="37" t="s">
        <v>163</v>
      </c>
      <c r="D142" s="54"/>
      <c r="E142" s="45">
        <v>318.44</v>
      </c>
      <c r="F142" s="24"/>
      <c r="G142" s="24"/>
      <c r="H142" s="124">
        <v>0</v>
      </c>
      <c r="I142" s="19"/>
      <c r="J142" s="19"/>
      <c r="K142" s="19"/>
      <c r="L142" s="19"/>
      <c r="M142" s="19"/>
      <c r="N142" s="19"/>
      <c r="O142" s="19"/>
      <c r="P142" s="19"/>
      <c r="Q142" s="19" t="s">
        <v>75</v>
      </c>
      <c r="R142" s="19">
        <v>0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20"/>
      <c r="C143" s="37" t="s">
        <v>164</v>
      </c>
      <c r="D143" s="54"/>
      <c r="E143" s="45">
        <v>11.89</v>
      </c>
      <c r="F143" s="24"/>
      <c r="G143" s="24"/>
      <c r="H143" s="124">
        <v>0</v>
      </c>
      <c r="I143" s="19"/>
      <c r="J143" s="19"/>
      <c r="K143" s="19"/>
      <c r="L143" s="19"/>
      <c r="M143" s="19"/>
      <c r="N143" s="19"/>
      <c r="O143" s="19"/>
      <c r="P143" s="19"/>
      <c r="Q143" s="19" t="s">
        <v>75</v>
      </c>
      <c r="R143" s="19">
        <v>0</v>
      </c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>
        <v>39</v>
      </c>
      <c r="B144" s="20" t="s">
        <v>177</v>
      </c>
      <c r="C144" s="344" t="s">
        <v>178</v>
      </c>
      <c r="D144" s="349" t="s">
        <v>87</v>
      </c>
      <c r="E144" s="345">
        <f>E146+E148+E149</f>
        <v>416.88</v>
      </c>
      <c r="F144" s="24"/>
      <c r="G144" s="24">
        <f>ROUND(E144*F144,2)</f>
        <v>0</v>
      </c>
      <c r="H144" s="124" t="s">
        <v>2513</v>
      </c>
      <c r="I144" s="19"/>
      <c r="J144" s="19"/>
      <c r="K144" s="19"/>
      <c r="L144" s="19"/>
      <c r="M144" s="19"/>
      <c r="N144" s="19"/>
      <c r="O144" s="19"/>
      <c r="P144" s="19"/>
      <c r="Q144" s="19" t="s">
        <v>70</v>
      </c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/>
      <c r="B145" s="20"/>
      <c r="C145" s="37" t="s">
        <v>162</v>
      </c>
      <c r="D145" s="54"/>
      <c r="E145" s="45"/>
      <c r="F145" s="24"/>
      <c r="G145" s="24"/>
      <c r="H145" s="124">
        <v>0</v>
      </c>
      <c r="I145" s="19"/>
      <c r="J145" s="19"/>
      <c r="K145" s="19"/>
      <c r="L145" s="19"/>
      <c r="M145" s="19"/>
      <c r="N145" s="19"/>
      <c r="O145" s="19"/>
      <c r="P145" s="19"/>
      <c r="Q145" s="19" t="s">
        <v>75</v>
      </c>
      <c r="R145" s="19">
        <v>0</v>
      </c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/>
      <c r="B146" s="20"/>
      <c r="C146" s="37" t="s">
        <v>2603</v>
      </c>
      <c r="D146" s="54"/>
      <c r="E146" s="45">
        <v>86.55</v>
      </c>
      <c r="F146" s="24"/>
      <c r="G146" s="24"/>
      <c r="H146" s="124">
        <v>0</v>
      </c>
      <c r="I146" s="19"/>
      <c r="J146" s="19"/>
      <c r="K146" s="19"/>
      <c r="L146" s="19"/>
      <c r="M146" s="19"/>
      <c r="N146" s="19"/>
      <c r="O146" s="19"/>
      <c r="P146" s="19"/>
      <c r="Q146" s="19" t="s">
        <v>75</v>
      </c>
      <c r="R146" s="19">
        <v>0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20"/>
      <c r="C147" s="37" t="s">
        <v>95</v>
      </c>
      <c r="D147" s="54"/>
      <c r="E147" s="45"/>
      <c r="F147" s="24"/>
      <c r="G147" s="24"/>
      <c r="H147" s="124">
        <v>0</v>
      </c>
      <c r="I147" s="19"/>
      <c r="J147" s="19"/>
      <c r="K147" s="19"/>
      <c r="L147" s="19"/>
      <c r="M147" s="19"/>
      <c r="N147" s="19"/>
      <c r="O147" s="19"/>
      <c r="P147" s="19"/>
      <c r="Q147" s="19" t="s">
        <v>75</v>
      </c>
      <c r="R147" s="19">
        <v>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/>
      <c r="B148" s="20"/>
      <c r="C148" s="37" t="s">
        <v>163</v>
      </c>
      <c r="D148" s="54"/>
      <c r="E148" s="45">
        <v>318.44</v>
      </c>
      <c r="F148" s="24"/>
      <c r="G148" s="24"/>
      <c r="H148" s="124">
        <v>0</v>
      </c>
      <c r="I148" s="19"/>
      <c r="J148" s="19"/>
      <c r="K148" s="19"/>
      <c r="L148" s="19"/>
      <c r="M148" s="19"/>
      <c r="N148" s="19"/>
      <c r="O148" s="19"/>
      <c r="P148" s="19"/>
      <c r="Q148" s="19" t="s">
        <v>75</v>
      </c>
      <c r="R148" s="19">
        <v>0</v>
      </c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/>
      <c r="B149" s="20"/>
      <c r="C149" s="37" t="s">
        <v>164</v>
      </c>
      <c r="D149" s="54"/>
      <c r="E149" s="45">
        <v>11.89</v>
      </c>
      <c r="F149" s="24"/>
      <c r="G149" s="24"/>
      <c r="H149" s="124">
        <v>0</v>
      </c>
      <c r="I149" s="19"/>
      <c r="J149" s="19"/>
      <c r="K149" s="19"/>
      <c r="L149" s="19"/>
      <c r="M149" s="19"/>
      <c r="N149" s="19"/>
      <c r="O149" s="19"/>
      <c r="P149" s="19"/>
      <c r="Q149" s="19" t="s">
        <v>75</v>
      </c>
      <c r="R149" s="19">
        <v>0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x14ac:dyDescent="0.2">
      <c r="A150" s="21" t="s">
        <v>65</v>
      </c>
      <c r="B150" s="21" t="s">
        <v>22</v>
      </c>
      <c r="C150" s="36" t="s">
        <v>23</v>
      </c>
      <c r="D150" s="53"/>
      <c r="E150" s="25"/>
      <c r="F150" s="25"/>
      <c r="G150" s="25">
        <f>SUMIF(Q151:Q153,"&lt;&gt;NOR",G151:G153)</f>
        <v>0</v>
      </c>
      <c r="H150" s="125"/>
      <c r="I150" s="19"/>
      <c r="Q150" t="s">
        <v>66</v>
      </c>
    </row>
    <row r="151" spans="1:46" ht="22.5" outlineLevel="1" x14ac:dyDescent="0.2">
      <c r="A151" s="20">
        <v>40</v>
      </c>
      <c r="B151" s="20" t="s">
        <v>179</v>
      </c>
      <c r="C151" s="35" t="s">
        <v>180</v>
      </c>
      <c r="D151" s="52" t="s">
        <v>69</v>
      </c>
      <c r="E151" s="24">
        <v>3</v>
      </c>
      <c r="F151" s="24"/>
      <c r="G151" s="24">
        <f>ROUND(E151*F151,2)</f>
        <v>0</v>
      </c>
      <c r="H151" s="124" t="s">
        <v>2512</v>
      </c>
      <c r="I151" s="19"/>
      <c r="J151" s="19"/>
      <c r="K151" s="19"/>
      <c r="L151" s="19"/>
      <c r="M151" s="19"/>
      <c r="N151" s="19"/>
      <c r="O151" s="19"/>
      <c r="P151" s="19"/>
      <c r="Q151" s="19" t="s">
        <v>70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20"/>
      <c r="C152" s="37" t="s">
        <v>79</v>
      </c>
      <c r="D152" s="54"/>
      <c r="E152" s="45"/>
      <c r="F152" s="24"/>
      <c r="G152" s="24"/>
      <c r="H152" s="124">
        <v>0</v>
      </c>
      <c r="I152" s="19"/>
      <c r="J152" s="19"/>
      <c r="K152" s="19"/>
      <c r="L152" s="19"/>
      <c r="M152" s="19"/>
      <c r="N152" s="19"/>
      <c r="O152" s="19"/>
      <c r="P152" s="19"/>
      <c r="Q152" s="19" t="s">
        <v>75</v>
      </c>
      <c r="R152" s="19">
        <v>0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/>
      <c r="B153" s="20"/>
      <c r="C153" s="37" t="s">
        <v>181</v>
      </c>
      <c r="D153" s="54"/>
      <c r="E153" s="45">
        <v>3</v>
      </c>
      <c r="F153" s="24"/>
      <c r="G153" s="24"/>
      <c r="H153" s="124">
        <v>0</v>
      </c>
      <c r="I153" s="19"/>
      <c r="J153" s="19"/>
      <c r="K153" s="19"/>
      <c r="L153" s="19"/>
      <c r="M153" s="19"/>
      <c r="N153" s="19"/>
      <c r="O153" s="19"/>
      <c r="P153" s="19"/>
      <c r="Q153" s="19" t="s">
        <v>75</v>
      </c>
      <c r="R153" s="19">
        <v>0</v>
      </c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x14ac:dyDescent="0.2">
      <c r="A154" s="21" t="s">
        <v>65</v>
      </c>
      <c r="B154" s="21" t="s">
        <v>24</v>
      </c>
      <c r="C154" s="36" t="s">
        <v>25</v>
      </c>
      <c r="D154" s="53"/>
      <c r="E154" s="25"/>
      <c r="F154" s="25"/>
      <c r="G154" s="25">
        <f>SUMIF(Q155:Q161,"&lt;&gt;NOR",G155:G161)</f>
        <v>0</v>
      </c>
      <c r="H154" s="125"/>
      <c r="I154" s="19"/>
      <c r="Q154" t="s">
        <v>66</v>
      </c>
    </row>
    <row r="155" spans="1:46" outlineLevel="1" x14ac:dyDescent="0.2">
      <c r="A155" s="20">
        <v>41</v>
      </c>
      <c r="B155" s="20" t="s">
        <v>182</v>
      </c>
      <c r="C155" s="344" t="s">
        <v>183</v>
      </c>
      <c r="D155" s="349" t="s">
        <v>87</v>
      </c>
      <c r="E155" s="345">
        <f>E157+E156+E158+E160+E161</f>
        <v>833.71999999999991</v>
      </c>
      <c r="F155" s="24"/>
      <c r="G155" s="24">
        <f>ROUND(E155*F155,2)</f>
        <v>0</v>
      </c>
      <c r="H155" s="124" t="s">
        <v>2513</v>
      </c>
      <c r="I155" s="19"/>
      <c r="J155" s="19"/>
      <c r="K155" s="19"/>
      <c r="L155" s="19"/>
      <c r="M155" s="19"/>
      <c r="N155" s="19"/>
      <c r="O155" s="19"/>
      <c r="P155" s="19"/>
      <c r="Q155" s="19" t="s">
        <v>70</v>
      </c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20"/>
      <c r="C156" s="37" t="s">
        <v>162</v>
      </c>
      <c r="D156" s="54"/>
      <c r="E156" s="45"/>
      <c r="F156" s="24"/>
      <c r="G156" s="24"/>
      <c r="H156" s="124">
        <v>0</v>
      </c>
      <c r="I156" s="19"/>
      <c r="J156" s="19"/>
      <c r="K156" s="19"/>
      <c r="L156" s="19"/>
      <c r="M156" s="19"/>
      <c r="N156" s="19"/>
      <c r="O156" s="19"/>
      <c r="P156" s="19"/>
      <c r="Q156" s="19" t="s">
        <v>75</v>
      </c>
      <c r="R156" s="19">
        <v>0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/>
      <c r="B157" s="20"/>
      <c r="C157" s="37" t="s">
        <v>184</v>
      </c>
      <c r="D157" s="54"/>
      <c r="E157" s="45">
        <v>168</v>
      </c>
      <c r="F157" s="24"/>
      <c r="G157" s="24"/>
      <c r="H157" s="124">
        <v>0</v>
      </c>
      <c r="I157" s="19"/>
      <c r="J157" s="19"/>
      <c r="K157" s="19"/>
      <c r="L157" s="19"/>
      <c r="M157" s="19"/>
      <c r="N157" s="19"/>
      <c r="O157" s="19"/>
      <c r="P157" s="19"/>
      <c r="Q157" s="19" t="s">
        <v>75</v>
      </c>
      <c r="R157" s="19">
        <v>0</v>
      </c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/>
      <c r="B158" s="20"/>
      <c r="C158" s="37" t="s">
        <v>2604</v>
      </c>
      <c r="D158" s="54"/>
      <c r="E158" s="45">
        <v>335.39</v>
      </c>
      <c r="F158" s="24"/>
      <c r="G158" s="24"/>
      <c r="H158" s="124">
        <v>0</v>
      </c>
      <c r="I158" s="19"/>
      <c r="J158" s="19"/>
      <c r="K158" s="19"/>
      <c r="L158" s="19"/>
      <c r="M158" s="19"/>
      <c r="N158" s="19"/>
      <c r="O158" s="19"/>
      <c r="P158" s="19"/>
      <c r="Q158" s="19" t="s">
        <v>75</v>
      </c>
      <c r="R158" s="19"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20"/>
      <c r="C159" s="37" t="s">
        <v>95</v>
      </c>
      <c r="D159" s="54"/>
      <c r="E159" s="45"/>
      <c r="F159" s="24"/>
      <c r="G159" s="24"/>
      <c r="H159" s="124">
        <v>0</v>
      </c>
      <c r="I159" s="19"/>
      <c r="J159" s="19"/>
      <c r="K159" s="19"/>
      <c r="L159" s="19"/>
      <c r="M159" s="19"/>
      <c r="N159" s="19"/>
      <c r="O159" s="19"/>
      <c r="P159" s="19"/>
      <c r="Q159" s="19" t="s">
        <v>75</v>
      </c>
      <c r="R159" s="19">
        <v>0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/>
      <c r="B160" s="20"/>
      <c r="C160" s="37" t="s">
        <v>163</v>
      </c>
      <c r="D160" s="54"/>
      <c r="E160" s="45">
        <v>318.44</v>
      </c>
      <c r="F160" s="24"/>
      <c r="G160" s="24"/>
      <c r="H160" s="124">
        <v>0</v>
      </c>
      <c r="I160" s="19"/>
      <c r="J160" s="19"/>
      <c r="K160" s="19"/>
      <c r="L160" s="19"/>
      <c r="M160" s="19"/>
      <c r="N160" s="19"/>
      <c r="O160" s="19"/>
      <c r="P160" s="19"/>
      <c r="Q160" s="19" t="s">
        <v>75</v>
      </c>
      <c r="R160" s="19">
        <v>0</v>
      </c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20"/>
      <c r="C161" s="37" t="s">
        <v>164</v>
      </c>
      <c r="D161" s="54"/>
      <c r="E161" s="45">
        <v>11.89</v>
      </c>
      <c r="F161" s="24"/>
      <c r="G161" s="24"/>
      <c r="H161" s="124">
        <v>0</v>
      </c>
      <c r="I161" s="19"/>
      <c r="J161" s="19"/>
      <c r="K161" s="19"/>
      <c r="L161" s="19"/>
      <c r="M161" s="19"/>
      <c r="N161" s="19"/>
      <c r="O161" s="19"/>
      <c r="P161" s="19"/>
      <c r="Q161" s="19" t="s">
        <v>75</v>
      </c>
      <c r="R161" s="19">
        <v>0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x14ac:dyDescent="0.2">
      <c r="A162" s="21" t="s">
        <v>65</v>
      </c>
      <c r="B162" s="21" t="s">
        <v>26</v>
      </c>
      <c r="C162" s="36" t="s">
        <v>27</v>
      </c>
      <c r="D162" s="53"/>
      <c r="E162" s="25"/>
      <c r="F162" s="25"/>
      <c r="G162" s="25">
        <f>SUMIF(Q163:Q170,"&lt;&gt;NOR",G163:G170)</f>
        <v>0</v>
      </c>
      <c r="H162" s="125"/>
      <c r="I162" s="19"/>
      <c r="Q162" t="s">
        <v>66</v>
      </c>
    </row>
    <row r="163" spans="1:46" outlineLevel="1" x14ac:dyDescent="0.2">
      <c r="A163" s="20">
        <v>42</v>
      </c>
      <c r="B163" s="20" t="s">
        <v>185</v>
      </c>
      <c r="C163" s="344" t="s">
        <v>186</v>
      </c>
      <c r="D163" s="349" t="s">
        <v>87</v>
      </c>
      <c r="E163" s="345">
        <f>E165+E166+E168+E169</f>
        <v>833.71999999999991</v>
      </c>
      <c r="F163" s="24"/>
      <c r="G163" s="24">
        <f>ROUND(E163*F163,2)</f>
        <v>0</v>
      </c>
      <c r="H163" s="124" t="s">
        <v>2513</v>
      </c>
      <c r="I163" s="19"/>
      <c r="J163" s="19"/>
      <c r="K163" s="19"/>
      <c r="L163" s="19"/>
      <c r="M163" s="19"/>
      <c r="N163" s="19"/>
      <c r="O163" s="19"/>
      <c r="P163" s="19"/>
      <c r="Q163" s="19" t="s">
        <v>70</v>
      </c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/>
      <c r="B164" s="20"/>
      <c r="C164" s="37" t="s">
        <v>162</v>
      </c>
      <c r="D164" s="54"/>
      <c r="E164" s="45"/>
      <c r="F164" s="24"/>
      <c r="G164" s="24"/>
      <c r="H164" s="124">
        <v>0</v>
      </c>
      <c r="I164" s="19"/>
      <c r="J164" s="19"/>
      <c r="K164" s="19"/>
      <c r="L164" s="19"/>
      <c r="M164" s="19"/>
      <c r="N164" s="19"/>
      <c r="O164" s="19"/>
      <c r="P164" s="19"/>
      <c r="Q164" s="19" t="s">
        <v>75</v>
      </c>
      <c r="R164" s="19">
        <v>0</v>
      </c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20"/>
      <c r="C165" s="37" t="s">
        <v>184</v>
      </c>
      <c r="D165" s="54"/>
      <c r="E165" s="45">
        <v>168</v>
      </c>
      <c r="F165" s="24"/>
      <c r="G165" s="24"/>
      <c r="H165" s="124">
        <v>0</v>
      </c>
      <c r="I165" s="19"/>
      <c r="J165" s="19"/>
      <c r="K165" s="19"/>
      <c r="L165" s="19"/>
      <c r="M165" s="19"/>
      <c r="N165" s="19"/>
      <c r="O165" s="19"/>
      <c r="P165" s="19"/>
      <c r="Q165" s="19" t="s">
        <v>75</v>
      </c>
      <c r="R165" s="19">
        <v>0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/>
      <c r="B166" s="20"/>
      <c r="C166" s="37" t="s">
        <v>2604</v>
      </c>
      <c r="D166" s="54"/>
      <c r="E166" s="45">
        <v>335.39</v>
      </c>
      <c r="F166" s="24"/>
      <c r="G166" s="24"/>
      <c r="H166" s="124">
        <v>0</v>
      </c>
      <c r="I166" s="19"/>
      <c r="J166" s="19"/>
      <c r="K166" s="19"/>
      <c r="L166" s="19"/>
      <c r="M166" s="19"/>
      <c r="N166" s="19"/>
      <c r="O166" s="19"/>
      <c r="P166" s="19"/>
      <c r="Q166" s="19" t="s">
        <v>75</v>
      </c>
      <c r="R166" s="19">
        <v>0</v>
      </c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37" t="s">
        <v>95</v>
      </c>
      <c r="D167" s="54"/>
      <c r="E167" s="45"/>
      <c r="F167" s="24"/>
      <c r="G167" s="24"/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 t="s">
        <v>75</v>
      </c>
      <c r="R167" s="19">
        <v>0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/>
      <c r="B168" s="20"/>
      <c r="C168" s="37" t="s">
        <v>163</v>
      </c>
      <c r="D168" s="54"/>
      <c r="E168" s="45">
        <v>318.44</v>
      </c>
      <c r="F168" s="24"/>
      <c r="G168" s="24"/>
      <c r="H168" s="124">
        <v>0</v>
      </c>
      <c r="I168" s="19"/>
      <c r="J168" s="19"/>
      <c r="K168" s="19"/>
      <c r="L168" s="19"/>
      <c r="M168" s="19"/>
      <c r="N168" s="19"/>
      <c r="O168" s="19"/>
      <c r="P168" s="19"/>
      <c r="Q168" s="19" t="s">
        <v>75</v>
      </c>
      <c r="R168" s="19">
        <v>0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/>
      <c r="B169" s="20"/>
      <c r="C169" s="37" t="s">
        <v>164</v>
      </c>
      <c r="D169" s="54"/>
      <c r="E169" s="45">
        <v>11.89</v>
      </c>
      <c r="F169" s="24"/>
      <c r="G169" s="24"/>
      <c r="H169" s="124">
        <v>0</v>
      </c>
      <c r="I169" s="19"/>
      <c r="J169" s="19"/>
      <c r="K169" s="19"/>
      <c r="L169" s="19"/>
      <c r="M169" s="19"/>
      <c r="N169" s="19"/>
      <c r="O169" s="19"/>
      <c r="P169" s="19"/>
      <c r="Q169" s="19" t="s">
        <v>75</v>
      </c>
      <c r="R169" s="19">
        <v>0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>
        <v>43</v>
      </c>
      <c r="B170" s="20" t="s">
        <v>187</v>
      </c>
      <c r="C170" s="35" t="s">
        <v>188</v>
      </c>
      <c r="D170" s="52" t="s">
        <v>189</v>
      </c>
      <c r="E170" s="24">
        <v>250</v>
      </c>
      <c r="F170" s="24"/>
      <c r="G170" s="24">
        <f>ROUND(E170*F170,2)</f>
        <v>0</v>
      </c>
      <c r="H170" s="124" t="s">
        <v>2513</v>
      </c>
      <c r="I170" s="19"/>
      <c r="J170" s="19"/>
      <c r="K170" s="19"/>
      <c r="L170" s="19"/>
      <c r="M170" s="19"/>
      <c r="N170" s="19"/>
      <c r="O170" s="19"/>
      <c r="P170" s="19"/>
      <c r="Q170" s="19" t="s">
        <v>70</v>
      </c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x14ac:dyDescent="0.2">
      <c r="A171" s="21" t="s">
        <v>65</v>
      </c>
      <c r="B171" s="21" t="s">
        <v>28</v>
      </c>
      <c r="C171" s="36" t="s">
        <v>29</v>
      </c>
      <c r="D171" s="53"/>
      <c r="E171" s="25"/>
      <c r="F171" s="25"/>
      <c r="G171" s="25">
        <f>SUMIF(Q172:Q302,"&lt;&gt;NOR",G172:G302)</f>
        <v>0</v>
      </c>
      <c r="H171" s="125"/>
      <c r="I171" s="19"/>
      <c r="Q171" t="s">
        <v>66</v>
      </c>
    </row>
    <row r="172" spans="1:46" outlineLevel="1" x14ac:dyDescent="0.2">
      <c r="A172" s="20">
        <v>44</v>
      </c>
      <c r="B172" s="20" t="s">
        <v>190</v>
      </c>
      <c r="C172" s="35" t="s">
        <v>191</v>
      </c>
      <c r="D172" s="52" t="s">
        <v>69</v>
      </c>
      <c r="E172" s="24">
        <v>15</v>
      </c>
      <c r="F172" s="24"/>
      <c r="G172" s="24">
        <f>ROUND(E172*F172,2)</f>
        <v>0</v>
      </c>
      <c r="H172" s="124" t="s">
        <v>2513</v>
      </c>
      <c r="I172" s="19"/>
      <c r="J172" s="19"/>
      <c r="K172" s="19"/>
      <c r="L172" s="19"/>
      <c r="M172" s="19"/>
      <c r="N172" s="19"/>
      <c r="O172" s="19"/>
      <c r="P172" s="19"/>
      <c r="Q172" s="19" t="s">
        <v>70</v>
      </c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/>
      <c r="B173" s="20"/>
      <c r="C173" s="37" t="s">
        <v>79</v>
      </c>
      <c r="D173" s="54"/>
      <c r="E173" s="45"/>
      <c r="F173" s="24"/>
      <c r="G173" s="24"/>
      <c r="H173" s="124">
        <v>0</v>
      </c>
      <c r="I173" s="19"/>
      <c r="J173" s="19"/>
      <c r="K173" s="19"/>
      <c r="L173" s="19"/>
      <c r="M173" s="19"/>
      <c r="N173" s="19"/>
      <c r="O173" s="19"/>
      <c r="P173" s="19"/>
      <c r="Q173" s="19" t="s">
        <v>75</v>
      </c>
      <c r="R173" s="19">
        <v>0</v>
      </c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/>
      <c r="B174" s="20"/>
      <c r="C174" s="37" t="s">
        <v>192</v>
      </c>
      <c r="D174" s="54"/>
      <c r="E174" s="45">
        <v>15</v>
      </c>
      <c r="F174" s="24"/>
      <c r="G174" s="24"/>
      <c r="H174" s="124">
        <v>0</v>
      </c>
      <c r="I174" s="19"/>
      <c r="J174" s="19"/>
      <c r="K174" s="19"/>
      <c r="L174" s="19"/>
      <c r="M174" s="19"/>
      <c r="N174" s="19"/>
      <c r="O174" s="19"/>
      <c r="P174" s="19"/>
      <c r="Q174" s="19" t="s">
        <v>75</v>
      </c>
      <c r="R174" s="19">
        <v>0</v>
      </c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>
        <v>45</v>
      </c>
      <c r="B175" s="20" t="s">
        <v>193</v>
      </c>
      <c r="C175" s="35" t="s">
        <v>194</v>
      </c>
      <c r="D175" s="52" t="s">
        <v>69</v>
      </c>
      <c r="E175" s="24">
        <v>1</v>
      </c>
      <c r="F175" s="24"/>
      <c r="G175" s="24">
        <f>ROUND(E175*F175,2)</f>
        <v>0</v>
      </c>
      <c r="H175" s="124" t="s">
        <v>2513</v>
      </c>
      <c r="I175" s="19"/>
      <c r="J175" s="19"/>
      <c r="K175" s="19"/>
      <c r="L175" s="19"/>
      <c r="M175" s="19"/>
      <c r="N175" s="19"/>
      <c r="O175" s="19"/>
      <c r="P175" s="19"/>
      <c r="Q175" s="19" t="s">
        <v>70</v>
      </c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20"/>
      <c r="C176" s="37" t="s">
        <v>79</v>
      </c>
      <c r="D176" s="54"/>
      <c r="E176" s="45"/>
      <c r="F176" s="24"/>
      <c r="G176" s="24"/>
      <c r="H176" s="124">
        <v>0</v>
      </c>
      <c r="I176" s="19"/>
      <c r="J176" s="19"/>
      <c r="K176" s="19"/>
      <c r="L176" s="19"/>
      <c r="M176" s="19"/>
      <c r="N176" s="19"/>
      <c r="O176" s="19"/>
      <c r="P176" s="19"/>
      <c r="Q176" s="19" t="s">
        <v>75</v>
      </c>
      <c r="R176" s="19">
        <v>0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/>
      <c r="B177" s="20"/>
      <c r="C177" s="37" t="s">
        <v>195</v>
      </c>
      <c r="D177" s="54"/>
      <c r="E177" s="45">
        <v>1</v>
      </c>
      <c r="F177" s="24"/>
      <c r="G177" s="24"/>
      <c r="H177" s="124">
        <v>0</v>
      </c>
      <c r="I177" s="19"/>
      <c r="J177" s="19"/>
      <c r="K177" s="19"/>
      <c r="L177" s="19"/>
      <c r="M177" s="19"/>
      <c r="N177" s="19"/>
      <c r="O177" s="19"/>
      <c r="P177" s="19"/>
      <c r="Q177" s="19" t="s">
        <v>75</v>
      </c>
      <c r="R177" s="19">
        <v>0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>
        <v>46</v>
      </c>
      <c r="B178" s="20" t="s">
        <v>196</v>
      </c>
      <c r="C178" s="35" t="s">
        <v>197</v>
      </c>
      <c r="D178" s="52" t="s">
        <v>69</v>
      </c>
      <c r="E178" s="24">
        <v>5</v>
      </c>
      <c r="F178" s="24"/>
      <c r="G178" s="24">
        <f>ROUND(E178*F178,2)</f>
        <v>0</v>
      </c>
      <c r="H178" s="124" t="s">
        <v>2513</v>
      </c>
      <c r="I178" s="19"/>
      <c r="J178" s="19"/>
      <c r="K178" s="19"/>
      <c r="L178" s="19"/>
      <c r="M178" s="19"/>
      <c r="N178" s="19"/>
      <c r="O178" s="19"/>
      <c r="P178" s="19"/>
      <c r="Q178" s="19" t="s">
        <v>70</v>
      </c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20"/>
      <c r="C179" s="37" t="s">
        <v>198</v>
      </c>
      <c r="D179" s="54"/>
      <c r="E179" s="45">
        <v>2</v>
      </c>
      <c r="F179" s="24"/>
      <c r="G179" s="24"/>
      <c r="H179" s="124">
        <v>0</v>
      </c>
      <c r="I179" s="19"/>
      <c r="J179" s="19"/>
      <c r="K179" s="19"/>
      <c r="L179" s="19"/>
      <c r="M179" s="19"/>
      <c r="N179" s="19"/>
      <c r="O179" s="19"/>
      <c r="P179" s="19"/>
      <c r="Q179" s="19" t="s">
        <v>75</v>
      </c>
      <c r="R179" s="19">
        <v>0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20"/>
      <c r="C180" s="37" t="s">
        <v>199</v>
      </c>
      <c r="D180" s="54"/>
      <c r="E180" s="45">
        <v>3</v>
      </c>
      <c r="F180" s="24"/>
      <c r="G180" s="24"/>
      <c r="H180" s="124">
        <v>0</v>
      </c>
      <c r="I180" s="19"/>
      <c r="J180" s="19"/>
      <c r="K180" s="19"/>
      <c r="L180" s="19"/>
      <c r="M180" s="19"/>
      <c r="N180" s="19"/>
      <c r="O180" s="19"/>
      <c r="P180" s="19"/>
      <c r="Q180" s="19" t="s">
        <v>75</v>
      </c>
      <c r="R180" s="19">
        <v>0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>
        <v>47</v>
      </c>
      <c r="B181" s="20" t="s">
        <v>200</v>
      </c>
      <c r="C181" s="35" t="s">
        <v>201</v>
      </c>
      <c r="D181" s="52" t="s">
        <v>87</v>
      </c>
      <c r="E181" s="24">
        <v>24.872</v>
      </c>
      <c r="F181" s="24"/>
      <c r="G181" s="24">
        <f>ROUND(E181*F181,2)</f>
        <v>0</v>
      </c>
      <c r="H181" s="124" t="s">
        <v>2513</v>
      </c>
      <c r="I181" s="19"/>
      <c r="J181" s="19"/>
      <c r="K181" s="19"/>
      <c r="L181" s="19"/>
      <c r="M181" s="19"/>
      <c r="N181" s="19"/>
      <c r="O181" s="19"/>
      <c r="P181" s="19"/>
      <c r="Q181" s="19" t="s">
        <v>70</v>
      </c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0"/>
      <c r="B182" s="20"/>
      <c r="C182" s="37" t="s">
        <v>79</v>
      </c>
      <c r="D182" s="54"/>
      <c r="E182" s="45"/>
      <c r="F182" s="24"/>
      <c r="G182" s="24"/>
      <c r="H182" s="124">
        <v>0</v>
      </c>
      <c r="I182" s="19"/>
      <c r="J182" s="19"/>
      <c r="K182" s="19"/>
      <c r="L182" s="19"/>
      <c r="M182" s="19"/>
      <c r="N182" s="19"/>
      <c r="O182" s="19"/>
      <c r="P182" s="19"/>
      <c r="Q182" s="19" t="s">
        <v>75</v>
      </c>
      <c r="R182" s="19">
        <v>0</v>
      </c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20"/>
      <c r="C183" s="37" t="s">
        <v>202</v>
      </c>
      <c r="D183" s="54"/>
      <c r="E183" s="45">
        <v>24.872</v>
      </c>
      <c r="F183" s="24"/>
      <c r="G183" s="24"/>
      <c r="H183" s="124">
        <v>0</v>
      </c>
      <c r="I183" s="19"/>
      <c r="J183" s="19"/>
      <c r="K183" s="19"/>
      <c r="L183" s="19"/>
      <c r="M183" s="19"/>
      <c r="N183" s="19"/>
      <c r="O183" s="19"/>
      <c r="P183" s="19"/>
      <c r="Q183" s="19" t="s">
        <v>75</v>
      </c>
      <c r="R183" s="19">
        <v>0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>
        <v>48</v>
      </c>
      <c r="B184" s="20" t="s">
        <v>203</v>
      </c>
      <c r="C184" s="35" t="s">
        <v>204</v>
      </c>
      <c r="D184" s="52" t="s">
        <v>87</v>
      </c>
      <c r="E184" s="24">
        <v>2.4624999999999999</v>
      </c>
      <c r="F184" s="24"/>
      <c r="G184" s="24">
        <f>ROUND(E184*F184,2)</f>
        <v>0</v>
      </c>
      <c r="H184" s="124" t="s">
        <v>2513</v>
      </c>
      <c r="I184" s="19"/>
      <c r="J184" s="19"/>
      <c r="K184" s="19"/>
      <c r="L184" s="19"/>
      <c r="M184" s="19"/>
      <c r="N184" s="19"/>
      <c r="O184" s="19"/>
      <c r="P184" s="19"/>
      <c r="Q184" s="19" t="s">
        <v>70</v>
      </c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20"/>
      <c r="B185" s="20"/>
      <c r="C185" s="37" t="s">
        <v>79</v>
      </c>
      <c r="D185" s="54"/>
      <c r="E185" s="45"/>
      <c r="F185" s="24"/>
      <c r="G185" s="24"/>
      <c r="H185" s="124">
        <v>0</v>
      </c>
      <c r="I185" s="19"/>
      <c r="J185" s="19"/>
      <c r="K185" s="19"/>
      <c r="L185" s="19"/>
      <c r="M185" s="19"/>
      <c r="N185" s="19"/>
      <c r="O185" s="19"/>
      <c r="P185" s="19"/>
      <c r="Q185" s="19" t="s">
        <v>75</v>
      </c>
      <c r="R185" s="19">
        <v>0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20"/>
      <c r="C186" s="37" t="s">
        <v>205</v>
      </c>
      <c r="D186" s="54"/>
      <c r="E186" s="45">
        <v>2.4624999999999999</v>
      </c>
      <c r="F186" s="24"/>
      <c r="G186" s="24"/>
      <c r="H186" s="124">
        <v>0</v>
      </c>
      <c r="I186" s="19"/>
      <c r="J186" s="19"/>
      <c r="K186" s="19"/>
      <c r="L186" s="19"/>
      <c r="M186" s="19"/>
      <c r="N186" s="19"/>
      <c r="O186" s="19"/>
      <c r="P186" s="19"/>
      <c r="Q186" s="19" t="s">
        <v>75</v>
      </c>
      <c r="R186" s="19">
        <v>0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>
        <v>49</v>
      </c>
      <c r="B187" s="20" t="s">
        <v>206</v>
      </c>
      <c r="C187" s="35" t="s">
        <v>207</v>
      </c>
      <c r="D187" s="52" t="s">
        <v>87</v>
      </c>
      <c r="E187" s="24">
        <v>7.24</v>
      </c>
      <c r="F187" s="24"/>
      <c r="G187" s="24">
        <f>ROUND(E187*F187,2)</f>
        <v>0</v>
      </c>
      <c r="H187" s="124" t="s">
        <v>2513</v>
      </c>
      <c r="I187" s="19"/>
      <c r="J187" s="19"/>
      <c r="K187" s="19"/>
      <c r="L187" s="19"/>
      <c r="M187" s="19"/>
      <c r="N187" s="19"/>
      <c r="O187" s="19"/>
      <c r="P187" s="19"/>
      <c r="Q187" s="19" t="s">
        <v>70</v>
      </c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20"/>
      <c r="C188" s="37" t="s">
        <v>79</v>
      </c>
      <c r="D188" s="54"/>
      <c r="E188" s="45"/>
      <c r="F188" s="24"/>
      <c r="G188" s="24"/>
      <c r="H188" s="124">
        <v>0</v>
      </c>
      <c r="I188" s="19"/>
      <c r="J188" s="19"/>
      <c r="K188" s="19"/>
      <c r="L188" s="19"/>
      <c r="M188" s="19"/>
      <c r="N188" s="19"/>
      <c r="O188" s="19"/>
      <c r="P188" s="19"/>
      <c r="Q188" s="19" t="s">
        <v>75</v>
      </c>
      <c r="R188" s="19">
        <v>0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20"/>
      <c r="C189" s="37" t="s">
        <v>208</v>
      </c>
      <c r="D189" s="54"/>
      <c r="E189" s="45">
        <v>7.24</v>
      </c>
      <c r="F189" s="24"/>
      <c r="G189" s="24"/>
      <c r="H189" s="124">
        <v>0</v>
      </c>
      <c r="I189" s="19"/>
      <c r="J189" s="19"/>
      <c r="K189" s="19"/>
      <c r="L189" s="19"/>
      <c r="M189" s="19"/>
      <c r="N189" s="19"/>
      <c r="O189" s="19"/>
      <c r="P189" s="19"/>
      <c r="Q189" s="19" t="s">
        <v>75</v>
      </c>
      <c r="R189" s="19">
        <v>0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>
        <v>50</v>
      </c>
      <c r="B190" s="20" t="s">
        <v>209</v>
      </c>
      <c r="C190" s="35" t="s">
        <v>210</v>
      </c>
      <c r="D190" s="52" t="s">
        <v>83</v>
      </c>
      <c r="E190" s="24">
        <v>5.5</v>
      </c>
      <c r="F190" s="24"/>
      <c r="G190" s="24">
        <f>ROUND(E190*F190,2)</f>
        <v>0</v>
      </c>
      <c r="H190" s="124" t="s">
        <v>2513</v>
      </c>
      <c r="I190" s="19"/>
      <c r="J190" s="19"/>
      <c r="K190" s="19"/>
      <c r="L190" s="19"/>
      <c r="M190" s="19"/>
      <c r="N190" s="19"/>
      <c r="O190" s="19"/>
      <c r="P190" s="19"/>
      <c r="Q190" s="19" t="s">
        <v>70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outlineLevel="1" x14ac:dyDescent="0.2">
      <c r="A191" s="20"/>
      <c r="B191" s="20"/>
      <c r="C191" s="37" t="s">
        <v>79</v>
      </c>
      <c r="D191" s="54"/>
      <c r="E191" s="45"/>
      <c r="F191" s="24"/>
      <c r="G191" s="24"/>
      <c r="H191" s="124">
        <v>0</v>
      </c>
      <c r="I191" s="19"/>
      <c r="J191" s="19"/>
      <c r="K191" s="19"/>
      <c r="L191" s="19"/>
      <c r="M191" s="19"/>
      <c r="N191" s="19"/>
      <c r="O191" s="19"/>
      <c r="P191" s="19"/>
      <c r="Q191" s="19" t="s">
        <v>75</v>
      </c>
      <c r="R191" s="19">
        <v>0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/>
      <c r="B192" s="20"/>
      <c r="C192" s="37" t="s">
        <v>211</v>
      </c>
      <c r="D192" s="54"/>
      <c r="E192" s="45">
        <v>5.5</v>
      </c>
      <c r="F192" s="24"/>
      <c r="G192" s="24"/>
      <c r="H192" s="124">
        <v>0</v>
      </c>
      <c r="I192" s="19"/>
      <c r="J192" s="19"/>
      <c r="K192" s="19"/>
      <c r="L192" s="19"/>
      <c r="M192" s="19"/>
      <c r="N192" s="19"/>
      <c r="O192" s="19"/>
      <c r="P192" s="19"/>
      <c r="Q192" s="19" t="s">
        <v>75</v>
      </c>
      <c r="R192" s="19">
        <v>0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>
        <v>51</v>
      </c>
      <c r="B193" s="20" t="s">
        <v>212</v>
      </c>
      <c r="C193" s="35" t="s">
        <v>213</v>
      </c>
      <c r="D193" s="52" t="s">
        <v>83</v>
      </c>
      <c r="E193" s="24">
        <v>5.5</v>
      </c>
      <c r="F193" s="24"/>
      <c r="G193" s="24">
        <f>ROUND(E193*F193,2)</f>
        <v>0</v>
      </c>
      <c r="H193" s="124" t="s">
        <v>2513</v>
      </c>
      <c r="I193" s="19"/>
      <c r="J193" s="19"/>
      <c r="K193" s="19"/>
      <c r="L193" s="19"/>
      <c r="M193" s="19"/>
      <c r="N193" s="19"/>
      <c r="O193" s="19"/>
      <c r="P193" s="19"/>
      <c r="Q193" s="19" t="s">
        <v>70</v>
      </c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/>
      <c r="B194" s="20"/>
      <c r="C194" s="37" t="s">
        <v>79</v>
      </c>
      <c r="D194" s="54"/>
      <c r="E194" s="45"/>
      <c r="F194" s="24"/>
      <c r="G194" s="24"/>
      <c r="H194" s="124">
        <v>0</v>
      </c>
      <c r="I194" s="19"/>
      <c r="J194" s="19"/>
      <c r="K194" s="19"/>
      <c r="L194" s="19"/>
      <c r="M194" s="19"/>
      <c r="N194" s="19"/>
      <c r="O194" s="19"/>
      <c r="P194" s="19"/>
      <c r="Q194" s="19" t="s">
        <v>75</v>
      </c>
      <c r="R194" s="19">
        <v>0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20"/>
      <c r="B195" s="20"/>
      <c r="C195" s="37" t="s">
        <v>211</v>
      </c>
      <c r="D195" s="54"/>
      <c r="E195" s="45">
        <v>5.5</v>
      </c>
      <c r="F195" s="24"/>
      <c r="G195" s="24"/>
      <c r="H195" s="124">
        <v>0</v>
      </c>
      <c r="I195" s="19"/>
      <c r="J195" s="19"/>
      <c r="K195" s="19"/>
      <c r="L195" s="19"/>
      <c r="M195" s="19"/>
      <c r="N195" s="19"/>
      <c r="O195" s="19"/>
      <c r="P195" s="19"/>
      <c r="Q195" s="19" t="s">
        <v>75</v>
      </c>
      <c r="R195" s="19">
        <v>0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outlineLevel="1" x14ac:dyDescent="0.2">
      <c r="A196" s="20">
        <v>52</v>
      </c>
      <c r="B196" s="20" t="s">
        <v>214</v>
      </c>
      <c r="C196" s="35" t="s">
        <v>215</v>
      </c>
      <c r="D196" s="52" t="s">
        <v>73</v>
      </c>
      <c r="E196" s="24">
        <v>12.357900000000001</v>
      </c>
      <c r="F196" s="24"/>
      <c r="G196" s="24">
        <f>ROUND(E196*F196,2)</f>
        <v>0</v>
      </c>
      <c r="H196" s="124" t="s">
        <v>2513</v>
      </c>
      <c r="I196" s="19"/>
      <c r="J196" s="19"/>
      <c r="K196" s="19"/>
      <c r="L196" s="19"/>
      <c r="M196" s="19"/>
      <c r="N196" s="19"/>
      <c r="O196" s="19"/>
      <c r="P196" s="19"/>
      <c r="Q196" s="19" t="s">
        <v>70</v>
      </c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outlineLevel="1" x14ac:dyDescent="0.2">
      <c r="A197" s="20"/>
      <c r="B197" s="20"/>
      <c r="C197" s="37" t="s">
        <v>79</v>
      </c>
      <c r="D197" s="54"/>
      <c r="E197" s="45"/>
      <c r="F197" s="24"/>
      <c r="G197" s="24"/>
      <c r="H197" s="124">
        <v>0</v>
      </c>
      <c r="I197" s="19"/>
      <c r="J197" s="19"/>
      <c r="K197" s="19"/>
      <c r="L197" s="19"/>
      <c r="M197" s="19"/>
      <c r="N197" s="19"/>
      <c r="O197" s="19"/>
      <c r="P197" s="19"/>
      <c r="Q197" s="19" t="s">
        <v>75</v>
      </c>
      <c r="R197" s="19">
        <v>0</v>
      </c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ht="22.5" outlineLevel="1" x14ac:dyDescent="0.2">
      <c r="A198" s="20"/>
      <c r="B198" s="20"/>
      <c r="C198" s="37" t="s">
        <v>216</v>
      </c>
      <c r="D198" s="54"/>
      <c r="E198" s="45">
        <v>12.357900000000001</v>
      </c>
      <c r="F198" s="24"/>
      <c r="G198" s="24"/>
      <c r="H198" s="124">
        <v>0</v>
      </c>
      <c r="I198" s="19"/>
      <c r="J198" s="19"/>
      <c r="K198" s="19"/>
      <c r="L198" s="19"/>
      <c r="M198" s="19"/>
      <c r="N198" s="19"/>
      <c r="O198" s="19"/>
      <c r="P198" s="19"/>
      <c r="Q198" s="19" t="s">
        <v>75</v>
      </c>
      <c r="R198" s="19">
        <v>0</v>
      </c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>
        <v>53</v>
      </c>
      <c r="B199" s="20" t="s">
        <v>217</v>
      </c>
      <c r="C199" s="35" t="s">
        <v>218</v>
      </c>
      <c r="D199" s="52" t="s">
        <v>73</v>
      </c>
      <c r="E199" s="24">
        <v>14.43</v>
      </c>
      <c r="F199" s="24"/>
      <c r="G199" s="24">
        <f>ROUND(E199*F199,2)</f>
        <v>0</v>
      </c>
      <c r="H199" s="124" t="s">
        <v>2513</v>
      </c>
      <c r="I199" s="19"/>
      <c r="J199" s="19"/>
      <c r="K199" s="19"/>
      <c r="L199" s="19"/>
      <c r="M199" s="19"/>
      <c r="N199" s="19"/>
      <c r="O199" s="19"/>
      <c r="P199" s="19"/>
      <c r="Q199" s="19" t="s">
        <v>70</v>
      </c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outlineLevel="1" x14ac:dyDescent="0.2">
      <c r="A200" s="20"/>
      <c r="B200" s="20"/>
      <c r="C200" s="37" t="s">
        <v>79</v>
      </c>
      <c r="D200" s="54"/>
      <c r="E200" s="45"/>
      <c r="F200" s="24"/>
      <c r="G200" s="24"/>
      <c r="H200" s="124">
        <v>0</v>
      </c>
      <c r="I200" s="19"/>
      <c r="J200" s="19"/>
      <c r="K200" s="19"/>
      <c r="L200" s="19"/>
      <c r="M200" s="19"/>
      <c r="N200" s="19"/>
      <c r="O200" s="19"/>
      <c r="P200" s="19"/>
      <c r="Q200" s="19" t="s">
        <v>75</v>
      </c>
      <c r="R200" s="19">
        <v>0</v>
      </c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/>
      <c r="B201" s="20"/>
      <c r="C201" s="37" t="s">
        <v>219</v>
      </c>
      <c r="D201" s="54"/>
      <c r="E201" s="45">
        <v>14.43</v>
      </c>
      <c r="F201" s="24"/>
      <c r="G201" s="24"/>
      <c r="H201" s="124">
        <v>0</v>
      </c>
      <c r="I201" s="19"/>
      <c r="J201" s="19"/>
      <c r="K201" s="19"/>
      <c r="L201" s="19"/>
      <c r="M201" s="19"/>
      <c r="N201" s="19"/>
      <c r="O201" s="19"/>
      <c r="P201" s="19"/>
      <c r="Q201" s="19" t="s">
        <v>75</v>
      </c>
      <c r="R201" s="19">
        <v>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outlineLevel="1" x14ac:dyDescent="0.2">
      <c r="A202" s="20">
        <v>54</v>
      </c>
      <c r="B202" s="20" t="s">
        <v>220</v>
      </c>
      <c r="C202" s="35" t="s">
        <v>221</v>
      </c>
      <c r="D202" s="52" t="s">
        <v>87</v>
      </c>
      <c r="E202" s="24">
        <v>211.27599999999998</v>
      </c>
      <c r="F202" s="24"/>
      <c r="G202" s="24">
        <f>ROUND(E202*F202,2)</f>
        <v>0</v>
      </c>
      <c r="H202" s="124" t="s">
        <v>2513</v>
      </c>
      <c r="I202" s="19"/>
      <c r="J202" s="19"/>
      <c r="K202" s="19"/>
      <c r="L202" s="19"/>
      <c r="M202" s="19"/>
      <c r="N202" s="19"/>
      <c r="O202" s="19"/>
      <c r="P202" s="19"/>
      <c r="Q202" s="19" t="s">
        <v>70</v>
      </c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/>
      <c r="B203" s="20"/>
      <c r="C203" s="37" t="s">
        <v>79</v>
      </c>
      <c r="D203" s="54"/>
      <c r="E203" s="45"/>
      <c r="F203" s="24"/>
      <c r="G203" s="24"/>
      <c r="H203" s="124">
        <v>0</v>
      </c>
      <c r="I203" s="19"/>
      <c r="J203" s="19"/>
      <c r="K203" s="19"/>
      <c r="L203" s="19"/>
      <c r="M203" s="19"/>
      <c r="N203" s="19"/>
      <c r="O203" s="19"/>
      <c r="P203" s="19"/>
      <c r="Q203" s="19" t="s">
        <v>75</v>
      </c>
      <c r="R203" s="19">
        <v>0</v>
      </c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/>
      <c r="B204" s="20"/>
      <c r="C204" s="37" t="s">
        <v>222</v>
      </c>
      <c r="D204" s="54"/>
      <c r="E204" s="45">
        <v>211.27600000000001</v>
      </c>
      <c r="F204" s="24"/>
      <c r="G204" s="24"/>
      <c r="H204" s="124">
        <v>0</v>
      </c>
      <c r="I204" s="19"/>
      <c r="J204" s="19"/>
      <c r="K204" s="19"/>
      <c r="L204" s="19"/>
      <c r="M204" s="19"/>
      <c r="N204" s="19"/>
      <c r="O204" s="19"/>
      <c r="P204" s="19"/>
      <c r="Q204" s="19" t="s">
        <v>75</v>
      </c>
      <c r="R204" s="19">
        <v>0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outlineLevel="1" x14ac:dyDescent="0.2">
      <c r="A205" s="20">
        <v>55</v>
      </c>
      <c r="B205" s="20" t="s">
        <v>223</v>
      </c>
      <c r="C205" s="35" t="s">
        <v>224</v>
      </c>
      <c r="D205" s="52" t="s">
        <v>87</v>
      </c>
      <c r="E205" s="24">
        <v>117.42200000000001</v>
      </c>
      <c r="F205" s="24"/>
      <c r="G205" s="24">
        <f>ROUND(E205*F205,2)</f>
        <v>0</v>
      </c>
      <c r="H205" s="124" t="s">
        <v>2513</v>
      </c>
      <c r="I205" s="19"/>
      <c r="J205" s="19"/>
      <c r="K205" s="19"/>
      <c r="L205" s="19"/>
      <c r="M205" s="19"/>
      <c r="N205" s="19"/>
      <c r="O205" s="19"/>
      <c r="P205" s="19"/>
      <c r="Q205" s="19" t="s">
        <v>70</v>
      </c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20"/>
      <c r="B206" s="20"/>
      <c r="C206" s="37" t="s">
        <v>225</v>
      </c>
      <c r="D206" s="54"/>
      <c r="E206" s="45">
        <v>10.73</v>
      </c>
      <c r="F206" s="24"/>
      <c r="G206" s="24"/>
      <c r="H206" s="124">
        <v>0</v>
      </c>
      <c r="I206" s="19"/>
      <c r="J206" s="19"/>
      <c r="K206" s="19"/>
      <c r="L206" s="19"/>
      <c r="M206" s="19"/>
      <c r="N206" s="19"/>
      <c r="O206" s="19"/>
      <c r="P206" s="19"/>
      <c r="Q206" s="19" t="s">
        <v>75</v>
      </c>
      <c r="R206" s="19">
        <v>0</v>
      </c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outlineLevel="1" x14ac:dyDescent="0.2">
      <c r="A207" s="20"/>
      <c r="B207" s="20"/>
      <c r="C207" s="37" t="s">
        <v>226</v>
      </c>
      <c r="D207" s="54"/>
      <c r="E207" s="45">
        <v>106.69199999999999</v>
      </c>
      <c r="F207" s="24"/>
      <c r="G207" s="24"/>
      <c r="H207" s="124">
        <v>0</v>
      </c>
      <c r="I207" s="19"/>
      <c r="J207" s="19"/>
      <c r="K207" s="19"/>
      <c r="L207" s="19"/>
      <c r="M207" s="19"/>
      <c r="N207" s="19"/>
      <c r="O207" s="19"/>
      <c r="P207" s="19"/>
      <c r="Q207" s="19" t="s">
        <v>75</v>
      </c>
      <c r="R207" s="19">
        <v>0</v>
      </c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outlineLevel="1" x14ac:dyDescent="0.2">
      <c r="A208" s="20">
        <v>56</v>
      </c>
      <c r="B208" s="20" t="s">
        <v>227</v>
      </c>
      <c r="C208" s="35" t="s">
        <v>228</v>
      </c>
      <c r="D208" s="52" t="s">
        <v>87</v>
      </c>
      <c r="E208" s="24">
        <v>32.907000000000004</v>
      </c>
      <c r="F208" s="24"/>
      <c r="G208" s="24">
        <f>ROUND(E208*F208,2)</f>
        <v>0</v>
      </c>
      <c r="H208" s="124" t="s">
        <v>2513</v>
      </c>
      <c r="I208" s="19"/>
      <c r="J208" s="19"/>
      <c r="K208" s="19"/>
      <c r="L208" s="19"/>
      <c r="M208" s="19"/>
      <c r="N208" s="19"/>
      <c r="O208" s="19"/>
      <c r="P208" s="19"/>
      <c r="Q208" s="19" t="s">
        <v>70</v>
      </c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outlineLevel="1" x14ac:dyDescent="0.2">
      <c r="A209" s="20"/>
      <c r="B209" s="20"/>
      <c r="C209" s="37" t="s">
        <v>229</v>
      </c>
      <c r="D209" s="54"/>
      <c r="E209" s="45">
        <v>0.435</v>
      </c>
      <c r="F209" s="24"/>
      <c r="G209" s="24"/>
      <c r="H209" s="124">
        <v>0</v>
      </c>
      <c r="I209" s="19"/>
      <c r="J209" s="19"/>
      <c r="K209" s="19"/>
      <c r="L209" s="19"/>
      <c r="M209" s="19"/>
      <c r="N209" s="19"/>
      <c r="O209" s="19"/>
      <c r="P209" s="19"/>
      <c r="Q209" s="19" t="s">
        <v>75</v>
      </c>
      <c r="R209" s="19">
        <v>0</v>
      </c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ht="22.5" outlineLevel="1" x14ac:dyDescent="0.2">
      <c r="A210" s="20"/>
      <c r="B210" s="20"/>
      <c r="C210" s="37" t="s">
        <v>230</v>
      </c>
      <c r="D210" s="54"/>
      <c r="E210" s="45">
        <v>32.472000000000001</v>
      </c>
      <c r="F210" s="24"/>
      <c r="G210" s="24"/>
      <c r="H210" s="124">
        <v>0</v>
      </c>
      <c r="I210" s="19"/>
      <c r="J210" s="19"/>
      <c r="K210" s="19"/>
      <c r="L210" s="19"/>
      <c r="M210" s="19"/>
      <c r="N210" s="19"/>
      <c r="O210" s="19"/>
      <c r="P210" s="19"/>
      <c r="Q210" s="19" t="s">
        <v>75</v>
      </c>
      <c r="R210" s="19">
        <v>0</v>
      </c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311" t="s">
        <v>2549</v>
      </c>
      <c r="B211" s="311" t="s">
        <v>2550</v>
      </c>
      <c r="C211" s="312" t="s">
        <v>2551</v>
      </c>
      <c r="D211" s="313" t="s">
        <v>83</v>
      </c>
      <c r="E211" s="314">
        <v>5.6</v>
      </c>
      <c r="F211" s="314"/>
      <c r="G211" s="314">
        <f>ROUND(E211*F211,2)</f>
        <v>0</v>
      </c>
      <c r="H211" s="316" t="s">
        <v>2513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outlineLevel="1" x14ac:dyDescent="0.2">
      <c r="A212" s="311"/>
      <c r="B212" s="311"/>
      <c r="C212" s="322" t="s">
        <v>2552</v>
      </c>
      <c r="D212" s="318"/>
      <c r="E212" s="319">
        <v>5.6</v>
      </c>
      <c r="F212" s="314"/>
      <c r="G212" s="314"/>
      <c r="H212" s="316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spans="1:46" outlineLevel="1" x14ac:dyDescent="0.2">
      <c r="A213" s="20">
        <v>57</v>
      </c>
      <c r="B213" s="20" t="s">
        <v>231</v>
      </c>
      <c r="C213" s="35" t="s">
        <v>232</v>
      </c>
      <c r="D213" s="52" t="s">
        <v>87</v>
      </c>
      <c r="E213" s="24">
        <v>135</v>
      </c>
      <c r="F213" s="24"/>
      <c r="G213" s="24">
        <f>ROUND(E213*F213,2)</f>
        <v>0</v>
      </c>
      <c r="H213" s="124" t="s">
        <v>2513</v>
      </c>
      <c r="I213" s="19"/>
      <c r="J213" s="19"/>
      <c r="K213" s="19"/>
      <c r="L213" s="19"/>
      <c r="M213" s="19"/>
      <c r="N213" s="19"/>
      <c r="O213" s="19"/>
      <c r="P213" s="19"/>
      <c r="Q213" s="19" t="s">
        <v>70</v>
      </c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outlineLevel="1" x14ac:dyDescent="0.2">
      <c r="A214" s="20"/>
      <c r="B214" s="20"/>
      <c r="C214" s="37" t="s">
        <v>233</v>
      </c>
      <c r="D214" s="54"/>
      <c r="E214" s="45">
        <v>66</v>
      </c>
      <c r="F214" s="24"/>
      <c r="G214" s="24"/>
      <c r="H214" s="124">
        <v>0</v>
      </c>
      <c r="I214" s="19"/>
      <c r="J214" s="19"/>
      <c r="K214" s="19"/>
      <c r="L214" s="19"/>
      <c r="M214" s="19"/>
      <c r="N214" s="19"/>
      <c r="O214" s="19"/>
      <c r="P214" s="19"/>
      <c r="Q214" s="19" t="s">
        <v>75</v>
      </c>
      <c r="R214" s="19">
        <v>0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outlineLevel="1" x14ac:dyDescent="0.2">
      <c r="A215" s="20"/>
      <c r="B215" s="20"/>
      <c r="C215" s="37" t="s">
        <v>95</v>
      </c>
      <c r="D215" s="54"/>
      <c r="E215" s="45"/>
      <c r="F215" s="24"/>
      <c r="G215" s="24"/>
      <c r="H215" s="124">
        <v>0</v>
      </c>
      <c r="I215" s="19"/>
      <c r="J215" s="19"/>
      <c r="K215" s="19"/>
      <c r="L215" s="19"/>
      <c r="M215" s="19"/>
      <c r="N215" s="19"/>
      <c r="O215" s="19"/>
      <c r="P215" s="19"/>
      <c r="Q215" s="19" t="s">
        <v>75</v>
      </c>
      <c r="R215" s="19">
        <v>0</v>
      </c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outlineLevel="1" x14ac:dyDescent="0.2">
      <c r="A216" s="20"/>
      <c r="B216" s="20"/>
      <c r="C216" s="37" t="s">
        <v>234</v>
      </c>
      <c r="D216" s="54"/>
      <c r="E216" s="45">
        <v>69</v>
      </c>
      <c r="F216" s="24"/>
      <c r="G216" s="24"/>
      <c r="H216" s="124">
        <v>0</v>
      </c>
      <c r="I216" s="19"/>
      <c r="J216" s="19"/>
      <c r="K216" s="19"/>
      <c r="L216" s="19"/>
      <c r="M216" s="19"/>
      <c r="N216" s="19"/>
      <c r="O216" s="19"/>
      <c r="P216" s="19"/>
      <c r="Q216" s="19" t="s">
        <v>75</v>
      </c>
      <c r="R216" s="19">
        <v>0</v>
      </c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outlineLevel="1" x14ac:dyDescent="0.2">
      <c r="A217" s="20">
        <v>58</v>
      </c>
      <c r="B217" s="20" t="s">
        <v>235</v>
      </c>
      <c r="C217" s="35" t="s">
        <v>236</v>
      </c>
      <c r="D217" s="52" t="s">
        <v>73</v>
      </c>
      <c r="E217" s="24">
        <v>15.119</v>
      </c>
      <c r="F217" s="24"/>
      <c r="G217" s="24">
        <f>ROUND(E217*F217,2)</f>
        <v>0</v>
      </c>
      <c r="H217" s="124" t="s">
        <v>2513</v>
      </c>
      <c r="I217" s="19"/>
      <c r="J217" s="19"/>
      <c r="K217" s="19"/>
      <c r="L217" s="19"/>
      <c r="M217" s="19"/>
      <c r="N217" s="19"/>
      <c r="O217" s="19"/>
      <c r="P217" s="19"/>
      <c r="Q217" s="19" t="s">
        <v>70</v>
      </c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</row>
    <row r="218" spans="1:46" outlineLevel="1" x14ac:dyDescent="0.2">
      <c r="A218" s="20"/>
      <c r="B218" s="20"/>
      <c r="C218" s="37" t="s">
        <v>237</v>
      </c>
      <c r="D218" s="54"/>
      <c r="E218" s="45"/>
      <c r="F218" s="24"/>
      <c r="G218" s="24"/>
      <c r="H218" s="124">
        <v>0</v>
      </c>
      <c r="I218" s="19"/>
      <c r="J218" s="19"/>
      <c r="K218" s="19"/>
      <c r="L218" s="19"/>
      <c r="M218" s="19"/>
      <c r="N218" s="19"/>
      <c r="O218" s="19"/>
      <c r="P218" s="19"/>
      <c r="Q218" s="19" t="s">
        <v>75</v>
      </c>
      <c r="R218" s="19">
        <v>0</v>
      </c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outlineLevel="1" x14ac:dyDescent="0.2">
      <c r="A219" s="20"/>
      <c r="B219" s="20"/>
      <c r="C219" s="37" t="s">
        <v>79</v>
      </c>
      <c r="D219" s="54"/>
      <c r="E219" s="45"/>
      <c r="F219" s="24"/>
      <c r="G219" s="24"/>
      <c r="H219" s="124">
        <v>0</v>
      </c>
      <c r="I219" s="19"/>
      <c r="J219" s="19"/>
      <c r="K219" s="19"/>
      <c r="L219" s="19"/>
      <c r="M219" s="19"/>
      <c r="N219" s="19"/>
      <c r="O219" s="19"/>
      <c r="P219" s="19"/>
      <c r="Q219" s="19" t="s">
        <v>75</v>
      </c>
      <c r="R219" s="19">
        <v>0</v>
      </c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spans="1:46" outlineLevel="1" x14ac:dyDescent="0.2">
      <c r="A220" s="20"/>
      <c r="B220" s="20"/>
      <c r="C220" s="37" t="s">
        <v>238</v>
      </c>
      <c r="D220" s="54"/>
      <c r="E220" s="45">
        <v>15.119</v>
      </c>
      <c r="F220" s="24"/>
      <c r="G220" s="24"/>
      <c r="H220" s="124">
        <v>0</v>
      </c>
      <c r="I220" s="19"/>
      <c r="J220" s="19"/>
      <c r="K220" s="19"/>
      <c r="L220" s="19"/>
      <c r="M220" s="19"/>
      <c r="N220" s="19"/>
      <c r="O220" s="19"/>
      <c r="P220" s="19"/>
      <c r="Q220" s="19" t="s">
        <v>75</v>
      </c>
      <c r="R220" s="19">
        <v>0</v>
      </c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outlineLevel="1" x14ac:dyDescent="0.2">
      <c r="A221" s="20">
        <v>59</v>
      </c>
      <c r="B221" s="20" t="s">
        <v>239</v>
      </c>
      <c r="C221" s="35" t="s">
        <v>240</v>
      </c>
      <c r="D221" s="52" t="s">
        <v>73</v>
      </c>
      <c r="E221" s="24">
        <v>13.5</v>
      </c>
      <c r="F221" s="24"/>
      <c r="G221" s="24">
        <f>ROUND(E221*F221,2)</f>
        <v>0</v>
      </c>
      <c r="H221" s="124" t="s">
        <v>2513</v>
      </c>
      <c r="I221" s="19"/>
      <c r="J221" s="19"/>
      <c r="K221" s="19"/>
      <c r="L221" s="19"/>
      <c r="M221" s="19"/>
      <c r="N221" s="19"/>
      <c r="O221" s="19"/>
      <c r="P221" s="19"/>
      <c r="Q221" s="19" t="s">
        <v>70</v>
      </c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</row>
    <row r="222" spans="1:46" outlineLevel="1" x14ac:dyDescent="0.2">
      <c r="A222" s="20"/>
      <c r="B222" s="20"/>
      <c r="C222" s="37" t="s">
        <v>241</v>
      </c>
      <c r="D222" s="54"/>
      <c r="E222" s="45"/>
      <c r="F222" s="24"/>
      <c r="G222" s="24"/>
      <c r="H222" s="124">
        <v>0</v>
      </c>
      <c r="I222" s="19"/>
      <c r="J222" s="19"/>
      <c r="K222" s="19"/>
      <c r="L222" s="19"/>
      <c r="M222" s="19"/>
      <c r="N222" s="19"/>
      <c r="O222" s="19"/>
      <c r="P222" s="19"/>
      <c r="Q222" s="19" t="s">
        <v>75</v>
      </c>
      <c r="R222" s="19">
        <v>0</v>
      </c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outlineLevel="1" x14ac:dyDescent="0.2">
      <c r="A223" s="20"/>
      <c r="B223" s="20"/>
      <c r="C223" s="37" t="s">
        <v>242</v>
      </c>
      <c r="D223" s="54"/>
      <c r="E223" s="45">
        <v>6.6</v>
      </c>
      <c r="F223" s="24"/>
      <c r="G223" s="24"/>
      <c r="H223" s="124">
        <v>0</v>
      </c>
      <c r="I223" s="19"/>
      <c r="J223" s="19"/>
      <c r="K223" s="19"/>
      <c r="L223" s="19"/>
      <c r="M223" s="19"/>
      <c r="N223" s="19"/>
      <c r="O223" s="19"/>
      <c r="P223" s="19"/>
      <c r="Q223" s="19" t="s">
        <v>75</v>
      </c>
      <c r="R223" s="19">
        <v>0</v>
      </c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outlineLevel="1" x14ac:dyDescent="0.2">
      <c r="A224" s="20"/>
      <c r="B224" s="20"/>
      <c r="C224" s="37" t="s">
        <v>95</v>
      </c>
      <c r="D224" s="54"/>
      <c r="E224" s="45"/>
      <c r="F224" s="24"/>
      <c r="G224" s="24"/>
      <c r="H224" s="124">
        <v>0</v>
      </c>
      <c r="I224" s="19"/>
      <c r="J224" s="19"/>
      <c r="K224" s="19"/>
      <c r="L224" s="19"/>
      <c r="M224" s="19"/>
      <c r="N224" s="19"/>
      <c r="O224" s="19"/>
      <c r="P224" s="19"/>
      <c r="Q224" s="19" t="s">
        <v>75</v>
      </c>
      <c r="R224" s="19">
        <v>0</v>
      </c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outlineLevel="1" x14ac:dyDescent="0.2">
      <c r="A225" s="20"/>
      <c r="B225" s="20"/>
      <c r="C225" s="37" t="s">
        <v>243</v>
      </c>
      <c r="D225" s="54"/>
      <c r="E225" s="45">
        <v>6.9</v>
      </c>
      <c r="F225" s="24"/>
      <c r="G225" s="24"/>
      <c r="H225" s="124">
        <v>0</v>
      </c>
      <c r="I225" s="19"/>
      <c r="J225" s="19"/>
      <c r="K225" s="19"/>
      <c r="L225" s="19"/>
      <c r="M225" s="19"/>
      <c r="N225" s="19"/>
      <c r="O225" s="19"/>
      <c r="P225" s="19"/>
      <c r="Q225" s="19" t="s">
        <v>75</v>
      </c>
      <c r="R225" s="19">
        <v>0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outlineLevel="1" x14ac:dyDescent="0.2">
      <c r="A226" s="20">
        <v>60</v>
      </c>
      <c r="B226" s="20" t="s">
        <v>244</v>
      </c>
      <c r="C226" s="35" t="s">
        <v>245</v>
      </c>
      <c r="D226" s="52" t="s">
        <v>87</v>
      </c>
      <c r="E226" s="24">
        <v>649.35</v>
      </c>
      <c r="F226" s="24"/>
      <c r="G226" s="24">
        <f>ROUND(E226*F226,2)</f>
        <v>0</v>
      </c>
      <c r="H226" s="124" t="s">
        <v>2513</v>
      </c>
      <c r="I226" s="19"/>
      <c r="J226" s="19"/>
      <c r="K226" s="19"/>
      <c r="L226" s="19"/>
      <c r="M226" s="19"/>
      <c r="N226" s="19"/>
      <c r="O226" s="19"/>
      <c r="P226" s="19"/>
      <c r="Q226" s="19" t="s">
        <v>70</v>
      </c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outlineLevel="1" x14ac:dyDescent="0.2">
      <c r="A227" s="20"/>
      <c r="B227" s="20"/>
      <c r="C227" s="37" t="s">
        <v>246</v>
      </c>
      <c r="D227" s="54"/>
      <c r="E227" s="45">
        <v>87.75</v>
      </c>
      <c r="F227" s="24"/>
      <c r="G227" s="24"/>
      <c r="H227" s="124">
        <v>0</v>
      </c>
      <c r="I227" s="19"/>
      <c r="J227" s="19"/>
      <c r="K227" s="19"/>
      <c r="L227" s="19"/>
      <c r="M227" s="19"/>
      <c r="N227" s="19"/>
      <c r="O227" s="19"/>
      <c r="P227" s="19"/>
      <c r="Q227" s="19" t="s">
        <v>75</v>
      </c>
      <c r="R227" s="19">
        <v>0</v>
      </c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outlineLevel="1" x14ac:dyDescent="0.2">
      <c r="A228" s="20"/>
      <c r="B228" s="20"/>
      <c r="C228" s="37" t="s">
        <v>247</v>
      </c>
      <c r="D228" s="54"/>
      <c r="E228" s="45">
        <v>561.6</v>
      </c>
      <c r="F228" s="24"/>
      <c r="G228" s="24"/>
      <c r="H228" s="124">
        <v>0</v>
      </c>
      <c r="I228" s="19"/>
      <c r="J228" s="19"/>
      <c r="K228" s="19"/>
      <c r="L228" s="19"/>
      <c r="M228" s="19"/>
      <c r="N228" s="19"/>
      <c r="O228" s="19"/>
      <c r="P228" s="19"/>
      <c r="Q228" s="19" t="s">
        <v>75</v>
      </c>
      <c r="R228" s="19">
        <v>0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outlineLevel="1" x14ac:dyDescent="0.2">
      <c r="A229" s="20">
        <v>61</v>
      </c>
      <c r="B229" s="20" t="s">
        <v>248</v>
      </c>
      <c r="C229" s="35" t="s">
        <v>249</v>
      </c>
      <c r="D229" s="52" t="s">
        <v>87</v>
      </c>
      <c r="E229" s="24">
        <v>151.19</v>
      </c>
      <c r="F229" s="24"/>
      <c r="G229" s="24">
        <f>ROUND(E229*F229,2)</f>
        <v>0</v>
      </c>
      <c r="H229" s="124" t="s">
        <v>2513</v>
      </c>
      <c r="I229" s="19"/>
      <c r="J229" s="19"/>
      <c r="K229" s="19"/>
      <c r="L229" s="19"/>
      <c r="M229" s="19"/>
      <c r="N229" s="19"/>
      <c r="O229" s="19"/>
      <c r="P229" s="19"/>
      <c r="Q229" s="19" t="s">
        <v>70</v>
      </c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spans="1:46" outlineLevel="1" x14ac:dyDescent="0.2">
      <c r="A230" s="20"/>
      <c r="B230" s="20"/>
      <c r="C230" s="37" t="s">
        <v>79</v>
      </c>
      <c r="D230" s="54"/>
      <c r="E230" s="45"/>
      <c r="F230" s="24"/>
      <c r="G230" s="24"/>
      <c r="H230" s="124">
        <v>0</v>
      </c>
      <c r="I230" s="19"/>
      <c r="J230" s="19"/>
      <c r="K230" s="19"/>
      <c r="L230" s="19"/>
      <c r="M230" s="19"/>
      <c r="N230" s="19"/>
      <c r="O230" s="19"/>
      <c r="P230" s="19"/>
      <c r="Q230" s="19" t="s">
        <v>75</v>
      </c>
      <c r="R230" s="19">
        <v>0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outlineLevel="1" x14ac:dyDescent="0.2">
      <c r="A231" s="20"/>
      <c r="B231" s="20"/>
      <c r="C231" s="37" t="s">
        <v>250</v>
      </c>
      <c r="D231" s="54"/>
      <c r="E231" s="45">
        <v>151.19</v>
      </c>
      <c r="F231" s="24"/>
      <c r="G231" s="24"/>
      <c r="H231" s="124">
        <v>0</v>
      </c>
      <c r="I231" s="19"/>
      <c r="J231" s="19"/>
      <c r="K231" s="19"/>
      <c r="L231" s="19"/>
      <c r="M231" s="19"/>
      <c r="N231" s="19"/>
      <c r="O231" s="19"/>
      <c r="P231" s="19"/>
      <c r="Q231" s="19" t="s">
        <v>75</v>
      </c>
      <c r="R231" s="19">
        <v>0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outlineLevel="1" x14ac:dyDescent="0.2">
      <c r="A232" s="20">
        <v>62</v>
      </c>
      <c r="B232" s="20" t="s">
        <v>251</v>
      </c>
      <c r="C232" s="35" t="s">
        <v>252</v>
      </c>
      <c r="D232" s="52" t="s">
        <v>87</v>
      </c>
      <c r="E232" s="24">
        <v>130</v>
      </c>
      <c r="F232" s="24"/>
      <c r="G232" s="24">
        <f>ROUND(E232*F232,2)</f>
        <v>0</v>
      </c>
      <c r="H232" s="124" t="s">
        <v>2512</v>
      </c>
      <c r="I232" s="19"/>
      <c r="J232" s="19"/>
      <c r="K232" s="19"/>
      <c r="L232" s="19"/>
      <c r="M232" s="19"/>
      <c r="N232" s="19"/>
      <c r="O232" s="19"/>
      <c r="P232" s="19"/>
      <c r="Q232" s="19" t="s">
        <v>70</v>
      </c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outlineLevel="1" x14ac:dyDescent="0.2">
      <c r="A233" s="20"/>
      <c r="B233" s="20"/>
      <c r="C233" s="37" t="s">
        <v>253</v>
      </c>
      <c r="D233" s="54"/>
      <c r="E233" s="45">
        <v>130</v>
      </c>
      <c r="F233" s="24"/>
      <c r="G233" s="24"/>
      <c r="H233" s="124">
        <v>0</v>
      </c>
      <c r="I233" s="19"/>
      <c r="J233" s="19"/>
      <c r="K233" s="19"/>
      <c r="L233" s="19"/>
      <c r="M233" s="19"/>
      <c r="N233" s="19"/>
      <c r="O233" s="19"/>
      <c r="P233" s="19"/>
      <c r="Q233" s="19" t="s">
        <v>75</v>
      </c>
      <c r="R233" s="19">
        <v>0</v>
      </c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outlineLevel="1" x14ac:dyDescent="0.2">
      <c r="A234" s="20"/>
      <c r="B234" s="20"/>
      <c r="C234" s="37" t="s">
        <v>95</v>
      </c>
      <c r="D234" s="54"/>
      <c r="E234" s="45"/>
      <c r="F234" s="24"/>
      <c r="G234" s="24"/>
      <c r="H234" s="124">
        <v>0</v>
      </c>
      <c r="I234" s="19"/>
      <c r="J234" s="19"/>
      <c r="K234" s="19"/>
      <c r="L234" s="19"/>
      <c r="M234" s="19"/>
      <c r="N234" s="19"/>
      <c r="O234" s="19"/>
      <c r="P234" s="19"/>
      <c r="Q234" s="19" t="s">
        <v>75</v>
      </c>
      <c r="R234" s="19">
        <v>0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outlineLevel="1" x14ac:dyDescent="0.2">
      <c r="A235" s="20">
        <v>63</v>
      </c>
      <c r="B235" s="20" t="s">
        <v>254</v>
      </c>
      <c r="C235" s="35" t="s">
        <v>255</v>
      </c>
      <c r="D235" s="52" t="s">
        <v>87</v>
      </c>
      <c r="E235" s="24">
        <v>169</v>
      </c>
      <c r="F235" s="24"/>
      <c r="G235" s="24">
        <f>ROUND(E235*F235,2)</f>
        <v>0</v>
      </c>
      <c r="H235" s="124" t="s">
        <v>2512</v>
      </c>
      <c r="I235" s="19"/>
      <c r="J235" s="19"/>
      <c r="K235" s="19"/>
      <c r="L235" s="19"/>
      <c r="M235" s="19"/>
      <c r="N235" s="19"/>
      <c r="O235" s="19"/>
      <c r="P235" s="19"/>
      <c r="Q235" s="19" t="s">
        <v>70</v>
      </c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outlineLevel="1" x14ac:dyDescent="0.2">
      <c r="A236" s="20"/>
      <c r="B236" s="20"/>
      <c r="C236" s="37" t="s">
        <v>79</v>
      </c>
      <c r="D236" s="54"/>
      <c r="E236" s="45"/>
      <c r="F236" s="24"/>
      <c r="G236" s="24"/>
      <c r="H236" s="124">
        <v>0</v>
      </c>
      <c r="I236" s="19"/>
      <c r="J236" s="19"/>
      <c r="K236" s="19"/>
      <c r="L236" s="19"/>
      <c r="M236" s="19"/>
      <c r="N236" s="19"/>
      <c r="O236" s="19"/>
      <c r="P236" s="19"/>
      <c r="Q236" s="19" t="s">
        <v>75</v>
      </c>
      <c r="R236" s="19">
        <v>0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outlineLevel="1" x14ac:dyDescent="0.2">
      <c r="A237" s="20"/>
      <c r="B237" s="20"/>
      <c r="C237" s="37" t="s">
        <v>95</v>
      </c>
      <c r="D237" s="54"/>
      <c r="E237" s="45"/>
      <c r="F237" s="24"/>
      <c r="G237" s="24"/>
      <c r="H237" s="124">
        <v>0</v>
      </c>
      <c r="I237" s="19"/>
      <c r="J237" s="19"/>
      <c r="K237" s="19"/>
      <c r="L237" s="19"/>
      <c r="M237" s="19"/>
      <c r="N237" s="19"/>
      <c r="O237" s="19"/>
      <c r="P237" s="19"/>
      <c r="Q237" s="19" t="s">
        <v>75</v>
      </c>
      <c r="R237" s="19">
        <v>0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outlineLevel="1" x14ac:dyDescent="0.2">
      <c r="A238" s="20"/>
      <c r="B238" s="20"/>
      <c r="C238" s="37" t="s">
        <v>256</v>
      </c>
      <c r="D238" s="54"/>
      <c r="E238" s="45">
        <v>169</v>
      </c>
      <c r="F238" s="24"/>
      <c r="G238" s="24"/>
      <c r="H238" s="124">
        <v>0</v>
      </c>
      <c r="I238" s="19"/>
      <c r="J238" s="19"/>
      <c r="K238" s="19"/>
      <c r="L238" s="19"/>
      <c r="M238" s="19"/>
      <c r="N238" s="19"/>
      <c r="O238" s="19"/>
      <c r="P238" s="19"/>
      <c r="Q238" s="19" t="s">
        <v>75</v>
      </c>
      <c r="R238" s="19">
        <v>0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outlineLevel="1" x14ac:dyDescent="0.2">
      <c r="A239" s="20">
        <v>64</v>
      </c>
      <c r="B239" s="20" t="s">
        <v>257</v>
      </c>
      <c r="C239" s="35" t="s">
        <v>258</v>
      </c>
      <c r="D239" s="52" t="s">
        <v>87</v>
      </c>
      <c r="E239" s="24">
        <v>1.2</v>
      </c>
      <c r="F239" s="24"/>
      <c r="G239" s="24">
        <f>ROUND(E239*F239,2)</f>
        <v>0</v>
      </c>
      <c r="H239" s="124" t="s">
        <v>2512</v>
      </c>
      <c r="I239" s="19"/>
      <c r="J239" s="19"/>
      <c r="K239" s="19"/>
      <c r="L239" s="19"/>
      <c r="M239" s="19"/>
      <c r="N239" s="19"/>
      <c r="O239" s="19"/>
      <c r="P239" s="19"/>
      <c r="Q239" s="19" t="s">
        <v>70</v>
      </c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outlineLevel="1" x14ac:dyDescent="0.2">
      <c r="A240" s="20"/>
      <c r="B240" s="20"/>
      <c r="C240" s="37" t="s">
        <v>79</v>
      </c>
      <c r="D240" s="54"/>
      <c r="E240" s="45"/>
      <c r="F240" s="24"/>
      <c r="G240" s="24"/>
      <c r="H240" s="124">
        <v>0</v>
      </c>
      <c r="I240" s="19"/>
      <c r="J240" s="19"/>
      <c r="K240" s="19"/>
      <c r="L240" s="19"/>
      <c r="M240" s="19"/>
      <c r="N240" s="19"/>
      <c r="O240" s="19"/>
      <c r="P240" s="19"/>
      <c r="Q240" s="19" t="s">
        <v>75</v>
      </c>
      <c r="R240" s="19">
        <v>0</v>
      </c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</row>
    <row r="241" spans="1:46" outlineLevel="1" x14ac:dyDescent="0.2">
      <c r="A241" s="20"/>
      <c r="B241" s="20"/>
      <c r="C241" s="37" t="s">
        <v>95</v>
      </c>
      <c r="D241" s="54"/>
      <c r="E241" s="45"/>
      <c r="F241" s="24"/>
      <c r="G241" s="24"/>
      <c r="H241" s="124">
        <v>0</v>
      </c>
      <c r="I241" s="19"/>
      <c r="J241" s="19"/>
      <c r="K241" s="19"/>
      <c r="L241" s="19"/>
      <c r="M241" s="19"/>
      <c r="N241" s="19"/>
      <c r="O241" s="19"/>
      <c r="P241" s="19"/>
      <c r="Q241" s="19" t="s">
        <v>75</v>
      </c>
      <c r="R241" s="19">
        <v>0</v>
      </c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</row>
    <row r="242" spans="1:46" outlineLevel="1" x14ac:dyDescent="0.2">
      <c r="A242" s="20"/>
      <c r="B242" s="20"/>
      <c r="C242" s="37" t="s">
        <v>259</v>
      </c>
      <c r="D242" s="54"/>
      <c r="E242" s="45">
        <v>1.2</v>
      </c>
      <c r="F242" s="24"/>
      <c r="G242" s="24"/>
      <c r="H242" s="124">
        <v>0</v>
      </c>
      <c r="I242" s="19"/>
      <c r="J242" s="19"/>
      <c r="K242" s="19"/>
      <c r="L242" s="19"/>
      <c r="M242" s="19"/>
      <c r="N242" s="19"/>
      <c r="O242" s="19"/>
      <c r="P242" s="19"/>
      <c r="Q242" s="19" t="s">
        <v>75</v>
      </c>
      <c r="R242" s="19">
        <v>0</v>
      </c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</row>
    <row r="243" spans="1:46" outlineLevel="1" x14ac:dyDescent="0.2">
      <c r="A243" s="20">
        <v>65</v>
      </c>
      <c r="B243" s="20" t="s">
        <v>260</v>
      </c>
      <c r="C243" s="35" t="s">
        <v>261</v>
      </c>
      <c r="D243" s="52" t="s">
        <v>69</v>
      </c>
      <c r="E243" s="24">
        <v>1</v>
      </c>
      <c r="F243" s="24"/>
      <c r="G243" s="24">
        <f>ROUND(E243*F243,2)</f>
        <v>0</v>
      </c>
      <c r="H243" s="124" t="s">
        <v>2512</v>
      </c>
      <c r="I243" s="19"/>
      <c r="J243" s="19"/>
      <c r="K243" s="19"/>
      <c r="L243" s="19"/>
      <c r="M243" s="19"/>
      <c r="N243" s="19"/>
      <c r="O243" s="19"/>
      <c r="P243" s="19"/>
      <c r="Q243" s="19" t="s">
        <v>70</v>
      </c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</row>
    <row r="244" spans="1:46" ht="22.5" outlineLevel="1" x14ac:dyDescent="0.2">
      <c r="A244" s="20">
        <v>66</v>
      </c>
      <c r="B244" s="20" t="s">
        <v>262</v>
      </c>
      <c r="C244" s="35" t="s">
        <v>263</v>
      </c>
      <c r="D244" s="52" t="s">
        <v>69</v>
      </c>
      <c r="E244" s="24">
        <v>9</v>
      </c>
      <c r="F244" s="24"/>
      <c r="G244" s="24">
        <f>ROUND(E244*F244,2)</f>
        <v>0</v>
      </c>
      <c r="H244" s="124" t="s">
        <v>2512</v>
      </c>
      <c r="I244" s="19"/>
      <c r="J244" s="19"/>
      <c r="K244" s="19"/>
      <c r="L244" s="19"/>
      <c r="M244" s="19"/>
      <c r="N244" s="19"/>
      <c r="O244" s="19"/>
      <c r="P244" s="19"/>
      <c r="Q244" s="19" t="s">
        <v>70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</row>
    <row r="245" spans="1:46" outlineLevel="1" x14ac:dyDescent="0.2">
      <c r="A245" s="20"/>
      <c r="B245" s="20"/>
      <c r="C245" s="37" t="s">
        <v>264</v>
      </c>
      <c r="D245" s="54"/>
      <c r="E245" s="45">
        <v>9</v>
      </c>
      <c r="F245" s="24"/>
      <c r="G245" s="24"/>
      <c r="H245" s="124">
        <v>0</v>
      </c>
      <c r="I245" s="19"/>
      <c r="J245" s="19"/>
      <c r="K245" s="19"/>
      <c r="L245" s="19"/>
      <c r="M245" s="19"/>
      <c r="N245" s="19"/>
      <c r="O245" s="19"/>
      <c r="P245" s="19"/>
      <c r="Q245" s="19" t="s">
        <v>75</v>
      </c>
      <c r="R245" s="19">
        <v>0</v>
      </c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</row>
    <row r="246" spans="1:46" outlineLevel="1" x14ac:dyDescent="0.2">
      <c r="A246" s="20">
        <v>67</v>
      </c>
      <c r="B246" s="20" t="s">
        <v>265</v>
      </c>
      <c r="C246" s="35" t="s">
        <v>266</v>
      </c>
      <c r="D246" s="52" t="s">
        <v>69</v>
      </c>
      <c r="E246" s="24">
        <v>1</v>
      </c>
      <c r="F246" s="24"/>
      <c r="G246" s="24">
        <f t="shared" ref="G246:G264" si="0">ROUND(E246*F246,2)</f>
        <v>0</v>
      </c>
      <c r="H246" s="124" t="s">
        <v>2512</v>
      </c>
      <c r="I246" s="19"/>
      <c r="J246" s="19"/>
      <c r="K246" s="19"/>
      <c r="L246" s="19"/>
      <c r="M246" s="19"/>
      <c r="N246" s="19"/>
      <c r="O246" s="19"/>
      <c r="P246" s="19"/>
      <c r="Q246" s="19" t="s">
        <v>70</v>
      </c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</row>
    <row r="247" spans="1:46" outlineLevel="1" x14ac:dyDescent="0.2">
      <c r="A247" s="20">
        <v>68</v>
      </c>
      <c r="B247" s="20" t="s">
        <v>267</v>
      </c>
      <c r="C247" s="35" t="s">
        <v>268</v>
      </c>
      <c r="D247" s="52" t="s">
        <v>69</v>
      </c>
      <c r="E247" s="24">
        <v>14</v>
      </c>
      <c r="F247" s="24"/>
      <c r="G247" s="24">
        <f t="shared" si="0"/>
        <v>0</v>
      </c>
      <c r="H247" s="124" t="s">
        <v>2513</v>
      </c>
      <c r="I247" s="19"/>
      <c r="J247" s="19"/>
      <c r="K247" s="19"/>
      <c r="L247" s="19"/>
      <c r="M247" s="19"/>
      <c r="N247" s="19"/>
      <c r="O247" s="19"/>
      <c r="P247" s="19"/>
      <c r="Q247" s="19" t="s">
        <v>70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</row>
    <row r="248" spans="1:46" outlineLevel="1" x14ac:dyDescent="0.2">
      <c r="A248" s="20">
        <v>69</v>
      </c>
      <c r="B248" s="20" t="s">
        <v>269</v>
      </c>
      <c r="C248" s="35" t="s">
        <v>270</v>
      </c>
      <c r="D248" s="52" t="s">
        <v>69</v>
      </c>
      <c r="E248" s="314">
        <v>18</v>
      </c>
      <c r="F248" s="24"/>
      <c r="G248" s="24">
        <f t="shared" si="0"/>
        <v>0</v>
      </c>
      <c r="H248" s="124" t="s">
        <v>2513</v>
      </c>
      <c r="I248" s="19"/>
      <c r="J248" s="19"/>
      <c r="K248" s="19"/>
      <c r="L248" s="19"/>
      <c r="M248" s="19"/>
      <c r="N248" s="19"/>
      <c r="O248" s="19"/>
      <c r="P248" s="19"/>
      <c r="Q248" s="19" t="s">
        <v>70</v>
      </c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</row>
    <row r="249" spans="1:46" outlineLevel="1" x14ac:dyDescent="0.2">
      <c r="A249" s="20">
        <v>70</v>
      </c>
      <c r="B249" s="20" t="s">
        <v>271</v>
      </c>
      <c r="C249" s="35" t="s">
        <v>272</v>
      </c>
      <c r="D249" s="52" t="s">
        <v>83</v>
      </c>
      <c r="E249" s="24">
        <v>15</v>
      </c>
      <c r="F249" s="24"/>
      <c r="G249" s="24">
        <f t="shared" si="0"/>
        <v>0</v>
      </c>
      <c r="H249" s="124" t="s">
        <v>2513</v>
      </c>
      <c r="I249" s="19"/>
      <c r="J249" s="19"/>
      <c r="K249" s="19"/>
      <c r="L249" s="19"/>
      <c r="M249" s="19"/>
      <c r="N249" s="19"/>
      <c r="O249" s="19"/>
      <c r="P249" s="19"/>
      <c r="Q249" s="19" t="s">
        <v>70</v>
      </c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</row>
    <row r="250" spans="1:46" outlineLevel="1" x14ac:dyDescent="0.2">
      <c r="A250" s="20">
        <v>71</v>
      </c>
      <c r="B250" s="20" t="s">
        <v>273</v>
      </c>
      <c r="C250" s="35" t="s">
        <v>274</v>
      </c>
      <c r="D250" s="52" t="s">
        <v>83</v>
      </c>
      <c r="E250" s="314">
        <v>20.6</v>
      </c>
      <c r="F250" s="24"/>
      <c r="G250" s="24">
        <f t="shared" si="0"/>
        <v>0</v>
      </c>
      <c r="H250" s="124" t="s">
        <v>2513</v>
      </c>
      <c r="I250" s="19"/>
      <c r="J250" s="19"/>
      <c r="K250" s="19"/>
      <c r="L250" s="19"/>
      <c r="M250" s="19"/>
      <c r="N250" s="19"/>
      <c r="O250" s="19"/>
      <c r="P250" s="19"/>
      <c r="Q250" s="19" t="s">
        <v>70</v>
      </c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spans="1:46" outlineLevel="1" x14ac:dyDescent="0.2">
      <c r="A251" s="20">
        <v>72</v>
      </c>
      <c r="B251" s="20" t="s">
        <v>275</v>
      </c>
      <c r="C251" s="35" t="s">
        <v>276</v>
      </c>
      <c r="D251" s="52" t="s">
        <v>83</v>
      </c>
      <c r="E251" s="24">
        <v>450</v>
      </c>
      <c r="F251" s="24"/>
      <c r="G251" s="24">
        <f t="shared" si="0"/>
        <v>0</v>
      </c>
      <c r="H251" s="124" t="s">
        <v>2513</v>
      </c>
      <c r="I251" s="19"/>
      <c r="J251" s="19"/>
      <c r="K251" s="19"/>
      <c r="L251" s="19"/>
      <c r="M251" s="19"/>
      <c r="N251" s="19"/>
      <c r="O251" s="19"/>
      <c r="P251" s="19"/>
      <c r="Q251" s="19" t="s">
        <v>70</v>
      </c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</row>
    <row r="252" spans="1:46" outlineLevel="1" x14ac:dyDescent="0.2">
      <c r="A252" s="20">
        <v>73</v>
      </c>
      <c r="B252" s="20" t="s">
        <v>277</v>
      </c>
      <c r="C252" s="35" t="s">
        <v>278</v>
      </c>
      <c r="D252" s="52" t="s">
        <v>83</v>
      </c>
      <c r="E252" s="24">
        <v>250</v>
      </c>
      <c r="F252" s="24"/>
      <c r="G252" s="24">
        <f t="shared" si="0"/>
        <v>0</v>
      </c>
      <c r="H252" s="124" t="s">
        <v>2513</v>
      </c>
      <c r="I252" s="19"/>
      <c r="J252" s="19"/>
      <c r="K252" s="19"/>
      <c r="L252" s="19"/>
      <c r="M252" s="19"/>
      <c r="N252" s="19"/>
      <c r="O252" s="19"/>
      <c r="P252" s="19"/>
      <c r="Q252" s="19" t="s">
        <v>70</v>
      </c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</row>
    <row r="253" spans="1:46" outlineLevel="1" x14ac:dyDescent="0.2">
      <c r="A253" s="20">
        <v>74</v>
      </c>
      <c r="B253" s="20" t="s">
        <v>279</v>
      </c>
      <c r="C253" s="35" t="s">
        <v>280</v>
      </c>
      <c r="D253" s="52" t="s">
        <v>69</v>
      </c>
      <c r="E253" s="24">
        <v>25</v>
      </c>
      <c r="F253" s="24"/>
      <c r="G253" s="24">
        <f t="shared" si="0"/>
        <v>0</v>
      </c>
      <c r="H253" s="124" t="s">
        <v>2513</v>
      </c>
      <c r="I253" s="19"/>
      <c r="J253" s="19"/>
      <c r="K253" s="19"/>
      <c r="L253" s="19"/>
      <c r="M253" s="19"/>
      <c r="N253" s="19"/>
      <c r="O253" s="19"/>
      <c r="P253" s="19"/>
      <c r="Q253" s="19" t="s">
        <v>70</v>
      </c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</row>
    <row r="254" spans="1:46" outlineLevel="1" x14ac:dyDescent="0.2">
      <c r="A254" s="20">
        <v>75</v>
      </c>
      <c r="B254" s="20" t="s">
        <v>281</v>
      </c>
      <c r="C254" s="35" t="s">
        <v>282</v>
      </c>
      <c r="D254" s="52" t="s">
        <v>69</v>
      </c>
      <c r="E254" s="24">
        <v>15</v>
      </c>
      <c r="F254" s="24"/>
      <c r="G254" s="24">
        <f t="shared" si="0"/>
        <v>0</v>
      </c>
      <c r="H254" s="124" t="s">
        <v>2513</v>
      </c>
      <c r="I254" s="19"/>
      <c r="J254" s="19"/>
      <c r="K254" s="19"/>
      <c r="L254" s="19"/>
      <c r="M254" s="19"/>
      <c r="N254" s="19"/>
      <c r="O254" s="19"/>
      <c r="P254" s="19"/>
      <c r="Q254" s="19" t="s">
        <v>70</v>
      </c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</row>
    <row r="255" spans="1:46" outlineLevel="1" x14ac:dyDescent="0.2">
      <c r="A255" s="20">
        <v>76</v>
      </c>
      <c r="B255" s="20" t="s">
        <v>283</v>
      </c>
      <c r="C255" s="35" t="s">
        <v>284</v>
      </c>
      <c r="D255" s="52" t="s">
        <v>69</v>
      </c>
      <c r="E255" s="24">
        <v>20</v>
      </c>
      <c r="F255" s="24"/>
      <c r="G255" s="24">
        <f t="shared" si="0"/>
        <v>0</v>
      </c>
      <c r="H255" s="124" t="s">
        <v>2513</v>
      </c>
      <c r="I255" s="19"/>
      <c r="J255" s="19"/>
      <c r="K255" s="19"/>
      <c r="L255" s="19"/>
      <c r="M255" s="19"/>
      <c r="N255" s="19"/>
      <c r="O255" s="19"/>
      <c r="P255" s="19"/>
      <c r="Q255" s="19" t="s">
        <v>70</v>
      </c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</row>
    <row r="256" spans="1:46" outlineLevel="1" x14ac:dyDescent="0.2">
      <c r="A256" s="20">
        <v>77</v>
      </c>
      <c r="B256" s="20" t="s">
        <v>285</v>
      </c>
      <c r="C256" s="35" t="s">
        <v>286</v>
      </c>
      <c r="D256" s="52" t="s">
        <v>69</v>
      </c>
      <c r="E256" s="24">
        <v>10</v>
      </c>
      <c r="F256" s="24"/>
      <c r="G256" s="24">
        <f t="shared" si="0"/>
        <v>0</v>
      </c>
      <c r="H256" s="124" t="s">
        <v>2513</v>
      </c>
      <c r="I256" s="19"/>
      <c r="J256" s="19"/>
      <c r="K256" s="19"/>
      <c r="L256" s="19"/>
      <c r="M256" s="19"/>
      <c r="N256" s="19"/>
      <c r="O256" s="19"/>
      <c r="P256" s="19"/>
      <c r="Q256" s="19" t="s">
        <v>70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</row>
    <row r="257" spans="1:46" outlineLevel="1" x14ac:dyDescent="0.2">
      <c r="A257" s="20">
        <v>78</v>
      </c>
      <c r="B257" s="20" t="s">
        <v>287</v>
      </c>
      <c r="C257" s="35" t="s">
        <v>288</v>
      </c>
      <c r="D257" s="52" t="s">
        <v>83</v>
      </c>
      <c r="E257" s="24">
        <v>3.5</v>
      </c>
      <c r="F257" s="24"/>
      <c r="G257" s="24">
        <f t="shared" si="0"/>
        <v>0</v>
      </c>
      <c r="H257" s="124" t="s">
        <v>2513</v>
      </c>
      <c r="I257" s="19"/>
      <c r="J257" s="19"/>
      <c r="K257" s="19"/>
      <c r="L257" s="19"/>
      <c r="M257" s="19"/>
      <c r="N257" s="19"/>
      <c r="O257" s="19"/>
      <c r="P257" s="19"/>
      <c r="Q257" s="19" t="s">
        <v>70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</row>
    <row r="258" spans="1:46" outlineLevel="1" x14ac:dyDescent="0.2">
      <c r="A258" s="20">
        <v>79</v>
      </c>
      <c r="B258" s="20" t="s">
        <v>289</v>
      </c>
      <c r="C258" s="35" t="s">
        <v>290</v>
      </c>
      <c r="D258" s="52" t="s">
        <v>83</v>
      </c>
      <c r="E258" s="24">
        <v>3</v>
      </c>
      <c r="F258" s="24"/>
      <c r="G258" s="24">
        <f t="shared" si="0"/>
        <v>0</v>
      </c>
      <c r="H258" s="124" t="s">
        <v>2513</v>
      </c>
      <c r="I258" s="19"/>
      <c r="J258" s="19"/>
      <c r="K258" s="19"/>
      <c r="L258" s="19"/>
      <c r="M258" s="19"/>
      <c r="N258" s="19"/>
      <c r="O258" s="19"/>
      <c r="P258" s="19"/>
      <c r="Q258" s="19" t="s">
        <v>70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</row>
    <row r="259" spans="1:46" outlineLevel="1" x14ac:dyDescent="0.2">
      <c r="A259" s="20">
        <v>80</v>
      </c>
      <c r="B259" s="20" t="s">
        <v>291</v>
      </c>
      <c r="C259" s="35" t="s">
        <v>292</v>
      </c>
      <c r="D259" s="52" t="s">
        <v>83</v>
      </c>
      <c r="E259" s="24">
        <v>2.5</v>
      </c>
      <c r="F259" s="24"/>
      <c r="G259" s="24">
        <f t="shared" si="0"/>
        <v>0</v>
      </c>
      <c r="H259" s="124" t="s">
        <v>2513</v>
      </c>
      <c r="I259" s="19"/>
      <c r="J259" s="19"/>
      <c r="K259" s="19"/>
      <c r="L259" s="19"/>
      <c r="M259" s="19"/>
      <c r="N259" s="19"/>
      <c r="O259" s="19"/>
      <c r="P259" s="19"/>
      <c r="Q259" s="19" t="s">
        <v>70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</row>
    <row r="260" spans="1:46" outlineLevel="1" x14ac:dyDescent="0.2">
      <c r="A260" s="20">
        <v>81</v>
      </c>
      <c r="B260" s="20" t="s">
        <v>293</v>
      </c>
      <c r="C260" s="35" t="s">
        <v>294</v>
      </c>
      <c r="D260" s="52" t="s">
        <v>83</v>
      </c>
      <c r="E260" s="24">
        <v>2.5</v>
      </c>
      <c r="F260" s="24"/>
      <c r="G260" s="24">
        <f t="shared" si="0"/>
        <v>0</v>
      </c>
      <c r="H260" s="124" t="s">
        <v>2513</v>
      </c>
      <c r="I260" s="19"/>
      <c r="J260" s="19"/>
      <c r="K260" s="19"/>
      <c r="L260" s="19"/>
      <c r="M260" s="19"/>
      <c r="N260" s="19"/>
      <c r="O260" s="19"/>
      <c r="P260" s="19"/>
      <c r="Q260" s="19" t="s">
        <v>70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</row>
    <row r="261" spans="1:46" outlineLevel="1" x14ac:dyDescent="0.2">
      <c r="A261" s="20">
        <v>82</v>
      </c>
      <c r="B261" s="20" t="s">
        <v>295</v>
      </c>
      <c r="C261" s="35" t="s">
        <v>296</v>
      </c>
      <c r="D261" s="52" t="s">
        <v>83</v>
      </c>
      <c r="E261" s="24">
        <v>2</v>
      </c>
      <c r="F261" s="24"/>
      <c r="G261" s="24">
        <f t="shared" si="0"/>
        <v>0</v>
      </c>
      <c r="H261" s="124" t="s">
        <v>2513</v>
      </c>
      <c r="I261" s="19"/>
      <c r="J261" s="19"/>
      <c r="K261" s="19"/>
      <c r="L261" s="19"/>
      <c r="M261" s="19"/>
      <c r="N261" s="19"/>
      <c r="O261" s="19"/>
      <c r="P261" s="19"/>
      <c r="Q261" s="19" t="s">
        <v>70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</row>
    <row r="262" spans="1:46" outlineLevel="1" x14ac:dyDescent="0.2">
      <c r="A262" s="20">
        <v>83</v>
      </c>
      <c r="B262" s="20" t="s">
        <v>297</v>
      </c>
      <c r="C262" s="35" t="s">
        <v>298</v>
      </c>
      <c r="D262" s="52" t="s">
        <v>83</v>
      </c>
      <c r="E262" s="24">
        <v>1.5</v>
      </c>
      <c r="F262" s="24"/>
      <c r="G262" s="24">
        <f t="shared" si="0"/>
        <v>0</v>
      </c>
      <c r="H262" s="124" t="s">
        <v>2513</v>
      </c>
      <c r="I262" s="19"/>
      <c r="J262" s="19"/>
      <c r="K262" s="19"/>
      <c r="L262" s="19"/>
      <c r="M262" s="19"/>
      <c r="N262" s="19"/>
      <c r="O262" s="19"/>
      <c r="P262" s="19"/>
      <c r="Q262" s="19" t="s">
        <v>70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</row>
    <row r="263" spans="1:46" outlineLevel="1" x14ac:dyDescent="0.2">
      <c r="A263" s="20">
        <v>84</v>
      </c>
      <c r="B263" s="20" t="s">
        <v>299</v>
      </c>
      <c r="C263" s="35" t="s">
        <v>300</v>
      </c>
      <c r="D263" s="52" t="s">
        <v>83</v>
      </c>
      <c r="E263" s="24">
        <v>1</v>
      </c>
      <c r="F263" s="24"/>
      <c r="G263" s="24">
        <f t="shared" si="0"/>
        <v>0</v>
      </c>
      <c r="H263" s="124" t="s">
        <v>2513</v>
      </c>
      <c r="I263" s="19"/>
      <c r="J263" s="19"/>
      <c r="K263" s="19"/>
      <c r="L263" s="19"/>
      <c r="M263" s="19"/>
      <c r="N263" s="19"/>
      <c r="O263" s="19"/>
      <c r="P263" s="19"/>
      <c r="Q263" s="19" t="s">
        <v>70</v>
      </c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</row>
    <row r="264" spans="1:46" outlineLevel="1" x14ac:dyDescent="0.2">
      <c r="A264" s="20">
        <v>85</v>
      </c>
      <c r="B264" s="20" t="s">
        <v>301</v>
      </c>
      <c r="C264" s="35" t="s">
        <v>302</v>
      </c>
      <c r="D264" s="52" t="s">
        <v>87</v>
      </c>
      <c r="E264" s="24">
        <v>937.76</v>
      </c>
      <c r="F264" s="24"/>
      <c r="G264" s="24">
        <f t="shared" si="0"/>
        <v>0</v>
      </c>
      <c r="H264" s="124" t="s">
        <v>2513</v>
      </c>
      <c r="I264" s="19"/>
      <c r="J264" s="19"/>
      <c r="K264" s="19"/>
      <c r="L264" s="19"/>
      <c r="M264" s="19"/>
      <c r="N264" s="19"/>
      <c r="O264" s="19"/>
      <c r="P264" s="19"/>
      <c r="Q264" s="19" t="s">
        <v>120</v>
      </c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</row>
    <row r="265" spans="1:46" outlineLevel="1" x14ac:dyDescent="0.2">
      <c r="A265" s="20"/>
      <c r="B265" s="20"/>
      <c r="C265" s="37" t="s">
        <v>303</v>
      </c>
      <c r="D265" s="54"/>
      <c r="E265" s="45">
        <v>333</v>
      </c>
      <c r="F265" s="24"/>
      <c r="G265" s="24"/>
      <c r="H265" s="124">
        <v>0</v>
      </c>
      <c r="I265" s="19"/>
      <c r="J265" s="19"/>
      <c r="K265" s="19"/>
      <c r="L265" s="19"/>
      <c r="M265" s="19"/>
      <c r="N265" s="19"/>
      <c r="O265" s="19"/>
      <c r="P265" s="19"/>
      <c r="Q265" s="19" t="s">
        <v>75</v>
      </c>
      <c r="R265" s="19">
        <v>0</v>
      </c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</row>
    <row r="266" spans="1:46" outlineLevel="1" x14ac:dyDescent="0.2">
      <c r="A266" s="20"/>
      <c r="B266" s="20"/>
      <c r="C266" s="37" t="s">
        <v>304</v>
      </c>
      <c r="D266" s="54"/>
      <c r="E266" s="45">
        <v>604.76</v>
      </c>
      <c r="F266" s="24"/>
      <c r="G266" s="24"/>
      <c r="H266" s="124">
        <v>0</v>
      </c>
      <c r="I266" s="19"/>
      <c r="J266" s="19"/>
      <c r="K266" s="19"/>
      <c r="L266" s="19"/>
      <c r="M266" s="19"/>
      <c r="N266" s="19"/>
      <c r="O266" s="19"/>
      <c r="P266" s="19"/>
      <c r="Q266" s="19" t="s">
        <v>75</v>
      </c>
      <c r="R266" s="19">
        <v>0</v>
      </c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</row>
    <row r="267" spans="1:46" ht="22.5" outlineLevel="1" x14ac:dyDescent="0.2">
      <c r="A267" s="20">
        <v>86</v>
      </c>
      <c r="B267" s="20" t="s">
        <v>305</v>
      </c>
      <c r="C267" s="35" t="s">
        <v>306</v>
      </c>
      <c r="D267" s="52" t="s">
        <v>73</v>
      </c>
      <c r="E267" s="24">
        <v>23.869</v>
      </c>
      <c r="F267" s="24"/>
      <c r="G267" s="24">
        <f>ROUND(E267*F267,2)</f>
        <v>0</v>
      </c>
      <c r="H267" s="124" t="s">
        <v>2513</v>
      </c>
      <c r="I267" s="19"/>
      <c r="J267" s="19"/>
      <c r="K267" s="19"/>
      <c r="L267" s="19"/>
      <c r="M267" s="19"/>
      <c r="N267" s="19"/>
      <c r="O267" s="19"/>
      <c r="P267" s="19"/>
      <c r="Q267" s="19" t="s">
        <v>70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</row>
    <row r="268" spans="1:46" outlineLevel="1" x14ac:dyDescent="0.2">
      <c r="A268" s="20"/>
      <c r="B268" s="20"/>
      <c r="C268" s="38" t="s">
        <v>307</v>
      </c>
      <c r="D268" s="55"/>
      <c r="E268" s="46"/>
      <c r="F268" s="24"/>
      <c r="G268" s="24"/>
      <c r="H268" s="124">
        <v>0</v>
      </c>
      <c r="I268" s="19"/>
      <c r="J268" s="19"/>
      <c r="K268" s="19"/>
      <c r="L268" s="19"/>
      <c r="M268" s="19"/>
      <c r="N268" s="19"/>
      <c r="O268" s="19"/>
      <c r="P268" s="19"/>
      <c r="Q268" s="19" t="s">
        <v>75</v>
      </c>
      <c r="R268" s="19">
        <v>2</v>
      </c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</row>
    <row r="269" spans="1:46" outlineLevel="1" x14ac:dyDescent="0.2">
      <c r="A269" s="20"/>
      <c r="B269" s="20"/>
      <c r="C269" s="39" t="s">
        <v>308</v>
      </c>
      <c r="D269" s="55"/>
      <c r="E269" s="46">
        <v>175</v>
      </c>
      <c r="F269" s="24"/>
      <c r="G269" s="24"/>
      <c r="H269" s="124">
        <v>0</v>
      </c>
      <c r="I269" s="19"/>
      <c r="J269" s="19"/>
      <c r="K269" s="19"/>
      <c r="L269" s="19"/>
      <c r="M269" s="19"/>
      <c r="N269" s="19"/>
      <c r="O269" s="19"/>
      <c r="P269" s="19"/>
      <c r="Q269" s="19" t="s">
        <v>75</v>
      </c>
      <c r="R269" s="19">
        <v>2</v>
      </c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</row>
    <row r="270" spans="1:46" outlineLevel="1" x14ac:dyDescent="0.2">
      <c r="A270" s="20"/>
      <c r="B270" s="20"/>
      <c r="C270" s="39" t="s">
        <v>309</v>
      </c>
      <c r="D270" s="55"/>
      <c r="E270" s="46">
        <v>302.38</v>
      </c>
      <c r="F270" s="24"/>
      <c r="G270" s="24"/>
      <c r="H270" s="124">
        <v>0</v>
      </c>
      <c r="I270" s="19"/>
      <c r="J270" s="19"/>
      <c r="K270" s="19"/>
      <c r="L270" s="19"/>
      <c r="M270" s="19"/>
      <c r="N270" s="19"/>
      <c r="O270" s="19"/>
      <c r="P270" s="19"/>
      <c r="Q270" s="19" t="s">
        <v>75</v>
      </c>
      <c r="R270" s="19">
        <v>2</v>
      </c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</row>
    <row r="271" spans="1:46" outlineLevel="1" x14ac:dyDescent="0.2">
      <c r="A271" s="20"/>
      <c r="B271" s="20"/>
      <c r="C271" s="38" t="s">
        <v>310</v>
      </c>
      <c r="D271" s="55"/>
      <c r="E271" s="46"/>
      <c r="F271" s="24"/>
      <c r="G271" s="24"/>
      <c r="H271" s="124">
        <v>0</v>
      </c>
      <c r="I271" s="19"/>
      <c r="J271" s="19"/>
      <c r="K271" s="19"/>
      <c r="L271" s="19"/>
      <c r="M271" s="19"/>
      <c r="N271" s="19"/>
      <c r="O271" s="19"/>
      <c r="P271" s="19"/>
      <c r="Q271" s="19" t="s">
        <v>75</v>
      </c>
      <c r="R271" s="19">
        <v>0</v>
      </c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</row>
    <row r="272" spans="1:46" outlineLevel="1" x14ac:dyDescent="0.2">
      <c r="A272" s="20"/>
      <c r="B272" s="20"/>
      <c r="C272" s="37" t="s">
        <v>311</v>
      </c>
      <c r="D272" s="54"/>
      <c r="E272" s="45">
        <v>23.869</v>
      </c>
      <c r="F272" s="24"/>
      <c r="G272" s="24"/>
      <c r="H272" s="124">
        <v>0</v>
      </c>
      <c r="I272" s="19"/>
      <c r="J272" s="19"/>
      <c r="K272" s="19"/>
      <c r="L272" s="19"/>
      <c r="M272" s="19"/>
      <c r="N272" s="19"/>
      <c r="O272" s="19"/>
      <c r="P272" s="19"/>
      <c r="Q272" s="19" t="s">
        <v>75</v>
      </c>
      <c r="R272" s="19">
        <v>0</v>
      </c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spans="1:46" outlineLevel="1" x14ac:dyDescent="0.2">
      <c r="A273" s="20">
        <v>87</v>
      </c>
      <c r="B273" s="20" t="s">
        <v>312</v>
      </c>
      <c r="C273" s="35" t="s">
        <v>313</v>
      </c>
      <c r="D273" s="52" t="s">
        <v>73</v>
      </c>
      <c r="E273" s="24">
        <v>23.869</v>
      </c>
      <c r="F273" s="24"/>
      <c r="G273" s="24">
        <f>ROUND(E273*F273,2)</f>
        <v>0</v>
      </c>
      <c r="H273" s="124" t="s">
        <v>2513</v>
      </c>
      <c r="I273" s="19"/>
      <c r="J273" s="19"/>
      <c r="K273" s="19"/>
      <c r="L273" s="19"/>
      <c r="M273" s="19"/>
      <c r="N273" s="19"/>
      <c r="O273" s="19"/>
      <c r="P273" s="19"/>
      <c r="Q273" s="19" t="s">
        <v>70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</row>
    <row r="274" spans="1:46" outlineLevel="1" x14ac:dyDescent="0.2">
      <c r="A274" s="20"/>
      <c r="B274" s="20"/>
      <c r="C274" s="38" t="s">
        <v>307</v>
      </c>
      <c r="D274" s="55"/>
      <c r="E274" s="46"/>
      <c r="F274" s="24"/>
      <c r="G274" s="24"/>
      <c r="H274" s="124">
        <v>0</v>
      </c>
      <c r="I274" s="19"/>
      <c r="J274" s="19"/>
      <c r="K274" s="19"/>
      <c r="L274" s="19"/>
      <c r="M274" s="19"/>
      <c r="N274" s="19"/>
      <c r="O274" s="19"/>
      <c r="P274" s="19"/>
      <c r="Q274" s="19" t="s">
        <v>75</v>
      </c>
      <c r="R274" s="19">
        <v>2</v>
      </c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</row>
    <row r="275" spans="1:46" outlineLevel="1" x14ac:dyDescent="0.2">
      <c r="A275" s="20"/>
      <c r="B275" s="20"/>
      <c r="C275" s="39" t="s">
        <v>308</v>
      </c>
      <c r="D275" s="55"/>
      <c r="E275" s="46">
        <v>175</v>
      </c>
      <c r="F275" s="24"/>
      <c r="G275" s="24"/>
      <c r="H275" s="124">
        <v>0</v>
      </c>
      <c r="I275" s="19"/>
      <c r="J275" s="19"/>
      <c r="K275" s="19"/>
      <c r="L275" s="19"/>
      <c r="M275" s="19"/>
      <c r="N275" s="19"/>
      <c r="O275" s="19"/>
      <c r="P275" s="19"/>
      <c r="Q275" s="19" t="s">
        <v>75</v>
      </c>
      <c r="R275" s="19">
        <v>2</v>
      </c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</row>
    <row r="276" spans="1:46" outlineLevel="1" x14ac:dyDescent="0.2">
      <c r="A276" s="20"/>
      <c r="B276" s="20"/>
      <c r="C276" s="39" t="s">
        <v>309</v>
      </c>
      <c r="D276" s="55"/>
      <c r="E276" s="46">
        <v>302.38</v>
      </c>
      <c r="F276" s="24"/>
      <c r="G276" s="24"/>
      <c r="H276" s="124">
        <v>0</v>
      </c>
      <c r="I276" s="19"/>
      <c r="J276" s="19"/>
      <c r="K276" s="19"/>
      <c r="L276" s="19"/>
      <c r="M276" s="19"/>
      <c r="N276" s="19"/>
      <c r="O276" s="19"/>
      <c r="P276" s="19"/>
      <c r="Q276" s="19" t="s">
        <v>75</v>
      </c>
      <c r="R276" s="19">
        <v>2</v>
      </c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</row>
    <row r="277" spans="1:46" outlineLevel="1" x14ac:dyDescent="0.2">
      <c r="A277" s="20"/>
      <c r="B277" s="20"/>
      <c r="C277" s="38" t="s">
        <v>310</v>
      </c>
      <c r="D277" s="55"/>
      <c r="E277" s="46"/>
      <c r="F277" s="24"/>
      <c r="G277" s="24"/>
      <c r="H277" s="124">
        <v>0</v>
      </c>
      <c r="I277" s="19"/>
      <c r="J277" s="19"/>
      <c r="K277" s="19"/>
      <c r="L277" s="19"/>
      <c r="M277" s="19"/>
      <c r="N277" s="19"/>
      <c r="O277" s="19"/>
      <c r="P277" s="19"/>
      <c r="Q277" s="19" t="s">
        <v>75</v>
      </c>
      <c r="R277" s="19">
        <v>0</v>
      </c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</row>
    <row r="278" spans="1:46" outlineLevel="1" x14ac:dyDescent="0.2">
      <c r="A278" s="20"/>
      <c r="B278" s="20"/>
      <c r="C278" s="37" t="s">
        <v>311</v>
      </c>
      <c r="D278" s="54"/>
      <c r="E278" s="45">
        <v>23.869</v>
      </c>
      <c r="F278" s="24"/>
      <c r="G278" s="24"/>
      <c r="H278" s="124">
        <v>0</v>
      </c>
      <c r="I278" s="19"/>
      <c r="J278" s="19"/>
      <c r="K278" s="19"/>
      <c r="L278" s="19"/>
      <c r="M278" s="19"/>
      <c r="N278" s="19"/>
      <c r="O278" s="19"/>
      <c r="P278" s="19"/>
      <c r="Q278" s="19" t="s">
        <v>75</v>
      </c>
      <c r="R278" s="19">
        <v>0</v>
      </c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</row>
    <row r="279" spans="1:46" outlineLevel="1" x14ac:dyDescent="0.2">
      <c r="A279" s="20">
        <v>88</v>
      </c>
      <c r="B279" s="20" t="s">
        <v>314</v>
      </c>
      <c r="C279" s="35" t="s">
        <v>315</v>
      </c>
      <c r="D279" s="52" t="s">
        <v>87</v>
      </c>
      <c r="E279" s="24">
        <v>52.400000000000006</v>
      </c>
      <c r="F279" s="24"/>
      <c r="G279" s="24">
        <f>ROUND(E279*F279,2)</f>
        <v>0</v>
      </c>
      <c r="H279" s="124" t="s">
        <v>2513</v>
      </c>
      <c r="I279" s="19"/>
      <c r="J279" s="19"/>
      <c r="K279" s="19"/>
      <c r="L279" s="19"/>
      <c r="M279" s="19"/>
      <c r="N279" s="19"/>
      <c r="O279" s="19"/>
      <c r="P279" s="19"/>
      <c r="Q279" s="19" t="s">
        <v>120</v>
      </c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</row>
    <row r="280" spans="1:46" outlineLevel="1" x14ac:dyDescent="0.2">
      <c r="A280" s="20"/>
      <c r="B280" s="20"/>
      <c r="C280" s="37" t="s">
        <v>316</v>
      </c>
      <c r="D280" s="54"/>
      <c r="E280" s="45">
        <v>34.200000000000003</v>
      </c>
      <c r="F280" s="24"/>
      <c r="G280" s="24"/>
      <c r="H280" s="124">
        <v>0</v>
      </c>
      <c r="I280" s="19"/>
      <c r="J280" s="19"/>
      <c r="K280" s="19"/>
      <c r="L280" s="19"/>
      <c r="M280" s="19"/>
      <c r="N280" s="19"/>
      <c r="O280" s="19"/>
      <c r="P280" s="19"/>
      <c r="Q280" s="19" t="s">
        <v>75</v>
      </c>
      <c r="R280" s="19">
        <v>0</v>
      </c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</row>
    <row r="281" spans="1:46" outlineLevel="1" x14ac:dyDescent="0.2">
      <c r="A281" s="20"/>
      <c r="B281" s="20"/>
      <c r="C281" s="37" t="s">
        <v>317</v>
      </c>
      <c r="D281" s="54"/>
      <c r="E281" s="45">
        <v>18.2</v>
      </c>
      <c r="F281" s="24"/>
      <c r="G281" s="24"/>
      <c r="H281" s="124">
        <v>0</v>
      </c>
      <c r="I281" s="19"/>
      <c r="J281" s="19"/>
      <c r="K281" s="19"/>
      <c r="L281" s="19"/>
      <c r="M281" s="19"/>
      <c r="N281" s="19"/>
      <c r="O281" s="19"/>
      <c r="P281" s="19"/>
      <c r="Q281" s="19" t="s">
        <v>75</v>
      </c>
      <c r="R281" s="19">
        <v>0</v>
      </c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</row>
    <row r="282" spans="1:46" outlineLevel="1" x14ac:dyDescent="0.2">
      <c r="A282" s="20">
        <v>89</v>
      </c>
      <c r="B282" s="20" t="s">
        <v>318</v>
      </c>
      <c r="C282" s="35" t="s">
        <v>319</v>
      </c>
      <c r="D282" s="52" t="s">
        <v>69</v>
      </c>
      <c r="E282" s="24">
        <v>4</v>
      </c>
      <c r="F282" s="24"/>
      <c r="G282" s="24">
        <f>ROUND(E282*F282,2)</f>
        <v>0</v>
      </c>
      <c r="H282" s="124" t="s">
        <v>2513</v>
      </c>
      <c r="I282" s="19"/>
      <c r="J282" s="19"/>
      <c r="K282" s="19"/>
      <c r="L282" s="19"/>
      <c r="M282" s="19"/>
      <c r="N282" s="19"/>
      <c r="O282" s="19"/>
      <c r="P282" s="19"/>
      <c r="Q282" s="19" t="s">
        <v>120</v>
      </c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</row>
    <row r="283" spans="1:46" outlineLevel="1" x14ac:dyDescent="0.2">
      <c r="A283" s="20"/>
      <c r="B283" s="20"/>
      <c r="C283" s="37" t="s">
        <v>320</v>
      </c>
      <c r="D283" s="54"/>
      <c r="E283" s="45">
        <v>2</v>
      </c>
      <c r="F283" s="24"/>
      <c r="G283" s="24"/>
      <c r="H283" s="124">
        <v>0</v>
      </c>
      <c r="I283" s="19"/>
      <c r="J283" s="19"/>
      <c r="K283" s="19"/>
      <c r="L283" s="19"/>
      <c r="M283" s="19"/>
      <c r="N283" s="19"/>
      <c r="O283" s="19"/>
      <c r="P283" s="19"/>
      <c r="Q283" s="19" t="s">
        <v>75</v>
      </c>
      <c r="R283" s="19">
        <v>0</v>
      </c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</row>
    <row r="284" spans="1:46" outlineLevel="1" x14ac:dyDescent="0.2">
      <c r="A284" s="20"/>
      <c r="B284" s="20"/>
      <c r="C284" s="37" t="s">
        <v>321</v>
      </c>
      <c r="D284" s="54"/>
      <c r="E284" s="45">
        <v>2</v>
      </c>
      <c r="F284" s="24"/>
      <c r="G284" s="24"/>
      <c r="H284" s="124">
        <v>0</v>
      </c>
      <c r="I284" s="19"/>
      <c r="J284" s="19"/>
      <c r="K284" s="19"/>
      <c r="L284" s="19"/>
      <c r="M284" s="19"/>
      <c r="N284" s="19"/>
      <c r="O284" s="19"/>
      <c r="P284" s="19"/>
      <c r="Q284" s="19" t="s">
        <v>75</v>
      </c>
      <c r="R284" s="19">
        <v>0</v>
      </c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</row>
    <row r="285" spans="1:46" outlineLevel="1" x14ac:dyDescent="0.2">
      <c r="A285" s="20">
        <v>90</v>
      </c>
      <c r="B285" s="20" t="s">
        <v>322</v>
      </c>
      <c r="C285" s="35" t="s">
        <v>323</v>
      </c>
      <c r="D285" s="52" t="s">
        <v>69</v>
      </c>
      <c r="E285" s="24">
        <v>4</v>
      </c>
      <c r="F285" s="24"/>
      <c r="G285" s="24">
        <f>ROUND(E285*F285,2)</f>
        <v>0</v>
      </c>
      <c r="H285" s="124" t="s">
        <v>2513</v>
      </c>
      <c r="I285" s="19"/>
      <c r="J285" s="19"/>
      <c r="K285" s="19"/>
      <c r="L285" s="19"/>
      <c r="M285" s="19"/>
      <c r="N285" s="19"/>
      <c r="O285" s="19"/>
      <c r="P285" s="19"/>
      <c r="Q285" s="19" t="s">
        <v>120</v>
      </c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</row>
    <row r="286" spans="1:46" outlineLevel="1" x14ac:dyDescent="0.2">
      <c r="A286" s="20"/>
      <c r="B286" s="20"/>
      <c r="C286" s="37" t="s">
        <v>320</v>
      </c>
      <c r="D286" s="54"/>
      <c r="E286" s="45">
        <v>2</v>
      </c>
      <c r="F286" s="24"/>
      <c r="G286" s="24"/>
      <c r="H286" s="124">
        <v>0</v>
      </c>
      <c r="I286" s="19"/>
      <c r="J286" s="19"/>
      <c r="K286" s="19"/>
      <c r="L286" s="19"/>
      <c r="M286" s="19"/>
      <c r="N286" s="19"/>
      <c r="O286" s="19"/>
      <c r="P286" s="19"/>
      <c r="Q286" s="19" t="s">
        <v>75</v>
      </c>
      <c r="R286" s="19">
        <v>0</v>
      </c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</row>
    <row r="287" spans="1:46" outlineLevel="1" x14ac:dyDescent="0.2">
      <c r="A287" s="20"/>
      <c r="B287" s="20"/>
      <c r="C287" s="37" t="s">
        <v>321</v>
      </c>
      <c r="D287" s="54"/>
      <c r="E287" s="45">
        <v>2</v>
      </c>
      <c r="F287" s="24"/>
      <c r="G287" s="24"/>
      <c r="H287" s="124">
        <v>0</v>
      </c>
      <c r="I287" s="19"/>
      <c r="J287" s="19"/>
      <c r="K287" s="19"/>
      <c r="L287" s="19"/>
      <c r="M287" s="19"/>
      <c r="N287" s="19"/>
      <c r="O287" s="19"/>
      <c r="P287" s="19"/>
      <c r="Q287" s="19" t="s">
        <v>75</v>
      </c>
      <c r="R287" s="19">
        <v>0</v>
      </c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</row>
    <row r="288" spans="1:46" outlineLevel="1" x14ac:dyDescent="0.2">
      <c r="A288" s="20">
        <v>91</v>
      </c>
      <c r="B288" s="20" t="s">
        <v>324</v>
      </c>
      <c r="C288" s="35" t="s">
        <v>325</v>
      </c>
      <c r="D288" s="52" t="s">
        <v>87</v>
      </c>
      <c r="E288" s="24">
        <v>3.74</v>
      </c>
      <c r="F288" s="24"/>
      <c r="G288" s="24">
        <f>ROUND(E288*F288,2)</f>
        <v>0</v>
      </c>
      <c r="H288" s="124" t="s">
        <v>2513</v>
      </c>
      <c r="I288" s="19"/>
      <c r="J288" s="19"/>
      <c r="K288" s="19"/>
      <c r="L288" s="19"/>
      <c r="M288" s="19"/>
      <c r="N288" s="19"/>
      <c r="O288" s="19"/>
      <c r="P288" s="19"/>
      <c r="Q288" s="19" t="s">
        <v>70</v>
      </c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</row>
    <row r="289" spans="1:46" outlineLevel="1" x14ac:dyDescent="0.2">
      <c r="A289" s="20"/>
      <c r="B289" s="20"/>
      <c r="C289" s="37" t="s">
        <v>79</v>
      </c>
      <c r="D289" s="54"/>
      <c r="E289" s="45"/>
      <c r="F289" s="24"/>
      <c r="G289" s="24"/>
      <c r="H289" s="124">
        <v>0</v>
      </c>
      <c r="I289" s="19"/>
      <c r="J289" s="19"/>
      <c r="K289" s="19"/>
      <c r="L289" s="19"/>
      <c r="M289" s="19"/>
      <c r="N289" s="19"/>
      <c r="O289" s="19"/>
      <c r="P289" s="19"/>
      <c r="Q289" s="19" t="s">
        <v>75</v>
      </c>
      <c r="R289" s="19">
        <v>0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</row>
    <row r="290" spans="1:46" outlineLevel="1" x14ac:dyDescent="0.2">
      <c r="A290" s="20"/>
      <c r="B290" s="20"/>
      <c r="C290" s="37" t="s">
        <v>326</v>
      </c>
      <c r="D290" s="54"/>
      <c r="E290" s="45">
        <v>3.74</v>
      </c>
      <c r="F290" s="24"/>
      <c r="G290" s="24"/>
      <c r="H290" s="124">
        <v>0</v>
      </c>
      <c r="I290" s="19"/>
      <c r="J290" s="19"/>
      <c r="K290" s="19"/>
      <c r="L290" s="19"/>
      <c r="M290" s="19"/>
      <c r="N290" s="19"/>
      <c r="O290" s="19"/>
      <c r="P290" s="19"/>
      <c r="Q290" s="19" t="s">
        <v>75</v>
      </c>
      <c r="R290" s="19">
        <v>0</v>
      </c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</row>
    <row r="291" spans="1:46" outlineLevel="1" x14ac:dyDescent="0.2">
      <c r="A291" s="20">
        <v>92</v>
      </c>
      <c r="B291" s="20" t="s">
        <v>327</v>
      </c>
      <c r="C291" s="35" t="s">
        <v>328</v>
      </c>
      <c r="D291" s="52" t="s">
        <v>329</v>
      </c>
      <c r="E291" s="314">
        <v>436.14</v>
      </c>
      <c r="F291" s="24"/>
      <c r="G291" s="24">
        <f>ROUND(E291*F291,2)</f>
        <v>0</v>
      </c>
      <c r="H291" s="124" t="s">
        <v>2513</v>
      </c>
      <c r="I291" s="19"/>
      <c r="J291" s="19"/>
      <c r="K291" s="19"/>
      <c r="L291" s="19"/>
      <c r="M291" s="19"/>
      <c r="N291" s="19"/>
      <c r="O291" s="19"/>
      <c r="P291" s="19"/>
      <c r="Q291" s="19" t="s">
        <v>70</v>
      </c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</row>
    <row r="292" spans="1:46" outlineLevel="1" x14ac:dyDescent="0.2">
      <c r="A292" s="20"/>
      <c r="B292" s="20"/>
      <c r="C292" s="317" t="s">
        <v>2553</v>
      </c>
      <c r="D292" s="54"/>
      <c r="E292" s="319">
        <v>436.14</v>
      </c>
      <c r="F292" s="24"/>
      <c r="G292" s="24"/>
      <c r="H292" s="124">
        <v>0</v>
      </c>
      <c r="I292" s="19"/>
      <c r="J292" s="19"/>
      <c r="K292" s="19"/>
      <c r="L292" s="19"/>
      <c r="M292" s="19"/>
      <c r="N292" s="19"/>
      <c r="O292" s="19"/>
      <c r="P292" s="19"/>
      <c r="Q292" s="19" t="s">
        <v>75</v>
      </c>
      <c r="R292" s="19">
        <v>0</v>
      </c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</row>
    <row r="293" spans="1:46" outlineLevel="1" x14ac:dyDescent="0.2">
      <c r="A293" s="20">
        <v>93</v>
      </c>
      <c r="B293" s="20" t="s">
        <v>330</v>
      </c>
      <c r="C293" s="35" t="s">
        <v>331</v>
      </c>
      <c r="D293" s="52" t="s">
        <v>329</v>
      </c>
      <c r="E293" s="314">
        <v>1308.42</v>
      </c>
      <c r="F293" s="24"/>
      <c r="G293" s="24">
        <f>ROUND(E293*F293,2)</f>
        <v>0</v>
      </c>
      <c r="H293" s="124" t="s">
        <v>2513</v>
      </c>
      <c r="I293" s="19"/>
      <c r="J293" s="19"/>
      <c r="K293" s="19"/>
      <c r="L293" s="19"/>
      <c r="M293" s="19"/>
      <c r="N293" s="19"/>
      <c r="O293" s="19"/>
      <c r="P293" s="19"/>
      <c r="Q293" s="19" t="s">
        <v>70</v>
      </c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</row>
    <row r="294" spans="1:46" outlineLevel="1" x14ac:dyDescent="0.2">
      <c r="A294" s="20"/>
      <c r="B294" s="20"/>
      <c r="C294" s="317" t="s">
        <v>2554</v>
      </c>
      <c r="D294" s="54"/>
      <c r="E294" s="319">
        <v>1308.42</v>
      </c>
      <c r="F294" s="24"/>
      <c r="G294" s="24"/>
      <c r="H294" s="124">
        <v>0</v>
      </c>
      <c r="I294" s="19"/>
      <c r="J294" s="19"/>
      <c r="K294" s="19"/>
      <c r="L294" s="19"/>
      <c r="M294" s="19"/>
      <c r="N294" s="19"/>
      <c r="O294" s="19"/>
      <c r="P294" s="19"/>
      <c r="Q294" s="19" t="s">
        <v>75</v>
      </c>
      <c r="R294" s="19">
        <v>0</v>
      </c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</row>
    <row r="295" spans="1:46" outlineLevel="1" x14ac:dyDescent="0.2">
      <c r="A295" s="20">
        <v>94</v>
      </c>
      <c r="B295" s="20" t="s">
        <v>332</v>
      </c>
      <c r="C295" s="35" t="s">
        <v>333</v>
      </c>
      <c r="D295" s="52" t="s">
        <v>329</v>
      </c>
      <c r="E295" s="314">
        <v>436.14</v>
      </c>
      <c r="F295" s="24"/>
      <c r="G295" s="24">
        <f>ROUND(E295*F295,2)</f>
        <v>0</v>
      </c>
      <c r="H295" s="124" t="s">
        <v>2513</v>
      </c>
      <c r="I295" s="19"/>
      <c r="J295" s="19"/>
      <c r="K295" s="19"/>
      <c r="L295" s="19"/>
      <c r="M295" s="19"/>
      <c r="N295" s="19"/>
      <c r="O295" s="19"/>
      <c r="P295" s="19"/>
      <c r="Q295" s="19" t="s">
        <v>70</v>
      </c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</row>
    <row r="296" spans="1:46" outlineLevel="1" x14ac:dyDescent="0.2">
      <c r="A296" s="20"/>
      <c r="B296" s="20"/>
      <c r="C296" s="317" t="s">
        <v>2553</v>
      </c>
      <c r="D296" s="54"/>
      <c r="E296" s="319">
        <v>436.14</v>
      </c>
      <c r="F296" s="24"/>
      <c r="G296" s="24"/>
      <c r="H296" s="124">
        <v>0</v>
      </c>
      <c r="I296" s="19"/>
      <c r="J296" s="19"/>
      <c r="K296" s="19"/>
      <c r="L296" s="19"/>
      <c r="M296" s="19"/>
      <c r="N296" s="19"/>
      <c r="O296" s="19"/>
      <c r="P296" s="19"/>
      <c r="Q296" s="19" t="s">
        <v>75</v>
      </c>
      <c r="R296" s="19">
        <v>0</v>
      </c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</row>
    <row r="297" spans="1:46" outlineLevel="1" x14ac:dyDescent="0.2">
      <c r="A297" s="20">
        <v>95</v>
      </c>
      <c r="B297" s="20" t="s">
        <v>334</v>
      </c>
      <c r="C297" s="35" t="s">
        <v>335</v>
      </c>
      <c r="D297" s="52" t="s">
        <v>329</v>
      </c>
      <c r="E297" s="314">
        <v>436.14</v>
      </c>
      <c r="F297" s="24"/>
      <c r="G297" s="24">
        <f>ROUND(E297*F297,2)</f>
        <v>0</v>
      </c>
      <c r="H297" s="124" t="s">
        <v>2513</v>
      </c>
      <c r="I297" s="19"/>
      <c r="J297" s="19"/>
      <c r="K297" s="19"/>
      <c r="L297" s="19"/>
      <c r="M297" s="19"/>
      <c r="N297" s="19"/>
      <c r="O297" s="19"/>
      <c r="P297" s="19"/>
      <c r="Q297" s="19" t="s">
        <v>70</v>
      </c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</row>
    <row r="298" spans="1:46" outlineLevel="1" x14ac:dyDescent="0.2">
      <c r="A298" s="20"/>
      <c r="B298" s="20"/>
      <c r="C298" s="317" t="s">
        <v>2553</v>
      </c>
      <c r="D298" s="54"/>
      <c r="E298" s="319">
        <v>436.14</v>
      </c>
      <c r="F298" s="24"/>
      <c r="G298" s="24"/>
      <c r="H298" s="124">
        <v>0</v>
      </c>
      <c r="I298" s="19"/>
      <c r="J298" s="19"/>
      <c r="K298" s="19"/>
      <c r="L298" s="19"/>
      <c r="M298" s="19"/>
      <c r="N298" s="19"/>
      <c r="O298" s="19"/>
      <c r="P298" s="19"/>
      <c r="Q298" s="19" t="s">
        <v>75</v>
      </c>
      <c r="R298" s="19">
        <v>0</v>
      </c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</row>
    <row r="299" spans="1:46" outlineLevel="1" x14ac:dyDescent="0.2">
      <c r="A299" s="20">
        <v>96</v>
      </c>
      <c r="B299" s="20" t="s">
        <v>336</v>
      </c>
      <c r="C299" s="35" t="s">
        <v>337</v>
      </c>
      <c r="D299" s="52" t="s">
        <v>329</v>
      </c>
      <c r="E299" s="314">
        <v>4361.3999999999996</v>
      </c>
      <c r="F299" s="24"/>
      <c r="G299" s="24">
        <f>ROUND(E299*F299,2)</f>
        <v>0</v>
      </c>
      <c r="H299" s="124" t="s">
        <v>2513</v>
      </c>
      <c r="I299" s="19"/>
      <c r="J299" s="19"/>
      <c r="K299" s="19"/>
      <c r="L299" s="19"/>
      <c r="M299" s="19"/>
      <c r="N299" s="19"/>
      <c r="O299" s="19"/>
      <c r="P299" s="19"/>
      <c r="Q299" s="19" t="s">
        <v>70</v>
      </c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</row>
    <row r="300" spans="1:46" outlineLevel="1" x14ac:dyDescent="0.2">
      <c r="A300" s="20"/>
      <c r="B300" s="20"/>
      <c r="C300" s="317" t="s">
        <v>2555</v>
      </c>
      <c r="D300" s="54"/>
      <c r="E300" s="319">
        <v>4361.3999999999996</v>
      </c>
      <c r="F300" s="24"/>
      <c r="G300" s="24"/>
      <c r="H300" s="124">
        <v>0</v>
      </c>
      <c r="I300" s="19"/>
      <c r="J300" s="19"/>
      <c r="K300" s="19"/>
      <c r="L300" s="19"/>
      <c r="M300" s="19"/>
      <c r="N300" s="19"/>
      <c r="O300" s="19"/>
      <c r="P300" s="19"/>
      <c r="Q300" s="19" t="s">
        <v>75</v>
      </c>
      <c r="R300" s="19">
        <v>0</v>
      </c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</row>
    <row r="301" spans="1:46" outlineLevel="1" x14ac:dyDescent="0.2">
      <c r="A301" s="20">
        <v>97</v>
      </c>
      <c r="B301" s="20" t="s">
        <v>338</v>
      </c>
      <c r="C301" s="35" t="s">
        <v>339</v>
      </c>
      <c r="D301" s="52" t="s">
        <v>329</v>
      </c>
      <c r="E301" s="314">
        <v>436.14</v>
      </c>
      <c r="F301" s="24"/>
      <c r="G301" s="24">
        <f>ROUND(E301*F301,2)</f>
        <v>0</v>
      </c>
      <c r="H301" s="124" t="s">
        <v>2513</v>
      </c>
      <c r="I301" s="19"/>
      <c r="J301" s="19"/>
      <c r="K301" s="19"/>
      <c r="L301" s="19"/>
      <c r="M301" s="19"/>
      <c r="N301" s="19"/>
      <c r="O301" s="19"/>
      <c r="P301" s="19"/>
      <c r="Q301" s="19" t="s">
        <v>70</v>
      </c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</row>
    <row r="302" spans="1:46" outlineLevel="1" x14ac:dyDescent="0.2">
      <c r="A302" s="20"/>
      <c r="B302" s="20"/>
      <c r="C302" s="317" t="s">
        <v>2553</v>
      </c>
      <c r="D302" s="54"/>
      <c r="E302" s="319">
        <v>436.14</v>
      </c>
      <c r="F302" s="24"/>
      <c r="G302" s="24"/>
      <c r="H302" s="124">
        <v>0</v>
      </c>
      <c r="I302" s="19"/>
      <c r="J302" s="19"/>
      <c r="K302" s="19"/>
      <c r="L302" s="19"/>
      <c r="M302" s="19"/>
      <c r="N302" s="19"/>
      <c r="O302" s="19"/>
      <c r="P302" s="19"/>
      <c r="Q302" s="19" t="s">
        <v>75</v>
      </c>
      <c r="R302" s="19">
        <v>0</v>
      </c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</row>
    <row r="303" spans="1:46" x14ac:dyDescent="0.2">
      <c r="A303" s="21" t="s">
        <v>65</v>
      </c>
      <c r="B303" s="21" t="s">
        <v>30</v>
      </c>
      <c r="C303" s="36" t="s">
        <v>31</v>
      </c>
      <c r="D303" s="53"/>
      <c r="E303" s="25"/>
      <c r="F303" s="25"/>
      <c r="G303" s="25">
        <f>SUMIF(Q304:Q304,"&lt;&gt;NOR",G304:G304)</f>
        <v>0</v>
      </c>
      <c r="H303" s="125"/>
      <c r="I303" s="19"/>
      <c r="Q303" t="s">
        <v>66</v>
      </c>
    </row>
    <row r="304" spans="1:46" outlineLevel="1" x14ac:dyDescent="0.2">
      <c r="A304" s="20">
        <v>98</v>
      </c>
      <c r="B304" s="20" t="s">
        <v>340</v>
      </c>
      <c r="C304" s="35" t="s">
        <v>341</v>
      </c>
      <c r="D304" s="52" t="s">
        <v>329</v>
      </c>
      <c r="E304" s="314">
        <v>278.62</v>
      </c>
      <c r="F304" s="24"/>
      <c r="G304" s="24">
        <f>ROUND(E304*F304,2)</f>
        <v>0</v>
      </c>
      <c r="H304" s="124" t="s">
        <v>2513</v>
      </c>
      <c r="I304" s="19"/>
      <c r="J304" s="19"/>
      <c r="K304" s="19"/>
      <c r="L304" s="19"/>
      <c r="M304" s="19"/>
      <c r="N304" s="19"/>
      <c r="O304" s="19"/>
      <c r="P304" s="19"/>
      <c r="Q304" s="19" t="s">
        <v>70</v>
      </c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</row>
    <row r="305" spans="1:46" x14ac:dyDescent="0.2">
      <c r="A305" s="21" t="s">
        <v>65</v>
      </c>
      <c r="B305" s="21" t="s">
        <v>32</v>
      </c>
      <c r="C305" s="36" t="s">
        <v>33</v>
      </c>
      <c r="D305" s="53"/>
      <c r="E305" s="25"/>
      <c r="F305" s="25"/>
      <c r="G305" s="25">
        <f>SUMIF(Q306:Q311,"&lt;&gt;NOR",G306:G311)</f>
        <v>0</v>
      </c>
      <c r="H305" s="125"/>
      <c r="I305" s="19"/>
      <c r="Q305" t="s">
        <v>66</v>
      </c>
    </row>
    <row r="306" spans="1:46" outlineLevel="1" x14ac:dyDescent="0.2">
      <c r="A306" s="20">
        <v>99</v>
      </c>
      <c r="B306" s="20" t="s">
        <v>342</v>
      </c>
      <c r="C306" s="35" t="s">
        <v>343</v>
      </c>
      <c r="D306" s="52" t="s">
        <v>87</v>
      </c>
      <c r="E306" s="24">
        <v>84.539999999999992</v>
      </c>
      <c r="F306" s="24"/>
      <c r="G306" s="24">
        <f>ROUND(E306*F306,2)</f>
        <v>0</v>
      </c>
      <c r="H306" s="124" t="s">
        <v>2513</v>
      </c>
      <c r="I306" s="19"/>
      <c r="J306" s="19"/>
      <c r="K306" s="19"/>
      <c r="L306" s="19"/>
      <c r="M306" s="19"/>
      <c r="N306" s="19"/>
      <c r="O306" s="19"/>
      <c r="P306" s="19"/>
      <c r="Q306" s="19" t="s">
        <v>70</v>
      </c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</row>
    <row r="307" spans="1:46" outlineLevel="1" x14ac:dyDescent="0.2">
      <c r="A307" s="20"/>
      <c r="B307" s="20"/>
      <c r="C307" s="37" t="s">
        <v>162</v>
      </c>
      <c r="D307" s="54"/>
      <c r="E307" s="45"/>
      <c r="F307" s="24"/>
      <c r="G307" s="24"/>
      <c r="H307" s="124">
        <v>0</v>
      </c>
      <c r="I307" s="19"/>
      <c r="J307" s="19"/>
      <c r="K307" s="19"/>
      <c r="L307" s="19"/>
      <c r="M307" s="19"/>
      <c r="N307" s="19"/>
      <c r="O307" s="19"/>
      <c r="P307" s="19"/>
      <c r="Q307" s="19" t="s">
        <v>75</v>
      </c>
      <c r="R307" s="19">
        <v>0</v>
      </c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</row>
    <row r="308" spans="1:46" outlineLevel="1" x14ac:dyDescent="0.2">
      <c r="A308" s="20"/>
      <c r="B308" s="20"/>
      <c r="C308" s="37" t="s">
        <v>344</v>
      </c>
      <c r="D308" s="54"/>
      <c r="E308" s="45">
        <v>23.54</v>
      </c>
      <c r="F308" s="24"/>
      <c r="G308" s="24"/>
      <c r="H308" s="124">
        <v>0</v>
      </c>
      <c r="I308" s="19"/>
      <c r="J308" s="19"/>
      <c r="K308" s="19"/>
      <c r="L308" s="19"/>
      <c r="M308" s="19"/>
      <c r="N308" s="19"/>
      <c r="O308" s="19"/>
      <c r="P308" s="19"/>
      <c r="Q308" s="19" t="s">
        <v>75</v>
      </c>
      <c r="R308" s="19">
        <v>0</v>
      </c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</row>
    <row r="309" spans="1:46" outlineLevel="1" x14ac:dyDescent="0.2">
      <c r="A309" s="20"/>
      <c r="B309" s="20"/>
      <c r="C309" s="37" t="s">
        <v>345</v>
      </c>
      <c r="D309" s="54"/>
      <c r="E309" s="45"/>
      <c r="F309" s="24"/>
      <c r="G309" s="24"/>
      <c r="H309" s="124">
        <v>0</v>
      </c>
      <c r="I309" s="19"/>
      <c r="J309" s="19"/>
      <c r="K309" s="19"/>
      <c r="L309" s="19"/>
      <c r="M309" s="19"/>
      <c r="N309" s="19"/>
      <c r="O309" s="19"/>
      <c r="P309" s="19"/>
      <c r="Q309" s="19" t="s">
        <v>75</v>
      </c>
      <c r="R309" s="19">
        <v>0</v>
      </c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spans="1:46" outlineLevel="1" x14ac:dyDescent="0.2">
      <c r="A310" s="20"/>
      <c r="B310" s="20"/>
      <c r="C310" s="37" t="s">
        <v>346</v>
      </c>
      <c r="D310" s="54"/>
      <c r="E310" s="45">
        <v>61</v>
      </c>
      <c r="F310" s="24"/>
      <c r="G310" s="24"/>
      <c r="H310" s="124">
        <v>0</v>
      </c>
      <c r="I310" s="19"/>
      <c r="J310" s="19"/>
      <c r="K310" s="19"/>
      <c r="L310" s="19"/>
      <c r="M310" s="19"/>
      <c r="N310" s="19"/>
      <c r="O310" s="19"/>
      <c r="P310" s="19"/>
      <c r="Q310" s="19" t="s">
        <v>75</v>
      </c>
      <c r="R310" s="19">
        <v>0</v>
      </c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</row>
    <row r="311" spans="1:46" outlineLevel="1" x14ac:dyDescent="0.2">
      <c r="A311" s="20">
        <v>100</v>
      </c>
      <c r="B311" s="20" t="s">
        <v>347</v>
      </c>
      <c r="C311" s="35" t="s">
        <v>348</v>
      </c>
      <c r="D311" s="52" t="s">
        <v>0</v>
      </c>
      <c r="E311" s="24">
        <v>4.05</v>
      </c>
      <c r="F311" s="24"/>
      <c r="G311" s="24">
        <f>ROUND(E311*F311,2)</f>
        <v>0</v>
      </c>
      <c r="H311" s="124" t="s">
        <v>2513</v>
      </c>
      <c r="I311" s="19"/>
      <c r="J311" s="19"/>
      <c r="K311" s="19"/>
      <c r="L311" s="19"/>
      <c r="M311" s="19"/>
      <c r="N311" s="19"/>
      <c r="O311" s="19"/>
      <c r="P311" s="19"/>
      <c r="Q311" s="19" t="s">
        <v>70</v>
      </c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</row>
    <row r="312" spans="1:46" x14ac:dyDescent="0.2">
      <c r="A312" s="21" t="s">
        <v>65</v>
      </c>
      <c r="B312" s="21" t="s">
        <v>34</v>
      </c>
      <c r="C312" s="36" t="s">
        <v>35</v>
      </c>
      <c r="D312" s="53"/>
      <c r="E312" s="25"/>
      <c r="F312" s="25"/>
      <c r="G312" s="25">
        <f>SUMIF(Q313:Q339,"&lt;&gt;NOR",G313:G339)</f>
        <v>0</v>
      </c>
      <c r="H312" s="125"/>
      <c r="I312" s="19"/>
      <c r="Q312" t="s">
        <v>66</v>
      </c>
    </row>
    <row r="313" spans="1:46" ht="22.5" outlineLevel="1" x14ac:dyDescent="0.2">
      <c r="A313" s="20">
        <v>101</v>
      </c>
      <c r="B313" s="20" t="s">
        <v>2514</v>
      </c>
      <c r="C313" s="35" t="s">
        <v>350</v>
      </c>
      <c r="D313" s="52" t="s">
        <v>87</v>
      </c>
      <c r="E313" s="24">
        <v>22</v>
      </c>
      <c r="F313" s="24"/>
      <c r="G313" s="24">
        <f>ROUND(E313*F313,2)</f>
        <v>0</v>
      </c>
      <c r="H313" s="124" t="s">
        <v>2512</v>
      </c>
      <c r="I313" s="19"/>
      <c r="J313" s="19"/>
      <c r="K313" s="19"/>
      <c r="L313" s="19"/>
      <c r="M313" s="19"/>
      <c r="N313" s="19"/>
      <c r="O313" s="19"/>
      <c r="P313" s="19"/>
      <c r="Q313" s="19" t="s">
        <v>70</v>
      </c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</row>
    <row r="314" spans="1:46" outlineLevel="1" x14ac:dyDescent="0.2">
      <c r="A314" s="20"/>
      <c r="B314" s="20"/>
      <c r="C314" s="37" t="s">
        <v>79</v>
      </c>
      <c r="D314" s="54"/>
      <c r="E314" s="45"/>
      <c r="F314" s="24"/>
      <c r="G314" s="24"/>
      <c r="H314" s="124">
        <v>0</v>
      </c>
      <c r="I314" s="19"/>
      <c r="J314" s="19"/>
      <c r="K314" s="19"/>
      <c r="L314" s="19"/>
      <c r="M314" s="19"/>
      <c r="N314" s="19"/>
      <c r="O314" s="19"/>
      <c r="P314" s="19"/>
      <c r="Q314" s="19" t="s">
        <v>75</v>
      </c>
      <c r="R314" s="19">
        <v>0</v>
      </c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</row>
    <row r="315" spans="1:46" outlineLevel="1" x14ac:dyDescent="0.2">
      <c r="A315" s="20"/>
      <c r="B315" s="20"/>
      <c r="C315" s="37" t="s">
        <v>351</v>
      </c>
      <c r="D315" s="54"/>
      <c r="E315" s="45">
        <v>22</v>
      </c>
      <c r="F315" s="24"/>
      <c r="G315" s="24"/>
      <c r="H315" s="124">
        <v>0</v>
      </c>
      <c r="I315" s="19"/>
      <c r="J315" s="19"/>
      <c r="K315" s="19"/>
      <c r="L315" s="19"/>
      <c r="M315" s="19"/>
      <c r="N315" s="19"/>
      <c r="O315" s="19"/>
      <c r="P315" s="19"/>
      <c r="Q315" s="19" t="s">
        <v>75</v>
      </c>
      <c r="R315" s="19">
        <v>0</v>
      </c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</row>
    <row r="316" spans="1:46" ht="22.5" outlineLevel="1" x14ac:dyDescent="0.2">
      <c r="A316" s="20">
        <v>102</v>
      </c>
      <c r="B316" s="20" t="s">
        <v>349</v>
      </c>
      <c r="C316" s="35" t="s">
        <v>353</v>
      </c>
      <c r="D316" s="52" t="s">
        <v>69</v>
      </c>
      <c r="E316" s="24">
        <v>4</v>
      </c>
      <c r="F316" s="24"/>
      <c r="G316" s="24">
        <f>ROUND(E316*F316,2)</f>
        <v>0</v>
      </c>
      <c r="H316" s="124" t="s">
        <v>2512</v>
      </c>
      <c r="I316" s="19"/>
      <c r="J316" s="19"/>
      <c r="K316" s="19"/>
      <c r="L316" s="19"/>
      <c r="M316" s="19"/>
      <c r="N316" s="19"/>
      <c r="O316" s="19"/>
      <c r="P316" s="19"/>
      <c r="Q316" s="19" t="s">
        <v>70</v>
      </c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</row>
    <row r="317" spans="1:46" ht="22.5" outlineLevel="1" x14ac:dyDescent="0.2">
      <c r="A317" s="20">
        <v>103</v>
      </c>
      <c r="B317" s="20" t="s">
        <v>352</v>
      </c>
      <c r="C317" s="35" t="s">
        <v>355</v>
      </c>
      <c r="D317" s="52" t="s">
        <v>87</v>
      </c>
      <c r="E317" s="24">
        <v>109.2717</v>
      </c>
      <c r="F317" s="24"/>
      <c r="G317" s="24">
        <f>ROUND(E317*F317,2)</f>
        <v>0</v>
      </c>
      <c r="H317" s="124" t="s">
        <v>2512</v>
      </c>
      <c r="I317" s="19"/>
      <c r="J317" s="19"/>
      <c r="K317" s="19"/>
      <c r="L317" s="19"/>
      <c r="M317" s="19"/>
      <c r="N317" s="19"/>
      <c r="O317" s="19"/>
      <c r="P317" s="19"/>
      <c r="Q317" s="19" t="s">
        <v>70</v>
      </c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</row>
    <row r="318" spans="1:46" outlineLevel="1" x14ac:dyDescent="0.2">
      <c r="A318" s="20"/>
      <c r="B318" s="20"/>
      <c r="C318" s="37" t="s">
        <v>79</v>
      </c>
      <c r="D318" s="54"/>
      <c r="E318" s="45"/>
      <c r="F318" s="24"/>
      <c r="G318" s="24"/>
      <c r="H318" s="124">
        <v>0</v>
      </c>
      <c r="I318" s="19"/>
      <c r="J318" s="19"/>
      <c r="K318" s="19"/>
      <c r="L318" s="19"/>
      <c r="M318" s="19"/>
      <c r="N318" s="19"/>
      <c r="O318" s="19"/>
      <c r="P318" s="19"/>
      <c r="Q318" s="19" t="s">
        <v>75</v>
      </c>
      <c r="R318" s="19">
        <v>0</v>
      </c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</row>
    <row r="319" spans="1:46" outlineLevel="1" x14ac:dyDescent="0.2">
      <c r="A319" s="20"/>
      <c r="B319" s="20"/>
      <c r="C319" s="37" t="s">
        <v>356</v>
      </c>
      <c r="D319" s="54"/>
      <c r="E319" s="45">
        <v>109.2717</v>
      </c>
      <c r="F319" s="24"/>
      <c r="G319" s="24"/>
      <c r="H319" s="124">
        <v>0</v>
      </c>
      <c r="I319" s="19"/>
      <c r="J319" s="19"/>
      <c r="K319" s="19"/>
      <c r="L319" s="19"/>
      <c r="M319" s="19"/>
      <c r="N319" s="19"/>
      <c r="O319" s="19"/>
      <c r="P319" s="19"/>
      <c r="Q319" s="19" t="s">
        <v>75</v>
      </c>
      <c r="R319" s="19">
        <v>0</v>
      </c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</row>
    <row r="320" spans="1:46" ht="22.5" outlineLevel="1" x14ac:dyDescent="0.2">
      <c r="A320" s="20">
        <v>104</v>
      </c>
      <c r="B320" s="20" t="s">
        <v>357</v>
      </c>
      <c r="C320" s="35" t="s">
        <v>358</v>
      </c>
      <c r="D320" s="52" t="s">
        <v>69</v>
      </c>
      <c r="E320" s="24">
        <v>4</v>
      </c>
      <c r="F320" s="24"/>
      <c r="G320" s="24">
        <f t="shared" ref="G320:G339" si="1">ROUND(E320*F320,2)</f>
        <v>0</v>
      </c>
      <c r="H320" s="124" t="s">
        <v>2512</v>
      </c>
      <c r="I320" s="19"/>
      <c r="J320" s="19"/>
      <c r="K320" s="19"/>
      <c r="L320" s="19"/>
      <c r="M320" s="19"/>
      <c r="N320" s="19"/>
      <c r="O320" s="19"/>
      <c r="P320" s="19"/>
      <c r="Q320" s="19" t="s">
        <v>70</v>
      </c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</row>
    <row r="321" spans="1:46" ht="22.5" outlineLevel="1" x14ac:dyDescent="0.2">
      <c r="A321" s="20">
        <v>105</v>
      </c>
      <c r="B321" s="20" t="s">
        <v>359</v>
      </c>
      <c r="C321" s="35" t="s">
        <v>360</v>
      </c>
      <c r="D321" s="52" t="s">
        <v>69</v>
      </c>
      <c r="E321" s="24">
        <v>2</v>
      </c>
      <c r="F321" s="24"/>
      <c r="G321" s="24">
        <f t="shared" si="1"/>
        <v>0</v>
      </c>
      <c r="H321" s="124" t="s">
        <v>2512</v>
      </c>
      <c r="I321" s="19"/>
      <c r="J321" s="19"/>
      <c r="K321" s="19"/>
      <c r="L321" s="19"/>
      <c r="M321" s="19"/>
      <c r="N321" s="19"/>
      <c r="O321" s="19"/>
      <c r="P321" s="19"/>
      <c r="Q321" s="19" t="s">
        <v>70</v>
      </c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</row>
    <row r="322" spans="1:46" ht="22.5" outlineLevel="1" x14ac:dyDescent="0.2">
      <c r="A322" s="20">
        <v>106</v>
      </c>
      <c r="B322" s="20" t="s">
        <v>361</v>
      </c>
      <c r="C322" s="35" t="s">
        <v>362</v>
      </c>
      <c r="D322" s="52" t="s">
        <v>69</v>
      </c>
      <c r="E322" s="24">
        <v>2</v>
      </c>
      <c r="F322" s="24"/>
      <c r="G322" s="24">
        <f t="shared" si="1"/>
        <v>0</v>
      </c>
      <c r="H322" s="124" t="s">
        <v>2512</v>
      </c>
      <c r="I322" s="19"/>
      <c r="J322" s="19"/>
      <c r="K322" s="19"/>
      <c r="L322" s="19"/>
      <c r="M322" s="19"/>
      <c r="N322" s="19"/>
      <c r="O322" s="19"/>
      <c r="P322" s="19"/>
      <c r="Q322" s="19" t="s">
        <v>70</v>
      </c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</row>
    <row r="323" spans="1:46" ht="22.5" outlineLevel="1" x14ac:dyDescent="0.2">
      <c r="A323" s="20">
        <v>107</v>
      </c>
      <c r="B323" s="20" t="s">
        <v>363</v>
      </c>
      <c r="C323" s="35" t="s">
        <v>362</v>
      </c>
      <c r="D323" s="52" t="s">
        <v>69</v>
      </c>
      <c r="E323" s="24">
        <v>2</v>
      </c>
      <c r="F323" s="24"/>
      <c r="G323" s="24">
        <f t="shared" si="1"/>
        <v>0</v>
      </c>
      <c r="H323" s="124" t="s">
        <v>2512</v>
      </c>
      <c r="I323" s="19"/>
      <c r="J323" s="19"/>
      <c r="K323" s="19"/>
      <c r="L323" s="19"/>
      <c r="M323" s="19"/>
      <c r="N323" s="19"/>
      <c r="O323" s="19"/>
      <c r="P323" s="19"/>
      <c r="Q323" s="19" t="s">
        <v>70</v>
      </c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</row>
    <row r="324" spans="1:46" outlineLevel="1" x14ac:dyDescent="0.2">
      <c r="A324" s="20">
        <v>108</v>
      </c>
      <c r="B324" s="20" t="s">
        <v>364</v>
      </c>
      <c r="C324" s="35" t="s">
        <v>365</v>
      </c>
      <c r="D324" s="52" t="s">
        <v>69</v>
      </c>
      <c r="E324" s="24">
        <v>0</v>
      </c>
      <c r="F324" s="24"/>
      <c r="G324" s="24">
        <f t="shared" si="1"/>
        <v>0</v>
      </c>
      <c r="H324" s="124">
        <v>0</v>
      </c>
      <c r="I324" s="19"/>
      <c r="J324" s="19"/>
      <c r="K324" s="19"/>
      <c r="L324" s="19"/>
      <c r="M324" s="19"/>
      <c r="N324" s="19"/>
      <c r="O324" s="19"/>
      <c r="P324" s="19"/>
      <c r="Q324" s="19" t="s">
        <v>70</v>
      </c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</row>
    <row r="325" spans="1:46" ht="22.5" outlineLevel="1" x14ac:dyDescent="0.2">
      <c r="A325" s="20">
        <v>109</v>
      </c>
      <c r="B325" s="20" t="s">
        <v>366</v>
      </c>
      <c r="C325" s="35" t="s">
        <v>367</v>
      </c>
      <c r="D325" s="52" t="s">
        <v>69</v>
      </c>
      <c r="E325" s="24">
        <v>5</v>
      </c>
      <c r="F325" s="24"/>
      <c r="G325" s="24">
        <f t="shared" si="1"/>
        <v>0</v>
      </c>
      <c r="H325" s="124" t="s">
        <v>2512</v>
      </c>
      <c r="I325" s="19"/>
      <c r="J325" s="19"/>
      <c r="K325" s="19"/>
      <c r="L325" s="19"/>
      <c r="M325" s="19"/>
      <c r="N325" s="19"/>
      <c r="O325" s="19"/>
      <c r="P325" s="19"/>
      <c r="Q325" s="19" t="s">
        <v>70</v>
      </c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</row>
    <row r="326" spans="1:46" ht="22.5" outlineLevel="1" x14ac:dyDescent="0.2">
      <c r="A326" s="20">
        <v>110</v>
      </c>
      <c r="B326" s="20" t="s">
        <v>368</v>
      </c>
      <c r="C326" s="35" t="s">
        <v>369</v>
      </c>
      <c r="D326" s="52" t="s">
        <v>69</v>
      </c>
      <c r="E326" s="24">
        <v>1</v>
      </c>
      <c r="F326" s="24"/>
      <c r="G326" s="24">
        <f t="shared" si="1"/>
        <v>0</v>
      </c>
      <c r="H326" s="124" t="s">
        <v>2512</v>
      </c>
      <c r="I326" s="19"/>
      <c r="J326" s="19"/>
      <c r="K326" s="19"/>
      <c r="L326" s="19"/>
      <c r="M326" s="19"/>
      <c r="N326" s="19"/>
      <c r="O326" s="19"/>
      <c r="P326" s="19"/>
      <c r="Q326" s="19" t="s">
        <v>70</v>
      </c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</row>
    <row r="327" spans="1:46" ht="22.5" outlineLevel="1" x14ac:dyDescent="0.2">
      <c r="A327" s="20">
        <v>111</v>
      </c>
      <c r="B327" s="20" t="s">
        <v>370</v>
      </c>
      <c r="C327" s="35" t="s">
        <v>371</v>
      </c>
      <c r="D327" s="52" t="s">
        <v>69</v>
      </c>
      <c r="E327" s="24">
        <v>1</v>
      </c>
      <c r="F327" s="24"/>
      <c r="G327" s="24">
        <f t="shared" si="1"/>
        <v>0</v>
      </c>
      <c r="H327" s="124" t="s">
        <v>2512</v>
      </c>
      <c r="I327" s="19"/>
      <c r="J327" s="19"/>
      <c r="K327" s="19"/>
      <c r="L327" s="19"/>
      <c r="M327" s="19"/>
      <c r="N327" s="19"/>
      <c r="O327" s="19"/>
      <c r="P327" s="19"/>
      <c r="Q327" s="19" t="s">
        <v>70</v>
      </c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</row>
    <row r="328" spans="1:46" ht="22.5" outlineLevel="1" x14ac:dyDescent="0.2">
      <c r="A328" s="20">
        <v>112</v>
      </c>
      <c r="B328" s="20" t="s">
        <v>372</v>
      </c>
      <c r="C328" s="35" t="s">
        <v>373</v>
      </c>
      <c r="D328" s="52" t="s">
        <v>69</v>
      </c>
      <c r="E328" s="326">
        <v>1</v>
      </c>
      <c r="F328" s="24"/>
      <c r="G328" s="24">
        <f t="shared" si="1"/>
        <v>0</v>
      </c>
      <c r="H328" s="124" t="s">
        <v>2512</v>
      </c>
      <c r="I328" s="19"/>
      <c r="J328" s="19"/>
      <c r="K328" s="19"/>
      <c r="L328" s="19"/>
      <c r="M328" s="19"/>
      <c r="N328" s="19"/>
      <c r="O328" s="19"/>
      <c r="P328" s="19"/>
      <c r="Q328" s="19" t="s">
        <v>70</v>
      </c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</row>
    <row r="329" spans="1:46" ht="22.5" outlineLevel="1" x14ac:dyDescent="0.2">
      <c r="A329" s="20">
        <v>113</v>
      </c>
      <c r="B329" s="20" t="s">
        <v>374</v>
      </c>
      <c r="C329" s="35" t="s">
        <v>375</v>
      </c>
      <c r="D329" s="52" t="s">
        <v>69</v>
      </c>
      <c r="E329" s="24">
        <v>1</v>
      </c>
      <c r="F329" s="24"/>
      <c r="G329" s="24">
        <f t="shared" si="1"/>
        <v>0</v>
      </c>
      <c r="H329" s="124" t="s">
        <v>2512</v>
      </c>
      <c r="I329" s="19"/>
      <c r="J329" s="19"/>
      <c r="K329" s="19"/>
      <c r="L329" s="19"/>
      <c r="M329" s="19"/>
      <c r="N329" s="19"/>
      <c r="O329" s="19"/>
      <c r="P329" s="19"/>
      <c r="Q329" s="19" t="s">
        <v>70</v>
      </c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</row>
    <row r="330" spans="1:46" ht="22.5" outlineLevel="1" x14ac:dyDescent="0.2">
      <c r="A330" s="20">
        <v>114</v>
      </c>
      <c r="B330" s="20" t="s">
        <v>376</v>
      </c>
      <c r="C330" s="35" t="s">
        <v>377</v>
      </c>
      <c r="D330" s="52" t="s">
        <v>69</v>
      </c>
      <c r="E330" s="24">
        <v>1</v>
      </c>
      <c r="F330" s="24"/>
      <c r="G330" s="24">
        <f t="shared" si="1"/>
        <v>0</v>
      </c>
      <c r="H330" s="124" t="s">
        <v>2512</v>
      </c>
      <c r="I330" s="19"/>
      <c r="J330" s="19"/>
      <c r="K330" s="19"/>
      <c r="L330" s="19"/>
      <c r="M330" s="19"/>
      <c r="N330" s="19"/>
      <c r="O330" s="19"/>
      <c r="P330" s="19"/>
      <c r="Q330" s="19" t="s">
        <v>70</v>
      </c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</row>
    <row r="331" spans="1:46" ht="22.5" outlineLevel="1" x14ac:dyDescent="0.2">
      <c r="A331" s="20">
        <v>115</v>
      </c>
      <c r="B331" s="20" t="s">
        <v>378</v>
      </c>
      <c r="C331" s="35" t="s">
        <v>379</v>
      </c>
      <c r="D331" s="52" t="s">
        <v>69</v>
      </c>
      <c r="E331" s="24">
        <v>1</v>
      </c>
      <c r="F331" s="24"/>
      <c r="G331" s="24">
        <f t="shared" si="1"/>
        <v>0</v>
      </c>
      <c r="H331" s="124" t="s">
        <v>2512</v>
      </c>
      <c r="I331" s="19"/>
      <c r="J331" s="19"/>
      <c r="K331" s="19"/>
      <c r="L331" s="19"/>
      <c r="M331" s="19"/>
      <c r="N331" s="19"/>
      <c r="O331" s="19"/>
      <c r="P331" s="19"/>
      <c r="Q331" s="19" t="s">
        <v>70</v>
      </c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</row>
    <row r="332" spans="1:46" ht="22.5" outlineLevel="1" x14ac:dyDescent="0.2">
      <c r="A332" s="20">
        <v>116</v>
      </c>
      <c r="B332" s="20" t="s">
        <v>380</v>
      </c>
      <c r="C332" s="323" t="s">
        <v>2560</v>
      </c>
      <c r="D332" s="52" t="s">
        <v>69</v>
      </c>
      <c r="E332" s="24">
        <v>1</v>
      </c>
      <c r="F332" s="24"/>
      <c r="G332" s="24">
        <f t="shared" si="1"/>
        <v>0</v>
      </c>
      <c r="H332" s="124" t="s">
        <v>2512</v>
      </c>
      <c r="I332" s="19"/>
      <c r="J332" s="19"/>
      <c r="K332" s="19"/>
      <c r="L332" s="19"/>
      <c r="M332" s="19"/>
      <c r="N332" s="19"/>
      <c r="O332" s="19"/>
      <c r="P332" s="19"/>
      <c r="Q332" s="19" t="s">
        <v>70</v>
      </c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</row>
    <row r="333" spans="1:46" ht="22.5" outlineLevel="1" x14ac:dyDescent="0.2">
      <c r="A333" s="20">
        <v>117</v>
      </c>
      <c r="B333" s="20" t="s">
        <v>382</v>
      </c>
      <c r="C333" s="35" t="s">
        <v>381</v>
      </c>
      <c r="D333" s="52" t="s">
        <v>69</v>
      </c>
      <c r="E333" s="24">
        <v>2</v>
      </c>
      <c r="F333" s="24"/>
      <c r="G333" s="24">
        <f t="shared" si="1"/>
        <v>0</v>
      </c>
      <c r="H333" s="124" t="s">
        <v>2512</v>
      </c>
      <c r="I333" s="19"/>
      <c r="J333" s="19"/>
      <c r="K333" s="19"/>
      <c r="L333" s="19"/>
      <c r="M333" s="19"/>
      <c r="N333" s="19"/>
      <c r="O333" s="19"/>
      <c r="P333" s="19"/>
      <c r="Q333" s="19" t="s">
        <v>70</v>
      </c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</row>
    <row r="334" spans="1:46" ht="22.5" outlineLevel="1" x14ac:dyDescent="0.2">
      <c r="A334" s="20">
        <v>118</v>
      </c>
      <c r="B334" s="20" t="s">
        <v>383</v>
      </c>
      <c r="C334" s="35" t="s">
        <v>384</v>
      </c>
      <c r="D334" s="52" t="s">
        <v>69</v>
      </c>
      <c r="E334" s="24">
        <v>1</v>
      </c>
      <c r="F334" s="24"/>
      <c r="G334" s="24">
        <f t="shared" si="1"/>
        <v>0</v>
      </c>
      <c r="H334" s="124" t="s">
        <v>2512</v>
      </c>
      <c r="I334" s="19"/>
      <c r="J334" s="19"/>
      <c r="K334" s="19"/>
      <c r="L334" s="19"/>
      <c r="M334" s="19"/>
      <c r="N334" s="19"/>
      <c r="O334" s="19"/>
      <c r="P334" s="19"/>
      <c r="Q334" s="19" t="s">
        <v>70</v>
      </c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</row>
    <row r="335" spans="1:46" ht="22.5" outlineLevel="1" x14ac:dyDescent="0.2">
      <c r="A335" s="20">
        <v>119</v>
      </c>
      <c r="B335" s="20" t="s">
        <v>385</v>
      </c>
      <c r="C335" s="35" t="s">
        <v>386</v>
      </c>
      <c r="D335" s="52" t="s">
        <v>69</v>
      </c>
      <c r="E335" s="24">
        <v>1</v>
      </c>
      <c r="F335" s="24"/>
      <c r="G335" s="24">
        <f t="shared" si="1"/>
        <v>0</v>
      </c>
      <c r="H335" s="124" t="s">
        <v>2512</v>
      </c>
      <c r="I335" s="19"/>
      <c r="J335" s="19"/>
      <c r="K335" s="19"/>
      <c r="L335" s="19"/>
      <c r="M335" s="19"/>
      <c r="N335" s="19"/>
      <c r="O335" s="19"/>
      <c r="P335" s="19"/>
      <c r="Q335" s="19" t="s">
        <v>70</v>
      </c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</row>
    <row r="336" spans="1:46" ht="22.5" outlineLevel="1" x14ac:dyDescent="0.2">
      <c r="A336" s="20">
        <v>9</v>
      </c>
      <c r="B336" s="20" t="s">
        <v>387</v>
      </c>
      <c r="C336" s="35" t="s">
        <v>388</v>
      </c>
      <c r="D336" s="52" t="s">
        <v>69</v>
      </c>
      <c r="E336" s="351">
        <v>2</v>
      </c>
      <c r="F336" s="24"/>
      <c r="G336" s="24">
        <f t="shared" si="1"/>
        <v>0</v>
      </c>
      <c r="H336" s="124" t="s">
        <v>2512</v>
      </c>
      <c r="I336" s="19"/>
      <c r="J336" s="19"/>
      <c r="K336" s="19"/>
      <c r="L336" s="19"/>
      <c r="M336" s="19"/>
      <c r="N336" s="19"/>
      <c r="O336" s="19"/>
      <c r="P336" s="19"/>
      <c r="Q336" s="19" t="s">
        <v>70</v>
      </c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</row>
    <row r="337" spans="1:46" ht="22.5" outlineLevel="1" x14ac:dyDescent="0.2">
      <c r="A337" s="20">
        <v>121</v>
      </c>
      <c r="B337" s="20" t="s">
        <v>389</v>
      </c>
      <c r="C337" s="35" t="s">
        <v>390</v>
      </c>
      <c r="D337" s="52" t="s">
        <v>69</v>
      </c>
      <c r="E337" s="351">
        <v>1</v>
      </c>
      <c r="F337" s="24"/>
      <c r="G337" s="24">
        <f t="shared" si="1"/>
        <v>0</v>
      </c>
      <c r="H337" s="124" t="s">
        <v>2512</v>
      </c>
      <c r="I337" s="19"/>
      <c r="J337" s="19"/>
      <c r="K337" s="19"/>
      <c r="L337" s="19"/>
      <c r="M337" s="19"/>
      <c r="N337" s="19"/>
      <c r="O337" s="19"/>
      <c r="P337" s="19"/>
      <c r="Q337" s="19" t="s">
        <v>70</v>
      </c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</row>
    <row r="338" spans="1:46" outlineLevel="1" x14ac:dyDescent="0.2">
      <c r="A338" s="20">
        <v>122</v>
      </c>
      <c r="B338" s="20" t="s">
        <v>354</v>
      </c>
      <c r="C338" s="35" t="s">
        <v>391</v>
      </c>
      <c r="D338" s="52" t="s">
        <v>69</v>
      </c>
      <c r="E338" s="24">
        <v>1</v>
      </c>
      <c r="F338" s="24"/>
      <c r="G338" s="24">
        <f t="shared" si="1"/>
        <v>0</v>
      </c>
      <c r="H338" s="124" t="s">
        <v>2512</v>
      </c>
      <c r="I338" s="19"/>
      <c r="J338" s="19"/>
      <c r="K338" s="19"/>
      <c r="L338" s="19"/>
      <c r="M338" s="19"/>
      <c r="N338" s="19"/>
      <c r="O338" s="19"/>
      <c r="P338" s="19"/>
      <c r="Q338" s="19" t="s">
        <v>70</v>
      </c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</row>
    <row r="339" spans="1:46" outlineLevel="1" x14ac:dyDescent="0.2">
      <c r="A339" s="20">
        <v>123</v>
      </c>
      <c r="B339" s="20" t="s">
        <v>392</v>
      </c>
      <c r="C339" s="35" t="s">
        <v>393</v>
      </c>
      <c r="D339" s="52" t="s">
        <v>0</v>
      </c>
      <c r="E339" s="24">
        <v>1.45</v>
      </c>
      <c r="F339" s="24"/>
      <c r="G339" s="24">
        <f t="shared" si="1"/>
        <v>0</v>
      </c>
      <c r="H339" s="124" t="s">
        <v>2513</v>
      </c>
      <c r="I339" s="19"/>
      <c r="J339" s="19"/>
      <c r="K339" s="19"/>
      <c r="L339" s="19"/>
      <c r="M339" s="19"/>
      <c r="N339" s="19"/>
      <c r="O339" s="19"/>
      <c r="P339" s="19"/>
      <c r="Q339" s="19" t="s">
        <v>70</v>
      </c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</row>
    <row r="340" spans="1:46" x14ac:dyDescent="0.2">
      <c r="A340" s="21" t="s">
        <v>65</v>
      </c>
      <c r="B340" s="21" t="s">
        <v>36</v>
      </c>
      <c r="C340" s="36" t="s">
        <v>37</v>
      </c>
      <c r="D340" s="53"/>
      <c r="E340" s="25"/>
      <c r="F340" s="25"/>
      <c r="G340" s="25">
        <f>SUMIF(Q341:Q375,"&lt;&gt;NOR",G341:G375)</f>
        <v>0</v>
      </c>
      <c r="H340" s="125" t="s">
        <v>2513</v>
      </c>
      <c r="I340" s="19"/>
      <c r="Q340" t="s">
        <v>66</v>
      </c>
    </row>
    <row r="341" spans="1:46" outlineLevel="1" x14ac:dyDescent="0.2">
      <c r="A341" s="20">
        <v>124</v>
      </c>
      <c r="B341" s="20" t="s">
        <v>394</v>
      </c>
      <c r="C341" s="35" t="s">
        <v>395</v>
      </c>
      <c r="D341" s="52" t="s">
        <v>396</v>
      </c>
      <c r="E341" s="24">
        <v>350</v>
      </c>
      <c r="F341" s="24"/>
      <c r="G341" s="24">
        <f>ROUND(E341*F341,2)</f>
        <v>0</v>
      </c>
      <c r="H341" s="124" t="s">
        <v>2513</v>
      </c>
      <c r="I341" s="19"/>
      <c r="J341" s="19"/>
      <c r="K341" s="19"/>
      <c r="L341" s="19"/>
      <c r="M341" s="19"/>
      <c r="N341" s="19"/>
      <c r="O341" s="19"/>
      <c r="P341" s="19"/>
      <c r="Q341" s="19" t="s">
        <v>70</v>
      </c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</row>
    <row r="342" spans="1:46" outlineLevel="1" x14ac:dyDescent="0.2">
      <c r="A342" s="20">
        <v>125</v>
      </c>
      <c r="B342" s="20" t="s">
        <v>397</v>
      </c>
      <c r="C342" s="35" t="s">
        <v>398</v>
      </c>
      <c r="D342" s="52" t="s">
        <v>396</v>
      </c>
      <c r="E342" s="24">
        <v>450</v>
      </c>
      <c r="F342" s="24"/>
      <c r="G342" s="24">
        <f>ROUND(E342*F342,2)</f>
        <v>0</v>
      </c>
      <c r="H342" s="124" t="s">
        <v>2513</v>
      </c>
      <c r="I342" s="19"/>
      <c r="J342" s="19"/>
      <c r="K342" s="19"/>
      <c r="L342" s="19"/>
      <c r="M342" s="19"/>
      <c r="N342" s="19"/>
      <c r="O342" s="19"/>
      <c r="P342" s="19"/>
      <c r="Q342" s="19" t="s">
        <v>70</v>
      </c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</row>
    <row r="343" spans="1:46" outlineLevel="1" x14ac:dyDescent="0.2">
      <c r="A343" s="20">
        <v>126</v>
      </c>
      <c r="B343" s="20" t="s">
        <v>399</v>
      </c>
      <c r="C343" s="35" t="s">
        <v>400</v>
      </c>
      <c r="D343" s="52" t="s">
        <v>69</v>
      </c>
      <c r="E343" s="24">
        <v>6</v>
      </c>
      <c r="F343" s="24"/>
      <c r="G343" s="24">
        <f>ROUND(E343*F343,2)</f>
        <v>0</v>
      </c>
      <c r="H343" s="124" t="s">
        <v>2512</v>
      </c>
      <c r="I343" s="19"/>
      <c r="J343" s="19"/>
      <c r="K343" s="19"/>
      <c r="L343" s="19"/>
      <c r="M343" s="19"/>
      <c r="N343" s="19"/>
      <c r="O343" s="19"/>
      <c r="P343" s="19"/>
      <c r="Q343" s="19" t="s">
        <v>70</v>
      </c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</row>
    <row r="344" spans="1:46" outlineLevel="1" x14ac:dyDescent="0.2">
      <c r="A344" s="20">
        <v>127</v>
      </c>
      <c r="B344" s="20" t="s">
        <v>401</v>
      </c>
      <c r="C344" s="35" t="s">
        <v>402</v>
      </c>
      <c r="D344" s="52" t="s">
        <v>69</v>
      </c>
      <c r="E344" s="24">
        <v>1</v>
      </c>
      <c r="F344" s="24"/>
      <c r="G344" s="24">
        <f>ROUND(E344*F344,2)</f>
        <v>0</v>
      </c>
      <c r="H344" s="124" t="s">
        <v>2512</v>
      </c>
      <c r="I344" s="19"/>
      <c r="J344" s="19"/>
      <c r="K344" s="19"/>
      <c r="L344" s="19"/>
      <c r="M344" s="19"/>
      <c r="N344" s="19"/>
      <c r="O344" s="19"/>
      <c r="P344" s="19"/>
      <c r="Q344" s="19" t="s">
        <v>70</v>
      </c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</row>
    <row r="345" spans="1:46" ht="22.5" outlineLevel="1" x14ac:dyDescent="0.2">
      <c r="A345" s="20">
        <v>128</v>
      </c>
      <c r="B345" s="20" t="s">
        <v>403</v>
      </c>
      <c r="C345" s="35" t="s">
        <v>404</v>
      </c>
      <c r="D345" s="52" t="s">
        <v>87</v>
      </c>
      <c r="E345" s="24">
        <v>44.264600000000002</v>
      </c>
      <c r="F345" s="24"/>
      <c r="G345" s="24">
        <f>ROUND(E345*F345,2)</f>
        <v>0</v>
      </c>
      <c r="H345" s="124" t="s">
        <v>2512</v>
      </c>
      <c r="I345" s="19"/>
      <c r="J345" s="19"/>
      <c r="K345" s="19"/>
      <c r="L345" s="19"/>
      <c r="M345" s="19"/>
      <c r="N345" s="19"/>
      <c r="O345" s="19"/>
      <c r="P345" s="19"/>
      <c r="Q345" s="19" t="s">
        <v>70</v>
      </c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</row>
    <row r="346" spans="1:46" outlineLevel="1" x14ac:dyDescent="0.2">
      <c r="A346" s="20"/>
      <c r="B346" s="20"/>
      <c r="C346" s="37" t="s">
        <v>95</v>
      </c>
      <c r="D346" s="54"/>
      <c r="E346" s="45"/>
      <c r="F346" s="24"/>
      <c r="G346" s="24"/>
      <c r="H346" s="124">
        <v>0</v>
      </c>
      <c r="I346" s="19"/>
      <c r="J346" s="19"/>
      <c r="K346" s="19"/>
      <c r="L346" s="19"/>
      <c r="M346" s="19"/>
      <c r="N346" s="19"/>
      <c r="O346" s="19"/>
      <c r="P346" s="19"/>
      <c r="Q346" s="19" t="s">
        <v>75</v>
      </c>
      <c r="R346" s="19">
        <v>0</v>
      </c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</row>
    <row r="347" spans="1:46" outlineLevel="1" x14ac:dyDescent="0.2">
      <c r="A347" s="20"/>
      <c r="B347" s="20"/>
      <c r="C347" s="37" t="s">
        <v>129</v>
      </c>
      <c r="D347" s="54"/>
      <c r="E347" s="45">
        <v>44.264600000000002</v>
      </c>
      <c r="F347" s="24"/>
      <c r="G347" s="24"/>
      <c r="H347" s="124">
        <v>0</v>
      </c>
      <c r="I347" s="19"/>
      <c r="J347" s="19"/>
      <c r="K347" s="19"/>
      <c r="L347" s="19"/>
      <c r="M347" s="19"/>
      <c r="N347" s="19"/>
      <c r="O347" s="19"/>
      <c r="P347" s="19"/>
      <c r="Q347" s="19" t="s">
        <v>75</v>
      </c>
      <c r="R347" s="19">
        <v>0</v>
      </c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</row>
    <row r="348" spans="1:46" ht="22.5" outlineLevel="1" x14ac:dyDescent="0.2">
      <c r="A348" s="20">
        <v>129</v>
      </c>
      <c r="B348" s="20" t="s">
        <v>405</v>
      </c>
      <c r="C348" s="35" t="s">
        <v>406</v>
      </c>
      <c r="D348" s="52" t="s">
        <v>87</v>
      </c>
      <c r="E348" s="24">
        <v>2.9</v>
      </c>
      <c r="F348" s="24"/>
      <c r="G348" s="24">
        <f>ROUND(E348*F348,2)</f>
        <v>0</v>
      </c>
      <c r="H348" s="124" t="s">
        <v>2512</v>
      </c>
      <c r="I348" s="19"/>
      <c r="J348" s="19"/>
      <c r="K348" s="19"/>
      <c r="L348" s="19"/>
      <c r="M348" s="19"/>
      <c r="N348" s="19"/>
      <c r="O348" s="19"/>
      <c r="P348" s="19"/>
      <c r="Q348" s="19" t="s">
        <v>70</v>
      </c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</row>
    <row r="349" spans="1:46" outlineLevel="1" x14ac:dyDescent="0.2">
      <c r="A349" s="20"/>
      <c r="B349" s="20"/>
      <c r="C349" s="37" t="s">
        <v>407</v>
      </c>
      <c r="D349" s="54"/>
      <c r="E349" s="45">
        <v>2.9</v>
      </c>
      <c r="F349" s="24"/>
      <c r="G349" s="24"/>
      <c r="H349" s="124">
        <v>0</v>
      </c>
      <c r="I349" s="19"/>
      <c r="J349" s="19"/>
      <c r="K349" s="19"/>
      <c r="L349" s="19"/>
      <c r="M349" s="19"/>
      <c r="N349" s="19"/>
      <c r="O349" s="19"/>
      <c r="P349" s="19"/>
      <c r="Q349" s="19" t="s">
        <v>75</v>
      </c>
      <c r="R349" s="19">
        <v>0</v>
      </c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</row>
    <row r="350" spans="1:46" outlineLevel="1" x14ac:dyDescent="0.2">
      <c r="A350" s="20"/>
      <c r="B350" s="20"/>
      <c r="C350" s="37" t="s">
        <v>95</v>
      </c>
      <c r="D350" s="54"/>
      <c r="E350" s="45"/>
      <c r="F350" s="24"/>
      <c r="G350" s="24"/>
      <c r="H350" s="124">
        <v>0</v>
      </c>
      <c r="I350" s="19"/>
      <c r="J350" s="19"/>
      <c r="K350" s="19"/>
      <c r="L350" s="19"/>
      <c r="M350" s="19"/>
      <c r="N350" s="19"/>
      <c r="O350" s="19"/>
      <c r="P350" s="19"/>
      <c r="Q350" s="19" t="s">
        <v>75</v>
      </c>
      <c r="R350" s="19">
        <v>0</v>
      </c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</row>
    <row r="351" spans="1:46" outlineLevel="1" x14ac:dyDescent="0.2">
      <c r="A351" s="20">
        <v>130</v>
      </c>
      <c r="B351" s="20" t="s">
        <v>408</v>
      </c>
      <c r="C351" s="35" t="s">
        <v>409</v>
      </c>
      <c r="D351" s="52" t="s">
        <v>87</v>
      </c>
      <c r="E351" s="24">
        <v>120.89999999999999</v>
      </c>
      <c r="F351" s="24"/>
      <c r="G351" s="24">
        <f>ROUND(E351*F351,2)</f>
        <v>0</v>
      </c>
      <c r="H351" s="124" t="s">
        <v>2512</v>
      </c>
      <c r="I351" s="19"/>
      <c r="J351" s="19"/>
      <c r="K351" s="19"/>
      <c r="L351" s="19"/>
      <c r="M351" s="19"/>
      <c r="N351" s="19"/>
      <c r="O351" s="19"/>
      <c r="P351" s="19"/>
      <c r="Q351" s="19" t="s">
        <v>70</v>
      </c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</row>
    <row r="352" spans="1:46" outlineLevel="1" x14ac:dyDescent="0.2">
      <c r="A352" s="20"/>
      <c r="B352" s="20"/>
      <c r="C352" s="37" t="s">
        <v>94</v>
      </c>
      <c r="D352" s="54"/>
      <c r="E352" s="45">
        <v>120.9</v>
      </c>
      <c r="F352" s="24"/>
      <c r="G352" s="24"/>
      <c r="H352" s="124">
        <v>0</v>
      </c>
      <c r="I352" s="19"/>
      <c r="J352" s="19"/>
      <c r="K352" s="19"/>
      <c r="L352" s="19"/>
      <c r="M352" s="19"/>
      <c r="N352" s="19"/>
      <c r="O352" s="19"/>
      <c r="P352" s="19"/>
      <c r="Q352" s="19" t="s">
        <v>75</v>
      </c>
      <c r="R352" s="19">
        <v>0</v>
      </c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</row>
    <row r="353" spans="1:46" outlineLevel="1" x14ac:dyDescent="0.2">
      <c r="A353" s="20"/>
      <c r="B353" s="20"/>
      <c r="C353" s="37" t="s">
        <v>95</v>
      </c>
      <c r="D353" s="54"/>
      <c r="E353" s="45"/>
      <c r="F353" s="24"/>
      <c r="G353" s="24"/>
      <c r="H353" s="124">
        <v>0</v>
      </c>
      <c r="I353" s="19"/>
      <c r="J353" s="19"/>
      <c r="K353" s="19"/>
      <c r="L353" s="19"/>
      <c r="M353" s="19"/>
      <c r="N353" s="19"/>
      <c r="O353" s="19"/>
      <c r="P353" s="19"/>
      <c r="Q353" s="19" t="s">
        <v>75</v>
      </c>
      <c r="R353" s="19">
        <v>0</v>
      </c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</row>
    <row r="354" spans="1:46" ht="22.5" outlineLevel="1" x14ac:dyDescent="0.2">
      <c r="A354" s="20">
        <v>131</v>
      </c>
      <c r="B354" s="20" t="s">
        <v>410</v>
      </c>
      <c r="C354" s="35" t="s">
        <v>411</v>
      </c>
      <c r="D354" s="52" t="s">
        <v>87</v>
      </c>
      <c r="E354" s="24">
        <v>5.7200000000000006</v>
      </c>
      <c r="F354" s="24"/>
      <c r="G354" s="24">
        <f>ROUND(E354*F354,2)</f>
        <v>0</v>
      </c>
      <c r="H354" s="124" t="s">
        <v>2512</v>
      </c>
      <c r="I354" s="19"/>
      <c r="J354" s="19"/>
      <c r="K354" s="19"/>
      <c r="L354" s="19"/>
      <c r="M354" s="19"/>
      <c r="N354" s="19"/>
      <c r="O354" s="19"/>
      <c r="P354" s="19"/>
      <c r="Q354" s="19" t="s">
        <v>70</v>
      </c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</row>
    <row r="355" spans="1:46" outlineLevel="1" x14ac:dyDescent="0.2">
      <c r="A355" s="20"/>
      <c r="B355" s="20"/>
      <c r="C355" s="37" t="s">
        <v>412</v>
      </c>
      <c r="D355" s="54"/>
      <c r="E355" s="45">
        <v>5.72</v>
      </c>
      <c r="F355" s="24"/>
      <c r="G355" s="24"/>
      <c r="H355" s="124">
        <v>0</v>
      </c>
      <c r="I355" s="19"/>
      <c r="J355" s="19"/>
      <c r="K355" s="19"/>
      <c r="L355" s="19"/>
      <c r="M355" s="19"/>
      <c r="N355" s="19"/>
      <c r="O355" s="19"/>
      <c r="P355" s="19"/>
      <c r="Q355" s="19" t="s">
        <v>75</v>
      </c>
      <c r="R355" s="19">
        <v>0</v>
      </c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</row>
    <row r="356" spans="1:46" ht="22.5" outlineLevel="1" x14ac:dyDescent="0.2">
      <c r="A356" s="20">
        <v>132</v>
      </c>
      <c r="B356" s="20" t="s">
        <v>413</v>
      </c>
      <c r="C356" s="35" t="s">
        <v>414</v>
      </c>
      <c r="D356" s="52" t="s">
        <v>69</v>
      </c>
      <c r="E356" s="24">
        <v>3</v>
      </c>
      <c r="F356" s="24"/>
      <c r="G356" s="24">
        <f>ROUND(E356*F356,2)</f>
        <v>0</v>
      </c>
      <c r="H356" s="124" t="s">
        <v>2512</v>
      </c>
      <c r="I356" s="19"/>
      <c r="J356" s="19"/>
      <c r="K356" s="19"/>
      <c r="L356" s="19"/>
      <c r="M356" s="19"/>
      <c r="N356" s="19"/>
      <c r="O356" s="19"/>
      <c r="P356" s="19"/>
      <c r="Q356" s="19" t="s">
        <v>70</v>
      </c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</row>
    <row r="357" spans="1:46" outlineLevel="1" x14ac:dyDescent="0.2">
      <c r="A357" s="20">
        <v>133</v>
      </c>
      <c r="B357" s="20" t="s">
        <v>415</v>
      </c>
      <c r="C357" s="35" t="s">
        <v>416</v>
      </c>
      <c r="D357" s="52" t="s">
        <v>83</v>
      </c>
      <c r="E357" s="24">
        <v>3</v>
      </c>
      <c r="F357" s="24"/>
      <c r="G357" s="24">
        <f>ROUND(E357*F357,2)</f>
        <v>0</v>
      </c>
      <c r="H357" s="124" t="s">
        <v>2512</v>
      </c>
      <c r="I357" s="19"/>
      <c r="J357" s="19"/>
      <c r="K357" s="19"/>
      <c r="L357" s="19"/>
      <c r="M357" s="19"/>
      <c r="N357" s="19"/>
      <c r="O357" s="19"/>
      <c r="P357" s="19"/>
      <c r="Q357" s="19" t="s">
        <v>70</v>
      </c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</row>
    <row r="358" spans="1:46" outlineLevel="1" x14ac:dyDescent="0.2">
      <c r="A358" s="20"/>
      <c r="B358" s="20"/>
      <c r="C358" s="37" t="s">
        <v>79</v>
      </c>
      <c r="D358" s="54"/>
      <c r="E358" s="45"/>
      <c r="F358" s="24"/>
      <c r="G358" s="24"/>
      <c r="H358" s="124">
        <v>0</v>
      </c>
      <c r="I358" s="19"/>
      <c r="J358" s="19"/>
      <c r="K358" s="19"/>
      <c r="L358" s="19"/>
      <c r="M358" s="19"/>
      <c r="N358" s="19"/>
      <c r="O358" s="19"/>
      <c r="P358" s="19"/>
      <c r="Q358" s="19" t="s">
        <v>75</v>
      </c>
      <c r="R358" s="19">
        <v>0</v>
      </c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</row>
    <row r="359" spans="1:46" outlineLevel="1" x14ac:dyDescent="0.2">
      <c r="A359" s="20"/>
      <c r="B359" s="20"/>
      <c r="C359" s="37" t="s">
        <v>417</v>
      </c>
      <c r="D359" s="54"/>
      <c r="E359" s="45">
        <v>3</v>
      </c>
      <c r="F359" s="24"/>
      <c r="G359" s="24"/>
      <c r="H359" s="124">
        <v>0</v>
      </c>
      <c r="I359" s="19"/>
      <c r="J359" s="19"/>
      <c r="K359" s="19"/>
      <c r="L359" s="19"/>
      <c r="M359" s="19"/>
      <c r="N359" s="19"/>
      <c r="O359" s="19"/>
      <c r="P359" s="19"/>
      <c r="Q359" s="19" t="s">
        <v>75</v>
      </c>
      <c r="R359" s="19">
        <v>0</v>
      </c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</row>
    <row r="360" spans="1:46" ht="22.5" outlineLevel="1" x14ac:dyDescent="0.2">
      <c r="A360" s="20">
        <v>134</v>
      </c>
      <c r="B360" s="20" t="s">
        <v>418</v>
      </c>
      <c r="C360" s="35" t="s">
        <v>419</v>
      </c>
      <c r="D360" s="52" t="s">
        <v>69</v>
      </c>
      <c r="E360" s="24">
        <v>9</v>
      </c>
      <c r="F360" s="24"/>
      <c r="G360" s="24">
        <f>ROUND(E360*F360,2)</f>
        <v>0</v>
      </c>
      <c r="H360" s="124" t="s">
        <v>2512</v>
      </c>
      <c r="I360" s="19"/>
      <c r="J360" s="19"/>
      <c r="K360" s="19"/>
      <c r="L360" s="19"/>
      <c r="M360" s="19"/>
      <c r="N360" s="19"/>
      <c r="O360" s="19"/>
      <c r="P360" s="19"/>
      <c r="Q360" s="19" t="s">
        <v>70</v>
      </c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</row>
    <row r="361" spans="1:46" ht="22.5" outlineLevel="1" x14ac:dyDescent="0.2">
      <c r="A361" s="20">
        <v>135</v>
      </c>
      <c r="B361" s="20" t="s">
        <v>2556</v>
      </c>
      <c r="C361" s="301" t="s">
        <v>2557</v>
      </c>
      <c r="D361" s="52" t="s">
        <v>87</v>
      </c>
      <c r="E361" s="300">
        <v>3</v>
      </c>
      <c r="F361" s="24"/>
      <c r="G361" s="24">
        <f>ROUND(E361*F361,2)</f>
        <v>0</v>
      </c>
      <c r="H361" s="124" t="s">
        <v>2512</v>
      </c>
      <c r="I361" s="19"/>
      <c r="J361" s="19"/>
      <c r="K361" s="19"/>
      <c r="L361" s="19"/>
      <c r="M361" s="19"/>
      <c r="N361" s="19"/>
      <c r="O361" s="19"/>
      <c r="P361" s="19"/>
      <c r="Q361" s="19" t="s">
        <v>70</v>
      </c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</row>
    <row r="362" spans="1:46" outlineLevel="1" x14ac:dyDescent="0.2">
      <c r="A362" s="20"/>
      <c r="B362" s="20"/>
      <c r="C362" s="37" t="s">
        <v>79</v>
      </c>
      <c r="D362" s="54"/>
      <c r="E362" s="45"/>
      <c r="F362" s="24"/>
      <c r="G362" s="24"/>
      <c r="H362" s="124">
        <v>0</v>
      </c>
      <c r="I362" s="19"/>
      <c r="J362" s="19"/>
      <c r="K362" s="19"/>
      <c r="L362" s="19"/>
      <c r="M362" s="19"/>
      <c r="N362" s="19"/>
      <c r="O362" s="19"/>
      <c r="P362" s="19"/>
      <c r="Q362" s="19" t="s">
        <v>75</v>
      </c>
      <c r="R362" s="19">
        <v>0</v>
      </c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</row>
    <row r="363" spans="1:46" outlineLevel="1" x14ac:dyDescent="0.2">
      <c r="A363" s="20"/>
      <c r="B363" s="20"/>
      <c r="C363" s="302" t="s">
        <v>2558</v>
      </c>
      <c r="D363" s="54"/>
      <c r="E363" s="303">
        <v>3</v>
      </c>
      <c r="F363" s="24"/>
      <c r="G363" s="24"/>
      <c r="H363" s="124">
        <v>0</v>
      </c>
      <c r="I363" s="19"/>
      <c r="J363" s="19"/>
      <c r="K363" s="19"/>
      <c r="L363" s="19"/>
      <c r="M363" s="19"/>
      <c r="N363" s="19"/>
      <c r="O363" s="19"/>
      <c r="P363" s="19"/>
      <c r="Q363" s="19" t="s">
        <v>75</v>
      </c>
      <c r="R363" s="19">
        <v>0</v>
      </c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</row>
    <row r="364" spans="1:46" ht="22.5" outlineLevel="1" x14ac:dyDescent="0.2">
      <c r="A364" s="324" t="s">
        <v>2561</v>
      </c>
      <c r="B364" s="324" t="s">
        <v>2562</v>
      </c>
      <c r="C364" s="323" t="s">
        <v>2563</v>
      </c>
      <c r="D364" s="325" t="s">
        <v>69</v>
      </c>
      <c r="E364" s="326">
        <v>2</v>
      </c>
      <c r="F364" s="24"/>
      <c r="G364" s="24">
        <f>ROUND(E364*F364,2)</f>
        <v>0</v>
      </c>
      <c r="H364" s="327" t="s">
        <v>2512</v>
      </c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</row>
    <row r="365" spans="1:46" ht="22.5" outlineLevel="1" x14ac:dyDescent="0.2">
      <c r="A365" s="20">
        <v>136</v>
      </c>
      <c r="B365" s="20" t="s">
        <v>420</v>
      </c>
      <c r="C365" s="35" t="s">
        <v>421</v>
      </c>
      <c r="D365" s="52" t="s">
        <v>87</v>
      </c>
      <c r="E365" s="24">
        <v>52.48279999999999</v>
      </c>
      <c r="F365" s="24"/>
      <c r="G365" s="24">
        <f>ROUND(E365*F365,2)</f>
        <v>0</v>
      </c>
      <c r="H365" s="124" t="s">
        <v>2512</v>
      </c>
      <c r="I365" s="19"/>
      <c r="J365" s="19"/>
      <c r="K365" s="19"/>
      <c r="L365" s="19"/>
      <c r="M365" s="19"/>
      <c r="N365" s="19"/>
      <c r="O365" s="19"/>
      <c r="P365" s="19"/>
      <c r="Q365" s="19" t="s">
        <v>70</v>
      </c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</row>
    <row r="366" spans="1:46" outlineLevel="1" x14ac:dyDescent="0.2">
      <c r="A366" s="20"/>
      <c r="B366" s="20"/>
      <c r="C366" s="37" t="s">
        <v>422</v>
      </c>
      <c r="D366" s="54"/>
      <c r="E366" s="45">
        <v>8.5068000000000001</v>
      </c>
      <c r="F366" s="24"/>
      <c r="G366" s="24"/>
      <c r="H366" s="124">
        <v>0</v>
      </c>
      <c r="I366" s="19"/>
      <c r="J366" s="19"/>
      <c r="K366" s="19"/>
      <c r="L366" s="19"/>
      <c r="M366" s="19"/>
      <c r="N366" s="19"/>
      <c r="O366" s="19"/>
      <c r="P366" s="19"/>
      <c r="Q366" s="19" t="s">
        <v>75</v>
      </c>
      <c r="R366" s="19">
        <v>0</v>
      </c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</row>
    <row r="367" spans="1:46" outlineLevel="1" x14ac:dyDescent="0.2">
      <c r="A367" s="20"/>
      <c r="B367" s="20"/>
      <c r="C367" s="37" t="s">
        <v>423</v>
      </c>
      <c r="D367" s="54"/>
      <c r="E367" s="45">
        <v>43.975999999999999</v>
      </c>
      <c r="F367" s="24"/>
      <c r="G367" s="24"/>
      <c r="H367" s="124">
        <v>0</v>
      </c>
      <c r="I367" s="19"/>
      <c r="J367" s="19"/>
      <c r="K367" s="19"/>
      <c r="L367" s="19"/>
      <c r="M367" s="19"/>
      <c r="N367" s="19"/>
      <c r="O367" s="19"/>
      <c r="P367" s="19"/>
      <c r="Q367" s="19" t="s">
        <v>75</v>
      </c>
      <c r="R367" s="19">
        <v>0</v>
      </c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</row>
    <row r="368" spans="1:46" ht="22.5" outlineLevel="1" x14ac:dyDescent="0.2">
      <c r="A368" s="20">
        <v>137</v>
      </c>
      <c r="B368" s="20" t="s">
        <v>424</v>
      </c>
      <c r="C368" s="35" t="s">
        <v>425</v>
      </c>
      <c r="D368" s="52" t="s">
        <v>83</v>
      </c>
      <c r="E368" s="24">
        <v>18</v>
      </c>
      <c r="F368" s="24"/>
      <c r="G368" s="24">
        <f>ROUND(E368*F368,2)</f>
        <v>0</v>
      </c>
      <c r="H368" s="124" t="s">
        <v>2512</v>
      </c>
      <c r="I368" s="19"/>
      <c r="J368" s="19"/>
      <c r="K368" s="19"/>
      <c r="L368" s="19"/>
      <c r="M368" s="19"/>
      <c r="N368" s="19"/>
      <c r="O368" s="19"/>
      <c r="P368" s="19"/>
      <c r="Q368" s="19" t="s">
        <v>70</v>
      </c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</row>
    <row r="369" spans="1:46" outlineLevel="1" x14ac:dyDescent="0.2">
      <c r="A369" s="20"/>
      <c r="B369" s="20"/>
      <c r="C369" s="37" t="s">
        <v>426</v>
      </c>
      <c r="D369" s="54"/>
      <c r="E369" s="45">
        <v>18</v>
      </c>
      <c r="F369" s="24"/>
      <c r="G369" s="24"/>
      <c r="H369" s="124">
        <v>0</v>
      </c>
      <c r="I369" s="19"/>
      <c r="J369" s="19"/>
      <c r="K369" s="19"/>
      <c r="L369" s="19"/>
      <c r="M369" s="19"/>
      <c r="N369" s="19"/>
      <c r="O369" s="19"/>
      <c r="P369" s="19"/>
      <c r="Q369" s="19" t="s">
        <v>75</v>
      </c>
      <c r="R369" s="19">
        <v>0</v>
      </c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</row>
    <row r="370" spans="1:46" ht="22.5" outlineLevel="1" x14ac:dyDescent="0.2">
      <c r="A370" s="20">
        <v>138</v>
      </c>
      <c r="B370" s="20" t="s">
        <v>427</v>
      </c>
      <c r="C370" s="35" t="s">
        <v>428</v>
      </c>
      <c r="D370" s="52" t="s">
        <v>83</v>
      </c>
      <c r="E370" s="24">
        <v>65.12</v>
      </c>
      <c r="F370" s="24"/>
      <c r="G370" s="24">
        <f>ROUND(E370*F370,2)</f>
        <v>0</v>
      </c>
      <c r="H370" s="124" t="s">
        <v>2512</v>
      </c>
      <c r="I370" s="19"/>
      <c r="J370" s="19"/>
      <c r="K370" s="19"/>
      <c r="L370" s="19"/>
      <c r="M370" s="19"/>
      <c r="N370" s="19"/>
      <c r="O370" s="19"/>
      <c r="P370" s="19"/>
      <c r="Q370" s="19" t="s">
        <v>70</v>
      </c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</row>
    <row r="371" spans="1:46" ht="22.5" outlineLevel="1" x14ac:dyDescent="0.2">
      <c r="A371" s="20">
        <v>139</v>
      </c>
      <c r="B371" s="20" t="s">
        <v>429</v>
      </c>
      <c r="C371" s="35" t="s">
        <v>430</v>
      </c>
      <c r="D371" s="52" t="s">
        <v>69</v>
      </c>
      <c r="E371" s="24">
        <v>8</v>
      </c>
      <c r="F371" s="24"/>
      <c r="G371" s="24">
        <f>ROUND(E371*F371,2)</f>
        <v>0</v>
      </c>
      <c r="H371" s="124" t="s">
        <v>2512</v>
      </c>
      <c r="I371" s="19"/>
      <c r="J371" s="19"/>
      <c r="K371" s="19"/>
      <c r="L371" s="19"/>
      <c r="M371" s="19"/>
      <c r="N371" s="19"/>
      <c r="O371" s="19"/>
      <c r="P371" s="19"/>
      <c r="Q371" s="19" t="s">
        <v>70</v>
      </c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</row>
    <row r="372" spans="1:46" ht="22.5" outlineLevel="1" x14ac:dyDescent="0.2">
      <c r="A372" s="20">
        <v>140</v>
      </c>
      <c r="B372" s="20" t="s">
        <v>431</v>
      </c>
      <c r="C372" s="35" t="s">
        <v>430</v>
      </c>
      <c r="D372" s="52" t="s">
        <v>69</v>
      </c>
      <c r="E372" s="24">
        <v>4</v>
      </c>
      <c r="F372" s="24"/>
      <c r="G372" s="24">
        <f>ROUND(E372*F372,2)</f>
        <v>0</v>
      </c>
      <c r="H372" s="124" t="s">
        <v>2512</v>
      </c>
      <c r="I372" s="19"/>
      <c r="J372" s="19"/>
      <c r="K372" s="19"/>
      <c r="L372" s="19"/>
      <c r="M372" s="19"/>
      <c r="N372" s="19"/>
      <c r="O372" s="19"/>
      <c r="P372" s="19"/>
      <c r="Q372" s="19" t="s">
        <v>70</v>
      </c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</row>
    <row r="373" spans="1:46" ht="22.5" outlineLevel="1" x14ac:dyDescent="0.2">
      <c r="A373" s="20">
        <v>141</v>
      </c>
      <c r="B373" s="20" t="s">
        <v>432</v>
      </c>
      <c r="C373" s="35" t="s">
        <v>430</v>
      </c>
      <c r="D373" s="52" t="s">
        <v>69</v>
      </c>
      <c r="E373" s="24">
        <v>2</v>
      </c>
      <c r="F373" s="24"/>
      <c r="G373" s="24">
        <f>ROUND(E373*F373,2)</f>
        <v>0</v>
      </c>
      <c r="H373" s="124" t="s">
        <v>2512</v>
      </c>
      <c r="I373" s="19"/>
      <c r="J373" s="19"/>
      <c r="K373" s="19"/>
      <c r="L373" s="19"/>
      <c r="M373" s="19"/>
      <c r="N373" s="19"/>
      <c r="O373" s="19"/>
      <c r="P373" s="19"/>
      <c r="Q373" s="19" t="s">
        <v>70</v>
      </c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</row>
    <row r="374" spans="1:46" ht="33.75" outlineLevel="1" x14ac:dyDescent="0.2">
      <c r="A374" s="305" t="s">
        <v>2559</v>
      </c>
      <c r="B374" s="305" t="s">
        <v>2518</v>
      </c>
      <c r="C374" s="301" t="s">
        <v>2519</v>
      </c>
      <c r="D374" s="306" t="s">
        <v>87</v>
      </c>
      <c r="E374" s="300">
        <v>3.2</v>
      </c>
      <c r="F374" s="300"/>
      <c r="G374" s="300">
        <f t="shared" ref="G374" si="2">ROUND(E374*F374,2)</f>
        <v>0</v>
      </c>
      <c r="H374" s="307" t="s">
        <v>2512</v>
      </c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</row>
    <row r="375" spans="1:46" outlineLevel="1" x14ac:dyDescent="0.2">
      <c r="A375" s="20">
        <v>142</v>
      </c>
      <c r="B375" s="20" t="s">
        <v>433</v>
      </c>
      <c r="C375" s="35" t="s">
        <v>434</v>
      </c>
      <c r="D375" s="52" t="s">
        <v>0</v>
      </c>
      <c r="E375" s="24">
        <v>1.95</v>
      </c>
      <c r="F375" s="24"/>
      <c r="G375" s="24">
        <f>ROUND(E375*F375,2)</f>
        <v>0</v>
      </c>
      <c r="H375" s="124" t="s">
        <v>2513</v>
      </c>
      <c r="I375" s="19"/>
      <c r="J375" s="19"/>
      <c r="K375" s="19"/>
      <c r="L375" s="19"/>
      <c r="M375" s="19"/>
      <c r="N375" s="19"/>
      <c r="O375" s="19"/>
      <c r="P375" s="19"/>
      <c r="Q375" s="19" t="s">
        <v>70</v>
      </c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</row>
    <row r="376" spans="1:46" x14ac:dyDescent="0.2">
      <c r="A376" s="21" t="s">
        <v>65</v>
      </c>
      <c r="B376" s="21" t="s">
        <v>38</v>
      </c>
      <c r="C376" s="36" t="s">
        <v>39</v>
      </c>
      <c r="D376" s="53"/>
      <c r="E376" s="25"/>
      <c r="F376" s="25"/>
      <c r="G376" s="25">
        <f>SUMIF(Q377:Q380,"&lt;&gt;NOR",G377:G380)</f>
        <v>0</v>
      </c>
      <c r="H376" s="125"/>
      <c r="I376" s="19"/>
      <c r="Q376" t="s">
        <v>66</v>
      </c>
    </row>
    <row r="377" spans="1:46" outlineLevel="1" x14ac:dyDescent="0.2">
      <c r="A377" s="20">
        <v>143</v>
      </c>
      <c r="B377" s="20" t="s">
        <v>435</v>
      </c>
      <c r="C377" s="35" t="s">
        <v>436</v>
      </c>
      <c r="D377" s="52" t="s">
        <v>87</v>
      </c>
      <c r="E377" s="24">
        <v>11.89</v>
      </c>
      <c r="F377" s="24"/>
      <c r="G377" s="24">
        <f>ROUND(E377*F377,2)</f>
        <v>0</v>
      </c>
      <c r="H377" s="124" t="s">
        <v>2513</v>
      </c>
      <c r="I377" s="19"/>
      <c r="J377" s="19"/>
      <c r="K377" s="19"/>
      <c r="L377" s="19"/>
      <c r="M377" s="19"/>
      <c r="N377" s="19"/>
      <c r="O377" s="19"/>
      <c r="P377" s="19"/>
      <c r="Q377" s="19" t="s">
        <v>120</v>
      </c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</row>
    <row r="378" spans="1:46" outlineLevel="1" x14ac:dyDescent="0.2">
      <c r="A378" s="20"/>
      <c r="B378" s="20"/>
      <c r="C378" s="37" t="s">
        <v>162</v>
      </c>
      <c r="D378" s="54"/>
      <c r="E378" s="45"/>
      <c r="F378" s="24"/>
      <c r="G378" s="24"/>
      <c r="H378" s="124">
        <v>0</v>
      </c>
      <c r="I378" s="19"/>
      <c r="J378" s="19"/>
      <c r="K378" s="19"/>
      <c r="L378" s="19"/>
      <c r="M378" s="19"/>
      <c r="N378" s="19"/>
      <c r="O378" s="19"/>
      <c r="P378" s="19"/>
      <c r="Q378" s="19" t="s">
        <v>75</v>
      </c>
      <c r="R378" s="19">
        <v>0</v>
      </c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</row>
    <row r="379" spans="1:46" outlineLevel="1" x14ac:dyDescent="0.2">
      <c r="A379" s="20"/>
      <c r="B379" s="20"/>
      <c r="C379" s="37" t="s">
        <v>164</v>
      </c>
      <c r="D379" s="54"/>
      <c r="E379" s="45">
        <v>11.89</v>
      </c>
      <c r="F379" s="24"/>
      <c r="G379" s="24"/>
      <c r="H379" s="124">
        <v>0</v>
      </c>
      <c r="I379" s="19"/>
      <c r="J379" s="19"/>
      <c r="K379" s="19"/>
      <c r="L379" s="19"/>
      <c r="M379" s="19"/>
      <c r="N379" s="19"/>
      <c r="O379" s="19"/>
      <c r="P379" s="19"/>
      <c r="Q379" s="19" t="s">
        <v>75</v>
      </c>
      <c r="R379" s="19">
        <v>0</v>
      </c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</row>
    <row r="380" spans="1:46" outlineLevel="1" x14ac:dyDescent="0.2">
      <c r="A380" s="20">
        <v>144</v>
      </c>
      <c r="B380" s="20" t="s">
        <v>437</v>
      </c>
      <c r="C380" s="35" t="s">
        <v>438</v>
      </c>
      <c r="D380" s="52" t="s">
        <v>0</v>
      </c>
      <c r="E380" s="24">
        <v>6.6</v>
      </c>
      <c r="F380" s="24"/>
      <c r="G380" s="24">
        <f>ROUND(E380*F380,2)</f>
        <v>0</v>
      </c>
      <c r="H380" s="124" t="s">
        <v>2513</v>
      </c>
      <c r="I380" s="19"/>
      <c r="J380" s="19"/>
      <c r="K380" s="19"/>
      <c r="L380" s="19"/>
      <c r="M380" s="19"/>
      <c r="N380" s="19"/>
      <c r="O380" s="19"/>
      <c r="P380" s="19"/>
      <c r="Q380" s="19" t="s">
        <v>70</v>
      </c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</row>
    <row r="381" spans="1:46" x14ac:dyDescent="0.2">
      <c r="A381" s="21" t="s">
        <v>65</v>
      </c>
      <c r="B381" s="21" t="s">
        <v>40</v>
      </c>
      <c r="C381" s="36" t="s">
        <v>41</v>
      </c>
      <c r="D381" s="53"/>
      <c r="E381" s="25"/>
      <c r="F381" s="25"/>
      <c r="G381" s="25">
        <f>SUMIF(Q382:Q387,"&lt;&gt;NOR",G382:G387)</f>
        <v>0</v>
      </c>
      <c r="H381" s="125"/>
      <c r="I381" s="19"/>
      <c r="Q381" t="s">
        <v>66</v>
      </c>
    </row>
    <row r="382" spans="1:46" outlineLevel="1" x14ac:dyDescent="0.2">
      <c r="A382" s="20">
        <v>145</v>
      </c>
      <c r="B382" s="20" t="s">
        <v>439</v>
      </c>
      <c r="C382" s="344" t="s">
        <v>440</v>
      </c>
      <c r="D382" s="52" t="s">
        <v>87</v>
      </c>
      <c r="E382" s="345">
        <f>E384+E386</f>
        <v>338.97</v>
      </c>
      <c r="F382" s="24"/>
      <c r="G382" s="24">
        <f>ROUND(E382*F382,2)</f>
        <v>0</v>
      </c>
      <c r="H382" s="124" t="s">
        <v>2513</v>
      </c>
      <c r="I382" s="19"/>
      <c r="J382" s="19"/>
      <c r="K382" s="19"/>
      <c r="L382" s="19"/>
      <c r="M382" s="19"/>
      <c r="N382" s="19"/>
      <c r="O382" s="19"/>
      <c r="P382" s="19"/>
      <c r="Q382" s="19" t="s">
        <v>120</v>
      </c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</row>
    <row r="383" spans="1:46" outlineLevel="1" x14ac:dyDescent="0.2">
      <c r="A383" s="20"/>
      <c r="B383" s="20"/>
      <c r="C383" s="37" t="s">
        <v>162</v>
      </c>
      <c r="D383" s="54"/>
      <c r="E383" s="45"/>
      <c r="F383" s="24"/>
      <c r="G383" s="24"/>
      <c r="H383" s="124">
        <v>0</v>
      </c>
      <c r="I383" s="19"/>
      <c r="J383" s="19"/>
      <c r="K383" s="19"/>
      <c r="L383" s="19"/>
      <c r="M383" s="19"/>
      <c r="N383" s="19"/>
      <c r="O383" s="19"/>
      <c r="P383" s="19"/>
      <c r="Q383" s="19" t="s">
        <v>75</v>
      </c>
      <c r="R383" s="19">
        <v>0</v>
      </c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</row>
    <row r="384" spans="1:46" outlineLevel="1" x14ac:dyDescent="0.2">
      <c r="A384" s="20"/>
      <c r="B384" s="20"/>
      <c r="C384" s="37" t="s">
        <v>79</v>
      </c>
      <c r="D384" s="54"/>
      <c r="E384" s="45">
        <v>20.53</v>
      </c>
      <c r="F384" s="24"/>
      <c r="G384" s="24"/>
      <c r="H384" s="124">
        <v>0</v>
      </c>
      <c r="I384" s="19"/>
      <c r="J384" s="19"/>
      <c r="K384" s="19"/>
      <c r="L384" s="19"/>
      <c r="M384" s="19"/>
      <c r="N384" s="19"/>
      <c r="O384" s="19"/>
      <c r="P384" s="19"/>
      <c r="Q384" s="19" t="s">
        <v>75</v>
      </c>
      <c r="R384" s="19">
        <v>0</v>
      </c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</row>
    <row r="385" spans="1:46" outlineLevel="1" x14ac:dyDescent="0.2">
      <c r="A385" s="20"/>
      <c r="B385" s="20"/>
      <c r="C385" s="37" t="s">
        <v>95</v>
      </c>
      <c r="D385" s="54"/>
      <c r="E385" s="45"/>
      <c r="F385" s="24"/>
      <c r="G385" s="24"/>
      <c r="H385" s="124">
        <v>0</v>
      </c>
      <c r="I385" s="19"/>
      <c r="J385" s="19"/>
      <c r="K385" s="19"/>
      <c r="L385" s="19"/>
      <c r="M385" s="19"/>
      <c r="N385" s="19"/>
      <c r="O385" s="19"/>
      <c r="P385" s="19"/>
      <c r="Q385" s="19" t="s">
        <v>75</v>
      </c>
      <c r="R385" s="19">
        <v>0</v>
      </c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</row>
    <row r="386" spans="1:46" outlineLevel="1" x14ac:dyDescent="0.2">
      <c r="A386" s="20"/>
      <c r="B386" s="20"/>
      <c r="C386" s="37" t="s">
        <v>163</v>
      </c>
      <c r="D386" s="54"/>
      <c r="E386" s="45">
        <v>318.44</v>
      </c>
      <c r="F386" s="24"/>
      <c r="G386" s="24"/>
      <c r="H386" s="124">
        <v>0</v>
      </c>
      <c r="I386" s="19"/>
      <c r="J386" s="19"/>
      <c r="K386" s="19"/>
      <c r="L386" s="19"/>
      <c r="M386" s="19"/>
      <c r="N386" s="19"/>
      <c r="O386" s="19"/>
      <c r="P386" s="19"/>
      <c r="Q386" s="19" t="s">
        <v>75</v>
      </c>
      <c r="R386" s="19">
        <v>0</v>
      </c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</row>
    <row r="387" spans="1:46" outlineLevel="1" x14ac:dyDescent="0.2">
      <c r="A387" s="20">
        <v>146</v>
      </c>
      <c r="B387" s="20" t="s">
        <v>441</v>
      </c>
      <c r="C387" s="35" t="s">
        <v>442</v>
      </c>
      <c r="D387" s="52" t="s">
        <v>0</v>
      </c>
      <c r="E387" s="24">
        <v>0.78</v>
      </c>
      <c r="F387" s="24"/>
      <c r="G387" s="24">
        <f>ROUND(E387*F387,2)</f>
        <v>0</v>
      </c>
      <c r="H387" s="124" t="s">
        <v>2513</v>
      </c>
      <c r="I387" s="19"/>
      <c r="J387" s="19"/>
      <c r="K387" s="19"/>
      <c r="L387" s="19"/>
      <c r="M387" s="19"/>
      <c r="N387" s="19"/>
      <c r="O387" s="19"/>
      <c r="P387" s="19"/>
      <c r="Q387" s="19" t="s">
        <v>70</v>
      </c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</row>
    <row r="388" spans="1:46" x14ac:dyDescent="0.2">
      <c r="A388" s="21" t="s">
        <v>65</v>
      </c>
      <c r="B388" s="21" t="s">
        <v>42</v>
      </c>
      <c r="C388" s="36" t="s">
        <v>43</v>
      </c>
      <c r="D388" s="53"/>
      <c r="E388" s="25"/>
      <c r="F388" s="25"/>
      <c r="G388" s="25">
        <f>SUMIF(Q389:Q392,"&lt;&gt;NOR",G389:G392)</f>
        <v>0</v>
      </c>
      <c r="H388" s="125"/>
      <c r="I388" s="19"/>
      <c r="Q388" t="s">
        <v>66</v>
      </c>
    </row>
    <row r="389" spans="1:46" outlineLevel="1" x14ac:dyDescent="0.2">
      <c r="A389" s="20">
        <v>147</v>
      </c>
      <c r="B389" s="20" t="s">
        <v>443</v>
      </c>
      <c r="C389" s="344" t="s">
        <v>444</v>
      </c>
      <c r="D389" s="52" t="s">
        <v>87</v>
      </c>
      <c r="E389" s="345">
        <f>E390</f>
        <v>66.02</v>
      </c>
      <c r="F389" s="24"/>
      <c r="G389" s="24">
        <f>ROUND(E389*F389,2)</f>
        <v>0</v>
      </c>
      <c r="H389" s="124" t="s">
        <v>2513</v>
      </c>
      <c r="I389" s="19"/>
      <c r="J389" s="19"/>
      <c r="K389" s="19"/>
      <c r="L389" s="19"/>
      <c r="M389" s="19"/>
      <c r="N389" s="19"/>
      <c r="O389" s="19"/>
      <c r="P389" s="19"/>
      <c r="Q389" s="19" t="s">
        <v>70</v>
      </c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</row>
    <row r="390" spans="1:46" outlineLevel="1" x14ac:dyDescent="0.2">
      <c r="A390" s="20"/>
      <c r="B390" s="20"/>
      <c r="C390" s="37" t="s">
        <v>2602</v>
      </c>
      <c r="D390" s="54"/>
      <c r="E390" s="45">
        <v>66.02</v>
      </c>
      <c r="F390" s="24"/>
      <c r="G390" s="24"/>
      <c r="H390" s="124">
        <v>0</v>
      </c>
      <c r="I390" s="19"/>
      <c r="J390" s="19"/>
      <c r="K390" s="19"/>
      <c r="L390" s="19"/>
      <c r="M390" s="19"/>
      <c r="N390" s="19"/>
      <c r="O390" s="19"/>
      <c r="P390" s="19"/>
      <c r="Q390" s="19" t="s">
        <v>75</v>
      </c>
      <c r="R390" s="19">
        <v>0</v>
      </c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spans="1:46" outlineLevel="1" x14ac:dyDescent="0.2">
      <c r="A391" s="20"/>
      <c r="B391" s="20"/>
      <c r="C391" s="37" t="s">
        <v>95</v>
      </c>
      <c r="D391" s="54"/>
      <c r="E391" s="45"/>
      <c r="F391" s="24"/>
      <c r="G391" s="24"/>
      <c r="H391" s="124">
        <v>0</v>
      </c>
      <c r="I391" s="19"/>
      <c r="J391" s="19"/>
      <c r="K391" s="19"/>
      <c r="L391" s="19"/>
      <c r="M391" s="19"/>
      <c r="N391" s="19"/>
      <c r="O391" s="19"/>
      <c r="P391" s="19"/>
      <c r="Q391" s="19" t="s">
        <v>75</v>
      </c>
      <c r="R391" s="19">
        <v>0</v>
      </c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spans="1:46" outlineLevel="1" x14ac:dyDescent="0.2">
      <c r="A392" s="20">
        <v>148</v>
      </c>
      <c r="B392" s="20" t="s">
        <v>445</v>
      </c>
      <c r="C392" s="35" t="s">
        <v>446</v>
      </c>
      <c r="D392" s="52" t="s">
        <v>0</v>
      </c>
      <c r="E392" s="24">
        <v>1.1000000000000001</v>
      </c>
      <c r="F392" s="24"/>
      <c r="G392" s="24">
        <f>ROUND(E392*F392,2)</f>
        <v>0</v>
      </c>
      <c r="H392" s="124" t="s">
        <v>2513</v>
      </c>
      <c r="I392" s="19"/>
      <c r="J392" s="19"/>
      <c r="K392" s="19"/>
      <c r="L392" s="19"/>
      <c r="M392" s="19"/>
      <c r="N392" s="19"/>
      <c r="O392" s="19"/>
      <c r="P392" s="19"/>
      <c r="Q392" s="19" t="s">
        <v>70</v>
      </c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spans="1:46" x14ac:dyDescent="0.2">
      <c r="A393" s="21" t="s">
        <v>65</v>
      </c>
      <c r="B393" s="21" t="s">
        <v>44</v>
      </c>
      <c r="C393" s="36" t="s">
        <v>45</v>
      </c>
      <c r="D393" s="53"/>
      <c r="E393" s="25"/>
      <c r="F393" s="25"/>
      <c r="G393" s="25">
        <f>SUMIF(Q394:Q398,"&lt;&gt;NOR",G394:G398)</f>
        <v>0</v>
      </c>
      <c r="H393" s="125"/>
      <c r="I393" s="19"/>
      <c r="Q393" t="s">
        <v>66</v>
      </c>
    </row>
    <row r="394" spans="1:46" outlineLevel="1" x14ac:dyDescent="0.2">
      <c r="A394" s="20">
        <v>149</v>
      </c>
      <c r="B394" s="20" t="s">
        <v>447</v>
      </c>
      <c r="C394" s="35" t="s">
        <v>448</v>
      </c>
      <c r="D394" s="52" t="s">
        <v>87</v>
      </c>
      <c r="E394" s="326">
        <v>223.6</v>
      </c>
      <c r="F394" s="24"/>
      <c r="G394" s="24">
        <f>ROUND(E394*F394,2)</f>
        <v>0</v>
      </c>
      <c r="H394" s="124" t="s">
        <v>2513</v>
      </c>
      <c r="I394" s="19"/>
      <c r="J394" s="19"/>
      <c r="K394" s="19"/>
      <c r="L394" s="19"/>
      <c r="M394" s="19"/>
      <c r="N394" s="19"/>
      <c r="O394" s="19"/>
      <c r="P394" s="19"/>
      <c r="Q394" s="19" t="s">
        <v>120</v>
      </c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</row>
    <row r="395" spans="1:46" outlineLevel="1" x14ac:dyDescent="0.2">
      <c r="A395" s="20"/>
      <c r="B395" s="20"/>
      <c r="C395" s="37" t="s">
        <v>79</v>
      </c>
      <c r="D395" s="54"/>
      <c r="E395" s="45"/>
      <c r="F395" s="24"/>
      <c r="G395" s="24"/>
      <c r="H395" s="124">
        <v>0</v>
      </c>
      <c r="I395" s="19"/>
      <c r="J395" s="19"/>
      <c r="K395" s="19"/>
      <c r="L395" s="19"/>
      <c r="M395" s="19"/>
      <c r="N395" s="19"/>
      <c r="O395" s="19"/>
      <c r="P395" s="19"/>
      <c r="Q395" s="19" t="s">
        <v>75</v>
      </c>
      <c r="R395" s="19">
        <v>0</v>
      </c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</row>
    <row r="396" spans="1:46" ht="13.5" customHeight="1" outlineLevel="1" x14ac:dyDescent="0.2">
      <c r="A396" s="20"/>
      <c r="B396" s="20"/>
      <c r="C396" s="328" t="s">
        <v>2564</v>
      </c>
      <c r="D396" s="54"/>
      <c r="E396" s="329">
        <v>222.2</v>
      </c>
      <c r="F396" s="24"/>
      <c r="G396" s="24"/>
      <c r="H396" s="124">
        <v>0</v>
      </c>
      <c r="I396" s="19"/>
      <c r="J396" s="19"/>
      <c r="K396" s="19"/>
      <c r="L396" s="19"/>
      <c r="M396" s="19"/>
      <c r="N396" s="19"/>
      <c r="O396" s="19"/>
      <c r="P396" s="19"/>
      <c r="Q396" s="19" t="s">
        <v>75</v>
      </c>
      <c r="R396" s="19">
        <v>0</v>
      </c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</row>
    <row r="397" spans="1:46" outlineLevel="1" x14ac:dyDescent="0.2">
      <c r="A397" s="20"/>
      <c r="B397" s="20"/>
      <c r="C397" s="37" t="s">
        <v>449</v>
      </c>
      <c r="D397" s="54"/>
      <c r="E397" s="45">
        <v>1.4</v>
      </c>
      <c r="F397" s="24"/>
      <c r="G397" s="24"/>
      <c r="H397" s="124">
        <v>0</v>
      </c>
      <c r="I397" s="19"/>
      <c r="J397" s="19"/>
      <c r="K397" s="19"/>
      <c r="L397" s="19"/>
      <c r="M397" s="19"/>
      <c r="N397" s="19"/>
      <c r="O397" s="19"/>
      <c r="P397" s="19"/>
      <c r="Q397" s="19" t="s">
        <v>75</v>
      </c>
      <c r="R397" s="19">
        <v>0</v>
      </c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</row>
    <row r="398" spans="1:46" outlineLevel="1" x14ac:dyDescent="0.2">
      <c r="A398" s="20">
        <v>150</v>
      </c>
      <c r="B398" s="20" t="s">
        <v>450</v>
      </c>
      <c r="C398" s="35" t="s">
        <v>451</v>
      </c>
      <c r="D398" s="52" t="s">
        <v>0</v>
      </c>
      <c r="E398" s="24">
        <v>3.65</v>
      </c>
      <c r="F398" s="24"/>
      <c r="G398" s="24">
        <f>ROUND(E398*F398,2)</f>
        <v>0</v>
      </c>
      <c r="H398" s="124" t="s">
        <v>2513</v>
      </c>
      <c r="I398" s="19"/>
      <c r="J398" s="19"/>
      <c r="K398" s="19"/>
      <c r="L398" s="19"/>
      <c r="M398" s="19"/>
      <c r="N398" s="19"/>
      <c r="O398" s="19"/>
      <c r="P398" s="19"/>
      <c r="Q398" s="19" t="s">
        <v>70</v>
      </c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</row>
    <row r="399" spans="1:46" x14ac:dyDescent="0.2">
      <c r="A399" s="21" t="s">
        <v>65</v>
      </c>
      <c r="B399" s="21" t="s">
        <v>46</v>
      </c>
      <c r="C399" s="36" t="s">
        <v>47</v>
      </c>
      <c r="D399" s="53"/>
      <c r="E399" s="25"/>
      <c r="F399" s="25"/>
      <c r="G399" s="25">
        <f>SUMIF(Q400:Q407,"&lt;&gt;NOR",G400:G407)</f>
        <v>0</v>
      </c>
      <c r="H399" s="125"/>
      <c r="I399" s="19"/>
      <c r="Q399" t="s">
        <v>66</v>
      </c>
    </row>
    <row r="400" spans="1:46" outlineLevel="1" x14ac:dyDescent="0.2">
      <c r="A400" s="20">
        <v>151</v>
      </c>
      <c r="B400" s="20" t="s">
        <v>452</v>
      </c>
      <c r="C400" s="35" t="s">
        <v>453</v>
      </c>
      <c r="D400" s="52" t="s">
        <v>87</v>
      </c>
      <c r="E400" s="326">
        <v>1857.6</v>
      </c>
      <c r="F400" s="24"/>
      <c r="G400" s="24">
        <f>ROUND(E400*F400,2)</f>
        <v>0</v>
      </c>
      <c r="H400" s="124" t="s">
        <v>2513</v>
      </c>
      <c r="I400" s="19"/>
      <c r="J400" s="19"/>
      <c r="K400" s="19"/>
      <c r="L400" s="19"/>
      <c r="M400" s="19"/>
      <c r="N400" s="19"/>
      <c r="O400" s="19"/>
      <c r="P400" s="19"/>
      <c r="Q400" s="19" t="s">
        <v>70</v>
      </c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</row>
    <row r="401" spans="1:46" outlineLevel="1" x14ac:dyDescent="0.2">
      <c r="A401" s="20"/>
      <c r="B401" s="20"/>
      <c r="C401" s="37" t="s">
        <v>454</v>
      </c>
      <c r="D401" s="54"/>
      <c r="E401" s="45">
        <v>900.9</v>
      </c>
      <c r="F401" s="24"/>
      <c r="G401" s="24"/>
      <c r="H401" s="124">
        <v>0</v>
      </c>
      <c r="I401" s="19"/>
      <c r="J401" s="19"/>
      <c r="K401" s="19"/>
      <c r="L401" s="19"/>
      <c r="M401" s="19"/>
      <c r="N401" s="19"/>
      <c r="O401" s="19"/>
      <c r="P401" s="19"/>
      <c r="Q401" s="19" t="s">
        <v>75</v>
      </c>
      <c r="R401" s="19">
        <v>0</v>
      </c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</row>
    <row r="402" spans="1:46" outlineLevel="1" x14ac:dyDescent="0.2">
      <c r="A402" s="20"/>
      <c r="B402" s="20"/>
      <c r="C402" s="37" t="s">
        <v>455</v>
      </c>
      <c r="D402" s="54"/>
      <c r="E402" s="45">
        <v>1180.3</v>
      </c>
      <c r="F402" s="24"/>
      <c r="G402" s="24"/>
      <c r="H402" s="124">
        <v>0</v>
      </c>
      <c r="I402" s="19"/>
      <c r="J402" s="19"/>
      <c r="K402" s="19"/>
      <c r="L402" s="19"/>
      <c r="M402" s="19"/>
      <c r="N402" s="19"/>
      <c r="O402" s="19"/>
      <c r="P402" s="19"/>
      <c r="Q402" s="19" t="s">
        <v>75</v>
      </c>
      <c r="R402" s="19">
        <v>0</v>
      </c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</row>
    <row r="403" spans="1:46" outlineLevel="1" x14ac:dyDescent="0.2">
      <c r="A403" s="20"/>
      <c r="B403" s="20"/>
      <c r="C403" s="328" t="s">
        <v>2565</v>
      </c>
      <c r="D403" s="54"/>
      <c r="E403" s="329">
        <v>-223.6</v>
      </c>
      <c r="F403" s="24"/>
      <c r="G403" s="24"/>
      <c r="H403" s="124">
        <v>0</v>
      </c>
      <c r="I403" s="19"/>
      <c r="J403" s="19"/>
      <c r="K403" s="19"/>
      <c r="L403" s="19"/>
      <c r="M403" s="19"/>
      <c r="N403" s="19"/>
      <c r="O403" s="19"/>
      <c r="P403" s="19"/>
      <c r="Q403" s="19" t="s">
        <v>75</v>
      </c>
      <c r="R403" s="19">
        <v>0</v>
      </c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</row>
    <row r="404" spans="1:46" outlineLevel="1" x14ac:dyDescent="0.2">
      <c r="A404" s="20">
        <v>152</v>
      </c>
      <c r="B404" s="20" t="s">
        <v>456</v>
      </c>
      <c r="C404" s="35" t="s">
        <v>457</v>
      </c>
      <c r="D404" s="52" t="s">
        <v>87</v>
      </c>
      <c r="E404" s="326">
        <v>1857.6</v>
      </c>
      <c r="F404" s="24"/>
      <c r="G404" s="24">
        <f>ROUND(E404*F404,2)</f>
        <v>0</v>
      </c>
      <c r="H404" s="124" t="s">
        <v>2513</v>
      </c>
      <c r="I404" s="19"/>
      <c r="J404" s="19"/>
      <c r="K404" s="19"/>
      <c r="L404" s="19"/>
      <c r="M404" s="19"/>
      <c r="N404" s="19"/>
      <c r="O404" s="19"/>
      <c r="P404" s="19"/>
      <c r="Q404" s="19" t="s">
        <v>70</v>
      </c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</row>
    <row r="405" spans="1:46" outlineLevel="1" x14ac:dyDescent="0.2">
      <c r="A405" s="20"/>
      <c r="B405" s="20"/>
      <c r="C405" s="37" t="s">
        <v>454</v>
      </c>
      <c r="D405" s="54"/>
      <c r="E405" s="45">
        <v>900.9</v>
      </c>
      <c r="F405" s="24"/>
      <c r="G405" s="24"/>
      <c r="H405" s="124"/>
      <c r="I405" s="19"/>
      <c r="J405" s="19"/>
      <c r="K405" s="19"/>
      <c r="L405" s="19"/>
      <c r="M405" s="19"/>
      <c r="N405" s="19"/>
      <c r="O405" s="19"/>
      <c r="P405" s="19"/>
      <c r="Q405" s="19" t="s">
        <v>75</v>
      </c>
      <c r="R405" s="19">
        <v>0</v>
      </c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</row>
    <row r="406" spans="1:46" outlineLevel="1" x14ac:dyDescent="0.2">
      <c r="A406" s="20"/>
      <c r="B406" s="20"/>
      <c r="C406" s="37" t="s">
        <v>455</v>
      </c>
      <c r="D406" s="54"/>
      <c r="E406" s="45">
        <v>1180.3</v>
      </c>
      <c r="F406" s="24"/>
      <c r="G406" s="24"/>
      <c r="H406" s="124"/>
      <c r="I406" s="19"/>
      <c r="J406" s="19"/>
      <c r="K406" s="19"/>
      <c r="L406" s="19"/>
      <c r="M406" s="19"/>
      <c r="N406" s="19"/>
      <c r="O406" s="19"/>
      <c r="P406" s="19"/>
      <c r="Q406" s="19" t="s">
        <v>75</v>
      </c>
      <c r="R406" s="19">
        <v>0</v>
      </c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</row>
    <row r="407" spans="1:46" outlineLevel="1" x14ac:dyDescent="0.2">
      <c r="A407" s="20"/>
      <c r="B407" s="20"/>
      <c r="C407" s="328" t="s">
        <v>2565</v>
      </c>
      <c r="D407" s="54"/>
      <c r="E407" s="329">
        <v>-223.6</v>
      </c>
      <c r="F407" s="24"/>
      <c r="G407" s="24"/>
      <c r="H407" s="124"/>
      <c r="I407" s="19"/>
      <c r="J407" s="19"/>
      <c r="K407" s="19"/>
      <c r="L407" s="19"/>
      <c r="M407" s="19"/>
      <c r="N407" s="19"/>
      <c r="O407" s="19"/>
      <c r="P407" s="19"/>
      <c r="Q407" s="19" t="s">
        <v>75</v>
      </c>
      <c r="R407" s="19">
        <v>0</v>
      </c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</row>
    <row r="408" spans="1:46" x14ac:dyDescent="0.2">
      <c r="A408" s="21" t="s">
        <v>65</v>
      </c>
      <c r="B408" s="21" t="s">
        <v>48</v>
      </c>
      <c r="C408" s="36" t="s">
        <v>49</v>
      </c>
      <c r="D408" s="53"/>
      <c r="E408" s="25"/>
      <c r="F408" s="25"/>
      <c r="G408" s="25">
        <f>SUMIF(Q409:Q415,"&lt;&gt;NOR",G409:G415)</f>
        <v>0</v>
      </c>
      <c r="H408" s="125"/>
      <c r="Q408" t="s">
        <v>66</v>
      </c>
    </row>
    <row r="409" spans="1:46" outlineLevel="1" x14ac:dyDescent="0.2">
      <c r="A409" s="20">
        <v>153</v>
      </c>
      <c r="B409" s="20" t="s">
        <v>458</v>
      </c>
      <c r="C409" s="35" t="s">
        <v>459</v>
      </c>
      <c r="D409" s="52" t="s">
        <v>87</v>
      </c>
      <c r="E409" s="24">
        <v>550.91</v>
      </c>
      <c r="F409" s="24"/>
      <c r="G409" s="24">
        <f>ROUND(E409*F409,2)</f>
        <v>0</v>
      </c>
      <c r="H409" s="124"/>
      <c r="I409" s="19"/>
      <c r="J409" s="19"/>
      <c r="K409" s="19"/>
      <c r="L409" s="19"/>
      <c r="M409" s="19"/>
      <c r="N409" s="19"/>
      <c r="O409" s="19"/>
      <c r="P409" s="19"/>
      <c r="Q409" s="19" t="s">
        <v>70</v>
      </c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</row>
    <row r="410" spans="1:46" outlineLevel="1" x14ac:dyDescent="0.2">
      <c r="A410" s="20"/>
      <c r="B410" s="20"/>
      <c r="C410" s="37" t="s">
        <v>162</v>
      </c>
      <c r="D410" s="54"/>
      <c r="E410" s="45"/>
      <c r="F410" s="24"/>
      <c r="G410" s="24"/>
      <c r="H410" s="124"/>
      <c r="I410" s="19"/>
      <c r="J410" s="19"/>
      <c r="K410" s="19"/>
      <c r="L410" s="19"/>
      <c r="M410" s="19"/>
      <c r="N410" s="19"/>
      <c r="O410" s="19"/>
      <c r="P410" s="19"/>
      <c r="Q410" s="19" t="s">
        <v>75</v>
      </c>
      <c r="R410" s="19">
        <v>0</v>
      </c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</row>
    <row r="411" spans="1:46" outlineLevel="1" x14ac:dyDescent="0.2">
      <c r="A411" s="20"/>
      <c r="B411" s="20"/>
      <c r="C411" s="346" t="s">
        <v>2600</v>
      </c>
      <c r="D411" s="347"/>
      <c r="E411" s="348">
        <v>66.02</v>
      </c>
      <c r="F411" s="24"/>
      <c r="G411" s="24"/>
      <c r="H411" s="124"/>
      <c r="I411" s="19"/>
      <c r="J411" s="19"/>
      <c r="K411" s="19"/>
      <c r="L411" s="19"/>
      <c r="M411" s="19"/>
      <c r="N411" s="19"/>
      <c r="O411" s="19"/>
      <c r="P411" s="19"/>
      <c r="Q411" s="19" t="s">
        <v>75</v>
      </c>
      <c r="R411" s="19">
        <v>0</v>
      </c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</row>
    <row r="412" spans="1:46" outlineLevel="1" x14ac:dyDescent="0.2">
      <c r="A412" s="20"/>
      <c r="B412" s="20"/>
      <c r="C412" s="346" t="s">
        <v>2601</v>
      </c>
      <c r="D412" s="347"/>
      <c r="E412" s="348">
        <f>10.42+4.56+4.52+1.03</f>
        <v>20.53</v>
      </c>
      <c r="F412" s="24"/>
      <c r="G412" s="24"/>
      <c r="H412" s="124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</row>
    <row r="413" spans="1:46" outlineLevel="1" x14ac:dyDescent="0.2">
      <c r="A413" s="20"/>
      <c r="B413" s="20"/>
      <c r="C413" s="37" t="s">
        <v>95</v>
      </c>
      <c r="D413" s="54"/>
      <c r="E413" s="45"/>
      <c r="F413" s="24"/>
      <c r="G413" s="24"/>
      <c r="H413" s="124"/>
      <c r="I413" s="19"/>
      <c r="J413" s="19"/>
      <c r="K413" s="19"/>
      <c r="L413" s="19"/>
      <c r="M413" s="19"/>
      <c r="N413" s="19"/>
      <c r="O413" s="19"/>
      <c r="P413" s="19"/>
      <c r="Q413" s="19" t="s">
        <v>75</v>
      </c>
      <c r="R413" s="19">
        <v>0</v>
      </c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</row>
    <row r="414" spans="1:46" outlineLevel="1" x14ac:dyDescent="0.2">
      <c r="A414" s="20"/>
      <c r="B414" s="20"/>
      <c r="C414" s="37" t="s">
        <v>163</v>
      </c>
      <c r="D414" s="54"/>
      <c r="E414" s="45">
        <v>318.44</v>
      </c>
      <c r="F414" s="24"/>
      <c r="G414" s="24"/>
      <c r="H414" s="124"/>
      <c r="I414" s="19"/>
      <c r="J414" s="19"/>
      <c r="K414" s="19"/>
      <c r="L414" s="19"/>
      <c r="M414" s="19"/>
      <c r="N414" s="19"/>
      <c r="O414" s="19"/>
      <c r="P414" s="19"/>
      <c r="Q414" s="19" t="s">
        <v>75</v>
      </c>
      <c r="R414" s="19">
        <v>0</v>
      </c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</row>
    <row r="415" spans="1:46" outlineLevel="1" x14ac:dyDescent="0.2">
      <c r="A415" s="31"/>
      <c r="B415" s="31"/>
      <c r="C415" s="66" t="s">
        <v>164</v>
      </c>
      <c r="D415" s="67"/>
      <c r="E415" s="68">
        <v>11.89</v>
      </c>
      <c r="F415" s="60"/>
      <c r="G415" s="60"/>
      <c r="H415" s="126"/>
      <c r="I415" s="19"/>
      <c r="J415" s="19"/>
      <c r="K415" s="19"/>
      <c r="L415" s="19"/>
      <c r="M415" s="19"/>
      <c r="N415" s="19"/>
      <c r="O415" s="19"/>
      <c r="P415" s="19"/>
      <c r="Q415" s="19" t="s">
        <v>75</v>
      </c>
      <c r="R415" s="19">
        <v>0</v>
      </c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</row>
    <row r="416" spans="1:46" x14ac:dyDescent="0.2">
      <c r="A416" s="1"/>
      <c r="B416" s="2" t="s">
        <v>345</v>
      </c>
      <c r="C416" s="41" t="s">
        <v>345</v>
      </c>
      <c r="D416" s="4"/>
      <c r="E416" s="47"/>
      <c r="F416" s="1"/>
      <c r="G416" s="1"/>
      <c r="H416" s="4"/>
      <c r="O416">
        <v>15</v>
      </c>
      <c r="P416">
        <v>21</v>
      </c>
    </row>
    <row r="417" spans="1:17" x14ac:dyDescent="0.2">
      <c r="A417" s="32"/>
      <c r="B417" s="59" t="s">
        <v>6</v>
      </c>
      <c r="C417" s="42" t="s">
        <v>345</v>
      </c>
      <c r="D417" s="57"/>
      <c r="E417" s="48"/>
      <c r="F417" s="33"/>
      <c r="G417" s="34">
        <f>G8+G10+G14+G29+G66+G73+G113+G150+G154+G162+G171+G303+G305+G312+G340+G376+G381+G388+G393+G399+G408</f>
        <v>0</v>
      </c>
      <c r="H417" s="266"/>
      <c r="O417" t="e">
        <f>SUMIF(#REF!,O416,G7:G415)</f>
        <v>#REF!</v>
      </c>
      <c r="P417" t="e">
        <f>SUMIF(#REF!,P416,G7:G415)</f>
        <v>#REF!</v>
      </c>
      <c r="Q417" t="s">
        <v>461</v>
      </c>
    </row>
    <row r="419" spans="1:17" x14ac:dyDescent="0.2">
      <c r="B419" s="304"/>
      <c r="C419" s="8" t="s">
        <v>2516</v>
      </c>
    </row>
    <row r="420" spans="1:17" x14ac:dyDescent="0.2">
      <c r="B420" s="310"/>
      <c r="C420" s="8" t="s">
        <v>2524</v>
      </c>
    </row>
    <row r="421" spans="1:17" x14ac:dyDescent="0.2">
      <c r="B421" s="330"/>
      <c r="C421" s="8" t="s">
        <v>2566</v>
      </c>
    </row>
    <row r="422" spans="1:17" x14ac:dyDescent="0.2">
      <c r="B422" s="350"/>
      <c r="C422" s="8" t="s">
        <v>2605</v>
      </c>
    </row>
    <row r="423" spans="1:17" x14ac:dyDescent="0.2">
      <c r="B423" s="352"/>
      <c r="C423" s="8" t="s">
        <v>2606</v>
      </c>
    </row>
  </sheetData>
  <sheetProtection algorithmName="SHA-512" hashValue="lYuDTTHBFnY2fdJn2txvfjjdtpmRiwgHzNjSmzZEXtbOc8UPiXn89555WmhGjIG+2y6NZh6y3mB/0SYUoLLaZw==" saltValue="8H2dBnAlm0EcrLO0c1IWxQ==" spinCount="100000" sheet="1" objects="1" scenarios="1"/>
  <protectedRanges>
    <protectedRange sqref="F9:F407" name="Oblast1"/>
  </protectedRanges>
  <mergeCells count="4">
    <mergeCell ref="A1:G1"/>
    <mergeCell ref="C3:G3"/>
    <mergeCell ref="C2:G2"/>
    <mergeCell ref="C4:G4"/>
  </mergeCells>
  <pageMargins left="0.59055118110236227" right="0.39370078740157483" top="0.78740157480314965" bottom="0.78740157480314965" header="0.31496062992125984" footer="0.31496062992125984"/>
  <pageSetup paperSize="9" scale="73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T186"/>
  <sheetViews>
    <sheetView showZeros="0" view="pageBreakPreview" topLeftCell="C1" zoomScale="160" zoomScaleNormal="100" zoomScaleSheetLayoutView="160" workbookViewId="0">
      <selection activeCell="F43" sqref="F43"/>
    </sheetView>
  </sheetViews>
  <sheetFormatPr defaultColWidth="9.140625" defaultRowHeight="12.75" outlineLevelRow="1" x14ac:dyDescent="0.2"/>
  <cols>
    <col min="1" max="1" width="4.28515625" customWidth="1"/>
    <col min="2" max="2" width="14.42578125" style="8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10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11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11"/>
      <c r="C4" s="396" t="s">
        <v>467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1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23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28" t="s">
        <v>468</v>
      </c>
      <c r="C8" s="29" t="s">
        <v>478</v>
      </c>
      <c r="D8" s="51"/>
      <c r="E8" s="30"/>
      <c r="F8" s="30"/>
      <c r="G8" s="30">
        <f>SUM(G9:G16)</f>
        <v>0</v>
      </c>
      <c r="H8" s="122"/>
      <c r="Q8" t="s">
        <v>66</v>
      </c>
    </row>
    <row r="9" spans="1:46" outlineLevel="1" x14ac:dyDescent="0.2">
      <c r="A9" s="20">
        <v>1</v>
      </c>
      <c r="B9" s="20"/>
      <c r="C9" s="35" t="s">
        <v>469</v>
      </c>
      <c r="D9" s="52" t="s">
        <v>69</v>
      </c>
      <c r="E9" s="24">
        <v>1</v>
      </c>
      <c r="F9" s="24"/>
      <c r="G9" s="24">
        <f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>
        <v>2</v>
      </c>
      <c r="B10" s="20"/>
      <c r="C10" s="35" t="s">
        <v>470</v>
      </c>
      <c r="D10" s="52" t="s">
        <v>69</v>
      </c>
      <c r="E10" s="24">
        <v>1</v>
      </c>
      <c r="F10" s="24"/>
      <c r="G10" s="24">
        <f t="shared" ref="G10:G16" si="0">ROUND(E10*F10,2)</f>
        <v>0</v>
      </c>
      <c r="H10" s="124" t="s">
        <v>2512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>
        <v>3</v>
      </c>
      <c r="B11" s="20"/>
      <c r="C11" s="35" t="s">
        <v>471</v>
      </c>
      <c r="D11" s="52" t="s">
        <v>69</v>
      </c>
      <c r="E11" s="24">
        <v>1</v>
      </c>
      <c r="F11" s="24"/>
      <c r="G11" s="24">
        <f t="shared" si="0"/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>
        <v>4</v>
      </c>
      <c r="B12" s="20"/>
      <c r="C12" s="35" t="s">
        <v>472</v>
      </c>
      <c r="D12" s="52" t="s">
        <v>69</v>
      </c>
      <c r="E12" s="24">
        <v>1</v>
      </c>
      <c r="F12" s="24"/>
      <c r="G12" s="24">
        <f t="shared" si="0"/>
        <v>0</v>
      </c>
      <c r="H12" s="124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>
        <v>5</v>
      </c>
      <c r="B13" s="20"/>
      <c r="C13" s="35" t="s">
        <v>473</v>
      </c>
      <c r="D13" s="52" t="s">
        <v>69</v>
      </c>
      <c r="E13" s="24">
        <v>1</v>
      </c>
      <c r="F13" s="24"/>
      <c r="G13" s="24">
        <f t="shared" si="0"/>
        <v>0</v>
      </c>
      <c r="H13" s="124" t="s">
        <v>2512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/>
      <c r="B14" s="20"/>
      <c r="C14" s="35" t="s">
        <v>474</v>
      </c>
      <c r="D14" s="52"/>
      <c r="E14" s="24"/>
      <c r="F14" s="24"/>
      <c r="G14" s="24">
        <f t="shared" si="0"/>
        <v>0</v>
      </c>
      <c r="H14" s="124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/>
      <c r="B15" s="20"/>
      <c r="C15" s="35" t="s">
        <v>475</v>
      </c>
      <c r="D15" s="52"/>
      <c r="E15" s="24"/>
      <c r="F15" s="24"/>
      <c r="G15" s="24">
        <f t="shared" si="0"/>
        <v>0</v>
      </c>
      <c r="H15" s="124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>
        <v>6</v>
      </c>
      <c r="B16" s="20"/>
      <c r="C16" s="35" t="s">
        <v>476</v>
      </c>
      <c r="D16" s="52" t="s">
        <v>69</v>
      </c>
      <c r="E16" s="24">
        <v>1</v>
      </c>
      <c r="F16" s="24"/>
      <c r="G16" s="24">
        <f t="shared" si="0"/>
        <v>0</v>
      </c>
      <c r="H16" s="124" t="s">
        <v>2512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35" t="s">
        <v>477</v>
      </c>
      <c r="D17" s="52"/>
      <c r="E17" s="24"/>
      <c r="F17" s="24"/>
      <c r="G17" s="24"/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x14ac:dyDescent="0.2">
      <c r="A18" s="21" t="s">
        <v>65</v>
      </c>
      <c r="B18" s="21" t="s">
        <v>479</v>
      </c>
      <c r="C18" s="36" t="s">
        <v>480</v>
      </c>
      <c r="D18" s="53"/>
      <c r="E18" s="25"/>
      <c r="F18" s="25"/>
      <c r="G18" s="25">
        <f>SUM(G19:G181)</f>
        <v>0</v>
      </c>
      <c r="H18" s="125"/>
      <c r="I18" s="19"/>
      <c r="Q18" t="s">
        <v>66</v>
      </c>
    </row>
    <row r="19" spans="1:46" outlineLevel="1" x14ac:dyDescent="0.2">
      <c r="A19" s="20">
        <v>7</v>
      </c>
      <c r="B19" s="20" t="s">
        <v>481</v>
      </c>
      <c r="C19" s="35" t="s">
        <v>482</v>
      </c>
      <c r="D19" s="52" t="s">
        <v>69</v>
      </c>
      <c r="E19" s="24">
        <v>90</v>
      </c>
      <c r="F19" s="24"/>
      <c r="G19" s="24">
        <f>ROUND(E19*F19,2)</f>
        <v>0</v>
      </c>
      <c r="H19" s="124" t="s">
        <v>2512</v>
      </c>
      <c r="I19" s="19"/>
      <c r="J19" s="19"/>
      <c r="K19" s="19"/>
      <c r="L19" s="19"/>
      <c r="M19" s="19"/>
      <c r="N19" s="19"/>
      <c r="O19" s="19"/>
      <c r="P19" s="19"/>
      <c r="Q19" s="19" t="s">
        <v>70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8</v>
      </c>
      <c r="B20" s="20" t="s">
        <v>483</v>
      </c>
      <c r="C20" s="35" t="s">
        <v>484</v>
      </c>
      <c r="D20" s="52" t="s">
        <v>69</v>
      </c>
      <c r="E20" s="24">
        <v>35</v>
      </c>
      <c r="F20" s="24"/>
      <c r="G20" s="24">
        <f t="shared" ref="G20:G82" si="1">ROUND(E20*F20,2)</f>
        <v>0</v>
      </c>
      <c r="H20" s="124" t="s">
        <v>2512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0">
        <v>9</v>
      </c>
      <c r="B21" s="20" t="s">
        <v>481</v>
      </c>
      <c r="C21" s="35" t="s">
        <v>485</v>
      </c>
      <c r="D21" s="52" t="s">
        <v>69</v>
      </c>
      <c r="E21" s="24">
        <v>135</v>
      </c>
      <c r="F21" s="24"/>
      <c r="G21" s="24">
        <f t="shared" si="1"/>
        <v>0</v>
      </c>
      <c r="H21" s="124" t="s">
        <v>2512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>
        <v>10</v>
      </c>
      <c r="B22" s="20" t="s">
        <v>483</v>
      </c>
      <c r="C22" s="35" t="s">
        <v>486</v>
      </c>
      <c r="D22" s="52" t="s">
        <v>69</v>
      </c>
      <c r="E22" s="24">
        <v>95</v>
      </c>
      <c r="F22" s="24"/>
      <c r="G22" s="24">
        <f t="shared" si="1"/>
        <v>0</v>
      </c>
      <c r="H22" s="124" t="s">
        <v>2512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>
        <v>11</v>
      </c>
      <c r="B23" s="20" t="s">
        <v>487</v>
      </c>
      <c r="C23" s="35" t="s">
        <v>488</v>
      </c>
      <c r="D23" s="52" t="s">
        <v>69</v>
      </c>
      <c r="E23" s="24">
        <v>175</v>
      </c>
      <c r="F23" s="24"/>
      <c r="G23" s="24">
        <f t="shared" si="1"/>
        <v>0</v>
      </c>
      <c r="H23" s="124" t="s">
        <v>2512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>
        <v>12</v>
      </c>
      <c r="B24" s="20" t="s">
        <v>489</v>
      </c>
      <c r="C24" s="35" t="s">
        <v>490</v>
      </c>
      <c r="D24" s="52" t="s">
        <v>69</v>
      </c>
      <c r="E24" s="24">
        <v>2</v>
      </c>
      <c r="F24" s="24"/>
      <c r="G24" s="24">
        <f t="shared" si="1"/>
        <v>0</v>
      </c>
      <c r="H24" s="124" t="s">
        <v>2512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>
        <v>13</v>
      </c>
      <c r="B25" s="20"/>
      <c r="C25" s="35" t="s">
        <v>491</v>
      </c>
      <c r="D25" s="52" t="s">
        <v>69</v>
      </c>
      <c r="E25" s="24">
        <v>3</v>
      </c>
      <c r="F25" s="24"/>
      <c r="G25" s="24">
        <f t="shared" si="1"/>
        <v>0</v>
      </c>
      <c r="H25" s="124" t="s">
        <v>2512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14</v>
      </c>
      <c r="B26" s="20" t="s">
        <v>492</v>
      </c>
      <c r="C26" s="35" t="s">
        <v>493</v>
      </c>
      <c r="D26" s="52" t="s">
        <v>69</v>
      </c>
      <c r="E26" s="24">
        <v>355</v>
      </c>
      <c r="F26" s="24"/>
      <c r="G26" s="24">
        <f t="shared" si="1"/>
        <v>0</v>
      </c>
      <c r="H26" s="124" t="s">
        <v>2512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/>
      <c r="B27" s="20"/>
      <c r="C27" s="61" t="s">
        <v>494</v>
      </c>
      <c r="D27" s="52"/>
      <c r="E27" s="24"/>
      <c r="F27" s="24"/>
      <c r="G27" s="24"/>
      <c r="H27" s="124"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20"/>
      <c r="C28" s="61" t="s">
        <v>495</v>
      </c>
      <c r="D28" s="52"/>
      <c r="E28" s="24"/>
      <c r="F28" s="24"/>
      <c r="G28" s="24"/>
      <c r="H28" s="124"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>
        <v>15</v>
      </c>
      <c r="B29" s="20" t="s">
        <v>496</v>
      </c>
      <c r="C29" s="35" t="s">
        <v>497</v>
      </c>
      <c r="D29" s="52" t="s">
        <v>83</v>
      </c>
      <c r="E29" s="24">
        <v>60</v>
      </c>
      <c r="F29" s="24"/>
      <c r="G29" s="24">
        <f t="shared" si="1"/>
        <v>0</v>
      </c>
      <c r="H29" s="124" t="s">
        <v>2512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20">
        <v>16</v>
      </c>
      <c r="B30" s="20"/>
      <c r="C30" s="35" t="s">
        <v>498</v>
      </c>
      <c r="D30" s="52" t="s">
        <v>69</v>
      </c>
      <c r="E30" s="24">
        <v>45</v>
      </c>
      <c r="F30" s="24"/>
      <c r="G30" s="24">
        <f t="shared" si="1"/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>
        <v>17</v>
      </c>
      <c r="B31" s="20"/>
      <c r="C31" s="35" t="s">
        <v>499</v>
      </c>
      <c r="D31" s="52" t="s">
        <v>69</v>
      </c>
      <c r="E31" s="24">
        <v>60</v>
      </c>
      <c r="F31" s="24"/>
      <c r="G31" s="24">
        <f t="shared" si="1"/>
        <v>0</v>
      </c>
      <c r="H31" s="124" t="s">
        <v>2512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>
        <v>18</v>
      </c>
      <c r="B32" s="20" t="s">
        <v>500</v>
      </c>
      <c r="C32" s="35" t="s">
        <v>501</v>
      </c>
      <c r="D32" s="52" t="s">
        <v>83</v>
      </c>
      <c r="E32" s="24">
        <v>90</v>
      </c>
      <c r="F32" s="24"/>
      <c r="G32" s="24">
        <f t="shared" si="1"/>
        <v>0</v>
      </c>
      <c r="H32" s="124" t="s">
        <v>2512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19</v>
      </c>
      <c r="B33" s="20" t="s">
        <v>500</v>
      </c>
      <c r="C33" s="35" t="s">
        <v>502</v>
      </c>
      <c r="D33" s="52" t="s">
        <v>83</v>
      </c>
      <c r="E33" s="24">
        <v>55</v>
      </c>
      <c r="F33" s="24"/>
      <c r="G33" s="24">
        <f t="shared" si="1"/>
        <v>0</v>
      </c>
      <c r="H33" s="124" t="s">
        <v>2512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>
        <v>20</v>
      </c>
      <c r="B34" s="20"/>
      <c r="C34" s="35" t="s">
        <v>503</v>
      </c>
      <c r="D34" s="52" t="s">
        <v>69</v>
      </c>
      <c r="E34" s="24">
        <v>65</v>
      </c>
      <c r="F34" s="24"/>
      <c r="G34" s="24">
        <f t="shared" si="1"/>
        <v>0</v>
      </c>
      <c r="H34" s="124" t="s">
        <v>2512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>
        <v>21</v>
      </c>
      <c r="B35" s="20"/>
      <c r="C35" s="35" t="s">
        <v>504</v>
      </c>
      <c r="D35" s="52" t="s">
        <v>69</v>
      </c>
      <c r="E35" s="24">
        <v>40</v>
      </c>
      <c r="F35" s="24"/>
      <c r="G35" s="24">
        <f t="shared" si="1"/>
        <v>0</v>
      </c>
      <c r="H35" s="124" t="s">
        <v>2512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22</v>
      </c>
      <c r="B36" s="20"/>
      <c r="C36" s="35" t="s">
        <v>505</v>
      </c>
      <c r="D36" s="52" t="s">
        <v>69</v>
      </c>
      <c r="E36" s="24">
        <v>175</v>
      </c>
      <c r="F36" s="24"/>
      <c r="G36" s="24">
        <f t="shared" si="1"/>
        <v>0</v>
      </c>
      <c r="H36" s="124" t="s">
        <v>2512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>
        <v>23</v>
      </c>
      <c r="B37" s="20"/>
      <c r="C37" s="35" t="s">
        <v>499</v>
      </c>
      <c r="D37" s="52" t="s">
        <v>69</v>
      </c>
      <c r="E37" s="24">
        <v>145</v>
      </c>
      <c r="F37" s="24"/>
      <c r="G37" s="24">
        <f t="shared" si="1"/>
        <v>0</v>
      </c>
      <c r="H37" s="124" t="s">
        <v>2512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24</v>
      </c>
      <c r="B38" s="20"/>
      <c r="C38" s="35" t="s">
        <v>506</v>
      </c>
      <c r="D38" s="52" t="s">
        <v>69</v>
      </c>
      <c r="E38" s="24">
        <v>310</v>
      </c>
      <c r="F38" s="24"/>
      <c r="G38" s="24">
        <f t="shared" si="1"/>
        <v>0</v>
      </c>
      <c r="H38" s="124" t="s">
        <v>2512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/>
      <c r="B39" s="20"/>
      <c r="C39" s="61" t="s">
        <v>507</v>
      </c>
      <c r="D39" s="52"/>
      <c r="E39" s="24"/>
      <c r="F39" s="24"/>
      <c r="G39" s="24"/>
      <c r="H39" s="124"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>
        <v>25</v>
      </c>
      <c r="B40" s="20" t="s">
        <v>508</v>
      </c>
      <c r="C40" s="35" t="s">
        <v>509</v>
      </c>
      <c r="D40" s="52" t="s">
        <v>83</v>
      </c>
      <c r="E40" s="24">
        <v>12</v>
      </c>
      <c r="F40" s="24"/>
      <c r="G40" s="24">
        <f t="shared" si="1"/>
        <v>0</v>
      </c>
      <c r="H40" s="124" t="s">
        <v>2512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>
        <v>26</v>
      </c>
      <c r="B41" s="20"/>
      <c r="C41" s="35" t="s">
        <v>499</v>
      </c>
      <c r="D41" s="52" t="s">
        <v>69</v>
      </c>
      <c r="E41" s="24">
        <v>12</v>
      </c>
      <c r="F41" s="24"/>
      <c r="G41" s="24">
        <f t="shared" si="1"/>
        <v>0</v>
      </c>
      <c r="H41" s="124" t="s">
        <v>2512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>
        <v>27</v>
      </c>
      <c r="B42" s="20"/>
      <c r="C42" s="35" t="s">
        <v>510</v>
      </c>
      <c r="D42" s="52" t="s">
        <v>83</v>
      </c>
      <c r="E42" s="24">
        <v>12</v>
      </c>
      <c r="F42" s="24"/>
      <c r="G42" s="24">
        <f t="shared" si="1"/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28</v>
      </c>
      <c r="B43" s="20"/>
      <c r="C43" s="35" t="s">
        <v>511</v>
      </c>
      <c r="D43" s="52" t="s">
        <v>69</v>
      </c>
      <c r="E43" s="24">
        <v>12</v>
      </c>
      <c r="F43" s="24"/>
      <c r="G43" s="24">
        <f t="shared" si="1"/>
        <v>0</v>
      </c>
      <c r="H43" s="124" t="s">
        <v>2512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61" t="s">
        <v>512</v>
      </c>
      <c r="D44" s="52" t="s">
        <v>345</v>
      </c>
      <c r="E44" s="24"/>
      <c r="F44" s="24"/>
      <c r="G44" s="24"/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20">
        <v>29</v>
      </c>
      <c r="B45" s="20" t="s">
        <v>513</v>
      </c>
      <c r="C45" s="35" t="s">
        <v>514</v>
      </c>
      <c r="D45" s="52" t="s">
        <v>69</v>
      </c>
      <c r="E45" s="24">
        <v>24</v>
      </c>
      <c r="F45" s="24"/>
      <c r="G45" s="24">
        <f t="shared" si="1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>
        <v>30</v>
      </c>
      <c r="B46" s="20" t="s">
        <v>515</v>
      </c>
      <c r="C46" s="35" t="s">
        <v>516</v>
      </c>
      <c r="D46" s="52" t="s">
        <v>69</v>
      </c>
      <c r="E46" s="24">
        <v>16</v>
      </c>
      <c r="F46" s="24"/>
      <c r="G46" s="24">
        <f t="shared" si="1"/>
        <v>0</v>
      </c>
      <c r="H46" s="124" t="s">
        <v>2512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31</v>
      </c>
      <c r="B47" s="20" t="s">
        <v>517</v>
      </c>
      <c r="C47" s="35" t="s">
        <v>518</v>
      </c>
      <c r="D47" s="52" t="s">
        <v>69</v>
      </c>
      <c r="E47" s="24">
        <v>10</v>
      </c>
      <c r="F47" s="24"/>
      <c r="G47" s="24">
        <f t="shared" si="1"/>
        <v>0</v>
      </c>
      <c r="H47" s="124" t="s">
        <v>2512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20">
        <v>32</v>
      </c>
      <c r="B48" s="20" t="s">
        <v>519</v>
      </c>
      <c r="C48" s="35" t="s">
        <v>520</v>
      </c>
      <c r="D48" s="52" t="s">
        <v>69</v>
      </c>
      <c r="E48" s="24">
        <v>3</v>
      </c>
      <c r="F48" s="24"/>
      <c r="G48" s="24">
        <f t="shared" si="1"/>
        <v>0</v>
      </c>
      <c r="H48" s="124" t="s">
        <v>2512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20"/>
      <c r="C49" s="61" t="s">
        <v>521</v>
      </c>
      <c r="D49" s="52"/>
      <c r="E49" s="24"/>
      <c r="F49" s="24"/>
      <c r="G49" s="24"/>
      <c r="H49" s="124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>
        <v>33</v>
      </c>
      <c r="B50" s="20"/>
      <c r="C50" s="35" t="s">
        <v>522</v>
      </c>
      <c r="D50" s="52" t="s">
        <v>69</v>
      </c>
      <c r="E50" s="24">
        <v>37</v>
      </c>
      <c r="F50" s="24"/>
      <c r="G50" s="24">
        <f t="shared" si="1"/>
        <v>0</v>
      </c>
      <c r="H50" s="124" t="s">
        <v>2512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34</v>
      </c>
      <c r="B51" s="20"/>
      <c r="C51" s="35" t="s">
        <v>523</v>
      </c>
      <c r="D51" s="52" t="s">
        <v>69</v>
      </c>
      <c r="E51" s="24">
        <v>16</v>
      </c>
      <c r="F51" s="24"/>
      <c r="G51" s="24">
        <f t="shared" si="1"/>
        <v>0</v>
      </c>
      <c r="H51" s="124" t="s">
        <v>2512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20"/>
      <c r="C52" s="61" t="s">
        <v>524</v>
      </c>
      <c r="D52" s="52"/>
      <c r="E52" s="24"/>
      <c r="F52" s="24"/>
      <c r="G52" s="24"/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61" t="s">
        <v>525</v>
      </c>
      <c r="D53" s="52"/>
      <c r="E53" s="24"/>
      <c r="F53" s="24"/>
      <c r="G53" s="24"/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20">
        <v>35</v>
      </c>
      <c r="B54" s="20"/>
      <c r="C54" s="35" t="s">
        <v>526</v>
      </c>
      <c r="D54" s="52" t="s">
        <v>69</v>
      </c>
      <c r="E54" s="24">
        <v>25</v>
      </c>
      <c r="F54" s="24"/>
      <c r="G54" s="24">
        <f t="shared" si="1"/>
        <v>0</v>
      </c>
      <c r="H54" s="124" t="s">
        <v>2512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36</v>
      </c>
      <c r="B55" s="20"/>
      <c r="C55" s="35" t="s">
        <v>527</v>
      </c>
      <c r="D55" s="52" t="s">
        <v>69</v>
      </c>
      <c r="E55" s="24">
        <v>5</v>
      </c>
      <c r="F55" s="24"/>
      <c r="G55" s="24">
        <f t="shared" si="1"/>
        <v>0</v>
      </c>
      <c r="H55" s="124" t="s">
        <v>2512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>
        <v>37</v>
      </c>
      <c r="B56" s="20"/>
      <c r="C56" s="35" t="s">
        <v>528</v>
      </c>
      <c r="D56" s="52" t="s">
        <v>69</v>
      </c>
      <c r="E56" s="24">
        <v>6</v>
      </c>
      <c r="F56" s="24"/>
      <c r="G56" s="24">
        <f t="shared" si="1"/>
        <v>0</v>
      </c>
      <c r="H56" s="124" t="s">
        <v>2512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/>
      <c r="B57" s="20"/>
      <c r="C57" s="61" t="s">
        <v>529</v>
      </c>
      <c r="D57" s="52"/>
      <c r="E57" s="24"/>
      <c r="F57" s="24"/>
      <c r="G57" s="24"/>
      <c r="H57" s="124">
        <v>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38</v>
      </c>
      <c r="B58" s="20" t="s">
        <v>530</v>
      </c>
      <c r="C58" s="35" t="s">
        <v>531</v>
      </c>
      <c r="D58" s="52" t="s">
        <v>69</v>
      </c>
      <c r="E58" s="24">
        <v>4</v>
      </c>
      <c r="F58" s="24"/>
      <c r="G58" s="24">
        <f t="shared" si="1"/>
        <v>0</v>
      </c>
      <c r="H58" s="124" t="s">
        <v>2512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39</v>
      </c>
      <c r="B59" s="20"/>
      <c r="C59" s="35" t="s">
        <v>532</v>
      </c>
      <c r="D59" s="52" t="s">
        <v>69</v>
      </c>
      <c r="E59" s="24">
        <v>4</v>
      </c>
      <c r="F59" s="24"/>
      <c r="G59" s="24">
        <f t="shared" si="1"/>
        <v>0</v>
      </c>
      <c r="H59" s="124" t="s">
        <v>2512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20"/>
      <c r="B60" s="20"/>
      <c r="C60" s="61" t="s">
        <v>533</v>
      </c>
      <c r="D60" s="52"/>
      <c r="E60" s="24"/>
      <c r="F60" s="24"/>
      <c r="G60" s="24"/>
      <c r="H60" s="124"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40</v>
      </c>
      <c r="B61" s="20" t="s">
        <v>513</v>
      </c>
      <c r="C61" s="35" t="s">
        <v>534</v>
      </c>
      <c r="D61" s="52" t="s">
        <v>69</v>
      </c>
      <c r="E61" s="24">
        <v>3</v>
      </c>
      <c r="F61" s="24"/>
      <c r="G61" s="24">
        <f t="shared" si="1"/>
        <v>0</v>
      </c>
      <c r="H61" s="124" t="s">
        <v>2512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61" t="s">
        <v>535</v>
      </c>
      <c r="D62" s="52"/>
      <c r="E62" s="24"/>
      <c r="F62" s="24"/>
      <c r="G62" s="24"/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41</v>
      </c>
      <c r="B63" s="20" t="s">
        <v>536</v>
      </c>
      <c r="C63" s="35" t="s">
        <v>537</v>
      </c>
      <c r="D63" s="52" t="s">
        <v>69</v>
      </c>
      <c r="E63" s="24">
        <v>6</v>
      </c>
      <c r="F63" s="24"/>
      <c r="G63" s="24">
        <f t="shared" si="1"/>
        <v>0</v>
      </c>
      <c r="H63" s="124" t="s">
        <v>2512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>
        <v>42</v>
      </c>
      <c r="B64" s="20" t="s">
        <v>538</v>
      </c>
      <c r="C64" s="35" t="s">
        <v>539</v>
      </c>
      <c r="D64" s="52" t="s">
        <v>69</v>
      </c>
      <c r="E64" s="24">
        <v>6</v>
      </c>
      <c r="F64" s="24"/>
      <c r="G64" s="24">
        <f t="shared" si="1"/>
        <v>0</v>
      </c>
      <c r="H64" s="124" t="s">
        <v>2512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20"/>
      <c r="C65" s="61" t="s">
        <v>540</v>
      </c>
      <c r="D65" s="52"/>
      <c r="E65" s="24"/>
      <c r="F65" s="24"/>
      <c r="G65" s="24"/>
      <c r="H65" s="124"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outlineLevel="1" x14ac:dyDescent="0.2">
      <c r="A66" s="20">
        <v>43</v>
      </c>
      <c r="B66" s="20" t="s">
        <v>541</v>
      </c>
      <c r="C66" s="35" t="s">
        <v>542</v>
      </c>
      <c r="D66" s="52" t="s">
        <v>69</v>
      </c>
      <c r="E66" s="24">
        <v>96</v>
      </c>
      <c r="F66" s="24"/>
      <c r="G66" s="24">
        <f t="shared" si="1"/>
        <v>0</v>
      </c>
      <c r="H66" s="124" t="s">
        <v>2512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>
        <v>44</v>
      </c>
      <c r="B67" s="20" t="s">
        <v>541</v>
      </c>
      <c r="C67" s="35" t="s">
        <v>543</v>
      </c>
      <c r="D67" s="52" t="s">
        <v>69</v>
      </c>
      <c r="E67" s="24">
        <v>15</v>
      </c>
      <c r="F67" s="24"/>
      <c r="G67" s="24">
        <f t="shared" si="1"/>
        <v>0</v>
      </c>
      <c r="H67" s="124" t="s">
        <v>2512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>
        <v>45</v>
      </c>
      <c r="B68" s="20" t="s">
        <v>541</v>
      </c>
      <c r="C68" s="35" t="s">
        <v>544</v>
      </c>
      <c r="D68" s="52" t="s">
        <v>69</v>
      </c>
      <c r="E68" s="24">
        <v>3</v>
      </c>
      <c r="F68" s="24"/>
      <c r="G68" s="24">
        <f t="shared" si="1"/>
        <v>0</v>
      </c>
      <c r="H68" s="124" t="s">
        <v>2512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>
        <v>46</v>
      </c>
      <c r="B69" s="20" t="s">
        <v>541</v>
      </c>
      <c r="C69" s="35" t="s">
        <v>545</v>
      </c>
      <c r="D69" s="52" t="s">
        <v>69</v>
      </c>
      <c r="E69" s="24">
        <v>45</v>
      </c>
      <c r="F69" s="24"/>
      <c r="G69" s="24">
        <f t="shared" si="1"/>
        <v>0</v>
      </c>
      <c r="H69" s="124" t="s">
        <v>2512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47</v>
      </c>
      <c r="B70" s="20" t="s">
        <v>541</v>
      </c>
      <c r="C70" s="35" t="s">
        <v>546</v>
      </c>
      <c r="D70" s="52" t="s">
        <v>69</v>
      </c>
      <c r="E70" s="24">
        <v>4</v>
      </c>
      <c r="F70" s="24"/>
      <c r="G70" s="24">
        <f t="shared" si="1"/>
        <v>0</v>
      </c>
      <c r="H70" s="124" t="s">
        <v>2512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20"/>
      <c r="C71" s="61" t="s">
        <v>547</v>
      </c>
      <c r="D71" s="52"/>
      <c r="E71" s="24"/>
      <c r="F71" s="24"/>
      <c r="G71" s="24"/>
      <c r="H71" s="124"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20"/>
      <c r="C72" s="61" t="s">
        <v>548</v>
      </c>
      <c r="D72" s="52"/>
      <c r="E72" s="24"/>
      <c r="F72" s="24"/>
      <c r="G72" s="24"/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>
        <v>48</v>
      </c>
      <c r="B73" s="20"/>
      <c r="C73" s="35" t="s">
        <v>549</v>
      </c>
      <c r="D73" s="52" t="s">
        <v>69</v>
      </c>
      <c r="E73" s="24">
        <v>29</v>
      </c>
      <c r="F73" s="24"/>
      <c r="G73" s="24">
        <f t="shared" si="1"/>
        <v>0</v>
      </c>
      <c r="H73" s="124" t="s">
        <v>2512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>
        <v>49</v>
      </c>
      <c r="B74" s="20"/>
      <c r="C74" s="35" t="s">
        <v>527</v>
      </c>
      <c r="D74" s="52" t="s">
        <v>69</v>
      </c>
      <c r="E74" s="24">
        <v>50</v>
      </c>
      <c r="F74" s="24"/>
      <c r="G74" s="24">
        <f t="shared" si="1"/>
        <v>0</v>
      </c>
      <c r="H74" s="124" t="s">
        <v>2512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50</v>
      </c>
      <c r="B75" s="20"/>
      <c r="C75" s="35" t="s">
        <v>550</v>
      </c>
      <c r="D75" s="52" t="s">
        <v>69</v>
      </c>
      <c r="E75" s="24">
        <v>6</v>
      </c>
      <c r="F75" s="24"/>
      <c r="G75" s="24">
        <f t="shared" si="1"/>
        <v>0</v>
      </c>
      <c r="H75" s="124" t="s">
        <v>2512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>
        <v>51</v>
      </c>
      <c r="B76" s="20"/>
      <c r="C76" s="35" t="s">
        <v>551</v>
      </c>
      <c r="D76" s="52" t="s">
        <v>69</v>
      </c>
      <c r="E76" s="24">
        <v>4</v>
      </c>
      <c r="F76" s="24"/>
      <c r="G76" s="24">
        <f t="shared" si="1"/>
        <v>0</v>
      </c>
      <c r="H76" s="124" t="s">
        <v>2512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/>
      <c r="B77" s="20"/>
      <c r="C77" s="61" t="s">
        <v>552</v>
      </c>
      <c r="D77" s="52"/>
      <c r="E77" s="24"/>
      <c r="F77" s="24"/>
      <c r="G77" s="24"/>
      <c r="H77" s="124">
        <v>0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>
        <v>52</v>
      </c>
      <c r="B78" s="20"/>
      <c r="C78" s="35" t="s">
        <v>553</v>
      </c>
      <c r="D78" s="52" t="s">
        <v>69</v>
      </c>
      <c r="E78" s="24">
        <v>6</v>
      </c>
      <c r="F78" s="24"/>
      <c r="G78" s="24">
        <f t="shared" si="1"/>
        <v>0</v>
      </c>
      <c r="H78" s="124" t="s">
        <v>2512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/>
      <c r="B79" s="20"/>
      <c r="C79" s="61" t="s">
        <v>554</v>
      </c>
      <c r="D79" s="52"/>
      <c r="E79" s="24"/>
      <c r="F79" s="24"/>
      <c r="G79" s="24"/>
      <c r="H79" s="124">
        <v>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outlineLevel="1" x14ac:dyDescent="0.2">
      <c r="A80" s="20">
        <v>53</v>
      </c>
      <c r="B80" s="20" t="s">
        <v>555</v>
      </c>
      <c r="C80" s="35" t="s">
        <v>556</v>
      </c>
      <c r="D80" s="52" t="s">
        <v>69</v>
      </c>
      <c r="E80" s="24">
        <v>3</v>
      </c>
      <c r="F80" s="24"/>
      <c r="G80" s="24">
        <f t="shared" si="1"/>
        <v>0</v>
      </c>
      <c r="H80" s="124" t="s">
        <v>2512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/>
      <c r="B81" s="20"/>
      <c r="C81" s="61" t="s">
        <v>557</v>
      </c>
      <c r="D81" s="52"/>
      <c r="E81" s="24"/>
      <c r="F81" s="24"/>
      <c r="G81" s="24"/>
      <c r="H81" s="124"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54</v>
      </c>
      <c r="B82" s="20" t="s">
        <v>558</v>
      </c>
      <c r="C82" s="35" t="s">
        <v>559</v>
      </c>
      <c r="D82" s="52" t="s">
        <v>69</v>
      </c>
      <c r="E82" s="24">
        <v>4</v>
      </c>
      <c r="F82" s="24"/>
      <c r="G82" s="24">
        <f t="shared" si="1"/>
        <v>0</v>
      </c>
      <c r="H82" s="124" t="s">
        <v>2512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/>
      <c r="B83" s="20"/>
      <c r="C83" s="61" t="s">
        <v>560</v>
      </c>
      <c r="D83" s="52" t="s">
        <v>345</v>
      </c>
      <c r="E83" s="24"/>
      <c r="F83" s="24"/>
      <c r="G83" s="24"/>
      <c r="H83" s="124"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>
        <v>55</v>
      </c>
      <c r="B84" s="20" t="s">
        <v>561</v>
      </c>
      <c r="C84" s="35" t="s">
        <v>562</v>
      </c>
      <c r="D84" s="52" t="s">
        <v>69</v>
      </c>
      <c r="E84" s="24">
        <v>3</v>
      </c>
      <c r="F84" s="24"/>
      <c r="G84" s="24">
        <f t="shared" ref="G84:G146" si="2">ROUND(E84*F84,2)</f>
        <v>0</v>
      </c>
      <c r="H84" s="124" t="s">
        <v>2512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/>
      <c r="B85" s="20"/>
      <c r="C85" s="61" t="s">
        <v>563</v>
      </c>
      <c r="D85" s="52"/>
      <c r="E85" s="24"/>
      <c r="F85" s="24"/>
      <c r="G85" s="24"/>
      <c r="H85" s="124">
        <v>0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>
        <v>56</v>
      </c>
      <c r="B86" s="20" t="s">
        <v>564</v>
      </c>
      <c r="C86" s="35" t="s">
        <v>565</v>
      </c>
      <c r="D86" s="52" t="s">
        <v>83</v>
      </c>
      <c r="E86" s="24">
        <v>45</v>
      </c>
      <c r="F86" s="24"/>
      <c r="G86" s="24">
        <f t="shared" si="2"/>
        <v>0</v>
      </c>
      <c r="H86" s="124" t="s">
        <v>2512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>
        <v>57</v>
      </c>
      <c r="B87" s="20" t="s">
        <v>564</v>
      </c>
      <c r="C87" s="35" t="s">
        <v>566</v>
      </c>
      <c r="D87" s="52" t="s">
        <v>83</v>
      </c>
      <c r="E87" s="24">
        <v>480</v>
      </c>
      <c r="F87" s="24"/>
      <c r="G87" s="24">
        <f t="shared" si="2"/>
        <v>0</v>
      </c>
      <c r="H87" s="124" t="s">
        <v>2512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58</v>
      </c>
      <c r="B88" s="20" t="s">
        <v>567</v>
      </c>
      <c r="C88" s="35" t="s">
        <v>568</v>
      </c>
      <c r="D88" s="52" t="s">
        <v>83</v>
      </c>
      <c r="E88" s="24">
        <v>15</v>
      </c>
      <c r="F88" s="24"/>
      <c r="G88" s="24">
        <f t="shared" si="2"/>
        <v>0</v>
      </c>
      <c r="H88" s="124" t="s">
        <v>2512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>
        <v>59</v>
      </c>
      <c r="B89" s="20" t="s">
        <v>569</v>
      </c>
      <c r="C89" s="35" t="s">
        <v>570</v>
      </c>
      <c r="D89" s="52" t="s">
        <v>83</v>
      </c>
      <c r="E89" s="24">
        <v>160</v>
      </c>
      <c r="F89" s="24"/>
      <c r="G89" s="24">
        <f t="shared" si="2"/>
        <v>0</v>
      </c>
      <c r="H89" s="124" t="s">
        <v>2512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60</v>
      </c>
      <c r="B90" s="20" t="s">
        <v>571</v>
      </c>
      <c r="C90" s="35" t="s">
        <v>572</v>
      </c>
      <c r="D90" s="52" t="s">
        <v>83</v>
      </c>
      <c r="E90" s="24">
        <v>50</v>
      </c>
      <c r="F90" s="24"/>
      <c r="G90" s="24">
        <f t="shared" si="2"/>
        <v>0</v>
      </c>
      <c r="H90" s="124" t="s">
        <v>2512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>
        <v>61</v>
      </c>
      <c r="B91" s="20" t="s">
        <v>573</v>
      </c>
      <c r="C91" s="35" t="s">
        <v>574</v>
      </c>
      <c r="D91" s="52" t="s">
        <v>83</v>
      </c>
      <c r="E91" s="24">
        <v>60</v>
      </c>
      <c r="F91" s="24"/>
      <c r="G91" s="24">
        <f t="shared" si="2"/>
        <v>0</v>
      </c>
      <c r="H91" s="124" t="s">
        <v>2512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>
        <v>62</v>
      </c>
      <c r="B92" s="20" t="s">
        <v>575</v>
      </c>
      <c r="C92" s="35" t="s">
        <v>576</v>
      </c>
      <c r="D92" s="52" t="s">
        <v>83</v>
      </c>
      <c r="E92" s="24">
        <v>230</v>
      </c>
      <c r="F92" s="24"/>
      <c r="G92" s="24">
        <f t="shared" si="2"/>
        <v>0</v>
      </c>
      <c r="H92" s="124" t="s">
        <v>2512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>
        <v>63</v>
      </c>
      <c r="B93" s="20" t="s">
        <v>575</v>
      </c>
      <c r="C93" s="35" t="s">
        <v>577</v>
      </c>
      <c r="D93" s="52" t="s">
        <v>83</v>
      </c>
      <c r="E93" s="24">
        <v>30</v>
      </c>
      <c r="F93" s="24"/>
      <c r="G93" s="24">
        <f t="shared" si="2"/>
        <v>0</v>
      </c>
      <c r="H93" s="124" t="s">
        <v>2512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64</v>
      </c>
      <c r="B94" s="20" t="s">
        <v>578</v>
      </c>
      <c r="C94" s="35" t="s">
        <v>579</v>
      </c>
      <c r="D94" s="52" t="s">
        <v>83</v>
      </c>
      <c r="E94" s="24">
        <v>35</v>
      </c>
      <c r="F94" s="24"/>
      <c r="G94" s="24">
        <f t="shared" si="2"/>
        <v>0</v>
      </c>
      <c r="H94" s="124" t="s">
        <v>2512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61" t="s">
        <v>580</v>
      </c>
      <c r="D95" s="52"/>
      <c r="E95" s="24"/>
      <c r="F95" s="24"/>
      <c r="G95" s="24"/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65</v>
      </c>
      <c r="B96" s="20" t="s">
        <v>581</v>
      </c>
      <c r="C96" s="35" t="s">
        <v>582</v>
      </c>
      <c r="D96" s="52" t="s">
        <v>83</v>
      </c>
      <c r="E96" s="24">
        <v>1255</v>
      </c>
      <c r="F96" s="24"/>
      <c r="G96" s="24">
        <f t="shared" si="2"/>
        <v>0</v>
      </c>
      <c r="H96" s="124" t="s">
        <v>2512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66</v>
      </c>
      <c r="B97" s="20" t="s">
        <v>581</v>
      </c>
      <c r="C97" s="35" t="s">
        <v>583</v>
      </c>
      <c r="D97" s="52" t="s">
        <v>83</v>
      </c>
      <c r="E97" s="24">
        <v>165</v>
      </c>
      <c r="F97" s="24"/>
      <c r="G97" s="24">
        <f t="shared" si="2"/>
        <v>0</v>
      </c>
      <c r="H97" s="124" t="s">
        <v>2512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67</v>
      </c>
      <c r="B98" s="20" t="s">
        <v>567</v>
      </c>
      <c r="C98" s="35" t="s">
        <v>584</v>
      </c>
      <c r="D98" s="52" t="s">
        <v>83</v>
      </c>
      <c r="E98" s="24">
        <v>255</v>
      </c>
      <c r="F98" s="24"/>
      <c r="G98" s="24">
        <f t="shared" si="2"/>
        <v>0</v>
      </c>
      <c r="H98" s="124" t="s">
        <v>2512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>
        <v>68</v>
      </c>
      <c r="B99" s="20" t="s">
        <v>569</v>
      </c>
      <c r="C99" s="35" t="s">
        <v>585</v>
      </c>
      <c r="D99" s="52" t="s">
        <v>83</v>
      </c>
      <c r="E99" s="24">
        <v>2095</v>
      </c>
      <c r="F99" s="24"/>
      <c r="G99" s="24">
        <f t="shared" si="2"/>
        <v>0</v>
      </c>
      <c r="H99" s="124" t="s">
        <v>2512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69</v>
      </c>
      <c r="B100" s="20" t="s">
        <v>586</v>
      </c>
      <c r="C100" s="35" t="s">
        <v>587</v>
      </c>
      <c r="D100" s="52" t="s">
        <v>83</v>
      </c>
      <c r="E100" s="24">
        <v>40</v>
      </c>
      <c r="F100" s="24"/>
      <c r="G100" s="24">
        <f t="shared" si="2"/>
        <v>0</v>
      </c>
      <c r="H100" s="124" t="s">
        <v>2512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>
        <v>70</v>
      </c>
      <c r="B101" s="20" t="s">
        <v>573</v>
      </c>
      <c r="C101" s="35" t="s">
        <v>588</v>
      </c>
      <c r="D101" s="52" t="s">
        <v>83</v>
      </c>
      <c r="E101" s="24">
        <v>40</v>
      </c>
      <c r="F101" s="24"/>
      <c r="G101" s="24">
        <f t="shared" si="2"/>
        <v>0</v>
      </c>
      <c r="H101" s="124" t="s">
        <v>2512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71</v>
      </c>
      <c r="B102" s="20" t="s">
        <v>575</v>
      </c>
      <c r="C102" s="35" t="s">
        <v>589</v>
      </c>
      <c r="D102" s="52" t="s">
        <v>83</v>
      </c>
      <c r="E102" s="24">
        <v>35</v>
      </c>
      <c r="F102" s="24"/>
      <c r="G102" s="24">
        <f t="shared" si="2"/>
        <v>0</v>
      </c>
      <c r="H102" s="124" t="s">
        <v>2512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72</v>
      </c>
      <c r="B103" s="20" t="s">
        <v>578</v>
      </c>
      <c r="C103" s="35" t="s">
        <v>590</v>
      </c>
      <c r="D103" s="52" t="s">
        <v>83</v>
      </c>
      <c r="E103" s="24">
        <v>35</v>
      </c>
      <c r="F103" s="24"/>
      <c r="G103" s="24">
        <f t="shared" si="2"/>
        <v>0</v>
      </c>
      <c r="H103" s="124" t="s">
        <v>2512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/>
      <c r="B104" s="20"/>
      <c r="C104" s="61" t="s">
        <v>591</v>
      </c>
      <c r="D104" s="52"/>
      <c r="E104" s="24"/>
      <c r="F104" s="24"/>
      <c r="G104" s="24"/>
      <c r="H104" s="124"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>
        <v>73</v>
      </c>
      <c r="B105" s="20"/>
      <c r="C105" s="35" t="s">
        <v>592</v>
      </c>
      <c r="D105" s="52" t="s">
        <v>83</v>
      </c>
      <c r="E105" s="24">
        <v>90</v>
      </c>
      <c r="F105" s="24"/>
      <c r="G105" s="24">
        <f t="shared" si="2"/>
        <v>0</v>
      </c>
      <c r="H105" s="124" t="s">
        <v>2512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74</v>
      </c>
      <c r="B106" s="20"/>
      <c r="C106" s="35" t="s">
        <v>593</v>
      </c>
      <c r="D106" s="52" t="s">
        <v>83</v>
      </c>
      <c r="E106" s="24">
        <v>40</v>
      </c>
      <c r="F106" s="24"/>
      <c r="G106" s="24">
        <f t="shared" si="2"/>
        <v>0</v>
      </c>
      <c r="H106" s="124" t="s">
        <v>2512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20"/>
      <c r="C107" s="61" t="s">
        <v>594</v>
      </c>
      <c r="D107" s="52"/>
      <c r="E107" s="24"/>
      <c r="F107" s="24"/>
      <c r="G107" s="24"/>
      <c r="H107" s="124"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75</v>
      </c>
      <c r="B108" s="20" t="s">
        <v>595</v>
      </c>
      <c r="C108" s="35" t="s">
        <v>596</v>
      </c>
      <c r="D108" s="52" t="s">
        <v>83</v>
      </c>
      <c r="E108" s="24">
        <v>6</v>
      </c>
      <c r="F108" s="24"/>
      <c r="G108" s="24">
        <f t="shared" si="2"/>
        <v>0</v>
      </c>
      <c r="H108" s="124" t="s">
        <v>2512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76</v>
      </c>
      <c r="B109" s="20" t="s">
        <v>595</v>
      </c>
      <c r="C109" s="35" t="s">
        <v>597</v>
      </c>
      <c r="D109" s="52" t="s">
        <v>83</v>
      </c>
      <c r="E109" s="24">
        <v>3</v>
      </c>
      <c r="F109" s="24"/>
      <c r="G109" s="24">
        <f t="shared" si="2"/>
        <v>0</v>
      </c>
      <c r="H109" s="124" t="s">
        <v>2512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77</v>
      </c>
      <c r="B110" s="20" t="s">
        <v>595</v>
      </c>
      <c r="C110" s="35" t="s">
        <v>598</v>
      </c>
      <c r="D110" s="52" t="s">
        <v>83</v>
      </c>
      <c r="E110" s="24">
        <v>9</v>
      </c>
      <c r="F110" s="24"/>
      <c r="G110" s="24">
        <f t="shared" si="2"/>
        <v>0</v>
      </c>
      <c r="H110" s="124" t="s">
        <v>2512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>
        <v>78</v>
      </c>
      <c r="B111" s="20" t="s">
        <v>595</v>
      </c>
      <c r="C111" s="35" t="s">
        <v>599</v>
      </c>
      <c r="D111" s="52" t="s">
        <v>83</v>
      </c>
      <c r="E111" s="24">
        <v>4</v>
      </c>
      <c r="F111" s="24"/>
      <c r="G111" s="24">
        <f t="shared" si="2"/>
        <v>0</v>
      </c>
      <c r="H111" s="124" t="s">
        <v>2512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/>
      <c r="B112" s="20"/>
      <c r="C112" s="61" t="s">
        <v>600</v>
      </c>
      <c r="D112" s="52"/>
      <c r="E112" s="24"/>
      <c r="F112" s="24"/>
      <c r="G112" s="24"/>
      <c r="H112" s="124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outlineLevel="1" x14ac:dyDescent="0.2">
      <c r="A113" s="20"/>
      <c r="B113" s="20"/>
      <c r="C113" s="61" t="s">
        <v>601</v>
      </c>
      <c r="D113" s="52"/>
      <c r="E113" s="24"/>
      <c r="F113" s="24"/>
      <c r="G113" s="24"/>
      <c r="H113" s="124"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>
        <v>79</v>
      </c>
      <c r="B114" s="20" t="s">
        <v>602</v>
      </c>
      <c r="C114" s="35" t="s">
        <v>603</v>
      </c>
      <c r="D114" s="52" t="s">
        <v>69</v>
      </c>
      <c r="E114" s="24">
        <v>40</v>
      </c>
      <c r="F114" s="24"/>
      <c r="G114" s="24">
        <f t="shared" si="2"/>
        <v>0</v>
      </c>
      <c r="H114" s="124" t="s">
        <v>2512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>
        <v>80</v>
      </c>
      <c r="B115" s="20" t="s">
        <v>602</v>
      </c>
      <c r="C115" s="35" t="s">
        <v>604</v>
      </c>
      <c r="D115" s="52" t="s">
        <v>69</v>
      </c>
      <c r="E115" s="24">
        <v>8</v>
      </c>
      <c r="F115" s="24"/>
      <c r="G115" s="24">
        <f t="shared" si="2"/>
        <v>0</v>
      </c>
      <c r="H115" s="124" t="s">
        <v>2512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>
        <v>81</v>
      </c>
      <c r="B116" s="20" t="s">
        <v>602</v>
      </c>
      <c r="C116" s="35" t="s">
        <v>605</v>
      </c>
      <c r="D116" s="52" t="s">
        <v>69</v>
      </c>
      <c r="E116" s="24">
        <v>6</v>
      </c>
      <c r="F116" s="24"/>
      <c r="G116" s="24">
        <f t="shared" si="2"/>
        <v>0</v>
      </c>
      <c r="H116" s="124" t="s">
        <v>2512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>
        <v>82</v>
      </c>
      <c r="B117" s="20" t="s">
        <v>606</v>
      </c>
      <c r="C117" s="35" t="s">
        <v>607</v>
      </c>
      <c r="D117" s="52" t="s">
        <v>69</v>
      </c>
      <c r="E117" s="24">
        <v>2</v>
      </c>
      <c r="F117" s="24"/>
      <c r="G117" s="24">
        <f t="shared" si="2"/>
        <v>0</v>
      </c>
      <c r="H117" s="124" t="s">
        <v>2512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>
        <v>83</v>
      </c>
      <c r="B118" s="20" t="s">
        <v>606</v>
      </c>
      <c r="C118" s="35" t="s">
        <v>608</v>
      </c>
      <c r="D118" s="52" t="s">
        <v>69</v>
      </c>
      <c r="E118" s="24">
        <v>12</v>
      </c>
      <c r="F118" s="24"/>
      <c r="G118" s="24">
        <f t="shared" si="2"/>
        <v>0</v>
      </c>
      <c r="H118" s="124" t="s">
        <v>2512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>
        <v>84</v>
      </c>
      <c r="B119" s="20" t="s">
        <v>609</v>
      </c>
      <c r="C119" s="35" t="s">
        <v>610</v>
      </c>
      <c r="D119" s="52" t="s">
        <v>69</v>
      </c>
      <c r="E119" s="24">
        <v>14</v>
      </c>
      <c r="F119" s="24"/>
      <c r="G119" s="24">
        <f t="shared" si="2"/>
        <v>0</v>
      </c>
      <c r="H119" s="124" t="s">
        <v>2512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>
        <v>85</v>
      </c>
      <c r="B120" s="20" t="s">
        <v>609</v>
      </c>
      <c r="C120" s="35" t="s">
        <v>611</v>
      </c>
      <c r="D120" s="52" t="s">
        <v>69</v>
      </c>
      <c r="E120" s="24">
        <v>9</v>
      </c>
      <c r="F120" s="24"/>
      <c r="G120" s="24">
        <f t="shared" si="2"/>
        <v>0</v>
      </c>
      <c r="H120" s="124" t="s">
        <v>2512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>
        <v>86</v>
      </c>
      <c r="B121" s="20" t="s">
        <v>612</v>
      </c>
      <c r="C121" s="35" t="s">
        <v>613</v>
      </c>
      <c r="D121" s="52" t="s">
        <v>69</v>
      </c>
      <c r="E121" s="24">
        <v>16</v>
      </c>
      <c r="F121" s="24"/>
      <c r="G121" s="24">
        <f t="shared" si="2"/>
        <v>0</v>
      </c>
      <c r="H121" s="124" t="s">
        <v>2512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>
        <v>87</v>
      </c>
      <c r="B122" s="20"/>
      <c r="C122" s="35" t="s">
        <v>614</v>
      </c>
      <c r="D122" s="52" t="s">
        <v>69</v>
      </c>
      <c r="E122" s="24">
        <v>107</v>
      </c>
      <c r="F122" s="24"/>
      <c r="G122" s="24">
        <f t="shared" si="2"/>
        <v>0</v>
      </c>
      <c r="H122" s="124" t="s">
        <v>2512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/>
      <c r="B123" s="20"/>
      <c r="C123" s="61" t="s">
        <v>615</v>
      </c>
      <c r="D123" s="52"/>
      <c r="E123" s="24"/>
      <c r="F123" s="24"/>
      <c r="G123" s="24"/>
      <c r="H123" s="124"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88</v>
      </c>
      <c r="B124" s="20" t="s">
        <v>616</v>
      </c>
      <c r="C124" s="35" t="s">
        <v>617</v>
      </c>
      <c r="D124" s="52" t="s">
        <v>87</v>
      </c>
      <c r="E124" s="24">
        <v>0.5</v>
      </c>
      <c r="F124" s="24"/>
      <c r="G124" s="24">
        <f t="shared" si="2"/>
        <v>0</v>
      </c>
      <c r="H124" s="124" t="s">
        <v>2512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>
        <v>89</v>
      </c>
      <c r="B125" s="20" t="s">
        <v>618</v>
      </c>
      <c r="C125" s="35" t="s">
        <v>619</v>
      </c>
      <c r="D125" s="52" t="s">
        <v>87</v>
      </c>
      <c r="E125" s="24">
        <v>0.8</v>
      </c>
      <c r="F125" s="24"/>
      <c r="G125" s="24">
        <f t="shared" si="2"/>
        <v>0</v>
      </c>
      <c r="H125" s="124" t="s">
        <v>2512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61" t="s">
        <v>620</v>
      </c>
      <c r="D126" s="52" t="s">
        <v>345</v>
      </c>
      <c r="E126" s="24"/>
      <c r="F126" s="24"/>
      <c r="G126" s="24"/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>
        <v>90</v>
      </c>
      <c r="B127" s="20" t="s">
        <v>621</v>
      </c>
      <c r="C127" s="35" t="s">
        <v>622</v>
      </c>
      <c r="D127" s="52" t="s">
        <v>69</v>
      </c>
      <c r="E127" s="24">
        <v>1</v>
      </c>
      <c r="F127" s="24"/>
      <c r="G127" s="24">
        <f t="shared" si="2"/>
        <v>0</v>
      </c>
      <c r="H127" s="124" t="s">
        <v>2512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>
        <v>91</v>
      </c>
      <c r="B128" s="20" t="s">
        <v>623</v>
      </c>
      <c r="C128" s="35" t="s">
        <v>624</v>
      </c>
      <c r="D128" s="52" t="s">
        <v>69</v>
      </c>
      <c r="E128" s="24">
        <v>2</v>
      </c>
      <c r="F128" s="24"/>
      <c r="G128" s="24">
        <f t="shared" si="2"/>
        <v>0</v>
      </c>
      <c r="H128" s="124" t="s">
        <v>2512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>
        <v>92</v>
      </c>
      <c r="B129" s="20" t="s">
        <v>625</v>
      </c>
      <c r="C129" s="35" t="s">
        <v>626</v>
      </c>
      <c r="D129" s="52" t="s">
        <v>69</v>
      </c>
      <c r="E129" s="24">
        <v>1</v>
      </c>
      <c r="F129" s="24"/>
      <c r="G129" s="24">
        <f t="shared" si="2"/>
        <v>0</v>
      </c>
      <c r="H129" s="124" t="s">
        <v>2512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>
        <v>93</v>
      </c>
      <c r="B130" s="20" t="s">
        <v>627</v>
      </c>
      <c r="C130" s="35" t="s">
        <v>628</v>
      </c>
      <c r="D130" s="52" t="s">
        <v>69</v>
      </c>
      <c r="E130" s="24">
        <v>1</v>
      </c>
      <c r="F130" s="24"/>
      <c r="G130" s="24">
        <f t="shared" si="2"/>
        <v>0</v>
      </c>
      <c r="H130" s="124" t="s">
        <v>2512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/>
      <c r="B131" s="20"/>
      <c r="C131" s="61" t="s">
        <v>629</v>
      </c>
      <c r="D131" s="52" t="s">
        <v>345</v>
      </c>
      <c r="E131" s="24"/>
      <c r="F131" s="24"/>
      <c r="G131" s="24"/>
      <c r="H131" s="124">
        <v>0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>
        <v>94</v>
      </c>
      <c r="B132" s="20" t="s">
        <v>630</v>
      </c>
      <c r="C132" s="35" t="s">
        <v>631</v>
      </c>
      <c r="D132" s="52" t="s">
        <v>69</v>
      </c>
      <c r="E132" s="24">
        <v>114</v>
      </c>
      <c r="F132" s="24"/>
      <c r="G132" s="24">
        <f t="shared" si="2"/>
        <v>0</v>
      </c>
      <c r="H132" s="124" t="s">
        <v>2512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>
        <v>95</v>
      </c>
      <c r="B133" s="20" t="s">
        <v>632</v>
      </c>
      <c r="C133" s="35" t="s">
        <v>633</v>
      </c>
      <c r="D133" s="52" t="s">
        <v>69</v>
      </c>
      <c r="E133" s="24">
        <v>10</v>
      </c>
      <c r="F133" s="24"/>
      <c r="G133" s="24">
        <f t="shared" si="2"/>
        <v>0</v>
      </c>
      <c r="H133" s="124" t="s">
        <v>2512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>
        <v>96</v>
      </c>
      <c r="B134" s="20" t="s">
        <v>634</v>
      </c>
      <c r="C134" s="35" t="s">
        <v>635</v>
      </c>
      <c r="D134" s="52" t="s">
        <v>69</v>
      </c>
      <c r="E134" s="24">
        <v>10</v>
      </c>
      <c r="F134" s="24"/>
      <c r="G134" s="24">
        <f t="shared" si="2"/>
        <v>0</v>
      </c>
      <c r="H134" s="124" t="s">
        <v>2512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61" t="s">
        <v>636</v>
      </c>
      <c r="D135" s="52"/>
      <c r="E135" s="24"/>
      <c r="F135" s="24"/>
      <c r="G135" s="24">
        <f t="shared" si="2"/>
        <v>0</v>
      </c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97</v>
      </c>
      <c r="B136" s="20" t="s">
        <v>637</v>
      </c>
      <c r="C136" s="35" t="s">
        <v>638</v>
      </c>
      <c r="D136" s="52" t="s">
        <v>69</v>
      </c>
      <c r="E136" s="24">
        <v>4</v>
      </c>
      <c r="F136" s="24"/>
      <c r="G136" s="24">
        <f t="shared" si="2"/>
        <v>0</v>
      </c>
      <c r="H136" s="124" t="s">
        <v>2512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>
        <v>98</v>
      </c>
      <c r="B137" s="20" t="s">
        <v>637</v>
      </c>
      <c r="C137" s="35" t="s">
        <v>639</v>
      </c>
      <c r="D137" s="52" t="s">
        <v>69</v>
      </c>
      <c r="E137" s="24">
        <v>3</v>
      </c>
      <c r="F137" s="24"/>
      <c r="G137" s="24">
        <f t="shared" si="2"/>
        <v>0</v>
      </c>
      <c r="H137" s="124" t="s">
        <v>2512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>
        <v>99</v>
      </c>
      <c r="B138" s="20" t="s">
        <v>637</v>
      </c>
      <c r="C138" s="35" t="s">
        <v>640</v>
      </c>
      <c r="D138" s="52" t="s">
        <v>69</v>
      </c>
      <c r="E138" s="24">
        <v>6</v>
      </c>
      <c r="F138" s="24"/>
      <c r="G138" s="24">
        <f t="shared" si="2"/>
        <v>0</v>
      </c>
      <c r="H138" s="124" t="s">
        <v>2512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100</v>
      </c>
      <c r="B139" s="20" t="s">
        <v>637</v>
      </c>
      <c r="C139" s="35" t="s">
        <v>641</v>
      </c>
      <c r="D139" s="52" t="s">
        <v>69</v>
      </c>
      <c r="E139" s="24">
        <v>3</v>
      </c>
      <c r="F139" s="24"/>
      <c r="G139" s="24">
        <f t="shared" si="2"/>
        <v>0</v>
      </c>
      <c r="H139" s="124" t="s">
        <v>2512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>
        <v>101</v>
      </c>
      <c r="B140" s="20" t="s">
        <v>637</v>
      </c>
      <c r="C140" s="35" t="s">
        <v>642</v>
      </c>
      <c r="D140" s="52" t="s">
        <v>69</v>
      </c>
      <c r="E140" s="24">
        <v>3</v>
      </c>
      <c r="F140" s="24"/>
      <c r="G140" s="24">
        <f t="shared" si="2"/>
        <v>0</v>
      </c>
      <c r="H140" s="124" t="s">
        <v>2512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/>
      <c r="B141" s="20"/>
      <c r="C141" s="61" t="s">
        <v>643</v>
      </c>
      <c r="D141" s="52"/>
      <c r="E141" s="24"/>
      <c r="F141" s="24"/>
      <c r="G141" s="24"/>
      <c r="H141" s="124"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>
        <v>102</v>
      </c>
      <c r="B142" s="20" t="s">
        <v>481</v>
      </c>
      <c r="C142" s="35" t="s">
        <v>482</v>
      </c>
      <c r="D142" s="52" t="s">
        <v>69</v>
      </c>
      <c r="E142" s="24">
        <v>20</v>
      </c>
      <c r="F142" s="24"/>
      <c r="G142" s="24">
        <f t="shared" si="2"/>
        <v>0</v>
      </c>
      <c r="H142" s="124" t="s">
        <v>2512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20"/>
      <c r="C143" s="35" t="s">
        <v>644</v>
      </c>
      <c r="D143" s="52"/>
      <c r="E143" s="24"/>
      <c r="F143" s="24"/>
      <c r="G143" s="24"/>
      <c r="H143" s="124">
        <v>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>
        <v>103</v>
      </c>
      <c r="B144" s="20" t="s">
        <v>645</v>
      </c>
      <c r="C144" s="35" t="s">
        <v>646</v>
      </c>
      <c r="D144" s="52" t="s">
        <v>69</v>
      </c>
      <c r="E144" s="24">
        <v>14</v>
      </c>
      <c r="F144" s="24"/>
      <c r="G144" s="24">
        <f t="shared" si="2"/>
        <v>0</v>
      </c>
      <c r="H144" s="124" t="s">
        <v>2512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/>
      <c r="B145" s="20"/>
      <c r="C145" s="35" t="s">
        <v>647</v>
      </c>
      <c r="D145" s="52"/>
      <c r="E145" s="24"/>
      <c r="F145" s="24"/>
      <c r="G145" s="24"/>
      <c r="H145" s="124">
        <v>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>
        <v>104</v>
      </c>
      <c r="B146" s="20" t="s">
        <v>648</v>
      </c>
      <c r="C146" s="35" t="s">
        <v>649</v>
      </c>
      <c r="D146" s="52" t="s">
        <v>83</v>
      </c>
      <c r="E146" s="24">
        <v>6</v>
      </c>
      <c r="F146" s="24"/>
      <c r="G146" s="24">
        <f t="shared" si="2"/>
        <v>0</v>
      </c>
      <c r="H146" s="124" t="s">
        <v>2512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20"/>
      <c r="C147" s="35" t="s">
        <v>647</v>
      </c>
      <c r="D147" s="52"/>
      <c r="E147" s="24"/>
      <c r="F147" s="24"/>
      <c r="G147" s="24"/>
      <c r="H147" s="124">
        <v>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>
        <v>105</v>
      </c>
      <c r="B148" s="20" t="s">
        <v>500</v>
      </c>
      <c r="C148" s="35" t="s">
        <v>497</v>
      </c>
      <c r="D148" s="52" t="s">
        <v>83</v>
      </c>
      <c r="E148" s="24">
        <v>78</v>
      </c>
      <c r="F148" s="24"/>
      <c r="G148" s="24">
        <f t="shared" ref="G148:G181" si="3">ROUND(E148*F148,2)</f>
        <v>0</v>
      </c>
      <c r="H148" s="124" t="s">
        <v>2512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106</v>
      </c>
      <c r="B149" s="20"/>
      <c r="C149" s="35" t="s">
        <v>498</v>
      </c>
      <c r="D149" s="52" t="s">
        <v>69</v>
      </c>
      <c r="E149" s="24">
        <v>55</v>
      </c>
      <c r="F149" s="24"/>
      <c r="G149" s="24">
        <f t="shared" si="3"/>
        <v>0</v>
      </c>
      <c r="H149" s="124" t="s">
        <v>2512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>
        <v>107</v>
      </c>
      <c r="B150" s="20"/>
      <c r="C150" s="35" t="s">
        <v>499</v>
      </c>
      <c r="D150" s="52" t="s">
        <v>69</v>
      </c>
      <c r="E150" s="24">
        <v>78</v>
      </c>
      <c r="F150" s="24"/>
      <c r="G150" s="24">
        <f t="shared" si="3"/>
        <v>0</v>
      </c>
      <c r="H150" s="124" t="s">
        <v>2512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0">
        <v>108</v>
      </c>
      <c r="B151" s="20"/>
      <c r="C151" s="35" t="s">
        <v>506</v>
      </c>
      <c r="D151" s="52" t="s">
        <v>69</v>
      </c>
      <c r="E151" s="24">
        <v>110</v>
      </c>
      <c r="F151" s="24"/>
      <c r="G151" s="24">
        <f t="shared" si="3"/>
        <v>0</v>
      </c>
      <c r="H151" s="124" t="s">
        <v>2512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>
        <v>109</v>
      </c>
      <c r="B152" s="20" t="s">
        <v>650</v>
      </c>
      <c r="C152" s="35" t="s">
        <v>651</v>
      </c>
      <c r="D152" s="52" t="s">
        <v>69</v>
      </c>
      <c r="E152" s="24">
        <v>1</v>
      </c>
      <c r="F152" s="24"/>
      <c r="G152" s="24">
        <f t="shared" si="3"/>
        <v>0</v>
      </c>
      <c r="H152" s="124" t="s">
        <v>2512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>
        <v>110</v>
      </c>
      <c r="B153" s="20" t="s">
        <v>652</v>
      </c>
      <c r="C153" s="35" t="s">
        <v>653</v>
      </c>
      <c r="D153" s="52" t="s">
        <v>69</v>
      </c>
      <c r="E153" s="24">
        <v>1</v>
      </c>
      <c r="F153" s="24"/>
      <c r="G153" s="24">
        <f t="shared" si="3"/>
        <v>0</v>
      </c>
      <c r="H153" s="124" t="s">
        <v>2512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111</v>
      </c>
      <c r="B154" s="20" t="s">
        <v>654</v>
      </c>
      <c r="C154" s="35" t="s">
        <v>655</v>
      </c>
      <c r="D154" s="52" t="s">
        <v>69</v>
      </c>
      <c r="E154" s="24">
        <v>6</v>
      </c>
      <c r="F154" s="24"/>
      <c r="G154" s="24">
        <f t="shared" si="3"/>
        <v>0</v>
      </c>
      <c r="H154" s="124" t="s">
        <v>2512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112</v>
      </c>
      <c r="B155" s="20" t="s">
        <v>652</v>
      </c>
      <c r="C155" s="35" t="s">
        <v>653</v>
      </c>
      <c r="D155" s="52" t="s">
        <v>69</v>
      </c>
      <c r="E155" s="24">
        <v>12</v>
      </c>
      <c r="F155" s="24"/>
      <c r="G155" s="24">
        <f t="shared" si="3"/>
        <v>0</v>
      </c>
      <c r="H155" s="124" t="s">
        <v>2512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>
        <v>113</v>
      </c>
      <c r="B156" s="20" t="s">
        <v>652</v>
      </c>
      <c r="C156" s="35" t="s">
        <v>656</v>
      </c>
      <c r="D156" s="52" t="s">
        <v>69</v>
      </c>
      <c r="E156" s="24">
        <v>20</v>
      </c>
      <c r="F156" s="24"/>
      <c r="G156" s="24">
        <f t="shared" si="3"/>
        <v>0</v>
      </c>
      <c r="H156" s="124" t="s">
        <v>2512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>
        <v>114</v>
      </c>
      <c r="B157" s="20"/>
      <c r="C157" s="35" t="s">
        <v>657</v>
      </c>
      <c r="D157" s="52" t="s">
        <v>69</v>
      </c>
      <c r="E157" s="24">
        <v>20</v>
      </c>
      <c r="F157" s="24"/>
      <c r="G157" s="24">
        <f t="shared" si="3"/>
        <v>0</v>
      </c>
      <c r="H157" s="124" t="s">
        <v>2512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>
        <v>105</v>
      </c>
      <c r="B158" s="20"/>
      <c r="C158" s="35" t="s">
        <v>532</v>
      </c>
      <c r="D158" s="52" t="s">
        <v>69</v>
      </c>
      <c r="E158" s="24">
        <v>20</v>
      </c>
      <c r="F158" s="24"/>
      <c r="G158" s="24">
        <f t="shared" si="3"/>
        <v>0</v>
      </c>
      <c r="H158" s="124" t="s">
        <v>2512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>
        <v>106</v>
      </c>
      <c r="B159" s="20" t="s">
        <v>658</v>
      </c>
      <c r="C159" s="35" t="s">
        <v>659</v>
      </c>
      <c r="D159" s="52" t="s">
        <v>69</v>
      </c>
      <c r="E159" s="24">
        <v>48</v>
      </c>
      <c r="F159" s="24"/>
      <c r="G159" s="24">
        <f t="shared" si="3"/>
        <v>0</v>
      </c>
      <c r="H159" s="124" t="s">
        <v>2512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107</v>
      </c>
      <c r="B160" s="20" t="s">
        <v>658</v>
      </c>
      <c r="C160" s="35" t="s">
        <v>660</v>
      </c>
      <c r="D160" s="52" t="s">
        <v>69</v>
      </c>
      <c r="E160" s="24">
        <v>32</v>
      </c>
      <c r="F160" s="24"/>
      <c r="G160" s="24">
        <f t="shared" si="3"/>
        <v>0</v>
      </c>
      <c r="H160" s="124" t="s">
        <v>2512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>
        <v>108</v>
      </c>
      <c r="B161" s="20" t="s">
        <v>661</v>
      </c>
      <c r="C161" s="35" t="s">
        <v>662</v>
      </c>
      <c r="D161" s="52" t="s">
        <v>83</v>
      </c>
      <c r="E161" s="24">
        <v>780</v>
      </c>
      <c r="F161" s="24"/>
      <c r="G161" s="24">
        <f t="shared" si="3"/>
        <v>0</v>
      </c>
      <c r="H161" s="124" t="s">
        <v>2512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109</v>
      </c>
      <c r="B162" s="20" t="s">
        <v>663</v>
      </c>
      <c r="C162" s="35" t="s">
        <v>664</v>
      </c>
      <c r="D162" s="52" t="s">
        <v>83</v>
      </c>
      <c r="E162" s="24">
        <v>1140</v>
      </c>
      <c r="F162" s="24"/>
      <c r="G162" s="24">
        <f t="shared" si="3"/>
        <v>0</v>
      </c>
      <c r="H162" s="124" t="s">
        <v>2512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>
        <v>110</v>
      </c>
      <c r="B163" s="20" t="s">
        <v>665</v>
      </c>
      <c r="C163" s="35" t="s">
        <v>666</v>
      </c>
      <c r="D163" s="52" t="s">
        <v>83</v>
      </c>
      <c r="E163" s="24">
        <v>45</v>
      </c>
      <c r="F163" s="24"/>
      <c r="G163" s="24">
        <f t="shared" si="3"/>
        <v>0</v>
      </c>
      <c r="H163" s="124" t="s">
        <v>2512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>
        <v>111</v>
      </c>
      <c r="B164" s="20" t="s">
        <v>667</v>
      </c>
      <c r="C164" s="35" t="s">
        <v>668</v>
      </c>
      <c r="D164" s="52" t="s">
        <v>83</v>
      </c>
      <c r="E164" s="24">
        <v>185</v>
      </c>
      <c r="F164" s="24"/>
      <c r="G164" s="24">
        <f t="shared" si="3"/>
        <v>0</v>
      </c>
      <c r="H164" s="124" t="s">
        <v>2512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>
        <v>112</v>
      </c>
      <c r="B165" s="20" t="s">
        <v>669</v>
      </c>
      <c r="C165" s="35" t="s">
        <v>670</v>
      </c>
      <c r="D165" s="52" t="s">
        <v>69</v>
      </c>
      <c r="E165" s="24">
        <v>106</v>
      </c>
      <c r="F165" s="24"/>
      <c r="G165" s="24">
        <f t="shared" si="3"/>
        <v>0</v>
      </c>
      <c r="H165" s="124" t="s">
        <v>2512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113</v>
      </c>
      <c r="B166" s="20" t="s">
        <v>671</v>
      </c>
      <c r="C166" s="35" t="s">
        <v>672</v>
      </c>
      <c r="D166" s="52" t="s">
        <v>69</v>
      </c>
      <c r="E166" s="24">
        <v>14</v>
      </c>
      <c r="F166" s="24"/>
      <c r="G166" s="24">
        <f t="shared" si="3"/>
        <v>0</v>
      </c>
      <c r="H166" s="124" t="s">
        <v>2512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61" t="s">
        <v>673</v>
      </c>
      <c r="D167" s="52"/>
      <c r="E167" s="24"/>
      <c r="F167" s="24"/>
      <c r="G167" s="24"/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>
        <v>114</v>
      </c>
      <c r="B168" s="20"/>
      <c r="C168" s="35" t="s">
        <v>674</v>
      </c>
      <c r="D168" s="52" t="s">
        <v>189</v>
      </c>
      <c r="E168" s="24">
        <v>35</v>
      </c>
      <c r="F168" s="24"/>
      <c r="G168" s="24">
        <f t="shared" si="3"/>
        <v>0</v>
      </c>
      <c r="H168" s="124" t="s">
        <v>2512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>
        <v>115</v>
      </c>
      <c r="B169" s="20"/>
      <c r="C169" s="35" t="s">
        <v>675</v>
      </c>
      <c r="D169" s="52" t="s">
        <v>189</v>
      </c>
      <c r="E169" s="24">
        <v>20</v>
      </c>
      <c r="F169" s="24"/>
      <c r="G169" s="24">
        <f t="shared" si="3"/>
        <v>0</v>
      </c>
      <c r="H169" s="124" t="s">
        <v>2512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>
        <v>116</v>
      </c>
      <c r="B170" s="20"/>
      <c r="C170" s="35" t="s">
        <v>676</v>
      </c>
      <c r="D170" s="52" t="s">
        <v>189</v>
      </c>
      <c r="E170" s="24">
        <v>15</v>
      </c>
      <c r="F170" s="24"/>
      <c r="G170" s="24">
        <f t="shared" si="3"/>
        <v>0</v>
      </c>
      <c r="H170" s="124" t="s">
        <v>2512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outlineLevel="1" x14ac:dyDescent="0.2">
      <c r="A171" s="20">
        <v>117</v>
      </c>
      <c r="B171" s="20"/>
      <c r="C171" s="35" t="s">
        <v>677</v>
      </c>
      <c r="D171" s="52" t="s">
        <v>189</v>
      </c>
      <c r="E171" s="24">
        <v>65</v>
      </c>
      <c r="F171" s="24"/>
      <c r="G171" s="24">
        <f t="shared" si="3"/>
        <v>0</v>
      </c>
      <c r="H171" s="124" t="s">
        <v>2512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>
        <v>118</v>
      </c>
      <c r="B172" s="20"/>
      <c r="C172" s="35" t="s">
        <v>678</v>
      </c>
      <c r="D172" s="52" t="s">
        <v>189</v>
      </c>
      <c r="E172" s="24">
        <v>20</v>
      </c>
      <c r="F172" s="24"/>
      <c r="G172" s="24">
        <f t="shared" si="3"/>
        <v>0</v>
      </c>
      <c r="H172" s="124" t="s">
        <v>2512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>
        <v>119</v>
      </c>
      <c r="B173" s="20"/>
      <c r="C173" s="35" t="s">
        <v>679</v>
      </c>
      <c r="D173" s="52" t="s">
        <v>189</v>
      </c>
      <c r="E173" s="24">
        <v>5</v>
      </c>
      <c r="F173" s="24"/>
      <c r="G173" s="24">
        <f t="shared" si="3"/>
        <v>0</v>
      </c>
      <c r="H173" s="124" t="s">
        <v>2512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>
        <v>120</v>
      </c>
      <c r="B174" s="20"/>
      <c r="C174" s="35" t="s">
        <v>680</v>
      </c>
      <c r="D174" s="52" t="s">
        <v>189</v>
      </c>
      <c r="E174" s="24">
        <v>6</v>
      </c>
      <c r="F174" s="24"/>
      <c r="G174" s="24">
        <f t="shared" si="3"/>
        <v>0</v>
      </c>
      <c r="H174" s="124" t="s">
        <v>2512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>
        <v>121</v>
      </c>
      <c r="B175" s="20"/>
      <c r="C175" s="35" t="s">
        <v>681</v>
      </c>
      <c r="D175" s="52" t="s">
        <v>189</v>
      </c>
      <c r="E175" s="24">
        <v>15</v>
      </c>
      <c r="F175" s="24"/>
      <c r="G175" s="24">
        <f t="shared" si="3"/>
        <v>0</v>
      </c>
      <c r="H175" s="124" t="s">
        <v>2512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>
        <v>122</v>
      </c>
      <c r="B176" s="20"/>
      <c r="C176" s="35" t="s">
        <v>682</v>
      </c>
      <c r="D176" s="52" t="s">
        <v>69</v>
      </c>
      <c r="E176" s="24">
        <v>1</v>
      </c>
      <c r="F176" s="24"/>
      <c r="G176" s="24">
        <f t="shared" si="3"/>
        <v>0</v>
      </c>
      <c r="H176" s="124" t="s">
        <v>2512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/>
      <c r="B177" s="20"/>
      <c r="C177" s="35" t="s">
        <v>683</v>
      </c>
      <c r="D177" s="52"/>
      <c r="E177" s="24"/>
      <c r="F177" s="24"/>
      <c r="G177" s="24"/>
      <c r="H177" s="124">
        <v>0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/>
      <c r="B178" s="20"/>
      <c r="C178" s="35" t="s">
        <v>684</v>
      </c>
      <c r="D178" s="52"/>
      <c r="E178" s="24"/>
      <c r="F178" s="24"/>
      <c r="G178" s="24"/>
      <c r="H178" s="124">
        <v>0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20"/>
      <c r="C179" s="61" t="s">
        <v>685</v>
      </c>
      <c r="D179" s="52" t="s">
        <v>345</v>
      </c>
      <c r="E179" s="24"/>
      <c r="F179" s="24"/>
      <c r="G179" s="24"/>
      <c r="H179" s="124">
        <v>0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>
        <v>123</v>
      </c>
      <c r="B180" s="20" t="s">
        <v>345</v>
      </c>
      <c r="C180" s="35" t="s">
        <v>686</v>
      </c>
      <c r="D180" s="52" t="s">
        <v>189</v>
      </c>
      <c r="E180" s="24">
        <v>65</v>
      </c>
      <c r="F180" s="24"/>
      <c r="G180" s="24">
        <f t="shared" si="3"/>
        <v>0</v>
      </c>
      <c r="H180" s="124" t="s">
        <v>2512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>
        <v>124</v>
      </c>
      <c r="B181" s="20" t="s">
        <v>345</v>
      </c>
      <c r="C181" s="35" t="s">
        <v>687</v>
      </c>
      <c r="D181" s="52" t="s">
        <v>189</v>
      </c>
      <c r="E181" s="24">
        <v>5</v>
      </c>
      <c r="F181" s="24"/>
      <c r="G181" s="24">
        <f t="shared" si="3"/>
        <v>0</v>
      </c>
      <c r="H181" s="124" t="s">
        <v>2512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1" t="s">
        <v>65</v>
      </c>
      <c r="B182" s="21" t="s">
        <v>688</v>
      </c>
      <c r="C182" s="36" t="s">
        <v>689</v>
      </c>
      <c r="D182" s="53"/>
      <c r="E182" s="25"/>
      <c r="F182" s="25"/>
      <c r="G182" s="25">
        <f>SUM(G183:G184)</f>
        <v>0</v>
      </c>
      <c r="H182" s="125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69">
        <v>125</v>
      </c>
      <c r="B183" s="69"/>
      <c r="C183" s="70" t="s">
        <v>690</v>
      </c>
      <c r="D183" s="71" t="s">
        <v>69</v>
      </c>
      <c r="E183" s="72">
        <v>1</v>
      </c>
      <c r="F183" s="72"/>
      <c r="G183" s="72">
        <f t="shared" ref="G183:G184" si="4">ROUND(E183*F183,2)</f>
        <v>0</v>
      </c>
      <c r="H183" s="267" t="s">
        <v>2512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31">
        <v>126</v>
      </c>
      <c r="B184" s="31"/>
      <c r="C184" s="40" t="s">
        <v>691</v>
      </c>
      <c r="D184" s="56" t="s">
        <v>69</v>
      </c>
      <c r="E184" s="60">
        <v>1</v>
      </c>
      <c r="F184" s="60"/>
      <c r="G184" s="60">
        <f t="shared" si="4"/>
        <v>0</v>
      </c>
      <c r="H184" s="126" t="s">
        <v>2512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62"/>
      <c r="B185" s="62"/>
      <c r="C185" s="63"/>
      <c r="D185" s="64"/>
      <c r="E185" s="65"/>
      <c r="F185" s="65"/>
      <c r="G185" s="65"/>
      <c r="H185" s="152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x14ac:dyDescent="0.2">
      <c r="A186" s="32"/>
      <c r="B186" s="59" t="s">
        <v>6</v>
      </c>
      <c r="C186" s="42" t="s">
        <v>345</v>
      </c>
      <c r="D186" s="57"/>
      <c r="E186" s="48"/>
      <c r="F186" s="33"/>
      <c r="G186" s="34">
        <f>G8+G18+G182</f>
        <v>0</v>
      </c>
      <c r="O186" t="e">
        <f>SUMIF(#REF!,#REF!,G7:G181)</f>
        <v>#REF!</v>
      </c>
      <c r="P186" t="e">
        <f>SUMIF(#REF!,#REF!,G7:G181)</f>
        <v>#REF!</v>
      </c>
      <c r="Q186" t="s">
        <v>461</v>
      </c>
    </row>
  </sheetData>
  <protectedRanges>
    <protectedRange sqref="F9:F184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AT196"/>
  <sheetViews>
    <sheetView showZeros="0" view="pageBreakPreview" topLeftCell="A2" zoomScale="130" zoomScaleNormal="100" zoomScaleSheetLayoutView="130" workbookViewId="0">
      <selection activeCell="F36" sqref="F36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6" t="s">
        <v>692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77" t="s">
        <v>693</v>
      </c>
      <c r="C8" s="29" t="s">
        <v>694</v>
      </c>
      <c r="D8" s="51"/>
      <c r="E8" s="30"/>
      <c r="F8" s="30"/>
      <c r="G8" s="30">
        <f>SUM(G9:G79)</f>
        <v>0</v>
      </c>
      <c r="H8" s="122"/>
      <c r="Q8" t="s">
        <v>66</v>
      </c>
    </row>
    <row r="9" spans="1:46" ht="33.75" outlineLevel="1" x14ac:dyDescent="0.2">
      <c r="A9" s="20">
        <v>1</v>
      </c>
      <c r="B9" s="78">
        <v>101</v>
      </c>
      <c r="C9" s="35" t="s">
        <v>695</v>
      </c>
      <c r="D9" s="52" t="s">
        <v>69</v>
      </c>
      <c r="E9" s="24">
        <v>1</v>
      </c>
      <c r="F9" s="24"/>
      <c r="G9" s="24">
        <f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22.5" outlineLevel="1" x14ac:dyDescent="0.2">
      <c r="A10" s="20">
        <v>2</v>
      </c>
      <c r="B10" s="78">
        <v>102</v>
      </c>
      <c r="C10" s="35" t="s">
        <v>696</v>
      </c>
      <c r="D10" s="52" t="s">
        <v>69</v>
      </c>
      <c r="E10" s="24">
        <v>1</v>
      </c>
      <c r="F10" s="24"/>
      <c r="G10" s="24">
        <f t="shared" ref="G10:G73" si="0">ROUND(E10*F10,2)</f>
        <v>0</v>
      </c>
      <c r="H10" s="124" t="s">
        <v>2512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33.75" outlineLevel="1" x14ac:dyDescent="0.2">
      <c r="A11" s="20">
        <v>3</v>
      </c>
      <c r="B11" s="78">
        <v>103</v>
      </c>
      <c r="C11" s="35" t="s">
        <v>697</v>
      </c>
      <c r="D11" s="52" t="s">
        <v>69</v>
      </c>
      <c r="E11" s="24">
        <v>4</v>
      </c>
      <c r="F11" s="24"/>
      <c r="G11" s="24">
        <f t="shared" si="0"/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33.75" outlineLevel="1" x14ac:dyDescent="0.2">
      <c r="A12" s="20">
        <v>4</v>
      </c>
      <c r="B12" s="78">
        <v>104</v>
      </c>
      <c r="C12" s="35" t="s">
        <v>698</v>
      </c>
      <c r="D12" s="52" t="s">
        <v>69</v>
      </c>
      <c r="E12" s="24">
        <v>8</v>
      </c>
      <c r="F12" s="24"/>
      <c r="G12" s="24">
        <f t="shared" si="0"/>
        <v>0</v>
      </c>
      <c r="H12" s="124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>
        <v>5</v>
      </c>
      <c r="B13" s="78">
        <v>105</v>
      </c>
      <c r="C13" s="35" t="s">
        <v>699</v>
      </c>
      <c r="D13" s="52" t="s">
        <v>69</v>
      </c>
      <c r="E13" s="24">
        <v>4</v>
      </c>
      <c r="F13" s="24"/>
      <c r="G13" s="24">
        <f t="shared" si="0"/>
        <v>0</v>
      </c>
      <c r="H13" s="124" t="s">
        <v>2512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22.5" outlineLevel="1" x14ac:dyDescent="0.2">
      <c r="A14" s="20">
        <v>6</v>
      </c>
      <c r="B14" s="78">
        <v>106</v>
      </c>
      <c r="C14" s="35" t="s">
        <v>700</v>
      </c>
      <c r="D14" s="52" t="s">
        <v>69</v>
      </c>
      <c r="E14" s="24">
        <v>2</v>
      </c>
      <c r="F14" s="24"/>
      <c r="G14" s="24">
        <f t="shared" si="0"/>
        <v>0</v>
      </c>
      <c r="H14" s="124" t="s">
        <v>2512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>
        <v>7</v>
      </c>
      <c r="B15" s="78">
        <v>107</v>
      </c>
      <c r="C15" s="35" t="s">
        <v>701</v>
      </c>
      <c r="D15" s="52" t="s">
        <v>69</v>
      </c>
      <c r="E15" s="24">
        <v>2</v>
      </c>
      <c r="F15" s="24"/>
      <c r="G15" s="24">
        <f t="shared" si="0"/>
        <v>0</v>
      </c>
      <c r="H15" s="124" t="s">
        <v>2512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>
        <v>8</v>
      </c>
      <c r="B16" s="78">
        <v>108</v>
      </c>
      <c r="C16" s="35" t="s">
        <v>702</v>
      </c>
      <c r="D16" s="52" t="s">
        <v>69</v>
      </c>
      <c r="E16" s="24">
        <v>2</v>
      </c>
      <c r="F16" s="24"/>
      <c r="G16" s="24">
        <f t="shared" si="0"/>
        <v>0</v>
      </c>
      <c r="H16" s="124" t="s">
        <v>2512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22.5" outlineLevel="1" x14ac:dyDescent="0.2">
      <c r="A17" s="20">
        <v>9</v>
      </c>
      <c r="B17" s="78">
        <v>109</v>
      </c>
      <c r="C17" s="35" t="s">
        <v>703</v>
      </c>
      <c r="D17" s="52" t="s">
        <v>69</v>
      </c>
      <c r="E17" s="24">
        <v>4</v>
      </c>
      <c r="F17" s="24"/>
      <c r="G17" s="24">
        <f t="shared" si="0"/>
        <v>0</v>
      </c>
      <c r="H17" s="124" t="s">
        <v>2512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>
        <v>10</v>
      </c>
      <c r="B18" s="78">
        <v>110</v>
      </c>
      <c r="C18" s="35" t="s">
        <v>704</v>
      </c>
      <c r="D18" s="52" t="s">
        <v>69</v>
      </c>
      <c r="E18" s="24">
        <v>2</v>
      </c>
      <c r="F18" s="24"/>
      <c r="G18" s="24">
        <f t="shared" si="0"/>
        <v>0</v>
      </c>
      <c r="H18" s="124" t="s">
        <v>2512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20">
        <v>11</v>
      </c>
      <c r="B19" s="78">
        <v>111</v>
      </c>
      <c r="C19" s="35" t="s">
        <v>705</v>
      </c>
      <c r="D19" s="52" t="s">
        <v>69</v>
      </c>
      <c r="E19" s="24">
        <v>8</v>
      </c>
      <c r="F19" s="24"/>
      <c r="G19" s="24">
        <f t="shared" si="0"/>
        <v>0</v>
      </c>
      <c r="H19" s="124" t="s">
        <v>2512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12</v>
      </c>
      <c r="B20" s="78">
        <v>112</v>
      </c>
      <c r="C20" s="61" t="s">
        <v>706</v>
      </c>
      <c r="D20" s="52"/>
      <c r="E20" s="24"/>
      <c r="F20" s="24"/>
      <c r="G20" s="24">
        <f t="shared" si="0"/>
        <v>0</v>
      </c>
      <c r="H20" s="124"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33.75" outlineLevel="1" x14ac:dyDescent="0.2">
      <c r="A21" s="20">
        <v>13</v>
      </c>
      <c r="B21" s="78">
        <v>113</v>
      </c>
      <c r="C21" s="35" t="s">
        <v>707</v>
      </c>
      <c r="D21" s="52" t="s">
        <v>69</v>
      </c>
      <c r="E21" s="24">
        <v>2</v>
      </c>
      <c r="F21" s="24"/>
      <c r="G21" s="24">
        <f t="shared" si="0"/>
        <v>0</v>
      </c>
      <c r="H21" s="124" t="s">
        <v>2512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>
        <v>14</v>
      </c>
      <c r="B22" s="78">
        <v>114</v>
      </c>
      <c r="C22" s="35" t="s">
        <v>708</v>
      </c>
      <c r="D22" s="52" t="s">
        <v>69</v>
      </c>
      <c r="E22" s="24">
        <v>12</v>
      </c>
      <c r="F22" s="24"/>
      <c r="G22" s="24">
        <f t="shared" si="0"/>
        <v>0</v>
      </c>
      <c r="H22" s="124" t="s">
        <v>2512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>
        <v>15</v>
      </c>
      <c r="B23" s="78">
        <v>115</v>
      </c>
      <c r="C23" s="35" t="s">
        <v>709</v>
      </c>
      <c r="D23" s="52" t="s">
        <v>69</v>
      </c>
      <c r="E23" s="24">
        <v>24</v>
      </c>
      <c r="F23" s="24"/>
      <c r="G23" s="24">
        <f t="shared" si="0"/>
        <v>0</v>
      </c>
      <c r="H23" s="124" t="s">
        <v>2512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33.75" outlineLevel="1" x14ac:dyDescent="0.2">
      <c r="A24" s="367">
        <v>16</v>
      </c>
      <c r="B24" s="368">
        <v>116</v>
      </c>
      <c r="C24" s="369" t="s">
        <v>710</v>
      </c>
      <c r="D24" s="370" t="s">
        <v>2609</v>
      </c>
      <c r="E24" s="371">
        <v>30</v>
      </c>
      <c r="F24" s="371"/>
      <c r="G24" s="371">
        <f t="shared" si="0"/>
        <v>0</v>
      </c>
      <c r="H24" s="372" t="s">
        <v>2512</v>
      </c>
      <c r="I24" s="19" t="s">
        <v>2610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33.75" outlineLevel="1" x14ac:dyDescent="0.2">
      <c r="A25" s="367">
        <v>17</v>
      </c>
      <c r="B25" s="368">
        <v>117</v>
      </c>
      <c r="C25" s="369" t="s">
        <v>2608</v>
      </c>
      <c r="D25" s="370" t="s">
        <v>69</v>
      </c>
      <c r="E25" s="371">
        <v>30</v>
      </c>
      <c r="F25" s="371"/>
      <c r="G25" s="371">
        <f t="shared" si="0"/>
        <v>0</v>
      </c>
      <c r="H25" s="372" t="s">
        <v>2512</v>
      </c>
      <c r="I25" s="19" t="s">
        <v>2610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18</v>
      </c>
      <c r="B26" s="78">
        <v>118</v>
      </c>
      <c r="C26" s="35" t="s">
        <v>711</v>
      </c>
      <c r="D26" s="52" t="s">
        <v>69</v>
      </c>
      <c r="E26" s="24">
        <v>1</v>
      </c>
      <c r="F26" s="24"/>
      <c r="G26" s="24">
        <f t="shared" si="0"/>
        <v>0</v>
      </c>
      <c r="H26" s="124" t="s">
        <v>2512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>
        <v>19</v>
      </c>
      <c r="B27" s="78">
        <v>119</v>
      </c>
      <c r="C27" s="35" t="s">
        <v>712</v>
      </c>
      <c r="D27" s="52" t="s">
        <v>69</v>
      </c>
      <c r="E27" s="24">
        <v>4</v>
      </c>
      <c r="F27" s="24"/>
      <c r="G27" s="24">
        <f t="shared" si="0"/>
        <v>0</v>
      </c>
      <c r="H27" s="124" t="s">
        <v>2512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>
        <v>20</v>
      </c>
      <c r="B28" s="78">
        <v>120</v>
      </c>
      <c r="C28" s="35" t="s">
        <v>713</v>
      </c>
      <c r="D28" s="52" t="s">
        <v>69</v>
      </c>
      <c r="E28" s="24">
        <v>20</v>
      </c>
      <c r="F28" s="24"/>
      <c r="G28" s="24">
        <f t="shared" si="0"/>
        <v>0</v>
      </c>
      <c r="H28" s="124" t="s">
        <v>2512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>
        <v>21</v>
      </c>
      <c r="B29" s="78">
        <v>121</v>
      </c>
      <c r="C29" s="35" t="s">
        <v>714</v>
      </c>
      <c r="D29" s="52" t="s">
        <v>69</v>
      </c>
      <c r="E29" s="24">
        <v>1</v>
      </c>
      <c r="F29" s="24"/>
      <c r="G29" s="24">
        <f t="shared" si="0"/>
        <v>0</v>
      </c>
      <c r="H29" s="124" t="s">
        <v>2512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22.5" outlineLevel="1" x14ac:dyDescent="0.2">
      <c r="A30" s="20">
        <v>22</v>
      </c>
      <c r="B30" s="78">
        <v>122</v>
      </c>
      <c r="C30" s="35" t="s">
        <v>715</v>
      </c>
      <c r="D30" s="52" t="s">
        <v>69</v>
      </c>
      <c r="E30" s="24">
        <v>2</v>
      </c>
      <c r="F30" s="24"/>
      <c r="G30" s="24">
        <f t="shared" si="0"/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>
        <v>23</v>
      </c>
      <c r="B31" s="78">
        <v>123</v>
      </c>
      <c r="C31" s="61" t="s">
        <v>716</v>
      </c>
      <c r="D31" s="52"/>
      <c r="E31" s="24"/>
      <c r="F31" s="24"/>
      <c r="G31" s="24">
        <f t="shared" si="0"/>
        <v>0</v>
      </c>
      <c r="H31" s="124"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22.5" outlineLevel="1" x14ac:dyDescent="0.2">
      <c r="A32" s="20">
        <v>24</v>
      </c>
      <c r="B32" s="78">
        <v>124</v>
      </c>
      <c r="C32" s="35" t="s">
        <v>717</v>
      </c>
      <c r="D32" s="52" t="s">
        <v>69</v>
      </c>
      <c r="E32" s="24">
        <v>1</v>
      </c>
      <c r="F32" s="24"/>
      <c r="G32" s="24">
        <f t="shared" si="0"/>
        <v>0</v>
      </c>
      <c r="H32" s="124" t="s">
        <v>2512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25</v>
      </c>
      <c r="B33" s="78">
        <v>125</v>
      </c>
      <c r="C33" s="61" t="s">
        <v>694</v>
      </c>
      <c r="D33" s="52"/>
      <c r="E33" s="24"/>
      <c r="F33" s="24"/>
      <c r="G33" s="24">
        <f t="shared" si="0"/>
        <v>0</v>
      </c>
      <c r="H33" s="124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ht="33.75" outlineLevel="1" x14ac:dyDescent="0.2">
      <c r="A34" s="20">
        <v>26</v>
      </c>
      <c r="B34" s="78">
        <v>126</v>
      </c>
      <c r="C34" s="35" t="s">
        <v>718</v>
      </c>
      <c r="D34" s="52" t="s">
        <v>83</v>
      </c>
      <c r="E34" s="24">
        <v>3800</v>
      </c>
      <c r="F34" s="24"/>
      <c r="G34" s="24">
        <f t="shared" si="0"/>
        <v>0</v>
      </c>
      <c r="H34" s="124" t="s">
        <v>2512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ht="22.5" outlineLevel="1" x14ac:dyDescent="0.2">
      <c r="A35" s="20">
        <v>27</v>
      </c>
      <c r="B35" s="78">
        <v>127</v>
      </c>
      <c r="C35" s="35" t="s">
        <v>719</v>
      </c>
      <c r="D35" s="52" t="s">
        <v>83</v>
      </c>
      <c r="E35" s="24">
        <v>2320</v>
      </c>
      <c r="F35" s="24"/>
      <c r="G35" s="24">
        <f t="shared" si="0"/>
        <v>0</v>
      </c>
      <c r="H35" s="124" t="s">
        <v>2512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28</v>
      </c>
      <c r="B36" s="78">
        <v>128</v>
      </c>
      <c r="C36" s="35" t="s">
        <v>720</v>
      </c>
      <c r="D36" s="52" t="s">
        <v>83</v>
      </c>
      <c r="E36" s="24">
        <v>6120</v>
      </c>
      <c r="F36" s="24"/>
      <c r="G36" s="24">
        <f t="shared" si="0"/>
        <v>0</v>
      </c>
      <c r="H36" s="124" t="s">
        <v>2512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ht="22.5" outlineLevel="1" x14ac:dyDescent="0.2">
      <c r="A37" s="20">
        <v>29</v>
      </c>
      <c r="B37" s="78">
        <v>129</v>
      </c>
      <c r="C37" s="35" t="s">
        <v>721</v>
      </c>
      <c r="D37" s="52" t="s">
        <v>69</v>
      </c>
      <c r="E37" s="24">
        <v>60</v>
      </c>
      <c r="F37" s="24"/>
      <c r="G37" s="24">
        <f t="shared" si="0"/>
        <v>0</v>
      </c>
      <c r="H37" s="124" t="s">
        <v>2512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ht="22.5" outlineLevel="1" x14ac:dyDescent="0.2">
      <c r="A38" s="20">
        <v>30</v>
      </c>
      <c r="B38" s="78">
        <v>130</v>
      </c>
      <c r="C38" s="35" t="s">
        <v>722</v>
      </c>
      <c r="D38" s="52" t="s">
        <v>69</v>
      </c>
      <c r="E38" s="24">
        <v>240</v>
      </c>
      <c r="F38" s="24"/>
      <c r="G38" s="24">
        <f t="shared" si="0"/>
        <v>0</v>
      </c>
      <c r="H38" s="124" t="s">
        <v>2512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22.5" outlineLevel="1" x14ac:dyDescent="0.2">
      <c r="A39" s="20">
        <v>31</v>
      </c>
      <c r="B39" s="78">
        <v>131</v>
      </c>
      <c r="C39" s="35" t="s">
        <v>723</v>
      </c>
      <c r="D39" s="52" t="s">
        <v>69</v>
      </c>
      <c r="E39" s="24">
        <v>116</v>
      </c>
      <c r="F39" s="24"/>
      <c r="G39" s="24">
        <f t="shared" si="0"/>
        <v>0</v>
      </c>
      <c r="H39" s="124" t="s">
        <v>2512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>
        <v>32</v>
      </c>
      <c r="B40" s="78">
        <v>132</v>
      </c>
      <c r="C40" s="35" t="s">
        <v>724</v>
      </c>
      <c r="D40" s="52" t="s">
        <v>69</v>
      </c>
      <c r="E40" s="24">
        <v>116</v>
      </c>
      <c r="F40" s="24"/>
      <c r="G40" s="24">
        <f t="shared" si="0"/>
        <v>0</v>
      </c>
      <c r="H40" s="124" t="s">
        <v>2512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ht="22.5" outlineLevel="1" x14ac:dyDescent="0.2">
      <c r="A41" s="20">
        <v>33</v>
      </c>
      <c r="B41" s="78">
        <v>133</v>
      </c>
      <c r="C41" s="35" t="s">
        <v>725</v>
      </c>
      <c r="D41" s="52" t="s">
        <v>69</v>
      </c>
      <c r="E41" s="24">
        <v>1</v>
      </c>
      <c r="F41" s="24"/>
      <c r="G41" s="24">
        <f t="shared" si="0"/>
        <v>0</v>
      </c>
      <c r="H41" s="124" t="s">
        <v>2512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>
        <v>34</v>
      </c>
      <c r="B42" s="78">
        <v>134</v>
      </c>
      <c r="C42" s="35" t="s">
        <v>726</v>
      </c>
      <c r="D42" s="52" t="s">
        <v>69</v>
      </c>
      <c r="E42" s="24">
        <v>100</v>
      </c>
      <c r="F42" s="24"/>
      <c r="G42" s="24">
        <f t="shared" si="0"/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35</v>
      </c>
      <c r="B43" s="78">
        <v>135</v>
      </c>
      <c r="C43" s="35" t="s">
        <v>727</v>
      </c>
      <c r="D43" s="52" t="s">
        <v>69</v>
      </c>
      <c r="E43" s="24">
        <v>40</v>
      </c>
      <c r="F43" s="24"/>
      <c r="G43" s="24">
        <f t="shared" si="0"/>
        <v>0</v>
      </c>
      <c r="H43" s="124" t="s">
        <v>2512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>
        <v>36</v>
      </c>
      <c r="B44" s="78">
        <v>136</v>
      </c>
      <c r="C44" s="35" t="s">
        <v>728</v>
      </c>
      <c r="D44" s="52" t="s">
        <v>69</v>
      </c>
      <c r="E44" s="24">
        <v>20</v>
      </c>
      <c r="F44" s="24"/>
      <c r="G44" s="24">
        <f t="shared" si="0"/>
        <v>0</v>
      </c>
      <c r="H44" s="124" t="s">
        <v>2512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20">
        <v>37</v>
      </c>
      <c r="B45" s="78">
        <v>137</v>
      </c>
      <c r="C45" s="35" t="s">
        <v>729</v>
      </c>
      <c r="D45" s="52" t="s">
        <v>69</v>
      </c>
      <c r="E45" s="24">
        <v>50</v>
      </c>
      <c r="F45" s="24"/>
      <c r="G45" s="24">
        <f t="shared" si="0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>
        <v>38</v>
      </c>
      <c r="B46" s="78">
        <v>138</v>
      </c>
      <c r="C46" s="35" t="s">
        <v>726</v>
      </c>
      <c r="D46" s="52" t="s">
        <v>69</v>
      </c>
      <c r="E46" s="24">
        <v>200</v>
      </c>
      <c r="F46" s="24"/>
      <c r="G46" s="24">
        <f t="shared" si="0"/>
        <v>0</v>
      </c>
      <c r="H46" s="124" t="s">
        <v>2512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39</v>
      </c>
      <c r="B47" s="78">
        <v>139</v>
      </c>
      <c r="C47" s="35" t="s">
        <v>730</v>
      </c>
      <c r="D47" s="52" t="s">
        <v>69</v>
      </c>
      <c r="E47" s="24">
        <v>200</v>
      </c>
      <c r="F47" s="24"/>
      <c r="G47" s="24">
        <f t="shared" si="0"/>
        <v>0</v>
      </c>
      <c r="H47" s="124" t="s">
        <v>2512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20">
        <v>40</v>
      </c>
      <c r="B48" s="78">
        <v>140</v>
      </c>
      <c r="C48" s="35" t="s">
        <v>731</v>
      </c>
      <c r="D48" s="52" t="s">
        <v>69</v>
      </c>
      <c r="E48" s="24">
        <v>60</v>
      </c>
      <c r="F48" s="24"/>
      <c r="G48" s="24">
        <f t="shared" si="0"/>
        <v>0</v>
      </c>
      <c r="H48" s="124" t="s">
        <v>2512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>
        <v>41</v>
      </c>
      <c r="B49" s="78">
        <v>141</v>
      </c>
      <c r="C49" s="35" t="s">
        <v>732</v>
      </c>
      <c r="D49" s="52" t="s">
        <v>69</v>
      </c>
      <c r="E49" s="24">
        <v>60</v>
      </c>
      <c r="F49" s="24"/>
      <c r="G49" s="24">
        <f t="shared" si="0"/>
        <v>0</v>
      </c>
      <c r="H49" s="124" t="s">
        <v>2512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>
        <v>42</v>
      </c>
      <c r="B50" s="78">
        <v>142</v>
      </c>
      <c r="C50" s="35" t="s">
        <v>733</v>
      </c>
      <c r="D50" s="52" t="s">
        <v>69</v>
      </c>
      <c r="E50" s="24">
        <v>60</v>
      </c>
      <c r="F50" s="24"/>
      <c r="G50" s="24">
        <f t="shared" si="0"/>
        <v>0</v>
      </c>
      <c r="H50" s="124" t="s">
        <v>2512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43</v>
      </c>
      <c r="B51" s="78">
        <v>143</v>
      </c>
      <c r="C51" s="35" t="s">
        <v>734</v>
      </c>
      <c r="D51" s="52" t="s">
        <v>69</v>
      </c>
      <c r="E51" s="24">
        <v>20</v>
      </c>
      <c r="F51" s="24"/>
      <c r="G51" s="24">
        <f t="shared" si="0"/>
        <v>0</v>
      </c>
      <c r="H51" s="124" t="s">
        <v>2512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>
        <v>44</v>
      </c>
      <c r="B52" s="78">
        <v>144</v>
      </c>
      <c r="C52" s="35" t="s">
        <v>735</v>
      </c>
      <c r="D52" s="52" t="s">
        <v>69</v>
      </c>
      <c r="E52" s="24">
        <v>60</v>
      </c>
      <c r="F52" s="24"/>
      <c r="G52" s="24">
        <f t="shared" si="0"/>
        <v>0</v>
      </c>
      <c r="H52" s="124" t="s">
        <v>2512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>
        <v>45</v>
      </c>
      <c r="B53" s="78">
        <v>145</v>
      </c>
      <c r="C53" s="35" t="s">
        <v>736</v>
      </c>
      <c r="D53" s="52" t="s">
        <v>69</v>
      </c>
      <c r="E53" s="24">
        <v>60</v>
      </c>
      <c r="F53" s="24"/>
      <c r="G53" s="24">
        <f t="shared" si="0"/>
        <v>0</v>
      </c>
      <c r="H53" s="124" t="s">
        <v>2512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20">
        <v>46</v>
      </c>
      <c r="B54" s="78">
        <v>146</v>
      </c>
      <c r="C54" s="35" t="s">
        <v>737</v>
      </c>
      <c r="D54" s="52" t="s">
        <v>69</v>
      </c>
      <c r="E54" s="24">
        <v>60</v>
      </c>
      <c r="F54" s="24"/>
      <c r="G54" s="24">
        <f t="shared" si="0"/>
        <v>0</v>
      </c>
      <c r="H54" s="124" t="s">
        <v>2512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47</v>
      </c>
      <c r="B55" s="78">
        <v>147</v>
      </c>
      <c r="C55" s="35" t="s">
        <v>738</v>
      </c>
      <c r="D55" s="52" t="s">
        <v>69</v>
      </c>
      <c r="E55" s="24">
        <v>60</v>
      </c>
      <c r="F55" s="24"/>
      <c r="G55" s="24">
        <f t="shared" si="0"/>
        <v>0</v>
      </c>
      <c r="H55" s="124" t="s">
        <v>2512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>
        <v>48</v>
      </c>
      <c r="B56" s="78">
        <v>148</v>
      </c>
      <c r="C56" s="35" t="s">
        <v>739</v>
      </c>
      <c r="D56" s="52" t="s">
        <v>69</v>
      </c>
      <c r="E56" s="24">
        <v>60</v>
      </c>
      <c r="F56" s="24"/>
      <c r="G56" s="24">
        <f t="shared" si="0"/>
        <v>0</v>
      </c>
      <c r="H56" s="124" t="s">
        <v>2512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>
        <v>49</v>
      </c>
      <c r="B57" s="78">
        <v>149</v>
      </c>
      <c r="C57" s="35" t="s">
        <v>740</v>
      </c>
      <c r="D57" s="52" t="s">
        <v>69</v>
      </c>
      <c r="E57" s="24">
        <v>1</v>
      </c>
      <c r="F57" s="24"/>
      <c r="G57" s="24">
        <f t="shared" si="0"/>
        <v>0</v>
      </c>
      <c r="H57" s="124" t="s">
        <v>2512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50</v>
      </c>
      <c r="B58" s="78">
        <v>150</v>
      </c>
      <c r="C58" s="35" t="s">
        <v>741</v>
      </c>
      <c r="D58" s="52" t="s">
        <v>69</v>
      </c>
      <c r="E58" s="24">
        <v>500</v>
      </c>
      <c r="F58" s="24"/>
      <c r="G58" s="24">
        <f t="shared" si="0"/>
        <v>0</v>
      </c>
      <c r="H58" s="124" t="s">
        <v>2512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51</v>
      </c>
      <c r="B59" s="78">
        <v>151</v>
      </c>
      <c r="C59" s="61" t="s">
        <v>742</v>
      </c>
      <c r="D59" s="52"/>
      <c r="E59" s="24"/>
      <c r="F59" s="24"/>
      <c r="G59" s="24">
        <f t="shared" si="0"/>
        <v>0</v>
      </c>
      <c r="H59" s="124">
        <v>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22.5" outlineLevel="1" x14ac:dyDescent="0.2">
      <c r="A60" s="20">
        <v>52</v>
      </c>
      <c r="B60" s="78">
        <v>152</v>
      </c>
      <c r="C60" s="35" t="s">
        <v>743</v>
      </c>
      <c r="D60" s="52" t="s">
        <v>69</v>
      </c>
      <c r="E60" s="24">
        <v>2</v>
      </c>
      <c r="F60" s="24"/>
      <c r="G60" s="24">
        <f t="shared" si="0"/>
        <v>0</v>
      </c>
      <c r="H60" s="124" t="s">
        <v>2512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53</v>
      </c>
      <c r="B61" s="78">
        <v>153</v>
      </c>
      <c r="C61" s="35" t="s">
        <v>744</v>
      </c>
      <c r="D61" s="52" t="s">
        <v>83</v>
      </c>
      <c r="E61" s="24">
        <v>10</v>
      </c>
      <c r="F61" s="24"/>
      <c r="G61" s="24">
        <f t="shared" si="0"/>
        <v>0</v>
      </c>
      <c r="H61" s="124" t="s">
        <v>2512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>
        <v>54</v>
      </c>
      <c r="B62" s="78">
        <v>154</v>
      </c>
      <c r="C62" s="35" t="s">
        <v>745</v>
      </c>
      <c r="D62" s="52" t="s">
        <v>83</v>
      </c>
      <c r="E62" s="24">
        <v>700</v>
      </c>
      <c r="F62" s="24"/>
      <c r="G62" s="24">
        <f t="shared" si="0"/>
        <v>0</v>
      </c>
      <c r="H62" s="124" t="s">
        <v>2512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55</v>
      </c>
      <c r="B63" s="78">
        <v>155</v>
      </c>
      <c r="C63" s="35" t="s">
        <v>746</v>
      </c>
      <c r="D63" s="52" t="s">
        <v>69</v>
      </c>
      <c r="E63" s="24">
        <v>20</v>
      </c>
      <c r="F63" s="24"/>
      <c r="G63" s="24">
        <f t="shared" si="0"/>
        <v>0</v>
      </c>
      <c r="H63" s="124" t="s">
        <v>2512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>
        <v>56</v>
      </c>
      <c r="B64" s="78">
        <v>156</v>
      </c>
      <c r="C64" s="35" t="s">
        <v>747</v>
      </c>
      <c r="D64" s="52" t="s">
        <v>69</v>
      </c>
      <c r="E64" s="24">
        <v>2</v>
      </c>
      <c r="F64" s="24"/>
      <c r="G64" s="24">
        <f t="shared" si="0"/>
        <v>0</v>
      </c>
      <c r="H64" s="124" t="s">
        <v>2512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>
        <v>57</v>
      </c>
      <c r="B65" s="78">
        <v>157</v>
      </c>
      <c r="C65" s="35" t="s">
        <v>748</v>
      </c>
      <c r="D65" s="52" t="s">
        <v>69</v>
      </c>
      <c r="E65" s="24">
        <v>1</v>
      </c>
      <c r="F65" s="24"/>
      <c r="G65" s="24">
        <f t="shared" si="0"/>
        <v>0</v>
      </c>
      <c r="H65" s="124" t="s">
        <v>2512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22.5" outlineLevel="1" x14ac:dyDescent="0.2">
      <c r="A66" s="20">
        <v>58</v>
      </c>
      <c r="B66" s="78">
        <v>158</v>
      </c>
      <c r="C66" s="35" t="s">
        <v>749</v>
      </c>
      <c r="D66" s="52" t="s">
        <v>69</v>
      </c>
      <c r="E66" s="24">
        <v>10</v>
      </c>
      <c r="F66" s="24"/>
      <c r="G66" s="24">
        <f t="shared" si="0"/>
        <v>0</v>
      </c>
      <c r="H66" s="124" t="s">
        <v>2512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22.5" outlineLevel="1" x14ac:dyDescent="0.2">
      <c r="A67" s="20">
        <v>59</v>
      </c>
      <c r="B67" s="78">
        <v>159</v>
      </c>
      <c r="C67" s="35" t="s">
        <v>750</v>
      </c>
      <c r="D67" s="52" t="s">
        <v>69</v>
      </c>
      <c r="E67" s="24">
        <v>10</v>
      </c>
      <c r="F67" s="24"/>
      <c r="G67" s="24">
        <f t="shared" si="0"/>
        <v>0</v>
      </c>
      <c r="H67" s="124" t="s">
        <v>2512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22.5" outlineLevel="1" x14ac:dyDescent="0.2">
      <c r="A68" s="20">
        <v>60</v>
      </c>
      <c r="B68" s="78">
        <v>160</v>
      </c>
      <c r="C68" s="35" t="s">
        <v>751</v>
      </c>
      <c r="D68" s="52" t="s">
        <v>69</v>
      </c>
      <c r="E68" s="24">
        <v>10</v>
      </c>
      <c r="F68" s="24"/>
      <c r="G68" s="24">
        <f t="shared" si="0"/>
        <v>0</v>
      </c>
      <c r="H68" s="124" t="s">
        <v>2512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22.5" outlineLevel="1" x14ac:dyDescent="0.2">
      <c r="A69" s="20">
        <v>61</v>
      </c>
      <c r="B69" s="78">
        <v>161</v>
      </c>
      <c r="C69" s="35" t="s">
        <v>752</v>
      </c>
      <c r="D69" s="52" t="s">
        <v>69</v>
      </c>
      <c r="E69" s="24">
        <v>1</v>
      </c>
      <c r="F69" s="24"/>
      <c r="G69" s="24">
        <f t="shared" si="0"/>
        <v>0</v>
      </c>
      <c r="H69" s="124" t="s">
        <v>2512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62</v>
      </c>
      <c r="B70" s="78">
        <v>162</v>
      </c>
      <c r="C70" s="35" t="s">
        <v>753</v>
      </c>
      <c r="D70" s="52" t="s">
        <v>83</v>
      </c>
      <c r="E70" s="24">
        <v>60</v>
      </c>
      <c r="F70" s="24"/>
      <c r="G70" s="24">
        <f t="shared" si="0"/>
        <v>0</v>
      </c>
      <c r="H70" s="124" t="s">
        <v>2512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>
        <v>63</v>
      </c>
      <c r="B71" s="78">
        <v>163</v>
      </c>
      <c r="C71" s="35" t="s">
        <v>754</v>
      </c>
      <c r="D71" s="52" t="s">
        <v>83</v>
      </c>
      <c r="E71" s="24">
        <v>20</v>
      </c>
      <c r="F71" s="24"/>
      <c r="G71" s="24">
        <f t="shared" si="0"/>
        <v>0</v>
      </c>
      <c r="H71" s="124" t="s">
        <v>2512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>
        <v>64</v>
      </c>
      <c r="B72" s="78">
        <v>164</v>
      </c>
      <c r="C72" s="35" t="s">
        <v>755</v>
      </c>
      <c r="D72" s="52" t="s">
        <v>69</v>
      </c>
      <c r="E72" s="24">
        <v>180</v>
      </c>
      <c r="F72" s="24"/>
      <c r="G72" s="24">
        <f t="shared" si="0"/>
        <v>0</v>
      </c>
      <c r="H72" s="124" t="s">
        <v>2512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>
        <v>65</v>
      </c>
      <c r="B73" s="78">
        <v>165</v>
      </c>
      <c r="C73" s="35" t="s">
        <v>756</v>
      </c>
      <c r="D73" s="52" t="s">
        <v>69</v>
      </c>
      <c r="E73" s="24">
        <v>180</v>
      </c>
      <c r="F73" s="24"/>
      <c r="G73" s="24">
        <f t="shared" si="0"/>
        <v>0</v>
      </c>
      <c r="H73" s="124" t="s">
        <v>2512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>
        <v>66</v>
      </c>
      <c r="B74" s="78">
        <v>166</v>
      </c>
      <c r="C74" s="35" t="s">
        <v>757</v>
      </c>
      <c r="D74" s="52" t="s">
        <v>83</v>
      </c>
      <c r="E74" s="24">
        <v>350</v>
      </c>
      <c r="F74" s="24"/>
      <c r="G74" s="24">
        <f t="shared" ref="G74:G79" si="1">ROUND(E74*F74,2)</f>
        <v>0</v>
      </c>
      <c r="H74" s="124" t="s">
        <v>2512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67</v>
      </c>
      <c r="B75" s="78">
        <v>167</v>
      </c>
      <c r="C75" s="35" t="s">
        <v>758</v>
      </c>
      <c r="D75" s="52" t="s">
        <v>83</v>
      </c>
      <c r="E75" s="24">
        <v>350</v>
      </c>
      <c r="F75" s="24"/>
      <c r="G75" s="24">
        <f t="shared" si="1"/>
        <v>0</v>
      </c>
      <c r="H75" s="124" t="s">
        <v>2512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>
        <v>68</v>
      </c>
      <c r="B76" s="78">
        <v>168</v>
      </c>
      <c r="C76" s="35" t="s">
        <v>759</v>
      </c>
      <c r="D76" s="52" t="s">
        <v>83</v>
      </c>
      <c r="E76" s="24">
        <v>350</v>
      </c>
      <c r="F76" s="24"/>
      <c r="G76" s="24">
        <f t="shared" si="1"/>
        <v>0</v>
      </c>
      <c r="H76" s="124" t="s">
        <v>2512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>
        <v>69</v>
      </c>
      <c r="B77" s="78">
        <v>169</v>
      </c>
      <c r="C77" s="35" t="s">
        <v>760</v>
      </c>
      <c r="D77" s="52" t="s">
        <v>69</v>
      </c>
      <c r="E77" s="24">
        <v>40</v>
      </c>
      <c r="F77" s="24"/>
      <c r="G77" s="24">
        <f t="shared" si="1"/>
        <v>0</v>
      </c>
      <c r="H77" s="124" t="s">
        <v>2512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>
        <v>70</v>
      </c>
      <c r="B78" s="78">
        <v>170</v>
      </c>
      <c r="C78" s="35" t="s">
        <v>761</v>
      </c>
      <c r="D78" s="52" t="s">
        <v>69</v>
      </c>
      <c r="E78" s="24">
        <v>22</v>
      </c>
      <c r="F78" s="24"/>
      <c r="G78" s="24">
        <f t="shared" si="1"/>
        <v>0</v>
      </c>
      <c r="H78" s="124" t="s">
        <v>2512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>
        <v>71</v>
      </c>
      <c r="B79" s="78">
        <v>171</v>
      </c>
      <c r="C79" s="35" t="s">
        <v>762</v>
      </c>
      <c r="D79" s="52" t="s">
        <v>69</v>
      </c>
      <c r="E79" s="24">
        <v>1</v>
      </c>
      <c r="F79" s="24"/>
      <c r="G79" s="24">
        <f t="shared" si="1"/>
        <v>0</v>
      </c>
      <c r="H79" s="124" t="s">
        <v>2512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2">
      <c r="A80" s="21" t="s">
        <v>65</v>
      </c>
      <c r="B80" s="79" t="s">
        <v>763</v>
      </c>
      <c r="C80" s="36" t="s">
        <v>764</v>
      </c>
      <c r="D80" s="53"/>
      <c r="E80" s="25"/>
      <c r="F80" s="25"/>
      <c r="G80" s="25">
        <f>SUM(G81:G97)</f>
        <v>0</v>
      </c>
      <c r="H80" s="125"/>
      <c r="I80" s="19"/>
      <c r="Q80" t="s">
        <v>66</v>
      </c>
    </row>
    <row r="81" spans="1:46" outlineLevel="1" x14ac:dyDescent="0.2">
      <c r="A81" s="20">
        <v>72</v>
      </c>
      <c r="B81" s="78">
        <v>201</v>
      </c>
      <c r="C81" s="35" t="s">
        <v>765</v>
      </c>
      <c r="D81" s="52" t="s">
        <v>69</v>
      </c>
      <c r="E81" s="24">
        <v>4</v>
      </c>
      <c r="F81" s="24"/>
      <c r="G81" s="24">
        <f>ROUND(E81*F81,2)</f>
        <v>0</v>
      </c>
      <c r="H81" s="124" t="s">
        <v>2512</v>
      </c>
      <c r="I81" s="19"/>
      <c r="J81" s="19"/>
      <c r="K81" s="19"/>
      <c r="L81" s="19"/>
      <c r="M81" s="19"/>
      <c r="N81" s="19"/>
      <c r="O81" s="19"/>
      <c r="P81" s="19"/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73</v>
      </c>
      <c r="B82" s="78">
        <v>202</v>
      </c>
      <c r="C82" s="35" t="s">
        <v>766</v>
      </c>
      <c r="D82" s="52" t="s">
        <v>69</v>
      </c>
      <c r="E82" s="24">
        <v>4</v>
      </c>
      <c r="F82" s="24"/>
      <c r="G82" s="24">
        <f t="shared" ref="G82:G94" si="2">ROUND(E82*F82,2)</f>
        <v>0</v>
      </c>
      <c r="H82" s="124" t="s">
        <v>2512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>
        <v>74</v>
      </c>
      <c r="B83" s="78">
        <v>203</v>
      </c>
      <c r="C83" s="35" t="s">
        <v>767</v>
      </c>
      <c r="D83" s="52" t="s">
        <v>69</v>
      </c>
      <c r="E83" s="24">
        <v>1</v>
      </c>
      <c r="F83" s="24"/>
      <c r="G83" s="24">
        <f t="shared" si="2"/>
        <v>0</v>
      </c>
      <c r="H83" s="124" t="s">
        <v>2512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>
        <v>75</v>
      </c>
      <c r="B84" s="78">
        <v>204</v>
      </c>
      <c r="C84" s="35" t="s">
        <v>768</v>
      </c>
      <c r="D84" s="52" t="s">
        <v>83</v>
      </c>
      <c r="E84" s="24">
        <v>120</v>
      </c>
      <c r="F84" s="24"/>
      <c r="G84" s="24">
        <f t="shared" si="2"/>
        <v>0</v>
      </c>
      <c r="H84" s="124" t="s">
        <v>2512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>
        <v>76</v>
      </c>
      <c r="B85" s="78">
        <v>205</v>
      </c>
      <c r="C85" s="35" t="s">
        <v>769</v>
      </c>
      <c r="D85" s="52" t="s">
        <v>83</v>
      </c>
      <c r="E85" s="24">
        <v>120</v>
      </c>
      <c r="F85" s="24"/>
      <c r="G85" s="24">
        <f t="shared" si="2"/>
        <v>0</v>
      </c>
      <c r="H85" s="124" t="s">
        <v>2512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ht="22.5" outlineLevel="1" x14ac:dyDescent="0.2">
      <c r="A86" s="20">
        <v>77</v>
      </c>
      <c r="B86" s="78">
        <v>206</v>
      </c>
      <c r="C86" s="35" t="s">
        <v>770</v>
      </c>
      <c r="D86" s="52" t="s">
        <v>69</v>
      </c>
      <c r="E86" s="24">
        <v>1</v>
      </c>
      <c r="F86" s="24"/>
      <c r="G86" s="24">
        <f t="shared" si="2"/>
        <v>0</v>
      </c>
      <c r="H86" s="124" t="s">
        <v>2512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>
        <v>78</v>
      </c>
      <c r="B87" s="78">
        <v>207</v>
      </c>
      <c r="C87" s="35" t="s">
        <v>771</v>
      </c>
      <c r="D87" s="52" t="s">
        <v>69</v>
      </c>
      <c r="E87" s="24">
        <v>1</v>
      </c>
      <c r="F87" s="24"/>
      <c r="G87" s="24">
        <f t="shared" si="2"/>
        <v>0</v>
      </c>
      <c r="H87" s="124" t="s">
        <v>2512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79</v>
      </c>
      <c r="B88" s="78">
        <v>208</v>
      </c>
      <c r="C88" s="35" t="s">
        <v>772</v>
      </c>
      <c r="D88" s="52" t="s">
        <v>69</v>
      </c>
      <c r="E88" s="24">
        <v>1</v>
      </c>
      <c r="F88" s="24"/>
      <c r="G88" s="24">
        <f t="shared" si="2"/>
        <v>0</v>
      </c>
      <c r="H88" s="124" t="s">
        <v>2512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>
        <v>80</v>
      </c>
      <c r="B89" s="78">
        <v>209</v>
      </c>
      <c r="C89" s="35" t="s">
        <v>773</v>
      </c>
      <c r="D89" s="52" t="s">
        <v>69</v>
      </c>
      <c r="E89" s="24">
        <v>1</v>
      </c>
      <c r="F89" s="24"/>
      <c r="G89" s="24">
        <f t="shared" si="2"/>
        <v>0</v>
      </c>
      <c r="H89" s="124" t="s">
        <v>2512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81</v>
      </c>
      <c r="B90" s="78">
        <v>210</v>
      </c>
      <c r="C90" s="35" t="s">
        <v>774</v>
      </c>
      <c r="D90" s="52" t="s">
        <v>69</v>
      </c>
      <c r="E90" s="24">
        <v>2</v>
      </c>
      <c r="F90" s="24"/>
      <c r="G90" s="24">
        <f t="shared" si="2"/>
        <v>0</v>
      </c>
      <c r="H90" s="124" t="s">
        <v>2512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ht="22.5" outlineLevel="1" x14ac:dyDescent="0.2">
      <c r="A91" s="20">
        <v>82</v>
      </c>
      <c r="B91" s="78">
        <v>211</v>
      </c>
      <c r="C91" s="35" t="s">
        <v>775</v>
      </c>
      <c r="D91" s="52" t="s">
        <v>189</v>
      </c>
      <c r="E91" s="24">
        <v>4</v>
      </c>
      <c r="F91" s="24"/>
      <c r="G91" s="24">
        <f t="shared" si="2"/>
        <v>0</v>
      </c>
      <c r="H91" s="124" t="s">
        <v>2512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>
        <v>83</v>
      </c>
      <c r="B92" s="78">
        <v>212</v>
      </c>
      <c r="C92" s="35" t="s">
        <v>755</v>
      </c>
      <c r="D92" s="52" t="s">
        <v>69</v>
      </c>
      <c r="E92" s="24">
        <v>11</v>
      </c>
      <c r="F92" s="24"/>
      <c r="G92" s="24">
        <f t="shared" si="2"/>
        <v>0</v>
      </c>
      <c r="H92" s="124" t="s">
        <v>2512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>
        <v>84</v>
      </c>
      <c r="B93" s="78">
        <v>213</v>
      </c>
      <c r="C93" s="35" t="s">
        <v>756</v>
      </c>
      <c r="D93" s="52" t="s">
        <v>69</v>
      </c>
      <c r="E93" s="24">
        <v>11</v>
      </c>
      <c r="F93" s="24"/>
      <c r="G93" s="24">
        <f t="shared" si="2"/>
        <v>0</v>
      </c>
      <c r="H93" s="124" t="s">
        <v>2512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85</v>
      </c>
      <c r="B94" s="78">
        <v>214</v>
      </c>
      <c r="C94" s="35" t="s">
        <v>757</v>
      </c>
      <c r="D94" s="52" t="s">
        <v>83</v>
      </c>
      <c r="E94" s="24">
        <v>175</v>
      </c>
      <c r="F94" s="24"/>
      <c r="G94" s="24">
        <f t="shared" si="2"/>
        <v>0</v>
      </c>
      <c r="H94" s="124" t="s">
        <v>2512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>
        <v>86</v>
      </c>
      <c r="B95" s="78">
        <v>215</v>
      </c>
      <c r="C95" s="35" t="s">
        <v>758</v>
      </c>
      <c r="D95" s="52" t="s">
        <v>83</v>
      </c>
      <c r="E95" s="24">
        <v>175</v>
      </c>
      <c r="F95" s="24"/>
      <c r="G95" s="24">
        <f t="shared" ref="G95:G97" si="3">ROUND(E95*F95,2)</f>
        <v>0</v>
      </c>
      <c r="H95" s="124" t="s">
        <v>2512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87</v>
      </c>
      <c r="B96" s="78">
        <v>216</v>
      </c>
      <c r="C96" s="35" t="s">
        <v>759</v>
      </c>
      <c r="D96" s="52" t="s">
        <v>83</v>
      </c>
      <c r="E96" s="24">
        <v>175</v>
      </c>
      <c r="F96" s="24"/>
      <c r="G96" s="24">
        <f t="shared" si="3"/>
        <v>0</v>
      </c>
      <c r="H96" s="124" t="s">
        <v>2512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88</v>
      </c>
      <c r="B97" s="78">
        <v>217</v>
      </c>
      <c r="C97" s="35" t="s">
        <v>762</v>
      </c>
      <c r="D97" s="52" t="s">
        <v>69</v>
      </c>
      <c r="E97" s="24">
        <v>1</v>
      </c>
      <c r="F97" s="24"/>
      <c r="G97" s="24">
        <f t="shared" si="3"/>
        <v>0</v>
      </c>
      <c r="H97" s="124" t="s">
        <v>2512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1" t="s">
        <v>65</v>
      </c>
      <c r="B98" s="79" t="s">
        <v>776</v>
      </c>
      <c r="C98" s="36" t="s">
        <v>777</v>
      </c>
      <c r="D98" s="53"/>
      <c r="E98" s="25"/>
      <c r="F98" s="25"/>
      <c r="G98" s="25">
        <f>SUM(G99:G106)</f>
        <v>0</v>
      </c>
      <c r="H98" s="12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>
        <v>89</v>
      </c>
      <c r="B99" s="80">
        <v>301</v>
      </c>
      <c r="C99" s="70" t="s">
        <v>778</v>
      </c>
      <c r="D99" s="71" t="s">
        <v>83</v>
      </c>
      <c r="E99" s="72">
        <v>110</v>
      </c>
      <c r="F99" s="72"/>
      <c r="G99" s="24">
        <f t="shared" ref="G99:G106" si="4">ROUND(E99*F99,2)</f>
        <v>0</v>
      </c>
      <c r="H99" s="124" t="s">
        <v>2512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90</v>
      </c>
      <c r="B100" s="78">
        <v>302</v>
      </c>
      <c r="C100" s="35" t="s">
        <v>779</v>
      </c>
      <c r="D100" s="52" t="s">
        <v>83</v>
      </c>
      <c r="E100" s="24">
        <v>110</v>
      </c>
      <c r="F100" s="24"/>
      <c r="G100" s="24">
        <f t="shared" si="4"/>
        <v>0</v>
      </c>
      <c r="H100" s="124" t="s">
        <v>2512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>
        <v>91</v>
      </c>
      <c r="B101" s="78">
        <v>303</v>
      </c>
      <c r="C101" s="35" t="s">
        <v>755</v>
      </c>
      <c r="D101" s="52" t="s">
        <v>69</v>
      </c>
      <c r="E101" s="24">
        <v>11</v>
      </c>
      <c r="F101" s="24"/>
      <c r="G101" s="24">
        <f t="shared" si="4"/>
        <v>0</v>
      </c>
      <c r="H101" s="124" t="s">
        <v>2512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92</v>
      </c>
      <c r="B102" s="78">
        <v>304</v>
      </c>
      <c r="C102" s="35" t="s">
        <v>756</v>
      </c>
      <c r="D102" s="52" t="s">
        <v>69</v>
      </c>
      <c r="E102" s="24">
        <v>11</v>
      </c>
      <c r="F102" s="24"/>
      <c r="G102" s="24">
        <f t="shared" si="4"/>
        <v>0</v>
      </c>
      <c r="H102" s="124" t="s">
        <v>2512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93</v>
      </c>
      <c r="B103" s="78">
        <v>305</v>
      </c>
      <c r="C103" s="35" t="s">
        <v>757</v>
      </c>
      <c r="D103" s="52" t="s">
        <v>83</v>
      </c>
      <c r="E103" s="24">
        <v>175</v>
      </c>
      <c r="F103" s="24"/>
      <c r="G103" s="24">
        <f t="shared" si="4"/>
        <v>0</v>
      </c>
      <c r="H103" s="124" t="s">
        <v>2512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94</v>
      </c>
      <c r="B104" s="78">
        <v>306</v>
      </c>
      <c r="C104" s="35" t="s">
        <v>758</v>
      </c>
      <c r="D104" s="52" t="s">
        <v>83</v>
      </c>
      <c r="E104" s="24">
        <v>175</v>
      </c>
      <c r="F104" s="24"/>
      <c r="G104" s="24">
        <f t="shared" si="4"/>
        <v>0</v>
      </c>
      <c r="H104" s="124" t="s">
        <v>2512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>
        <v>95</v>
      </c>
      <c r="B105" s="78">
        <v>307</v>
      </c>
      <c r="C105" s="35" t="s">
        <v>759</v>
      </c>
      <c r="D105" s="52" t="s">
        <v>83</v>
      </c>
      <c r="E105" s="24">
        <v>175</v>
      </c>
      <c r="F105" s="24"/>
      <c r="G105" s="24">
        <f t="shared" si="4"/>
        <v>0</v>
      </c>
      <c r="H105" s="124" t="s">
        <v>2512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96</v>
      </c>
      <c r="B106" s="78">
        <v>308</v>
      </c>
      <c r="C106" s="35" t="s">
        <v>762</v>
      </c>
      <c r="D106" s="52" t="s">
        <v>69</v>
      </c>
      <c r="E106" s="24">
        <v>1</v>
      </c>
      <c r="F106" s="24"/>
      <c r="G106" s="24">
        <f t="shared" si="4"/>
        <v>0</v>
      </c>
      <c r="H106" s="124" t="s">
        <v>2512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1" t="s">
        <v>65</v>
      </c>
      <c r="B107" s="79" t="s">
        <v>780</v>
      </c>
      <c r="C107" s="36" t="s">
        <v>781</v>
      </c>
      <c r="D107" s="53"/>
      <c r="E107" s="25"/>
      <c r="F107" s="25"/>
      <c r="G107" s="25">
        <f>SUM(G108:G129)</f>
        <v>0</v>
      </c>
      <c r="H107" s="12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97</v>
      </c>
      <c r="B108" s="78">
        <v>501</v>
      </c>
      <c r="C108" s="61" t="s">
        <v>782</v>
      </c>
      <c r="D108" s="52"/>
      <c r="E108" s="24"/>
      <c r="F108" s="24"/>
      <c r="G108" s="24"/>
      <c r="H108" s="124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98</v>
      </c>
      <c r="B109" s="78">
        <v>502</v>
      </c>
      <c r="C109" s="35" t="s">
        <v>783</v>
      </c>
      <c r="D109" s="52" t="s">
        <v>69</v>
      </c>
      <c r="E109" s="24">
        <v>1</v>
      </c>
      <c r="F109" s="24"/>
      <c r="G109" s="24">
        <f t="shared" ref="G109:G172" si="5">ROUND(E109*F109,2)</f>
        <v>0</v>
      </c>
      <c r="H109" s="124" t="s">
        <v>2512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99</v>
      </c>
      <c r="B110" s="78">
        <v>503</v>
      </c>
      <c r="C110" s="35" t="s">
        <v>784</v>
      </c>
      <c r="D110" s="52" t="s">
        <v>69</v>
      </c>
      <c r="E110" s="24">
        <v>1</v>
      </c>
      <c r="F110" s="24"/>
      <c r="G110" s="24">
        <f t="shared" si="5"/>
        <v>0</v>
      </c>
      <c r="H110" s="124" t="s">
        <v>2512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>
        <v>100</v>
      </c>
      <c r="B111" s="78">
        <v>504</v>
      </c>
      <c r="C111" s="35" t="s">
        <v>785</v>
      </c>
      <c r="D111" s="52" t="s">
        <v>69</v>
      </c>
      <c r="E111" s="24">
        <v>1</v>
      </c>
      <c r="F111" s="24"/>
      <c r="G111" s="24">
        <f t="shared" si="5"/>
        <v>0</v>
      </c>
      <c r="H111" s="124" t="s">
        <v>2512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>
        <v>101</v>
      </c>
      <c r="B112" s="78">
        <v>505</v>
      </c>
      <c r="C112" s="35" t="s">
        <v>786</v>
      </c>
      <c r="D112" s="52" t="s">
        <v>69</v>
      </c>
      <c r="E112" s="24">
        <v>1</v>
      </c>
      <c r="F112" s="24"/>
      <c r="G112" s="24">
        <f t="shared" si="5"/>
        <v>0</v>
      </c>
      <c r="H112" s="124" t="s">
        <v>2512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outlineLevel="1" x14ac:dyDescent="0.2">
      <c r="A113" s="20">
        <v>102</v>
      </c>
      <c r="B113" s="78">
        <v>506</v>
      </c>
      <c r="C113" s="35" t="s">
        <v>787</v>
      </c>
      <c r="D113" s="52" t="s">
        <v>69</v>
      </c>
      <c r="E113" s="24">
        <v>8</v>
      </c>
      <c r="F113" s="24"/>
      <c r="G113" s="24">
        <f t="shared" si="5"/>
        <v>0</v>
      </c>
      <c r="H113" s="124" t="s">
        <v>2512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>
        <v>103</v>
      </c>
      <c r="B114" s="78">
        <v>507</v>
      </c>
      <c r="C114" s="35" t="s">
        <v>788</v>
      </c>
      <c r="D114" s="52" t="s">
        <v>69</v>
      </c>
      <c r="E114" s="24">
        <v>7</v>
      </c>
      <c r="F114" s="24"/>
      <c r="G114" s="24">
        <f t="shared" si="5"/>
        <v>0</v>
      </c>
      <c r="H114" s="124" t="s">
        <v>2512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>
        <v>104</v>
      </c>
      <c r="B115" s="78">
        <v>508</v>
      </c>
      <c r="C115" s="35" t="s">
        <v>789</v>
      </c>
      <c r="D115" s="52" t="s">
        <v>69</v>
      </c>
      <c r="E115" s="24">
        <v>8</v>
      </c>
      <c r="F115" s="24"/>
      <c r="G115" s="24">
        <f t="shared" si="5"/>
        <v>0</v>
      </c>
      <c r="H115" s="124" t="s">
        <v>2512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>
        <v>105</v>
      </c>
      <c r="B116" s="78">
        <v>509</v>
      </c>
      <c r="C116" s="35" t="s">
        <v>790</v>
      </c>
      <c r="D116" s="52" t="s">
        <v>69</v>
      </c>
      <c r="E116" s="24">
        <v>8</v>
      </c>
      <c r="F116" s="24"/>
      <c r="G116" s="24">
        <f t="shared" si="5"/>
        <v>0</v>
      </c>
      <c r="H116" s="124" t="s">
        <v>2512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>
        <v>106</v>
      </c>
      <c r="B117" s="78">
        <v>510</v>
      </c>
      <c r="C117" s="35" t="s">
        <v>791</v>
      </c>
      <c r="D117" s="52" t="s">
        <v>69</v>
      </c>
      <c r="E117" s="24">
        <v>1</v>
      </c>
      <c r="F117" s="24"/>
      <c r="G117" s="24">
        <f t="shared" si="5"/>
        <v>0</v>
      </c>
      <c r="H117" s="124" t="s">
        <v>2512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>
        <v>107</v>
      </c>
      <c r="B118" s="78">
        <v>511</v>
      </c>
      <c r="C118" s="35" t="s">
        <v>792</v>
      </c>
      <c r="D118" s="52" t="s">
        <v>69</v>
      </c>
      <c r="E118" s="24">
        <v>3</v>
      </c>
      <c r="F118" s="24"/>
      <c r="G118" s="24">
        <f t="shared" si="5"/>
        <v>0</v>
      </c>
      <c r="H118" s="124" t="s">
        <v>2512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>
        <v>108</v>
      </c>
      <c r="B119" s="78">
        <v>512</v>
      </c>
      <c r="C119" s="35" t="s">
        <v>793</v>
      </c>
      <c r="D119" s="52" t="s">
        <v>69</v>
      </c>
      <c r="E119" s="24">
        <v>1</v>
      </c>
      <c r="F119" s="24"/>
      <c r="G119" s="24">
        <f t="shared" si="5"/>
        <v>0</v>
      </c>
      <c r="H119" s="124" t="s">
        <v>2512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>
        <v>109</v>
      </c>
      <c r="B120" s="78">
        <v>513</v>
      </c>
      <c r="C120" s="35" t="s">
        <v>794</v>
      </c>
      <c r="D120" s="52" t="s">
        <v>83</v>
      </c>
      <c r="E120" s="24">
        <v>180</v>
      </c>
      <c r="F120" s="24"/>
      <c r="G120" s="24">
        <f t="shared" si="5"/>
        <v>0</v>
      </c>
      <c r="H120" s="124" t="s">
        <v>2512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>
        <v>110</v>
      </c>
      <c r="B121" s="78">
        <v>514</v>
      </c>
      <c r="C121" s="35" t="s">
        <v>795</v>
      </c>
      <c r="D121" s="52" t="s">
        <v>83</v>
      </c>
      <c r="E121" s="24">
        <v>180</v>
      </c>
      <c r="F121" s="24"/>
      <c r="G121" s="24">
        <f t="shared" si="5"/>
        <v>0</v>
      </c>
      <c r="H121" s="124" t="s">
        <v>2512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>
        <v>111</v>
      </c>
      <c r="B122" s="78">
        <v>515</v>
      </c>
      <c r="C122" s="35" t="s">
        <v>796</v>
      </c>
      <c r="D122" s="52" t="s">
        <v>83</v>
      </c>
      <c r="E122" s="24">
        <v>220</v>
      </c>
      <c r="F122" s="24"/>
      <c r="G122" s="24">
        <f t="shared" si="5"/>
        <v>0</v>
      </c>
      <c r="H122" s="124" t="s">
        <v>2512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>
        <v>112</v>
      </c>
      <c r="B123" s="78">
        <v>516</v>
      </c>
      <c r="C123" s="35" t="s">
        <v>797</v>
      </c>
      <c r="D123" s="52" t="s">
        <v>83</v>
      </c>
      <c r="E123" s="24">
        <v>220</v>
      </c>
      <c r="F123" s="24"/>
      <c r="G123" s="24">
        <f t="shared" si="5"/>
        <v>0</v>
      </c>
      <c r="H123" s="124" t="s">
        <v>2512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113</v>
      </c>
      <c r="B124" s="78">
        <v>517</v>
      </c>
      <c r="C124" s="35" t="s">
        <v>755</v>
      </c>
      <c r="D124" s="52" t="s">
        <v>69</v>
      </c>
      <c r="E124" s="24">
        <v>11</v>
      </c>
      <c r="F124" s="24"/>
      <c r="G124" s="24">
        <f t="shared" si="5"/>
        <v>0</v>
      </c>
      <c r="H124" s="124" t="s">
        <v>2512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>
        <v>114</v>
      </c>
      <c r="B125" s="78">
        <v>518</v>
      </c>
      <c r="C125" s="35" t="s">
        <v>756</v>
      </c>
      <c r="D125" s="52" t="s">
        <v>69</v>
      </c>
      <c r="E125" s="24">
        <v>11</v>
      </c>
      <c r="F125" s="24"/>
      <c r="G125" s="24">
        <f t="shared" si="5"/>
        <v>0</v>
      </c>
      <c r="H125" s="124" t="s">
        <v>2512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>
        <v>115</v>
      </c>
      <c r="B126" s="78">
        <v>519</v>
      </c>
      <c r="C126" s="35" t="s">
        <v>757</v>
      </c>
      <c r="D126" s="52" t="s">
        <v>83</v>
      </c>
      <c r="E126" s="24">
        <v>175</v>
      </c>
      <c r="F126" s="24"/>
      <c r="G126" s="24">
        <f t="shared" si="5"/>
        <v>0</v>
      </c>
      <c r="H126" s="124" t="s">
        <v>2512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>
        <v>116</v>
      </c>
      <c r="B127" s="78">
        <v>520</v>
      </c>
      <c r="C127" s="35" t="s">
        <v>758</v>
      </c>
      <c r="D127" s="52" t="s">
        <v>83</v>
      </c>
      <c r="E127" s="24">
        <v>175</v>
      </c>
      <c r="F127" s="24"/>
      <c r="G127" s="24">
        <f t="shared" si="5"/>
        <v>0</v>
      </c>
      <c r="H127" s="124" t="s">
        <v>2512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>
        <v>117</v>
      </c>
      <c r="B128" s="78">
        <v>521</v>
      </c>
      <c r="C128" s="35" t="s">
        <v>759</v>
      </c>
      <c r="D128" s="52" t="s">
        <v>83</v>
      </c>
      <c r="E128" s="24">
        <v>175</v>
      </c>
      <c r="F128" s="24"/>
      <c r="G128" s="24">
        <f t="shared" si="5"/>
        <v>0</v>
      </c>
      <c r="H128" s="124" t="s">
        <v>2512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>
        <v>118</v>
      </c>
      <c r="B129" s="78">
        <v>522</v>
      </c>
      <c r="C129" s="35" t="s">
        <v>762</v>
      </c>
      <c r="D129" s="52" t="s">
        <v>69</v>
      </c>
      <c r="E129" s="24">
        <v>1</v>
      </c>
      <c r="F129" s="24"/>
      <c r="G129" s="24">
        <f t="shared" si="5"/>
        <v>0</v>
      </c>
      <c r="H129" s="124" t="s">
        <v>2512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1" t="s">
        <v>65</v>
      </c>
      <c r="B130" s="79" t="s">
        <v>798</v>
      </c>
      <c r="C130" s="36" t="s">
        <v>799</v>
      </c>
      <c r="D130" s="53"/>
      <c r="E130" s="25"/>
      <c r="F130" s="25"/>
      <c r="G130" s="25">
        <f>SUM(G131:G147)</f>
        <v>0</v>
      </c>
      <c r="H130" s="12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>
        <v>119</v>
      </c>
      <c r="B131" s="78">
        <v>501</v>
      </c>
      <c r="C131" s="35" t="s">
        <v>800</v>
      </c>
      <c r="D131" s="52" t="s">
        <v>69</v>
      </c>
      <c r="E131" s="24">
        <v>3</v>
      </c>
      <c r="F131" s="24"/>
      <c r="G131" s="24">
        <f t="shared" si="5"/>
        <v>0</v>
      </c>
      <c r="H131" s="124" t="s">
        <v>2512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>
        <v>120</v>
      </c>
      <c r="B132" s="78">
        <v>502</v>
      </c>
      <c r="C132" s="35" t="s">
        <v>801</v>
      </c>
      <c r="D132" s="52" t="s">
        <v>69</v>
      </c>
      <c r="E132" s="24">
        <v>3</v>
      </c>
      <c r="F132" s="24"/>
      <c r="G132" s="24">
        <f t="shared" si="5"/>
        <v>0</v>
      </c>
      <c r="H132" s="124" t="s">
        <v>2512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22.5" outlineLevel="1" x14ac:dyDescent="0.2">
      <c r="A133" s="20">
        <v>121</v>
      </c>
      <c r="B133" s="78">
        <v>503</v>
      </c>
      <c r="C133" s="35" t="s">
        <v>802</v>
      </c>
      <c r="D133" s="52" t="s">
        <v>69</v>
      </c>
      <c r="E133" s="24">
        <v>3</v>
      </c>
      <c r="F133" s="24"/>
      <c r="G133" s="24">
        <f t="shared" si="5"/>
        <v>0</v>
      </c>
      <c r="H133" s="124" t="s">
        <v>2512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>
        <v>122</v>
      </c>
      <c r="B134" s="78">
        <v>504</v>
      </c>
      <c r="C134" s="35" t="s">
        <v>803</v>
      </c>
      <c r="D134" s="52" t="s">
        <v>69</v>
      </c>
      <c r="E134" s="24">
        <v>3</v>
      </c>
      <c r="F134" s="24"/>
      <c r="G134" s="24">
        <f t="shared" si="5"/>
        <v>0</v>
      </c>
      <c r="H134" s="124" t="s">
        <v>2512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>
        <v>123</v>
      </c>
      <c r="B135" s="78">
        <v>505</v>
      </c>
      <c r="C135" s="35" t="s">
        <v>804</v>
      </c>
      <c r="D135" s="52" t="s">
        <v>69</v>
      </c>
      <c r="E135" s="24">
        <v>1</v>
      </c>
      <c r="F135" s="24"/>
      <c r="G135" s="24">
        <f t="shared" si="5"/>
        <v>0</v>
      </c>
      <c r="H135" s="124" t="s">
        <v>2512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124</v>
      </c>
      <c r="B136" s="78">
        <v>506</v>
      </c>
      <c r="C136" s="35" t="s">
        <v>805</v>
      </c>
      <c r="D136" s="52" t="s">
        <v>69</v>
      </c>
      <c r="E136" s="24">
        <v>1</v>
      </c>
      <c r="F136" s="24"/>
      <c r="G136" s="24">
        <f t="shared" si="5"/>
        <v>0</v>
      </c>
      <c r="H136" s="124" t="s">
        <v>2512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>
        <v>125</v>
      </c>
      <c r="B137" s="78">
        <v>507</v>
      </c>
      <c r="C137" s="35" t="s">
        <v>806</v>
      </c>
      <c r="D137" s="52" t="s">
        <v>189</v>
      </c>
      <c r="E137" s="24">
        <v>16</v>
      </c>
      <c r="F137" s="24"/>
      <c r="G137" s="24">
        <f t="shared" si="5"/>
        <v>0</v>
      </c>
      <c r="H137" s="124" t="s">
        <v>2512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>
        <v>126</v>
      </c>
      <c r="B138" s="78">
        <v>508</v>
      </c>
      <c r="C138" s="35" t="s">
        <v>807</v>
      </c>
      <c r="D138" s="52" t="s">
        <v>83</v>
      </c>
      <c r="E138" s="24">
        <v>30</v>
      </c>
      <c r="F138" s="24"/>
      <c r="G138" s="24">
        <f t="shared" si="5"/>
        <v>0</v>
      </c>
      <c r="H138" s="124" t="s">
        <v>2512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127</v>
      </c>
      <c r="B139" s="78">
        <v>509</v>
      </c>
      <c r="C139" s="35" t="s">
        <v>808</v>
      </c>
      <c r="D139" s="52" t="s">
        <v>83</v>
      </c>
      <c r="E139" s="24">
        <v>65</v>
      </c>
      <c r="F139" s="24"/>
      <c r="G139" s="24">
        <f t="shared" si="5"/>
        <v>0</v>
      </c>
      <c r="H139" s="124" t="s">
        <v>2512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>
        <v>128</v>
      </c>
      <c r="B140" s="78">
        <v>510</v>
      </c>
      <c r="C140" s="35" t="s">
        <v>720</v>
      </c>
      <c r="D140" s="52" t="s">
        <v>83</v>
      </c>
      <c r="E140" s="24">
        <v>95</v>
      </c>
      <c r="F140" s="24"/>
      <c r="G140" s="24">
        <f t="shared" si="5"/>
        <v>0</v>
      </c>
      <c r="H140" s="124" t="s">
        <v>2512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>
        <v>129</v>
      </c>
      <c r="B141" s="78">
        <v>511</v>
      </c>
      <c r="C141" s="35" t="s">
        <v>809</v>
      </c>
      <c r="D141" s="52" t="s">
        <v>189</v>
      </c>
      <c r="E141" s="24">
        <v>8</v>
      </c>
      <c r="F141" s="24"/>
      <c r="G141" s="24">
        <f t="shared" si="5"/>
        <v>0</v>
      </c>
      <c r="H141" s="124" t="s">
        <v>2512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>
        <v>130</v>
      </c>
      <c r="B142" s="78">
        <v>512</v>
      </c>
      <c r="C142" s="35" t="s">
        <v>755</v>
      </c>
      <c r="D142" s="52" t="s">
        <v>69</v>
      </c>
      <c r="E142" s="24">
        <v>9</v>
      </c>
      <c r="F142" s="24"/>
      <c r="G142" s="24">
        <f t="shared" si="5"/>
        <v>0</v>
      </c>
      <c r="H142" s="124" t="s">
        <v>2512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>
        <v>131</v>
      </c>
      <c r="B143" s="78">
        <v>513</v>
      </c>
      <c r="C143" s="35" t="s">
        <v>756</v>
      </c>
      <c r="D143" s="52" t="s">
        <v>69</v>
      </c>
      <c r="E143" s="24">
        <v>9</v>
      </c>
      <c r="F143" s="24"/>
      <c r="G143" s="24">
        <f t="shared" si="5"/>
        <v>0</v>
      </c>
      <c r="H143" s="124" t="s">
        <v>2512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>
        <v>132</v>
      </c>
      <c r="B144" s="78">
        <v>514</v>
      </c>
      <c r="C144" s="35" t="s">
        <v>757</v>
      </c>
      <c r="D144" s="52" t="s">
        <v>83</v>
      </c>
      <c r="E144" s="24">
        <v>30</v>
      </c>
      <c r="F144" s="24"/>
      <c r="G144" s="24">
        <f t="shared" si="5"/>
        <v>0</v>
      </c>
      <c r="H144" s="124" t="s">
        <v>2512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>
        <v>133</v>
      </c>
      <c r="B145" s="78">
        <v>515</v>
      </c>
      <c r="C145" s="35" t="s">
        <v>758</v>
      </c>
      <c r="D145" s="52" t="s">
        <v>83</v>
      </c>
      <c r="E145" s="24">
        <v>30</v>
      </c>
      <c r="F145" s="24"/>
      <c r="G145" s="24">
        <f t="shared" si="5"/>
        <v>0</v>
      </c>
      <c r="H145" s="124" t="s">
        <v>2512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>
        <v>134</v>
      </c>
      <c r="B146" s="78">
        <v>516</v>
      </c>
      <c r="C146" s="35" t="s">
        <v>759</v>
      </c>
      <c r="D146" s="52" t="s">
        <v>83</v>
      </c>
      <c r="E146" s="24">
        <v>30</v>
      </c>
      <c r="F146" s="24"/>
      <c r="G146" s="24">
        <f t="shared" si="5"/>
        <v>0</v>
      </c>
      <c r="H146" s="124" t="s">
        <v>2512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>
        <v>135</v>
      </c>
      <c r="B147" s="78">
        <v>517</v>
      </c>
      <c r="C147" s="35" t="s">
        <v>762</v>
      </c>
      <c r="D147" s="52" t="s">
        <v>69</v>
      </c>
      <c r="E147" s="24">
        <v>1</v>
      </c>
      <c r="F147" s="24"/>
      <c r="G147" s="24">
        <f t="shared" si="5"/>
        <v>0</v>
      </c>
      <c r="H147" s="124" t="s">
        <v>2512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1" t="s">
        <v>65</v>
      </c>
      <c r="B148" s="79" t="s">
        <v>810</v>
      </c>
      <c r="C148" s="36" t="s">
        <v>811</v>
      </c>
      <c r="D148" s="53"/>
      <c r="E148" s="25"/>
      <c r="F148" s="25"/>
      <c r="G148" s="25">
        <f>SUM(G149:G149)</f>
        <v>0</v>
      </c>
      <c r="H148" s="125">
        <v>0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136</v>
      </c>
      <c r="B149" s="78">
        <v>601</v>
      </c>
      <c r="C149" s="35" t="s">
        <v>812</v>
      </c>
      <c r="D149" s="52" t="s">
        <v>69</v>
      </c>
      <c r="E149" s="24">
        <v>0</v>
      </c>
      <c r="F149" s="24"/>
      <c r="G149" s="24">
        <f t="shared" si="5"/>
        <v>0</v>
      </c>
      <c r="H149" s="124">
        <v>0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1" t="s">
        <v>65</v>
      </c>
      <c r="B150" s="79" t="s">
        <v>813</v>
      </c>
      <c r="C150" s="36" t="s">
        <v>814</v>
      </c>
      <c r="D150" s="53"/>
      <c r="E150" s="25"/>
      <c r="F150" s="25"/>
      <c r="G150" s="25">
        <f>SUM(G151:G174)</f>
        <v>0</v>
      </c>
      <c r="H150" s="12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ht="22.5" outlineLevel="1" x14ac:dyDescent="0.2">
      <c r="A151" s="20">
        <v>137</v>
      </c>
      <c r="B151" s="78">
        <v>601</v>
      </c>
      <c r="C151" s="35" t="s">
        <v>815</v>
      </c>
      <c r="D151" s="52" t="s">
        <v>69</v>
      </c>
      <c r="E151" s="24">
        <v>50</v>
      </c>
      <c r="F151" s="24"/>
      <c r="G151" s="24">
        <f t="shared" si="5"/>
        <v>0</v>
      </c>
      <c r="H151" s="124" t="s">
        <v>2512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>
        <v>138</v>
      </c>
      <c r="B152" s="78">
        <v>602</v>
      </c>
      <c r="C152" s="35" t="s">
        <v>816</v>
      </c>
      <c r="D152" s="52" t="s">
        <v>69</v>
      </c>
      <c r="E152" s="24">
        <v>50</v>
      </c>
      <c r="F152" s="24"/>
      <c r="G152" s="24">
        <f t="shared" si="5"/>
        <v>0</v>
      </c>
      <c r="H152" s="124" t="s">
        <v>2512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>
        <v>139</v>
      </c>
      <c r="B153" s="78">
        <v>603</v>
      </c>
      <c r="C153" s="35" t="s">
        <v>817</v>
      </c>
      <c r="D153" s="52" t="s">
        <v>69</v>
      </c>
      <c r="E153" s="24">
        <v>7</v>
      </c>
      <c r="F153" s="24"/>
      <c r="G153" s="24">
        <f t="shared" si="5"/>
        <v>0</v>
      </c>
      <c r="H153" s="124" t="s">
        <v>2512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140</v>
      </c>
      <c r="B154" s="78">
        <v>604</v>
      </c>
      <c r="C154" s="35" t="s">
        <v>818</v>
      </c>
      <c r="D154" s="52" t="s">
        <v>69</v>
      </c>
      <c r="E154" s="24">
        <v>7</v>
      </c>
      <c r="F154" s="24"/>
      <c r="G154" s="24">
        <f t="shared" si="5"/>
        <v>0</v>
      </c>
      <c r="H154" s="124" t="s">
        <v>2512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141</v>
      </c>
      <c r="B155" s="78">
        <v>605</v>
      </c>
      <c r="C155" s="35" t="s">
        <v>819</v>
      </c>
      <c r="D155" s="52" t="s">
        <v>69</v>
      </c>
      <c r="E155" s="24">
        <v>1</v>
      </c>
      <c r="F155" s="24"/>
      <c r="G155" s="24">
        <f t="shared" si="5"/>
        <v>0</v>
      </c>
      <c r="H155" s="124" t="s">
        <v>2512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>
        <v>142</v>
      </c>
      <c r="B156" s="78">
        <v>606</v>
      </c>
      <c r="C156" s="35" t="s">
        <v>820</v>
      </c>
      <c r="D156" s="52" t="s">
        <v>83</v>
      </c>
      <c r="E156" s="24">
        <v>525</v>
      </c>
      <c r="F156" s="24"/>
      <c r="G156" s="24">
        <f t="shared" si="5"/>
        <v>0</v>
      </c>
      <c r="H156" s="124" t="s">
        <v>2512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ht="22.5" outlineLevel="1" x14ac:dyDescent="0.2">
      <c r="A157" s="20">
        <v>143</v>
      </c>
      <c r="B157" s="78">
        <v>607</v>
      </c>
      <c r="C157" s="35" t="s">
        <v>821</v>
      </c>
      <c r="D157" s="52" t="s">
        <v>83</v>
      </c>
      <c r="E157" s="24">
        <v>350</v>
      </c>
      <c r="F157" s="24"/>
      <c r="G157" s="24">
        <f t="shared" si="5"/>
        <v>0</v>
      </c>
      <c r="H157" s="124" t="s">
        <v>2512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ht="45" outlineLevel="1" x14ac:dyDescent="0.2">
      <c r="A158" s="20">
        <v>144</v>
      </c>
      <c r="B158" s="78">
        <v>608</v>
      </c>
      <c r="C158" s="35" t="s">
        <v>822</v>
      </c>
      <c r="D158" s="52" t="s">
        <v>69</v>
      </c>
      <c r="E158" s="24">
        <v>1</v>
      </c>
      <c r="F158" s="24"/>
      <c r="G158" s="24">
        <f t="shared" si="5"/>
        <v>0</v>
      </c>
      <c r="H158" s="124" t="s">
        <v>2512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>
        <v>145</v>
      </c>
      <c r="B159" s="78">
        <v>609</v>
      </c>
      <c r="C159" s="35" t="s">
        <v>823</v>
      </c>
      <c r="D159" s="52" t="s">
        <v>69</v>
      </c>
      <c r="E159" s="24">
        <v>18</v>
      </c>
      <c r="F159" s="24"/>
      <c r="G159" s="24">
        <f t="shared" si="5"/>
        <v>0</v>
      </c>
      <c r="H159" s="124" t="s">
        <v>2512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146</v>
      </c>
      <c r="B160" s="78">
        <v>610</v>
      </c>
      <c r="C160" s="35" t="s">
        <v>824</v>
      </c>
      <c r="D160" s="52" t="s">
        <v>69</v>
      </c>
      <c r="E160" s="24">
        <v>18</v>
      </c>
      <c r="F160" s="24"/>
      <c r="G160" s="24">
        <f t="shared" si="5"/>
        <v>0</v>
      </c>
      <c r="H160" s="124" t="s">
        <v>2512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>
        <v>147</v>
      </c>
      <c r="B161" s="78">
        <v>611</v>
      </c>
      <c r="C161" s="35" t="s">
        <v>825</v>
      </c>
      <c r="D161" s="52" t="s">
        <v>83</v>
      </c>
      <c r="E161" s="24">
        <v>140</v>
      </c>
      <c r="F161" s="24"/>
      <c r="G161" s="24">
        <f t="shared" si="5"/>
        <v>0</v>
      </c>
      <c r="H161" s="124" t="s">
        <v>2512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148</v>
      </c>
      <c r="B162" s="78">
        <v>612</v>
      </c>
      <c r="C162" s="35" t="s">
        <v>826</v>
      </c>
      <c r="D162" s="52" t="s">
        <v>83</v>
      </c>
      <c r="E162" s="24">
        <v>140</v>
      </c>
      <c r="F162" s="24"/>
      <c r="G162" s="24">
        <f t="shared" si="5"/>
        <v>0</v>
      </c>
      <c r="H162" s="124" t="s">
        <v>2512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>
        <v>149</v>
      </c>
      <c r="B163" s="78">
        <v>613</v>
      </c>
      <c r="C163" s="35" t="s">
        <v>827</v>
      </c>
      <c r="D163" s="52" t="s">
        <v>69</v>
      </c>
      <c r="E163" s="24">
        <v>2</v>
      </c>
      <c r="F163" s="24"/>
      <c r="G163" s="24">
        <f t="shared" si="5"/>
        <v>0</v>
      </c>
      <c r="H163" s="124" t="s">
        <v>2512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ht="33.75" outlineLevel="1" x14ac:dyDescent="0.2">
      <c r="A164" s="20">
        <v>150</v>
      </c>
      <c r="B164" s="78">
        <v>614</v>
      </c>
      <c r="C164" s="35" t="s">
        <v>828</v>
      </c>
      <c r="D164" s="52" t="s">
        <v>83</v>
      </c>
      <c r="E164" s="24">
        <v>90</v>
      </c>
      <c r="F164" s="24"/>
      <c r="G164" s="24">
        <f t="shared" si="5"/>
        <v>0</v>
      </c>
      <c r="H164" s="124" t="s">
        <v>2512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>
        <v>151</v>
      </c>
      <c r="B165" s="78">
        <v>615</v>
      </c>
      <c r="C165" s="35" t="s">
        <v>829</v>
      </c>
      <c r="D165" s="52" t="s">
        <v>69</v>
      </c>
      <c r="E165" s="24">
        <v>4</v>
      </c>
      <c r="F165" s="24"/>
      <c r="G165" s="24">
        <f t="shared" si="5"/>
        <v>0</v>
      </c>
      <c r="H165" s="124" t="s">
        <v>2512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152</v>
      </c>
      <c r="B166" s="78">
        <v>616</v>
      </c>
      <c r="C166" s="35" t="s">
        <v>830</v>
      </c>
      <c r="D166" s="52" t="s">
        <v>69</v>
      </c>
      <c r="E166" s="24">
        <v>1</v>
      </c>
      <c r="F166" s="24"/>
      <c r="G166" s="24">
        <f t="shared" si="5"/>
        <v>0</v>
      </c>
      <c r="H166" s="124" t="s">
        <v>2512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>
        <v>153</v>
      </c>
      <c r="B167" s="78">
        <v>617</v>
      </c>
      <c r="C167" s="35" t="s">
        <v>831</v>
      </c>
      <c r="D167" s="52" t="s">
        <v>69</v>
      </c>
      <c r="E167" s="24">
        <v>1</v>
      </c>
      <c r="F167" s="24"/>
      <c r="G167" s="24">
        <f t="shared" si="5"/>
        <v>0</v>
      </c>
      <c r="H167" s="124" t="s">
        <v>2512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>
        <v>154</v>
      </c>
      <c r="B168" s="78">
        <v>618</v>
      </c>
      <c r="C168" s="35" t="s">
        <v>832</v>
      </c>
      <c r="D168" s="52" t="s">
        <v>69</v>
      </c>
      <c r="E168" s="24">
        <v>1</v>
      </c>
      <c r="F168" s="24"/>
      <c r="G168" s="24">
        <f t="shared" si="5"/>
        <v>0</v>
      </c>
      <c r="H168" s="124" t="s">
        <v>2512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ht="22.5" outlineLevel="1" x14ac:dyDescent="0.2">
      <c r="A169" s="20">
        <v>155</v>
      </c>
      <c r="B169" s="78">
        <v>619</v>
      </c>
      <c r="C169" s="35" t="s">
        <v>833</v>
      </c>
      <c r="D169" s="52" t="s">
        <v>69</v>
      </c>
      <c r="E169" s="24">
        <v>3</v>
      </c>
      <c r="F169" s="24"/>
      <c r="G169" s="24">
        <f t="shared" si="5"/>
        <v>0</v>
      </c>
      <c r="H169" s="124" t="s">
        <v>2512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ht="22.5" outlineLevel="1" x14ac:dyDescent="0.2">
      <c r="A170" s="20">
        <v>156</v>
      </c>
      <c r="B170" s="78">
        <v>620</v>
      </c>
      <c r="C170" s="35" t="s">
        <v>834</v>
      </c>
      <c r="D170" s="52" t="s">
        <v>69</v>
      </c>
      <c r="E170" s="24">
        <v>57</v>
      </c>
      <c r="F170" s="24"/>
      <c r="G170" s="24">
        <f t="shared" si="5"/>
        <v>0</v>
      </c>
      <c r="H170" s="124" t="s">
        <v>2512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ht="22.5" outlineLevel="1" x14ac:dyDescent="0.2">
      <c r="A171" s="20">
        <v>157</v>
      </c>
      <c r="B171" s="78">
        <v>621</v>
      </c>
      <c r="C171" s="35" t="s">
        <v>835</v>
      </c>
      <c r="D171" s="52" t="s">
        <v>189</v>
      </c>
      <c r="E171" s="24">
        <v>8</v>
      </c>
      <c r="F171" s="24"/>
      <c r="G171" s="24">
        <f t="shared" si="5"/>
        <v>0</v>
      </c>
      <c r="H171" s="124" t="s">
        <v>2512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>
        <v>158</v>
      </c>
      <c r="B172" s="78">
        <v>622</v>
      </c>
      <c r="C172" s="35" t="s">
        <v>836</v>
      </c>
      <c r="D172" s="52" t="s">
        <v>189</v>
      </c>
      <c r="E172" s="24">
        <v>8</v>
      </c>
      <c r="F172" s="24"/>
      <c r="G172" s="24">
        <f t="shared" si="5"/>
        <v>0</v>
      </c>
      <c r="H172" s="124" t="s">
        <v>2512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ht="22.5" outlineLevel="1" x14ac:dyDescent="0.2">
      <c r="A173" s="20">
        <v>159</v>
      </c>
      <c r="B173" s="78">
        <v>623</v>
      </c>
      <c r="C173" s="35" t="s">
        <v>837</v>
      </c>
      <c r="D173" s="52" t="s">
        <v>189</v>
      </c>
      <c r="E173" s="24">
        <v>16</v>
      </c>
      <c r="F173" s="24"/>
      <c r="G173" s="24">
        <f t="shared" ref="G173:G174" si="6">ROUND(E173*F173,2)</f>
        <v>0</v>
      </c>
      <c r="H173" s="124" t="s">
        <v>2512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>
        <v>160</v>
      </c>
      <c r="B174" s="78">
        <v>624</v>
      </c>
      <c r="C174" s="35" t="s">
        <v>762</v>
      </c>
      <c r="D174" s="52" t="s">
        <v>69</v>
      </c>
      <c r="E174" s="24">
        <v>1</v>
      </c>
      <c r="F174" s="24"/>
      <c r="G174" s="24">
        <f t="shared" si="6"/>
        <v>0</v>
      </c>
      <c r="H174" s="124" t="s">
        <v>2512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1" t="s">
        <v>65</v>
      </c>
      <c r="B175" s="79" t="s">
        <v>838</v>
      </c>
      <c r="C175" s="36" t="s">
        <v>839</v>
      </c>
      <c r="D175" s="53"/>
      <c r="E175" s="25"/>
      <c r="F175" s="25"/>
      <c r="G175" s="25">
        <f>SUM(G176:G194)</f>
        <v>0</v>
      </c>
      <c r="H175" s="125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ht="22.5" outlineLevel="1" x14ac:dyDescent="0.2">
      <c r="A176" s="20">
        <v>161</v>
      </c>
      <c r="B176" s="78">
        <v>701</v>
      </c>
      <c r="C176" s="35" t="s">
        <v>840</v>
      </c>
      <c r="D176" s="52" t="s">
        <v>69</v>
      </c>
      <c r="E176" s="24">
        <v>2</v>
      </c>
      <c r="F176" s="24"/>
      <c r="G176" s="24">
        <f t="shared" ref="G176:G194" si="7">ROUND(E176*F176,2)</f>
        <v>0</v>
      </c>
      <c r="H176" s="124" t="s">
        <v>2512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>
        <v>162</v>
      </c>
      <c r="B177" s="78">
        <v>702</v>
      </c>
      <c r="C177" s="35" t="s">
        <v>841</v>
      </c>
      <c r="D177" s="52" t="s">
        <v>69</v>
      </c>
      <c r="E177" s="24">
        <v>1</v>
      </c>
      <c r="F177" s="24"/>
      <c r="G177" s="24">
        <f t="shared" si="7"/>
        <v>0</v>
      </c>
      <c r="H177" s="124" t="s">
        <v>2512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>
        <v>163</v>
      </c>
      <c r="B178" s="78">
        <v>703</v>
      </c>
      <c r="C178" s="35" t="s">
        <v>842</v>
      </c>
      <c r="D178" s="52" t="s">
        <v>69</v>
      </c>
      <c r="E178" s="24">
        <v>1</v>
      </c>
      <c r="F178" s="24"/>
      <c r="G178" s="24">
        <f t="shared" si="7"/>
        <v>0</v>
      </c>
      <c r="H178" s="124" t="s">
        <v>2512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>
        <v>164</v>
      </c>
      <c r="B179" s="78">
        <v>704</v>
      </c>
      <c r="C179" s="35" t="s">
        <v>843</v>
      </c>
      <c r="D179" s="52" t="s">
        <v>69</v>
      </c>
      <c r="E179" s="24">
        <v>1</v>
      </c>
      <c r="F179" s="24"/>
      <c r="G179" s="24">
        <f t="shared" si="7"/>
        <v>0</v>
      </c>
      <c r="H179" s="124" t="s">
        <v>2512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>
        <v>165</v>
      </c>
      <c r="B180" s="78">
        <v>705</v>
      </c>
      <c r="C180" s="35" t="s">
        <v>844</v>
      </c>
      <c r="D180" s="52" t="s">
        <v>69</v>
      </c>
      <c r="E180" s="24">
        <v>1</v>
      </c>
      <c r="F180" s="24"/>
      <c r="G180" s="24">
        <f t="shared" si="7"/>
        <v>0</v>
      </c>
      <c r="H180" s="124" t="s">
        <v>2512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ht="22.5" outlineLevel="1" x14ac:dyDescent="0.2">
      <c r="A181" s="20">
        <v>166</v>
      </c>
      <c r="B181" s="78">
        <v>706</v>
      </c>
      <c r="C181" s="35" t="s">
        <v>845</v>
      </c>
      <c r="D181" s="52" t="s">
        <v>69</v>
      </c>
      <c r="E181" s="24">
        <v>17</v>
      </c>
      <c r="F181" s="24"/>
      <c r="G181" s="24">
        <f t="shared" si="7"/>
        <v>0</v>
      </c>
      <c r="H181" s="124" t="s">
        <v>2512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ht="22.5" outlineLevel="1" x14ac:dyDescent="0.2">
      <c r="A182" s="20">
        <v>167</v>
      </c>
      <c r="B182" s="78">
        <v>707</v>
      </c>
      <c r="C182" s="35" t="s">
        <v>846</v>
      </c>
      <c r="D182" s="52" t="s">
        <v>69</v>
      </c>
      <c r="E182" s="24">
        <v>6</v>
      </c>
      <c r="F182" s="24"/>
      <c r="G182" s="24">
        <f t="shared" si="7"/>
        <v>0</v>
      </c>
      <c r="H182" s="124" t="s">
        <v>2512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>
        <v>168</v>
      </c>
      <c r="B183" s="78">
        <v>708</v>
      </c>
      <c r="C183" s="35" t="s">
        <v>847</v>
      </c>
      <c r="D183" s="52" t="s">
        <v>69</v>
      </c>
      <c r="E183" s="24">
        <v>1</v>
      </c>
      <c r="F183" s="24"/>
      <c r="G183" s="24">
        <f t="shared" si="7"/>
        <v>0</v>
      </c>
      <c r="H183" s="124" t="s">
        <v>2512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>
        <v>169</v>
      </c>
      <c r="B184" s="78">
        <v>709</v>
      </c>
      <c r="C184" s="35" t="s">
        <v>848</v>
      </c>
      <c r="D184" s="52" t="s">
        <v>69</v>
      </c>
      <c r="E184" s="24">
        <v>20</v>
      </c>
      <c r="F184" s="24"/>
      <c r="G184" s="24">
        <f t="shared" si="7"/>
        <v>0</v>
      </c>
      <c r="H184" s="124" t="s">
        <v>2512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ht="22.5" outlineLevel="1" x14ac:dyDescent="0.2">
      <c r="A185" s="20">
        <v>170</v>
      </c>
      <c r="B185" s="78">
        <v>710</v>
      </c>
      <c r="C185" s="35" t="s">
        <v>849</v>
      </c>
      <c r="D185" s="52" t="s">
        <v>83</v>
      </c>
      <c r="E185" s="24">
        <v>340</v>
      </c>
      <c r="F185" s="24"/>
      <c r="G185" s="24">
        <f t="shared" si="7"/>
        <v>0</v>
      </c>
      <c r="H185" s="124" t="s">
        <v>2512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>
        <v>171</v>
      </c>
      <c r="B186" s="78">
        <v>711</v>
      </c>
      <c r="C186" s="35" t="s">
        <v>829</v>
      </c>
      <c r="D186" s="52" t="s">
        <v>69</v>
      </c>
      <c r="E186" s="24">
        <v>20</v>
      </c>
      <c r="F186" s="24"/>
      <c r="G186" s="24">
        <f t="shared" si="7"/>
        <v>0</v>
      </c>
      <c r="H186" s="124" t="s">
        <v>2512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ht="22.5" outlineLevel="1" x14ac:dyDescent="0.2">
      <c r="A187" s="20">
        <v>172</v>
      </c>
      <c r="B187" s="78">
        <v>712</v>
      </c>
      <c r="C187" s="35" t="s">
        <v>850</v>
      </c>
      <c r="D187" s="52" t="s">
        <v>189</v>
      </c>
      <c r="E187" s="24">
        <v>4</v>
      </c>
      <c r="F187" s="24"/>
      <c r="G187" s="24">
        <f t="shared" si="7"/>
        <v>0</v>
      </c>
      <c r="H187" s="124" t="s">
        <v>2512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>
        <v>173</v>
      </c>
      <c r="B188" s="78">
        <v>713</v>
      </c>
      <c r="C188" s="35" t="s">
        <v>851</v>
      </c>
      <c r="D188" s="52" t="s">
        <v>189</v>
      </c>
      <c r="E188" s="24">
        <v>16</v>
      </c>
      <c r="F188" s="24"/>
      <c r="G188" s="24">
        <f t="shared" si="7"/>
        <v>0</v>
      </c>
      <c r="H188" s="124" t="s">
        <v>2512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>
        <v>174</v>
      </c>
      <c r="B189" s="78">
        <v>714</v>
      </c>
      <c r="C189" s="35" t="s">
        <v>852</v>
      </c>
      <c r="D189" s="52" t="s">
        <v>189</v>
      </c>
      <c r="E189" s="24">
        <v>16</v>
      </c>
      <c r="F189" s="24"/>
      <c r="G189" s="24">
        <f t="shared" si="7"/>
        <v>0</v>
      </c>
      <c r="H189" s="124" t="s">
        <v>2512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>
        <v>175</v>
      </c>
      <c r="B190" s="78">
        <v>715</v>
      </c>
      <c r="C190" s="35" t="s">
        <v>853</v>
      </c>
      <c r="D190" s="52" t="s">
        <v>69</v>
      </c>
      <c r="E190" s="24">
        <v>2</v>
      </c>
      <c r="F190" s="24"/>
      <c r="G190" s="24">
        <f t="shared" si="7"/>
        <v>0</v>
      </c>
      <c r="H190" s="124" t="s">
        <v>2512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ht="33.75" outlineLevel="1" x14ac:dyDescent="0.2">
      <c r="A191" s="20">
        <v>176</v>
      </c>
      <c r="B191" s="78">
        <v>716</v>
      </c>
      <c r="C191" s="35" t="s">
        <v>854</v>
      </c>
      <c r="D191" s="52" t="s">
        <v>83</v>
      </c>
      <c r="E191" s="24">
        <v>410</v>
      </c>
      <c r="F191" s="24"/>
      <c r="G191" s="24">
        <f t="shared" si="7"/>
        <v>0</v>
      </c>
      <c r="H191" s="124" t="s">
        <v>2512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>
        <v>177</v>
      </c>
      <c r="B192" s="78">
        <v>717</v>
      </c>
      <c r="C192" s="35" t="s">
        <v>855</v>
      </c>
      <c r="D192" s="52" t="s">
        <v>83</v>
      </c>
      <c r="E192" s="24">
        <v>410</v>
      </c>
      <c r="F192" s="24"/>
      <c r="G192" s="24">
        <f t="shared" si="7"/>
        <v>0</v>
      </c>
      <c r="H192" s="124" t="s">
        <v>2512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ht="22.5" outlineLevel="1" x14ac:dyDescent="0.2">
      <c r="A193" s="20">
        <v>178</v>
      </c>
      <c r="B193" s="78">
        <v>718</v>
      </c>
      <c r="C193" s="35" t="s">
        <v>856</v>
      </c>
      <c r="D193" s="52" t="s">
        <v>83</v>
      </c>
      <c r="E193" s="24">
        <v>410</v>
      </c>
      <c r="F193" s="24"/>
      <c r="G193" s="24">
        <f t="shared" si="7"/>
        <v>0</v>
      </c>
      <c r="H193" s="124" t="s">
        <v>2512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31">
        <v>179</v>
      </c>
      <c r="B194" s="81">
        <v>719</v>
      </c>
      <c r="C194" s="40" t="s">
        <v>762</v>
      </c>
      <c r="D194" s="56" t="s">
        <v>69</v>
      </c>
      <c r="E194" s="60">
        <v>1</v>
      </c>
      <c r="F194" s="60"/>
      <c r="G194" s="60">
        <f t="shared" si="7"/>
        <v>0</v>
      </c>
      <c r="H194" s="126" t="s">
        <v>2512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62"/>
      <c r="B195" s="82"/>
      <c r="C195" s="63"/>
      <c r="D195" s="64"/>
      <c r="E195" s="65"/>
      <c r="F195" s="65"/>
      <c r="G195" s="65"/>
      <c r="H195" s="152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x14ac:dyDescent="0.2">
      <c r="A196" s="32"/>
      <c r="B196" s="83" t="s">
        <v>6</v>
      </c>
      <c r="C196" s="42" t="s">
        <v>345</v>
      </c>
      <c r="D196" s="57"/>
      <c r="E196" s="48"/>
      <c r="F196" s="33"/>
      <c r="G196" s="34">
        <f>G8+G80+G98+G107+G130+G148+G150+G175</f>
        <v>0</v>
      </c>
      <c r="O196" t="e">
        <f>SUMIF(#REF!,#REF!,G7:G97)</f>
        <v>#REF!</v>
      </c>
      <c r="P196" t="e">
        <f>SUMIF(#REF!,#REF!,G7:G97)</f>
        <v>#REF!</v>
      </c>
      <c r="Q196" t="s">
        <v>461</v>
      </c>
    </row>
  </sheetData>
  <sheetProtection algorithmName="SHA-512" hashValue="1+JpkS9vAOFslZMefGe11FNtqbJWyti3X39GYISIbiD35CW0+z5vJesDlkuKROxLUU3rk/F7MD4w565RtdwTuQ==" saltValue="JiC6viIxQDoFR3XQAeS+Gw==" spinCount="100000" sheet="1" objects="1" scenarios="1"/>
  <protectedRanges>
    <protectedRange sqref="F9:F194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AT547"/>
  <sheetViews>
    <sheetView showZeros="0" view="pageBreakPreview" zoomScaleNormal="100" zoomScaleSheetLayoutView="100" workbookViewId="0">
      <selection activeCell="F42" sqref="F42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6" t="s">
        <v>857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77" t="s">
        <v>858</v>
      </c>
      <c r="C8" s="29" t="s">
        <v>859</v>
      </c>
      <c r="D8" s="51"/>
      <c r="E8" s="30"/>
      <c r="F8" s="30"/>
      <c r="G8" s="30">
        <f>SUM(G9:G405)</f>
        <v>0</v>
      </c>
      <c r="H8" s="122"/>
      <c r="Q8" t="s">
        <v>66</v>
      </c>
    </row>
    <row r="9" spans="1:46" outlineLevel="1" x14ac:dyDescent="0.2">
      <c r="A9" s="20">
        <v>1</v>
      </c>
      <c r="B9" s="78" t="s">
        <v>860</v>
      </c>
      <c r="C9" s="35" t="s">
        <v>861</v>
      </c>
      <c r="D9" s="52" t="s">
        <v>69</v>
      </c>
      <c r="E9" s="24">
        <v>1</v>
      </c>
      <c r="F9" s="24"/>
      <c r="G9" s="24">
        <f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22.5" outlineLevel="1" x14ac:dyDescent="0.2">
      <c r="A10" s="20"/>
      <c r="B10" s="78"/>
      <c r="C10" s="35" t="s">
        <v>862</v>
      </c>
      <c r="D10" s="52"/>
      <c r="E10" s="24"/>
      <c r="F10" s="24"/>
      <c r="G10" s="24">
        <f t="shared" ref="G10:G73" si="0">ROUND(E10*F10,2)</f>
        <v>0</v>
      </c>
      <c r="H10" s="124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22.5" outlineLevel="1" x14ac:dyDescent="0.2">
      <c r="A11" s="20"/>
      <c r="B11" s="78"/>
      <c r="C11" s="35" t="s">
        <v>863</v>
      </c>
      <c r="D11" s="52"/>
      <c r="E11" s="24"/>
      <c r="F11" s="24"/>
      <c r="G11" s="24">
        <f t="shared" si="0"/>
        <v>0</v>
      </c>
      <c r="H11" s="124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22.5" outlineLevel="1" x14ac:dyDescent="0.2">
      <c r="A12" s="20"/>
      <c r="B12" s="78"/>
      <c r="C12" s="35" t="s">
        <v>864</v>
      </c>
      <c r="D12" s="52"/>
      <c r="E12" s="24"/>
      <c r="F12" s="24"/>
      <c r="G12" s="24">
        <f t="shared" si="0"/>
        <v>0</v>
      </c>
      <c r="H12" s="124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22.5" outlineLevel="1" x14ac:dyDescent="0.2">
      <c r="A13" s="20"/>
      <c r="B13" s="78"/>
      <c r="C13" s="35" t="s">
        <v>865</v>
      </c>
      <c r="D13" s="52"/>
      <c r="E13" s="24"/>
      <c r="F13" s="24"/>
      <c r="G13" s="24">
        <f t="shared" si="0"/>
        <v>0</v>
      </c>
      <c r="H13" s="124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33.75" outlineLevel="1" x14ac:dyDescent="0.2">
      <c r="A14" s="20"/>
      <c r="B14" s="78"/>
      <c r="C14" s="35" t="s">
        <v>866</v>
      </c>
      <c r="D14" s="52"/>
      <c r="E14" s="24"/>
      <c r="F14" s="24"/>
      <c r="G14" s="24">
        <f t="shared" si="0"/>
        <v>0</v>
      </c>
      <c r="H14" s="124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33.75" outlineLevel="1" x14ac:dyDescent="0.2">
      <c r="A15" s="20"/>
      <c r="B15" s="78"/>
      <c r="C15" s="35" t="s">
        <v>867</v>
      </c>
      <c r="D15" s="52"/>
      <c r="E15" s="24"/>
      <c r="F15" s="24"/>
      <c r="G15" s="24">
        <f t="shared" si="0"/>
        <v>0</v>
      </c>
      <c r="H15" s="124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33.75" outlineLevel="1" x14ac:dyDescent="0.2">
      <c r="A16" s="20"/>
      <c r="B16" s="78"/>
      <c r="C16" s="35" t="s">
        <v>868</v>
      </c>
      <c r="D16" s="52"/>
      <c r="E16" s="24"/>
      <c r="F16" s="24"/>
      <c r="G16" s="24">
        <f t="shared" si="0"/>
        <v>0</v>
      </c>
      <c r="H16" s="124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22.5" outlineLevel="1" x14ac:dyDescent="0.2">
      <c r="A17" s="20"/>
      <c r="B17" s="78"/>
      <c r="C17" s="35" t="s">
        <v>869</v>
      </c>
      <c r="D17" s="52"/>
      <c r="E17" s="24"/>
      <c r="F17" s="24"/>
      <c r="G17" s="24">
        <f t="shared" si="0"/>
        <v>0</v>
      </c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/>
      <c r="B18" s="78"/>
      <c r="C18" s="35" t="s">
        <v>870</v>
      </c>
      <c r="D18" s="52"/>
      <c r="E18" s="24"/>
      <c r="F18" s="24"/>
      <c r="G18" s="24">
        <f t="shared" si="0"/>
        <v>0</v>
      </c>
      <c r="H18" s="124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20"/>
      <c r="B19" s="78"/>
      <c r="C19" s="35" t="s">
        <v>871</v>
      </c>
      <c r="D19" s="52"/>
      <c r="E19" s="24"/>
      <c r="F19" s="24"/>
      <c r="G19" s="24">
        <f t="shared" si="0"/>
        <v>0</v>
      </c>
      <c r="H19" s="124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22.5" outlineLevel="1" x14ac:dyDescent="0.2">
      <c r="A20" s="20"/>
      <c r="B20" s="78"/>
      <c r="C20" s="35" t="s">
        <v>872</v>
      </c>
      <c r="D20" s="52"/>
      <c r="E20" s="24"/>
      <c r="F20" s="24"/>
      <c r="G20" s="24">
        <f t="shared" si="0"/>
        <v>0</v>
      </c>
      <c r="H20" s="124"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2.5" outlineLevel="1" x14ac:dyDescent="0.2">
      <c r="A21" s="20"/>
      <c r="B21" s="78"/>
      <c r="C21" s="35" t="s">
        <v>873</v>
      </c>
      <c r="D21" s="52"/>
      <c r="E21" s="24"/>
      <c r="F21" s="24"/>
      <c r="G21" s="24">
        <f t="shared" si="0"/>
        <v>0</v>
      </c>
      <c r="H21" s="124"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33.75" outlineLevel="1" x14ac:dyDescent="0.2">
      <c r="A22" s="20"/>
      <c r="B22" s="78"/>
      <c r="C22" s="35" t="s">
        <v>874</v>
      </c>
      <c r="D22" s="52"/>
      <c r="E22" s="24"/>
      <c r="F22" s="24"/>
      <c r="G22" s="24">
        <f t="shared" si="0"/>
        <v>0</v>
      </c>
      <c r="H22" s="124"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22.5" outlineLevel="1" x14ac:dyDescent="0.2">
      <c r="A23" s="20"/>
      <c r="B23" s="78"/>
      <c r="C23" s="35" t="s">
        <v>875</v>
      </c>
      <c r="D23" s="52"/>
      <c r="E23" s="24"/>
      <c r="F23" s="24"/>
      <c r="G23" s="24">
        <f t="shared" si="0"/>
        <v>0</v>
      </c>
      <c r="H23" s="124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2.5" outlineLevel="1" x14ac:dyDescent="0.2">
      <c r="A24" s="20"/>
      <c r="B24" s="78"/>
      <c r="C24" s="35" t="s">
        <v>876</v>
      </c>
      <c r="D24" s="52"/>
      <c r="E24" s="24"/>
      <c r="F24" s="24"/>
      <c r="G24" s="24">
        <f t="shared" si="0"/>
        <v>0</v>
      </c>
      <c r="H24" s="124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22.5" outlineLevel="1" x14ac:dyDescent="0.2">
      <c r="A25" s="20"/>
      <c r="B25" s="78"/>
      <c r="C25" s="35" t="s">
        <v>877</v>
      </c>
      <c r="D25" s="52"/>
      <c r="E25" s="24"/>
      <c r="F25" s="24"/>
      <c r="G25" s="24">
        <f t="shared" si="0"/>
        <v>0</v>
      </c>
      <c r="H25" s="124"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ht="22.5" outlineLevel="1" x14ac:dyDescent="0.2">
      <c r="A26" s="20"/>
      <c r="B26" s="78"/>
      <c r="C26" s="35" t="s">
        <v>878</v>
      </c>
      <c r="D26" s="52"/>
      <c r="E26" s="24"/>
      <c r="F26" s="24"/>
      <c r="G26" s="24">
        <f t="shared" si="0"/>
        <v>0</v>
      </c>
      <c r="H26" s="124">
        <v>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ht="33.75" outlineLevel="1" x14ac:dyDescent="0.2">
      <c r="A27" s="20"/>
      <c r="B27" s="78"/>
      <c r="C27" s="35" t="s">
        <v>879</v>
      </c>
      <c r="D27" s="52"/>
      <c r="E27" s="24"/>
      <c r="F27" s="24"/>
      <c r="G27" s="24">
        <f t="shared" si="0"/>
        <v>0</v>
      </c>
      <c r="H27" s="124"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78"/>
      <c r="C28" s="35" t="s">
        <v>880</v>
      </c>
      <c r="D28" s="52"/>
      <c r="E28" s="24"/>
      <c r="F28" s="24"/>
      <c r="G28" s="24">
        <f t="shared" si="0"/>
        <v>0</v>
      </c>
      <c r="H28" s="124"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ht="22.5" outlineLevel="1" x14ac:dyDescent="0.2">
      <c r="A29" s="20"/>
      <c r="B29" s="78"/>
      <c r="C29" s="35" t="s">
        <v>881</v>
      </c>
      <c r="D29" s="52"/>
      <c r="E29" s="24"/>
      <c r="F29" s="24"/>
      <c r="G29" s="24">
        <f t="shared" si="0"/>
        <v>0</v>
      </c>
      <c r="H29" s="124"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3.75" outlineLevel="1" x14ac:dyDescent="0.2">
      <c r="A30" s="20"/>
      <c r="B30" s="78"/>
      <c r="C30" s="35" t="s">
        <v>882</v>
      </c>
      <c r="D30" s="52"/>
      <c r="E30" s="24"/>
      <c r="F30" s="24"/>
      <c r="G30" s="24">
        <f t="shared" si="0"/>
        <v>0</v>
      </c>
      <c r="H30" s="124">
        <v>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/>
      <c r="B31" s="78"/>
      <c r="C31" s="35" t="s">
        <v>883</v>
      </c>
      <c r="D31" s="52"/>
      <c r="E31" s="24"/>
      <c r="F31" s="24"/>
      <c r="G31" s="24">
        <f t="shared" si="0"/>
        <v>0</v>
      </c>
      <c r="H31" s="124"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22.5" outlineLevel="1" x14ac:dyDescent="0.2">
      <c r="A32" s="20"/>
      <c r="B32" s="78"/>
      <c r="C32" s="35" t="s">
        <v>884</v>
      </c>
      <c r="D32" s="52"/>
      <c r="E32" s="24"/>
      <c r="F32" s="24"/>
      <c r="G32" s="24">
        <f t="shared" si="0"/>
        <v>0</v>
      </c>
      <c r="H32" s="124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/>
      <c r="B33" s="78"/>
      <c r="C33" s="35" t="s">
        <v>885</v>
      </c>
      <c r="D33" s="52"/>
      <c r="E33" s="24"/>
      <c r="F33" s="24"/>
      <c r="G33" s="24">
        <f t="shared" si="0"/>
        <v>0</v>
      </c>
      <c r="H33" s="124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ht="22.5" outlineLevel="1" x14ac:dyDescent="0.2">
      <c r="A34" s="20"/>
      <c r="B34" s="78"/>
      <c r="C34" s="35" t="s">
        <v>886</v>
      </c>
      <c r="D34" s="52"/>
      <c r="E34" s="24"/>
      <c r="F34" s="24"/>
      <c r="G34" s="24">
        <f t="shared" si="0"/>
        <v>0</v>
      </c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/>
      <c r="B35" s="78"/>
      <c r="C35" s="35" t="s">
        <v>887</v>
      </c>
      <c r="D35" s="52"/>
      <c r="E35" s="24"/>
      <c r="F35" s="24"/>
      <c r="G35" s="24">
        <f t="shared" si="0"/>
        <v>0</v>
      </c>
      <c r="H35" s="124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ht="22.5" outlineLevel="1" x14ac:dyDescent="0.2">
      <c r="A36" s="20"/>
      <c r="B36" s="78"/>
      <c r="C36" s="35" t="s">
        <v>888</v>
      </c>
      <c r="D36" s="52"/>
      <c r="E36" s="24"/>
      <c r="F36" s="24"/>
      <c r="G36" s="24">
        <f t="shared" si="0"/>
        <v>0</v>
      </c>
      <c r="H36" s="124">
        <v>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78"/>
      <c r="C37" s="35" t="s">
        <v>889</v>
      </c>
      <c r="D37" s="52"/>
      <c r="E37" s="24"/>
      <c r="F37" s="24"/>
      <c r="G37" s="24">
        <f t="shared" si="0"/>
        <v>0</v>
      </c>
      <c r="H37" s="124">
        <v>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/>
      <c r="B38" s="78"/>
      <c r="C38" s="35">
        <v>1</v>
      </c>
      <c r="D38" s="52"/>
      <c r="E38" s="24"/>
      <c r="F38" s="24"/>
      <c r="G38" s="24">
        <f t="shared" si="0"/>
        <v>0</v>
      </c>
      <c r="H38" s="124">
        <v>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22.5" outlineLevel="1" x14ac:dyDescent="0.2">
      <c r="A39" s="20">
        <v>2</v>
      </c>
      <c r="B39" s="78" t="s">
        <v>890</v>
      </c>
      <c r="C39" s="35" t="s">
        <v>891</v>
      </c>
      <c r="D39" s="52" t="s">
        <v>69</v>
      </c>
      <c r="E39" s="24">
        <v>1</v>
      </c>
      <c r="F39" s="24"/>
      <c r="G39" s="24">
        <f t="shared" si="0"/>
        <v>0</v>
      </c>
      <c r="H39" s="124" t="s">
        <v>2512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/>
      <c r="B40" s="78"/>
      <c r="C40" s="35" t="s">
        <v>892</v>
      </c>
      <c r="D40" s="52"/>
      <c r="E40" s="24"/>
      <c r="F40" s="24"/>
      <c r="G40" s="24">
        <f t="shared" si="0"/>
        <v>0</v>
      </c>
      <c r="H40" s="124">
        <v>0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/>
      <c r="B41" s="78"/>
      <c r="C41" s="35">
        <v>1</v>
      </c>
      <c r="D41" s="52"/>
      <c r="E41" s="24"/>
      <c r="F41" s="24"/>
      <c r="G41" s="24">
        <f t="shared" si="0"/>
        <v>0</v>
      </c>
      <c r="H41" s="124">
        <v>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22.5" outlineLevel="1" x14ac:dyDescent="0.2">
      <c r="A42" s="20">
        <v>3</v>
      </c>
      <c r="B42" s="78" t="s">
        <v>893</v>
      </c>
      <c r="C42" s="35" t="s">
        <v>894</v>
      </c>
      <c r="D42" s="52" t="s">
        <v>69</v>
      </c>
      <c r="E42" s="24">
        <v>1</v>
      </c>
      <c r="F42" s="24"/>
      <c r="G42" s="24">
        <f t="shared" si="0"/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/>
      <c r="B43" s="78"/>
      <c r="C43" s="35" t="s">
        <v>892</v>
      </c>
      <c r="D43" s="52"/>
      <c r="E43" s="24"/>
      <c r="F43" s="24"/>
      <c r="G43" s="24">
        <f t="shared" si="0"/>
        <v>0</v>
      </c>
      <c r="H43" s="124"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78"/>
      <c r="C44" s="35">
        <v>1</v>
      </c>
      <c r="D44" s="52"/>
      <c r="E44" s="24"/>
      <c r="F44" s="24"/>
      <c r="G44" s="24">
        <f t="shared" si="0"/>
        <v>0</v>
      </c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4</v>
      </c>
      <c r="B45" s="78" t="s">
        <v>895</v>
      </c>
      <c r="C45" s="35" t="s">
        <v>894</v>
      </c>
      <c r="D45" s="52" t="s">
        <v>69</v>
      </c>
      <c r="E45" s="24">
        <v>1</v>
      </c>
      <c r="F45" s="24"/>
      <c r="G45" s="24">
        <f t="shared" si="0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/>
      <c r="B46" s="78"/>
      <c r="C46" s="35" t="s">
        <v>892</v>
      </c>
      <c r="D46" s="52"/>
      <c r="E46" s="24"/>
      <c r="F46" s="24"/>
      <c r="G46" s="24">
        <f t="shared" si="0"/>
        <v>0</v>
      </c>
      <c r="H46" s="124">
        <v>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78"/>
      <c r="C47" s="35">
        <v>1</v>
      </c>
      <c r="D47" s="52"/>
      <c r="E47" s="24"/>
      <c r="F47" s="24"/>
      <c r="G47" s="24">
        <f t="shared" si="0"/>
        <v>0</v>
      </c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2.5" outlineLevel="1" x14ac:dyDescent="0.2">
      <c r="A48" s="20">
        <v>5</v>
      </c>
      <c r="B48" s="78" t="s">
        <v>896</v>
      </c>
      <c r="C48" s="35" t="s">
        <v>891</v>
      </c>
      <c r="D48" s="52" t="s">
        <v>69</v>
      </c>
      <c r="E48" s="24">
        <v>1</v>
      </c>
      <c r="F48" s="24"/>
      <c r="G48" s="24">
        <f t="shared" si="0"/>
        <v>0</v>
      </c>
      <c r="H48" s="124" t="s">
        <v>2512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78"/>
      <c r="C49" s="35" t="s">
        <v>892</v>
      </c>
      <c r="D49" s="52"/>
      <c r="E49" s="24"/>
      <c r="F49" s="24"/>
      <c r="G49" s="24">
        <f t="shared" si="0"/>
        <v>0</v>
      </c>
      <c r="H49" s="124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/>
      <c r="B50" s="78"/>
      <c r="C50" s="35">
        <v>1</v>
      </c>
      <c r="D50" s="52"/>
      <c r="E50" s="24"/>
      <c r="F50" s="24"/>
      <c r="G50" s="24">
        <f t="shared" si="0"/>
        <v>0</v>
      </c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22.5" outlineLevel="1" x14ac:dyDescent="0.2">
      <c r="A51" s="20">
        <v>6</v>
      </c>
      <c r="B51" s="78" t="s">
        <v>897</v>
      </c>
      <c r="C51" s="35" t="s">
        <v>898</v>
      </c>
      <c r="D51" s="52" t="s">
        <v>69</v>
      </c>
      <c r="E51" s="24">
        <v>1</v>
      </c>
      <c r="F51" s="24"/>
      <c r="G51" s="24">
        <f t="shared" si="0"/>
        <v>0</v>
      </c>
      <c r="H51" s="124" t="s">
        <v>2512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78"/>
      <c r="C52" s="35" t="s">
        <v>892</v>
      </c>
      <c r="D52" s="52"/>
      <c r="E52" s="24"/>
      <c r="F52" s="24"/>
      <c r="G52" s="24">
        <f t="shared" si="0"/>
        <v>0</v>
      </c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78"/>
      <c r="C53" s="35">
        <v>1</v>
      </c>
      <c r="D53" s="52"/>
      <c r="E53" s="24"/>
      <c r="F53" s="24"/>
      <c r="G53" s="24">
        <f t="shared" si="0"/>
        <v>0</v>
      </c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33.75" outlineLevel="1" x14ac:dyDescent="0.2">
      <c r="A54" s="20">
        <v>7</v>
      </c>
      <c r="B54" s="78" t="s">
        <v>899</v>
      </c>
      <c r="C54" s="35" t="s">
        <v>900</v>
      </c>
      <c r="D54" s="52" t="s">
        <v>69</v>
      </c>
      <c r="E54" s="24">
        <v>1</v>
      </c>
      <c r="F54" s="24"/>
      <c r="G54" s="24">
        <f t="shared" si="0"/>
        <v>0</v>
      </c>
      <c r="H54" s="124" t="s">
        <v>2512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ht="22.5" outlineLevel="1" x14ac:dyDescent="0.2">
      <c r="A55" s="20"/>
      <c r="B55" s="78"/>
      <c r="C55" s="35" t="s">
        <v>901</v>
      </c>
      <c r="D55" s="52"/>
      <c r="E55" s="24"/>
      <c r="F55" s="24"/>
      <c r="G55" s="24">
        <f t="shared" si="0"/>
        <v>0</v>
      </c>
      <c r="H55" s="124"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ht="22.5" outlineLevel="1" x14ac:dyDescent="0.2">
      <c r="A56" s="20"/>
      <c r="B56" s="78"/>
      <c r="C56" s="35" t="s">
        <v>902</v>
      </c>
      <c r="D56" s="52"/>
      <c r="E56" s="24"/>
      <c r="F56" s="24"/>
      <c r="G56" s="24">
        <f t="shared" si="0"/>
        <v>0</v>
      </c>
      <c r="H56" s="124">
        <v>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22.5" outlineLevel="1" x14ac:dyDescent="0.2">
      <c r="A57" s="20"/>
      <c r="B57" s="78"/>
      <c r="C57" s="35" t="s">
        <v>903</v>
      </c>
      <c r="D57" s="52"/>
      <c r="E57" s="24"/>
      <c r="F57" s="24"/>
      <c r="G57" s="24">
        <f t="shared" si="0"/>
        <v>0</v>
      </c>
      <c r="H57" s="124">
        <v>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ht="22.5" outlineLevel="1" x14ac:dyDescent="0.2">
      <c r="A58" s="20"/>
      <c r="B58" s="78"/>
      <c r="C58" s="35" t="s">
        <v>904</v>
      </c>
      <c r="D58" s="52"/>
      <c r="E58" s="24"/>
      <c r="F58" s="24"/>
      <c r="G58" s="24">
        <f t="shared" si="0"/>
        <v>0</v>
      </c>
      <c r="H58" s="124">
        <v>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ht="22.5" outlineLevel="1" x14ac:dyDescent="0.2">
      <c r="A59" s="20"/>
      <c r="B59" s="78"/>
      <c r="C59" s="35" t="s">
        <v>905</v>
      </c>
      <c r="D59" s="52"/>
      <c r="E59" s="24"/>
      <c r="F59" s="24"/>
      <c r="G59" s="24">
        <f t="shared" si="0"/>
        <v>0</v>
      </c>
      <c r="H59" s="124">
        <v>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22.5" outlineLevel="1" x14ac:dyDescent="0.2">
      <c r="A60" s="20"/>
      <c r="B60" s="78"/>
      <c r="C60" s="35" t="s">
        <v>888</v>
      </c>
      <c r="D60" s="52"/>
      <c r="E60" s="24"/>
      <c r="F60" s="24"/>
      <c r="G60" s="24">
        <f t="shared" si="0"/>
        <v>0</v>
      </c>
      <c r="H60" s="124"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/>
      <c r="B61" s="78"/>
      <c r="C61" s="35" t="s">
        <v>889</v>
      </c>
      <c r="D61" s="52"/>
      <c r="E61" s="24"/>
      <c r="F61" s="24"/>
      <c r="G61" s="24">
        <f t="shared" si="0"/>
        <v>0</v>
      </c>
      <c r="H61" s="124">
        <v>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78"/>
      <c r="C62" s="35">
        <v>1</v>
      </c>
      <c r="D62" s="52"/>
      <c r="E62" s="24"/>
      <c r="F62" s="24"/>
      <c r="G62" s="24">
        <f t="shared" si="0"/>
        <v>0</v>
      </c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22.5" outlineLevel="1" x14ac:dyDescent="0.2">
      <c r="A63" s="20">
        <v>8</v>
      </c>
      <c r="B63" s="78" t="s">
        <v>906</v>
      </c>
      <c r="C63" s="35" t="s">
        <v>907</v>
      </c>
      <c r="D63" s="52" t="s">
        <v>69</v>
      </c>
      <c r="E63" s="24">
        <v>1</v>
      </c>
      <c r="F63" s="24"/>
      <c r="G63" s="24">
        <f t="shared" si="0"/>
        <v>0</v>
      </c>
      <c r="H63" s="124" t="s">
        <v>2512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78"/>
      <c r="C64" s="35" t="s">
        <v>889</v>
      </c>
      <c r="D64" s="52"/>
      <c r="E64" s="24"/>
      <c r="F64" s="24"/>
      <c r="G64" s="24">
        <f t="shared" si="0"/>
        <v>0</v>
      </c>
      <c r="H64" s="124">
        <v>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78"/>
      <c r="C65" s="35">
        <v>1</v>
      </c>
      <c r="D65" s="52"/>
      <c r="E65" s="24"/>
      <c r="F65" s="24"/>
      <c r="G65" s="24">
        <f t="shared" si="0"/>
        <v>0</v>
      </c>
      <c r="H65" s="124"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22.5" outlineLevel="1" x14ac:dyDescent="0.2">
      <c r="A66" s="20">
        <v>9</v>
      </c>
      <c r="B66" s="78" t="s">
        <v>908</v>
      </c>
      <c r="C66" s="35" t="s">
        <v>909</v>
      </c>
      <c r="D66" s="52" t="s">
        <v>69</v>
      </c>
      <c r="E66" s="24">
        <v>1</v>
      </c>
      <c r="F66" s="24"/>
      <c r="G66" s="24">
        <f t="shared" si="0"/>
        <v>0</v>
      </c>
      <c r="H66" s="124" t="s">
        <v>2512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22.5" outlineLevel="1" x14ac:dyDescent="0.2">
      <c r="A67" s="20"/>
      <c r="B67" s="78"/>
      <c r="C67" s="35" t="s">
        <v>910</v>
      </c>
      <c r="D67" s="52"/>
      <c r="E67" s="24"/>
      <c r="F67" s="24"/>
      <c r="G67" s="24">
        <f t="shared" si="0"/>
        <v>0</v>
      </c>
      <c r="H67" s="124"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22.5" outlineLevel="1" x14ac:dyDescent="0.2">
      <c r="A68" s="20"/>
      <c r="B68" s="78"/>
      <c r="C68" s="35" t="s">
        <v>911</v>
      </c>
      <c r="D68" s="52"/>
      <c r="E68" s="24"/>
      <c r="F68" s="24"/>
      <c r="G68" s="24">
        <f t="shared" si="0"/>
        <v>0</v>
      </c>
      <c r="H68" s="124"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22.5" outlineLevel="1" x14ac:dyDescent="0.2">
      <c r="A69" s="20"/>
      <c r="B69" s="78"/>
      <c r="C69" s="35" t="s">
        <v>912</v>
      </c>
      <c r="D69" s="52"/>
      <c r="E69" s="24"/>
      <c r="F69" s="24"/>
      <c r="G69" s="24">
        <f t="shared" si="0"/>
        <v>0</v>
      </c>
      <c r="H69" s="124"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ht="22.5" outlineLevel="1" x14ac:dyDescent="0.2">
      <c r="A70" s="20"/>
      <c r="B70" s="78"/>
      <c r="C70" s="35" t="s">
        <v>888</v>
      </c>
      <c r="D70" s="52"/>
      <c r="E70" s="24"/>
      <c r="F70" s="24"/>
      <c r="G70" s="24">
        <f t="shared" si="0"/>
        <v>0</v>
      </c>
      <c r="H70" s="124">
        <v>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78"/>
      <c r="C71" s="35" t="s">
        <v>889</v>
      </c>
      <c r="D71" s="52"/>
      <c r="E71" s="24"/>
      <c r="F71" s="24"/>
      <c r="G71" s="24">
        <f t="shared" si="0"/>
        <v>0</v>
      </c>
      <c r="H71" s="124"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78"/>
      <c r="C72" s="35">
        <v>1</v>
      </c>
      <c r="D72" s="52"/>
      <c r="E72" s="24"/>
      <c r="F72" s="24"/>
      <c r="G72" s="24">
        <f t="shared" si="0"/>
        <v>0</v>
      </c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ht="22.5" outlineLevel="1" x14ac:dyDescent="0.2">
      <c r="A73" s="20">
        <v>10</v>
      </c>
      <c r="B73" s="78" t="s">
        <v>913</v>
      </c>
      <c r="C73" s="35" t="s">
        <v>914</v>
      </c>
      <c r="D73" s="52" t="s">
        <v>69</v>
      </c>
      <c r="E73" s="24">
        <v>1</v>
      </c>
      <c r="F73" s="24"/>
      <c r="G73" s="24">
        <f t="shared" si="0"/>
        <v>0</v>
      </c>
      <c r="H73" s="124" t="s">
        <v>2512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ht="33.75" outlineLevel="1" x14ac:dyDescent="0.2">
      <c r="A74" s="20"/>
      <c r="B74" s="78"/>
      <c r="C74" s="35" t="s">
        <v>915</v>
      </c>
      <c r="D74" s="52"/>
      <c r="E74" s="24"/>
      <c r="F74" s="24"/>
      <c r="G74" s="24">
        <f t="shared" ref="G74:G137" si="1">ROUND(E74*F74,2)</f>
        <v>0</v>
      </c>
      <c r="H74" s="124">
        <v>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ht="22.5" outlineLevel="1" x14ac:dyDescent="0.2">
      <c r="A75" s="20"/>
      <c r="B75" s="78"/>
      <c r="C75" s="35" t="s">
        <v>916</v>
      </c>
      <c r="D75" s="52"/>
      <c r="E75" s="24"/>
      <c r="F75" s="24"/>
      <c r="G75" s="24">
        <f t="shared" si="1"/>
        <v>0</v>
      </c>
      <c r="H75" s="124">
        <v>0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ht="22.5" outlineLevel="1" x14ac:dyDescent="0.2">
      <c r="A76" s="20"/>
      <c r="B76" s="78"/>
      <c r="C76" s="35" t="s">
        <v>917</v>
      </c>
      <c r="D76" s="52"/>
      <c r="E76" s="24"/>
      <c r="F76" s="24"/>
      <c r="G76" s="24">
        <f t="shared" si="1"/>
        <v>0</v>
      </c>
      <c r="H76" s="124">
        <v>0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ht="33.75" outlineLevel="1" x14ac:dyDescent="0.2">
      <c r="A77" s="20"/>
      <c r="B77" s="78"/>
      <c r="C77" s="35" t="s">
        <v>918</v>
      </c>
      <c r="D77" s="52"/>
      <c r="E77" s="24"/>
      <c r="F77" s="24"/>
      <c r="G77" s="24">
        <f t="shared" si="1"/>
        <v>0</v>
      </c>
      <c r="H77" s="124">
        <v>0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/>
      <c r="B78" s="78"/>
      <c r="C78" s="35" t="s">
        <v>919</v>
      </c>
      <c r="D78" s="52"/>
      <c r="E78" s="24"/>
      <c r="F78" s="24"/>
      <c r="G78" s="24">
        <f t="shared" si="1"/>
        <v>0</v>
      </c>
      <c r="H78" s="124">
        <v>0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ht="22.5" outlineLevel="1" x14ac:dyDescent="0.2">
      <c r="A79" s="20"/>
      <c r="B79" s="78"/>
      <c r="C79" s="35" t="s">
        <v>920</v>
      </c>
      <c r="D79" s="52"/>
      <c r="E79" s="24"/>
      <c r="F79" s="24"/>
      <c r="G79" s="24">
        <f t="shared" si="1"/>
        <v>0</v>
      </c>
      <c r="H79" s="124">
        <v>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ht="22.5" outlineLevel="1" x14ac:dyDescent="0.2">
      <c r="A80" s="20"/>
      <c r="B80" s="78"/>
      <c r="C80" s="35" t="s">
        <v>921</v>
      </c>
      <c r="D80" s="52"/>
      <c r="E80" s="24"/>
      <c r="F80" s="24"/>
      <c r="G80" s="24">
        <f t="shared" si="1"/>
        <v>0</v>
      </c>
      <c r="H80" s="124">
        <v>0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ht="22.5" outlineLevel="1" x14ac:dyDescent="0.2">
      <c r="A81" s="20"/>
      <c r="B81" s="78"/>
      <c r="C81" s="35" t="s">
        <v>888</v>
      </c>
      <c r="D81" s="52"/>
      <c r="E81" s="24"/>
      <c r="F81" s="24"/>
      <c r="G81" s="24">
        <f t="shared" si="1"/>
        <v>0</v>
      </c>
      <c r="H81" s="124"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/>
      <c r="B82" s="78"/>
      <c r="C82" s="35" t="s">
        <v>889</v>
      </c>
      <c r="D82" s="52"/>
      <c r="E82" s="24"/>
      <c r="F82" s="24"/>
      <c r="G82" s="24">
        <f t="shared" si="1"/>
        <v>0</v>
      </c>
      <c r="H82" s="124">
        <v>0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/>
      <c r="B83" s="78"/>
      <c r="C83" s="35">
        <v>1</v>
      </c>
      <c r="D83" s="52"/>
      <c r="E83" s="24"/>
      <c r="F83" s="24"/>
      <c r="G83" s="24">
        <f t="shared" si="1"/>
        <v>0</v>
      </c>
      <c r="H83" s="124"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ht="22.5" outlineLevel="1" x14ac:dyDescent="0.2">
      <c r="A84" s="20">
        <v>11</v>
      </c>
      <c r="B84" s="78" t="s">
        <v>922</v>
      </c>
      <c r="C84" s="35" t="s">
        <v>909</v>
      </c>
      <c r="D84" s="52" t="s">
        <v>69</v>
      </c>
      <c r="E84" s="24">
        <v>1</v>
      </c>
      <c r="F84" s="24"/>
      <c r="G84" s="24">
        <f t="shared" si="1"/>
        <v>0</v>
      </c>
      <c r="H84" s="124" t="s">
        <v>2512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ht="22.5" outlineLevel="1" x14ac:dyDescent="0.2">
      <c r="A85" s="20"/>
      <c r="B85" s="78"/>
      <c r="C85" s="35" t="s">
        <v>910</v>
      </c>
      <c r="D85" s="52"/>
      <c r="E85" s="24"/>
      <c r="F85" s="24"/>
      <c r="G85" s="24">
        <f t="shared" si="1"/>
        <v>0</v>
      </c>
      <c r="H85" s="124">
        <v>0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ht="22.5" outlineLevel="1" x14ac:dyDescent="0.2">
      <c r="A86" s="20"/>
      <c r="B86" s="78"/>
      <c r="C86" s="35" t="s">
        <v>911</v>
      </c>
      <c r="D86" s="52"/>
      <c r="E86" s="24"/>
      <c r="F86" s="24"/>
      <c r="G86" s="24">
        <f t="shared" si="1"/>
        <v>0</v>
      </c>
      <c r="H86" s="124">
        <v>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ht="22.5" outlineLevel="1" x14ac:dyDescent="0.2">
      <c r="A87" s="20"/>
      <c r="B87" s="78"/>
      <c r="C87" s="35" t="s">
        <v>912</v>
      </c>
      <c r="D87" s="52"/>
      <c r="E87" s="24"/>
      <c r="F87" s="24"/>
      <c r="G87" s="24">
        <f t="shared" si="1"/>
        <v>0</v>
      </c>
      <c r="H87" s="124">
        <v>0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ht="22.5" outlineLevel="1" x14ac:dyDescent="0.2">
      <c r="A88" s="20"/>
      <c r="B88" s="78"/>
      <c r="C88" s="35" t="s">
        <v>888</v>
      </c>
      <c r="D88" s="52"/>
      <c r="E88" s="24"/>
      <c r="F88" s="24"/>
      <c r="G88" s="24">
        <f t="shared" si="1"/>
        <v>0</v>
      </c>
      <c r="H88" s="124">
        <v>0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78"/>
      <c r="C89" s="35" t="s">
        <v>889</v>
      </c>
      <c r="D89" s="52"/>
      <c r="E89" s="24"/>
      <c r="F89" s="24"/>
      <c r="G89" s="24">
        <f t="shared" si="1"/>
        <v>0</v>
      </c>
      <c r="H89" s="124">
        <v>0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/>
      <c r="B90" s="78"/>
      <c r="C90" s="35">
        <v>1</v>
      </c>
      <c r="D90" s="52"/>
      <c r="E90" s="24"/>
      <c r="F90" s="24"/>
      <c r="G90" s="24">
        <f t="shared" si="1"/>
        <v>0</v>
      </c>
      <c r="H90" s="124">
        <v>0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ht="22.5" outlineLevel="1" x14ac:dyDescent="0.2">
      <c r="A91" s="20">
        <v>12</v>
      </c>
      <c r="B91" s="78" t="s">
        <v>923</v>
      </c>
      <c r="C91" s="35" t="s">
        <v>914</v>
      </c>
      <c r="D91" s="52" t="s">
        <v>69</v>
      </c>
      <c r="E91" s="24">
        <v>1</v>
      </c>
      <c r="F91" s="24"/>
      <c r="G91" s="24">
        <f t="shared" si="1"/>
        <v>0</v>
      </c>
      <c r="H91" s="124" t="s">
        <v>2512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ht="33.75" outlineLevel="1" x14ac:dyDescent="0.2">
      <c r="A92" s="20"/>
      <c r="B92" s="78"/>
      <c r="C92" s="35" t="s">
        <v>915</v>
      </c>
      <c r="D92" s="52"/>
      <c r="E92" s="24"/>
      <c r="F92" s="24"/>
      <c r="G92" s="24">
        <f t="shared" si="1"/>
        <v>0</v>
      </c>
      <c r="H92" s="124">
        <v>0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ht="22.5" outlineLevel="1" x14ac:dyDescent="0.2">
      <c r="A93" s="20"/>
      <c r="B93" s="78"/>
      <c r="C93" s="35" t="s">
        <v>916</v>
      </c>
      <c r="D93" s="52"/>
      <c r="E93" s="24"/>
      <c r="F93" s="24"/>
      <c r="G93" s="24">
        <f t="shared" si="1"/>
        <v>0</v>
      </c>
      <c r="H93" s="124">
        <v>0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ht="22.5" outlineLevel="1" x14ac:dyDescent="0.2">
      <c r="A94" s="20"/>
      <c r="B94" s="78"/>
      <c r="C94" s="35" t="s">
        <v>917</v>
      </c>
      <c r="D94" s="52"/>
      <c r="E94" s="24"/>
      <c r="F94" s="24"/>
      <c r="G94" s="24">
        <f t="shared" si="1"/>
        <v>0</v>
      </c>
      <c r="H94" s="124">
        <v>0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ht="33.75" outlineLevel="1" x14ac:dyDescent="0.2">
      <c r="A95" s="20"/>
      <c r="B95" s="78"/>
      <c r="C95" s="35" t="s">
        <v>918</v>
      </c>
      <c r="D95" s="52"/>
      <c r="E95" s="24"/>
      <c r="F95" s="24"/>
      <c r="G95" s="24">
        <f t="shared" si="1"/>
        <v>0</v>
      </c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/>
      <c r="B96" s="78"/>
      <c r="C96" s="35" t="s">
        <v>919</v>
      </c>
      <c r="D96" s="52"/>
      <c r="E96" s="24"/>
      <c r="F96" s="24"/>
      <c r="G96" s="24">
        <f t="shared" si="1"/>
        <v>0</v>
      </c>
      <c r="H96" s="124">
        <v>0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ht="22.5" outlineLevel="1" x14ac:dyDescent="0.2">
      <c r="A97" s="20"/>
      <c r="B97" s="78"/>
      <c r="C97" s="35" t="s">
        <v>920</v>
      </c>
      <c r="D97" s="52"/>
      <c r="E97" s="24"/>
      <c r="F97" s="24"/>
      <c r="G97" s="24">
        <f t="shared" si="1"/>
        <v>0</v>
      </c>
      <c r="H97" s="124">
        <v>0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ht="22.5" outlineLevel="1" x14ac:dyDescent="0.2">
      <c r="A98" s="20"/>
      <c r="B98" s="78"/>
      <c r="C98" s="35" t="s">
        <v>921</v>
      </c>
      <c r="D98" s="52"/>
      <c r="E98" s="24"/>
      <c r="F98" s="24"/>
      <c r="G98" s="24">
        <f t="shared" si="1"/>
        <v>0</v>
      </c>
      <c r="H98" s="124">
        <v>0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ht="22.5" outlineLevel="1" x14ac:dyDescent="0.2">
      <c r="A99" s="20"/>
      <c r="B99" s="78"/>
      <c r="C99" s="35" t="s">
        <v>888</v>
      </c>
      <c r="D99" s="52"/>
      <c r="E99" s="24"/>
      <c r="F99" s="24"/>
      <c r="G99" s="24">
        <f t="shared" si="1"/>
        <v>0</v>
      </c>
      <c r="H99" s="124">
        <v>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/>
      <c r="B100" s="78"/>
      <c r="C100" s="35" t="s">
        <v>889</v>
      </c>
      <c r="D100" s="52"/>
      <c r="E100" s="24"/>
      <c r="F100" s="24"/>
      <c r="G100" s="24">
        <f t="shared" si="1"/>
        <v>0</v>
      </c>
      <c r="H100" s="124">
        <v>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78"/>
      <c r="C101" s="35">
        <v>1</v>
      </c>
      <c r="D101" s="52"/>
      <c r="E101" s="24"/>
      <c r="F101" s="24"/>
      <c r="G101" s="24">
        <f t="shared" si="1"/>
        <v>0</v>
      </c>
      <c r="H101" s="124"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ht="22.5" outlineLevel="1" x14ac:dyDescent="0.2">
      <c r="A102" s="20">
        <v>13</v>
      </c>
      <c r="B102" s="78" t="s">
        <v>924</v>
      </c>
      <c r="C102" s="35" t="s">
        <v>909</v>
      </c>
      <c r="D102" s="52" t="s">
        <v>69</v>
      </c>
      <c r="E102" s="24">
        <v>1</v>
      </c>
      <c r="F102" s="24"/>
      <c r="G102" s="24">
        <f t="shared" si="1"/>
        <v>0</v>
      </c>
      <c r="H102" s="124" t="s">
        <v>2512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ht="22.5" outlineLevel="1" x14ac:dyDescent="0.2">
      <c r="A103" s="20"/>
      <c r="B103" s="78"/>
      <c r="C103" s="35" t="s">
        <v>910</v>
      </c>
      <c r="D103" s="52"/>
      <c r="E103" s="24"/>
      <c r="F103" s="24"/>
      <c r="G103" s="24">
        <f t="shared" si="1"/>
        <v>0</v>
      </c>
      <c r="H103" s="124">
        <v>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ht="22.5" outlineLevel="1" x14ac:dyDescent="0.2">
      <c r="A104" s="20"/>
      <c r="B104" s="78"/>
      <c r="C104" s="35" t="s">
        <v>911</v>
      </c>
      <c r="D104" s="52"/>
      <c r="E104" s="24"/>
      <c r="F104" s="24"/>
      <c r="G104" s="24">
        <f t="shared" si="1"/>
        <v>0</v>
      </c>
      <c r="H104" s="124"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ht="22.5" outlineLevel="1" x14ac:dyDescent="0.2">
      <c r="A105" s="20"/>
      <c r="B105" s="78"/>
      <c r="C105" s="35" t="s">
        <v>912</v>
      </c>
      <c r="D105" s="52"/>
      <c r="E105" s="24"/>
      <c r="F105" s="24"/>
      <c r="G105" s="24">
        <f t="shared" si="1"/>
        <v>0</v>
      </c>
      <c r="H105" s="124">
        <v>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ht="22.5" outlineLevel="1" x14ac:dyDescent="0.2">
      <c r="A106" s="20"/>
      <c r="B106" s="78"/>
      <c r="C106" s="35" t="s">
        <v>888</v>
      </c>
      <c r="D106" s="52"/>
      <c r="E106" s="24"/>
      <c r="F106" s="24"/>
      <c r="G106" s="24">
        <f t="shared" si="1"/>
        <v>0</v>
      </c>
      <c r="H106" s="124"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78"/>
      <c r="C107" s="35" t="s">
        <v>889</v>
      </c>
      <c r="D107" s="52"/>
      <c r="E107" s="24"/>
      <c r="F107" s="24"/>
      <c r="G107" s="24">
        <f t="shared" si="1"/>
        <v>0</v>
      </c>
      <c r="H107" s="124"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/>
      <c r="B108" s="78"/>
      <c r="C108" s="35">
        <v>1</v>
      </c>
      <c r="D108" s="52"/>
      <c r="E108" s="24"/>
      <c r="F108" s="24"/>
      <c r="G108" s="24">
        <f t="shared" si="1"/>
        <v>0</v>
      </c>
      <c r="H108" s="124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ht="22.5" outlineLevel="1" x14ac:dyDescent="0.2">
      <c r="A109" s="20">
        <v>14</v>
      </c>
      <c r="B109" s="78" t="s">
        <v>925</v>
      </c>
      <c r="C109" s="35" t="s">
        <v>914</v>
      </c>
      <c r="D109" s="52" t="s">
        <v>69</v>
      </c>
      <c r="E109" s="24">
        <v>1</v>
      </c>
      <c r="F109" s="24"/>
      <c r="G109" s="24">
        <f t="shared" si="1"/>
        <v>0</v>
      </c>
      <c r="H109" s="124" t="s">
        <v>2512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ht="33.75" outlineLevel="1" x14ac:dyDescent="0.2">
      <c r="A110" s="20"/>
      <c r="B110" s="78"/>
      <c r="C110" s="35" t="s">
        <v>915</v>
      </c>
      <c r="D110" s="52"/>
      <c r="E110" s="24"/>
      <c r="F110" s="24"/>
      <c r="G110" s="24">
        <f t="shared" si="1"/>
        <v>0</v>
      </c>
      <c r="H110" s="124"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ht="22.5" outlineLevel="1" x14ac:dyDescent="0.2">
      <c r="A111" s="20"/>
      <c r="B111" s="78"/>
      <c r="C111" s="35" t="s">
        <v>916</v>
      </c>
      <c r="D111" s="52"/>
      <c r="E111" s="24"/>
      <c r="F111" s="24"/>
      <c r="G111" s="24">
        <f t="shared" si="1"/>
        <v>0</v>
      </c>
      <c r="H111" s="124"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ht="22.5" outlineLevel="1" x14ac:dyDescent="0.2">
      <c r="A112" s="20"/>
      <c r="B112" s="78"/>
      <c r="C112" s="35" t="s">
        <v>917</v>
      </c>
      <c r="D112" s="52"/>
      <c r="E112" s="24"/>
      <c r="F112" s="24"/>
      <c r="G112" s="24">
        <f t="shared" si="1"/>
        <v>0</v>
      </c>
      <c r="H112" s="124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ht="33.75" outlineLevel="1" x14ac:dyDescent="0.2">
      <c r="A113" s="20"/>
      <c r="B113" s="78"/>
      <c r="C113" s="35" t="s">
        <v>918</v>
      </c>
      <c r="D113" s="52"/>
      <c r="E113" s="24"/>
      <c r="F113" s="24"/>
      <c r="G113" s="24">
        <f t="shared" si="1"/>
        <v>0</v>
      </c>
      <c r="H113" s="124"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/>
      <c r="B114" s="78"/>
      <c r="C114" s="35" t="s">
        <v>919</v>
      </c>
      <c r="D114" s="52"/>
      <c r="E114" s="24"/>
      <c r="F114" s="24"/>
      <c r="G114" s="24">
        <f t="shared" si="1"/>
        <v>0</v>
      </c>
      <c r="H114" s="12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ht="22.5" outlineLevel="1" x14ac:dyDescent="0.2">
      <c r="A115" s="20"/>
      <c r="B115" s="78"/>
      <c r="C115" s="35" t="s">
        <v>920</v>
      </c>
      <c r="D115" s="52"/>
      <c r="E115" s="24"/>
      <c r="F115" s="24"/>
      <c r="G115" s="24">
        <f t="shared" si="1"/>
        <v>0</v>
      </c>
      <c r="H115" s="124"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ht="22.5" outlineLevel="1" x14ac:dyDescent="0.2">
      <c r="A116" s="20"/>
      <c r="B116" s="78"/>
      <c r="C116" s="35" t="s">
        <v>921</v>
      </c>
      <c r="D116" s="52"/>
      <c r="E116" s="24"/>
      <c r="F116" s="24"/>
      <c r="G116" s="24">
        <f t="shared" si="1"/>
        <v>0</v>
      </c>
      <c r="H116" s="124"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22.5" outlineLevel="1" x14ac:dyDescent="0.2">
      <c r="A117" s="20"/>
      <c r="B117" s="78"/>
      <c r="C117" s="35" t="s">
        <v>888</v>
      </c>
      <c r="D117" s="52"/>
      <c r="E117" s="24"/>
      <c r="F117" s="24"/>
      <c r="G117" s="24">
        <f t="shared" si="1"/>
        <v>0</v>
      </c>
      <c r="H117" s="12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78"/>
      <c r="C118" s="35" t="s">
        <v>889</v>
      </c>
      <c r="D118" s="52"/>
      <c r="E118" s="24"/>
      <c r="F118" s="24"/>
      <c r="G118" s="24">
        <f t="shared" si="1"/>
        <v>0</v>
      </c>
      <c r="H118" s="124"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/>
      <c r="B119" s="78"/>
      <c r="C119" s="35">
        <v>1</v>
      </c>
      <c r="D119" s="52"/>
      <c r="E119" s="24"/>
      <c r="F119" s="24"/>
      <c r="G119" s="24">
        <f t="shared" si="1"/>
        <v>0</v>
      </c>
      <c r="H119" s="124">
        <v>0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ht="22.5" outlineLevel="1" x14ac:dyDescent="0.2">
      <c r="A120" s="20">
        <v>15</v>
      </c>
      <c r="B120" s="78" t="s">
        <v>926</v>
      </c>
      <c r="C120" s="35" t="s">
        <v>927</v>
      </c>
      <c r="D120" s="52" t="s">
        <v>69</v>
      </c>
      <c r="E120" s="24">
        <v>1</v>
      </c>
      <c r="F120" s="24"/>
      <c r="G120" s="24">
        <f t="shared" si="1"/>
        <v>0</v>
      </c>
      <c r="H120" s="124" t="s">
        <v>2512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78"/>
      <c r="C121" s="35" t="s">
        <v>928</v>
      </c>
      <c r="D121" s="52"/>
      <c r="E121" s="24"/>
      <c r="F121" s="24"/>
      <c r="G121" s="24">
        <f t="shared" si="1"/>
        <v>0</v>
      </c>
      <c r="H121" s="124"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/>
      <c r="B122" s="78"/>
      <c r="C122" s="35">
        <v>1</v>
      </c>
      <c r="D122" s="52"/>
      <c r="E122" s="24"/>
      <c r="F122" s="24"/>
      <c r="G122" s="24">
        <f t="shared" si="1"/>
        <v>0</v>
      </c>
      <c r="H122" s="124"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>
        <v>16</v>
      </c>
      <c r="B123" s="78" t="s">
        <v>929</v>
      </c>
      <c r="C123" s="35" t="s">
        <v>930</v>
      </c>
      <c r="D123" s="52" t="s">
        <v>69</v>
      </c>
      <c r="E123" s="24">
        <v>1</v>
      </c>
      <c r="F123" s="24"/>
      <c r="G123" s="24">
        <f t="shared" si="1"/>
        <v>0</v>
      </c>
      <c r="H123" s="124" t="s">
        <v>2512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ht="22.5" outlineLevel="1" x14ac:dyDescent="0.2">
      <c r="A124" s="20"/>
      <c r="B124" s="78"/>
      <c r="C124" s="35" t="s">
        <v>931</v>
      </c>
      <c r="D124" s="52"/>
      <c r="E124" s="24"/>
      <c r="F124" s="24"/>
      <c r="G124" s="24">
        <f t="shared" si="1"/>
        <v>0</v>
      </c>
      <c r="H124" s="124">
        <v>0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/>
      <c r="B125" s="78"/>
      <c r="C125" s="35" t="s">
        <v>932</v>
      </c>
      <c r="D125" s="52"/>
      <c r="E125" s="24"/>
      <c r="F125" s="24"/>
      <c r="G125" s="24">
        <f t="shared" si="1"/>
        <v>0</v>
      </c>
      <c r="H125" s="124">
        <v>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78"/>
      <c r="C126" s="35" t="s">
        <v>933</v>
      </c>
      <c r="D126" s="52"/>
      <c r="E126" s="24"/>
      <c r="F126" s="24"/>
      <c r="G126" s="24">
        <f t="shared" si="1"/>
        <v>0</v>
      </c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/>
      <c r="B127" s="78"/>
      <c r="C127" s="35" t="s">
        <v>934</v>
      </c>
      <c r="D127" s="52"/>
      <c r="E127" s="24"/>
      <c r="F127" s="24"/>
      <c r="G127" s="24">
        <f t="shared" si="1"/>
        <v>0</v>
      </c>
      <c r="H127" s="124">
        <v>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ht="22.5" outlineLevel="1" x14ac:dyDescent="0.2">
      <c r="A128" s="20"/>
      <c r="B128" s="78"/>
      <c r="C128" s="35" t="s">
        <v>888</v>
      </c>
      <c r="D128" s="52"/>
      <c r="E128" s="24"/>
      <c r="F128" s="24"/>
      <c r="G128" s="24">
        <f t="shared" si="1"/>
        <v>0</v>
      </c>
      <c r="H128" s="124">
        <v>0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/>
      <c r="B129" s="78"/>
      <c r="C129" s="35" t="s">
        <v>889</v>
      </c>
      <c r="D129" s="52"/>
      <c r="E129" s="24"/>
      <c r="F129" s="24"/>
      <c r="G129" s="24">
        <f t="shared" si="1"/>
        <v>0</v>
      </c>
      <c r="H129" s="124">
        <v>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/>
      <c r="B130" s="78"/>
      <c r="C130" s="35">
        <v>1</v>
      </c>
      <c r="D130" s="52"/>
      <c r="E130" s="24"/>
      <c r="F130" s="24"/>
      <c r="G130" s="24">
        <f t="shared" si="1"/>
        <v>0</v>
      </c>
      <c r="H130" s="124">
        <v>0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22.5" outlineLevel="1" x14ac:dyDescent="0.2">
      <c r="A131" s="20">
        <v>17</v>
      </c>
      <c r="B131" s="78" t="s">
        <v>935</v>
      </c>
      <c r="C131" s="35" t="s">
        <v>936</v>
      </c>
      <c r="D131" s="52" t="s">
        <v>69</v>
      </c>
      <c r="E131" s="24">
        <v>1</v>
      </c>
      <c r="F131" s="24"/>
      <c r="G131" s="24">
        <f t="shared" si="1"/>
        <v>0</v>
      </c>
      <c r="H131" s="124" t="s">
        <v>2512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ht="22.5" outlineLevel="1" x14ac:dyDescent="0.2">
      <c r="A132" s="20"/>
      <c r="B132" s="78"/>
      <c r="C132" s="35" t="s">
        <v>865</v>
      </c>
      <c r="D132" s="52"/>
      <c r="E132" s="24"/>
      <c r="F132" s="24"/>
      <c r="G132" s="24">
        <f t="shared" si="1"/>
        <v>0</v>
      </c>
      <c r="H132" s="124">
        <v>0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22.5" outlineLevel="1" x14ac:dyDescent="0.2">
      <c r="A133" s="20"/>
      <c r="B133" s="78"/>
      <c r="C133" s="35" t="s">
        <v>937</v>
      </c>
      <c r="D133" s="52"/>
      <c r="E133" s="24"/>
      <c r="F133" s="24"/>
      <c r="G133" s="24">
        <f t="shared" si="1"/>
        <v>0</v>
      </c>
      <c r="H133" s="124">
        <v>0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ht="22.5" outlineLevel="1" x14ac:dyDescent="0.2">
      <c r="A134" s="20"/>
      <c r="B134" s="78"/>
      <c r="C134" s="35" t="s">
        <v>938</v>
      </c>
      <c r="D134" s="52"/>
      <c r="E134" s="24"/>
      <c r="F134" s="24"/>
      <c r="G134" s="24">
        <f t="shared" si="1"/>
        <v>0</v>
      </c>
      <c r="H134" s="124">
        <v>0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78"/>
      <c r="C135" s="35" t="s">
        <v>939</v>
      </c>
      <c r="D135" s="52"/>
      <c r="E135" s="24"/>
      <c r="F135" s="24"/>
      <c r="G135" s="24">
        <f t="shared" si="1"/>
        <v>0</v>
      </c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ht="22.5" outlineLevel="1" x14ac:dyDescent="0.2">
      <c r="A136" s="20"/>
      <c r="B136" s="78"/>
      <c r="C136" s="35" t="s">
        <v>940</v>
      </c>
      <c r="D136" s="52"/>
      <c r="E136" s="24"/>
      <c r="F136" s="24"/>
      <c r="G136" s="24">
        <f t="shared" si="1"/>
        <v>0</v>
      </c>
      <c r="H136" s="124">
        <v>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ht="22.5" outlineLevel="1" x14ac:dyDescent="0.2">
      <c r="A137" s="20"/>
      <c r="B137" s="78"/>
      <c r="C137" s="35" t="s">
        <v>941</v>
      </c>
      <c r="D137" s="52"/>
      <c r="E137" s="24"/>
      <c r="F137" s="24"/>
      <c r="G137" s="24">
        <f t="shared" si="1"/>
        <v>0</v>
      </c>
      <c r="H137" s="124">
        <v>0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ht="22.5" outlineLevel="1" x14ac:dyDescent="0.2">
      <c r="A138" s="20"/>
      <c r="B138" s="78"/>
      <c r="C138" s="35" t="s">
        <v>904</v>
      </c>
      <c r="D138" s="52"/>
      <c r="E138" s="24"/>
      <c r="F138" s="24"/>
      <c r="G138" s="24">
        <f t="shared" ref="G138:G201" si="2">ROUND(E138*F138,2)</f>
        <v>0</v>
      </c>
      <c r="H138" s="124">
        <v>0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/>
      <c r="B139" s="78"/>
      <c r="C139" s="35" t="s">
        <v>942</v>
      </c>
      <c r="D139" s="52"/>
      <c r="E139" s="24"/>
      <c r="F139" s="24"/>
      <c r="G139" s="24">
        <f t="shared" si="2"/>
        <v>0</v>
      </c>
      <c r="H139" s="124"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78"/>
      <c r="C140" s="35" t="s">
        <v>887</v>
      </c>
      <c r="D140" s="52"/>
      <c r="E140" s="24"/>
      <c r="F140" s="24"/>
      <c r="G140" s="24">
        <f t="shared" si="2"/>
        <v>0</v>
      </c>
      <c r="H140" s="124">
        <v>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ht="22.5" outlineLevel="1" x14ac:dyDescent="0.2">
      <c r="A141" s="20"/>
      <c r="B141" s="78"/>
      <c r="C141" s="35" t="s">
        <v>888</v>
      </c>
      <c r="D141" s="52"/>
      <c r="E141" s="24"/>
      <c r="F141" s="24"/>
      <c r="G141" s="24">
        <f t="shared" si="2"/>
        <v>0</v>
      </c>
      <c r="H141" s="124"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/>
      <c r="B142" s="78"/>
      <c r="C142" s="35" t="s">
        <v>889</v>
      </c>
      <c r="D142" s="52"/>
      <c r="E142" s="24"/>
      <c r="F142" s="24"/>
      <c r="G142" s="24">
        <f t="shared" si="2"/>
        <v>0</v>
      </c>
      <c r="H142" s="124">
        <v>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78"/>
      <c r="C143" s="35">
        <v>1</v>
      </c>
      <c r="D143" s="52"/>
      <c r="E143" s="24"/>
      <c r="F143" s="24"/>
      <c r="G143" s="24">
        <f t="shared" si="2"/>
        <v>0</v>
      </c>
      <c r="H143" s="124">
        <v>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ht="22.5" outlineLevel="1" x14ac:dyDescent="0.2">
      <c r="A144" s="20">
        <v>18</v>
      </c>
      <c r="B144" s="78" t="s">
        <v>943</v>
      </c>
      <c r="C144" s="35" t="s">
        <v>944</v>
      </c>
      <c r="D144" s="52" t="s">
        <v>69</v>
      </c>
      <c r="E144" s="24">
        <v>1</v>
      </c>
      <c r="F144" s="24"/>
      <c r="G144" s="24">
        <f t="shared" si="2"/>
        <v>0</v>
      </c>
      <c r="H144" s="124" t="s">
        <v>2512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ht="22.5" outlineLevel="1" x14ac:dyDescent="0.2">
      <c r="A145" s="20"/>
      <c r="B145" s="78"/>
      <c r="C145" s="35" t="s">
        <v>945</v>
      </c>
      <c r="D145" s="52"/>
      <c r="E145" s="24"/>
      <c r="F145" s="24"/>
      <c r="G145" s="24">
        <f t="shared" si="2"/>
        <v>0</v>
      </c>
      <c r="H145" s="124">
        <v>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ht="22.5" outlineLevel="1" x14ac:dyDescent="0.2">
      <c r="A146" s="20"/>
      <c r="B146" s="78"/>
      <c r="C146" s="35" t="s">
        <v>946</v>
      </c>
      <c r="D146" s="52"/>
      <c r="E146" s="24"/>
      <c r="F146" s="24"/>
      <c r="G146" s="24">
        <f t="shared" si="2"/>
        <v>0</v>
      </c>
      <c r="H146" s="124">
        <v>0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78"/>
      <c r="C147" s="35" t="s">
        <v>889</v>
      </c>
      <c r="D147" s="52"/>
      <c r="E147" s="24"/>
      <c r="F147" s="24"/>
      <c r="G147" s="24">
        <f t="shared" si="2"/>
        <v>0</v>
      </c>
      <c r="H147" s="124">
        <v>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/>
      <c r="B148" s="78"/>
      <c r="C148" s="35">
        <v>1</v>
      </c>
      <c r="D148" s="52"/>
      <c r="E148" s="24"/>
      <c r="F148" s="24"/>
      <c r="G148" s="24">
        <f t="shared" si="2"/>
        <v>0</v>
      </c>
      <c r="H148" s="124">
        <v>0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ht="22.5" outlineLevel="1" x14ac:dyDescent="0.2">
      <c r="A149" s="20">
        <v>19</v>
      </c>
      <c r="B149" s="78" t="s">
        <v>947</v>
      </c>
      <c r="C149" s="35" t="s">
        <v>948</v>
      </c>
      <c r="D149" s="52" t="s">
        <v>69</v>
      </c>
      <c r="E149" s="24">
        <v>1</v>
      </c>
      <c r="F149" s="24"/>
      <c r="G149" s="24">
        <f t="shared" si="2"/>
        <v>0</v>
      </c>
      <c r="H149" s="124" t="s">
        <v>2512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ht="22.5" outlineLevel="1" x14ac:dyDescent="0.2">
      <c r="A150" s="20"/>
      <c r="B150" s="78"/>
      <c r="C150" s="35" t="s">
        <v>945</v>
      </c>
      <c r="D150" s="52"/>
      <c r="E150" s="24"/>
      <c r="F150" s="24"/>
      <c r="G150" s="24">
        <f t="shared" si="2"/>
        <v>0</v>
      </c>
      <c r="H150" s="124">
        <v>0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ht="22.5" outlineLevel="1" x14ac:dyDescent="0.2">
      <c r="A151" s="20"/>
      <c r="B151" s="78"/>
      <c r="C151" s="35" t="s">
        <v>949</v>
      </c>
      <c r="D151" s="52"/>
      <c r="E151" s="24"/>
      <c r="F151" s="24"/>
      <c r="G151" s="24">
        <f t="shared" si="2"/>
        <v>0</v>
      </c>
      <c r="H151" s="124">
        <v>0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78"/>
      <c r="C152" s="35" t="s">
        <v>889</v>
      </c>
      <c r="D152" s="52"/>
      <c r="E152" s="24"/>
      <c r="F152" s="24"/>
      <c r="G152" s="24">
        <f t="shared" si="2"/>
        <v>0</v>
      </c>
      <c r="H152" s="124">
        <v>0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/>
      <c r="B153" s="78"/>
      <c r="C153" s="35">
        <v>1</v>
      </c>
      <c r="D153" s="52"/>
      <c r="E153" s="24"/>
      <c r="F153" s="24"/>
      <c r="G153" s="24">
        <f t="shared" si="2"/>
        <v>0</v>
      </c>
      <c r="H153" s="124">
        <v>0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ht="22.5" outlineLevel="1" x14ac:dyDescent="0.2">
      <c r="A154" s="20">
        <v>20</v>
      </c>
      <c r="B154" s="78" t="s">
        <v>950</v>
      </c>
      <c r="C154" s="35" t="s">
        <v>951</v>
      </c>
      <c r="D154" s="52" t="s">
        <v>69</v>
      </c>
      <c r="E154" s="24">
        <v>18</v>
      </c>
      <c r="F154" s="24"/>
      <c r="G154" s="24">
        <f t="shared" si="2"/>
        <v>0</v>
      </c>
      <c r="H154" s="124" t="s">
        <v>2512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/>
      <c r="B155" s="78"/>
      <c r="C155" s="35" t="s">
        <v>952</v>
      </c>
      <c r="D155" s="52"/>
      <c r="E155" s="24"/>
      <c r="F155" s="24"/>
      <c r="G155" s="24">
        <f t="shared" si="2"/>
        <v>0</v>
      </c>
      <c r="H155" s="124">
        <v>0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78"/>
      <c r="C156" s="35" t="s">
        <v>889</v>
      </c>
      <c r="D156" s="52"/>
      <c r="E156" s="24"/>
      <c r="F156" s="24"/>
      <c r="G156" s="24">
        <f t="shared" si="2"/>
        <v>0</v>
      </c>
      <c r="H156" s="124">
        <v>0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/>
      <c r="B157" s="78"/>
      <c r="C157" s="35">
        <v>18</v>
      </c>
      <c r="D157" s="52"/>
      <c r="E157" s="24"/>
      <c r="F157" s="24"/>
      <c r="G157" s="24">
        <f t="shared" si="2"/>
        <v>0</v>
      </c>
      <c r="H157" s="124">
        <v>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ht="22.5" outlineLevel="1" x14ac:dyDescent="0.2">
      <c r="A158" s="20">
        <v>21</v>
      </c>
      <c r="B158" s="78" t="s">
        <v>953</v>
      </c>
      <c r="C158" s="35" t="s">
        <v>954</v>
      </c>
      <c r="D158" s="52" t="s">
        <v>69</v>
      </c>
      <c r="E158" s="24">
        <v>30</v>
      </c>
      <c r="F158" s="24"/>
      <c r="G158" s="24">
        <f t="shared" si="2"/>
        <v>0</v>
      </c>
      <c r="H158" s="124" t="s">
        <v>2512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78"/>
      <c r="C159" s="35" t="s">
        <v>952</v>
      </c>
      <c r="D159" s="52"/>
      <c r="E159" s="24"/>
      <c r="F159" s="24"/>
      <c r="G159" s="24">
        <f t="shared" si="2"/>
        <v>0</v>
      </c>
      <c r="H159" s="124">
        <v>0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/>
      <c r="B160" s="78"/>
      <c r="C160" s="35" t="s">
        <v>889</v>
      </c>
      <c r="D160" s="52"/>
      <c r="E160" s="24"/>
      <c r="F160" s="24"/>
      <c r="G160" s="24">
        <f t="shared" si="2"/>
        <v>0</v>
      </c>
      <c r="H160" s="124">
        <v>0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78"/>
      <c r="C161" s="35">
        <v>30</v>
      </c>
      <c r="D161" s="52"/>
      <c r="E161" s="24"/>
      <c r="F161" s="24"/>
      <c r="G161" s="24">
        <f t="shared" si="2"/>
        <v>0</v>
      </c>
      <c r="H161" s="124">
        <v>0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ht="22.5" outlineLevel="1" x14ac:dyDescent="0.2">
      <c r="A162" s="20">
        <v>22</v>
      </c>
      <c r="B162" s="78" t="s">
        <v>955</v>
      </c>
      <c r="C162" s="35" t="s">
        <v>956</v>
      </c>
      <c r="D162" s="52" t="s">
        <v>69</v>
      </c>
      <c r="E162" s="24">
        <v>6</v>
      </c>
      <c r="F162" s="24"/>
      <c r="G162" s="24">
        <f t="shared" si="2"/>
        <v>0</v>
      </c>
      <c r="H162" s="124" t="s">
        <v>2512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/>
      <c r="B163" s="78"/>
      <c r="C163" s="35" t="s">
        <v>952</v>
      </c>
      <c r="D163" s="52"/>
      <c r="E163" s="24"/>
      <c r="F163" s="24"/>
      <c r="G163" s="24">
        <f t="shared" si="2"/>
        <v>0</v>
      </c>
      <c r="H163" s="124">
        <v>0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/>
      <c r="B164" s="78"/>
      <c r="C164" s="35" t="s">
        <v>889</v>
      </c>
      <c r="D164" s="52"/>
      <c r="E164" s="24"/>
      <c r="F164" s="24"/>
      <c r="G164" s="24">
        <f t="shared" si="2"/>
        <v>0</v>
      </c>
      <c r="H164" s="124">
        <v>0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78"/>
      <c r="C165" s="35">
        <v>6</v>
      </c>
      <c r="D165" s="52"/>
      <c r="E165" s="24"/>
      <c r="F165" s="24"/>
      <c r="G165" s="24">
        <f t="shared" si="2"/>
        <v>0</v>
      </c>
      <c r="H165" s="124">
        <v>0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ht="22.5" outlineLevel="1" x14ac:dyDescent="0.2">
      <c r="A166" s="20">
        <v>23</v>
      </c>
      <c r="B166" s="78" t="s">
        <v>957</v>
      </c>
      <c r="C166" s="35" t="s">
        <v>958</v>
      </c>
      <c r="D166" s="52" t="s">
        <v>69</v>
      </c>
      <c r="E166" s="24">
        <v>8</v>
      </c>
      <c r="F166" s="24"/>
      <c r="G166" s="24">
        <f t="shared" si="2"/>
        <v>0</v>
      </c>
      <c r="H166" s="124" t="s">
        <v>2512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78"/>
      <c r="C167" s="35" t="s">
        <v>952</v>
      </c>
      <c r="D167" s="52"/>
      <c r="E167" s="24"/>
      <c r="F167" s="24"/>
      <c r="G167" s="24">
        <f t="shared" si="2"/>
        <v>0</v>
      </c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/>
      <c r="B168" s="78"/>
      <c r="C168" s="35" t="s">
        <v>889</v>
      </c>
      <c r="D168" s="52"/>
      <c r="E168" s="24"/>
      <c r="F168" s="24"/>
      <c r="G168" s="24">
        <f t="shared" si="2"/>
        <v>0</v>
      </c>
      <c r="H168" s="124">
        <v>0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/>
      <c r="B169" s="78"/>
      <c r="C169" s="35">
        <v>8</v>
      </c>
      <c r="D169" s="52"/>
      <c r="E169" s="24"/>
      <c r="F169" s="24"/>
      <c r="G169" s="24">
        <f t="shared" si="2"/>
        <v>0</v>
      </c>
      <c r="H169" s="124">
        <v>0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ht="22.5" outlineLevel="1" x14ac:dyDescent="0.2">
      <c r="A170" s="20">
        <v>24</v>
      </c>
      <c r="B170" s="78" t="s">
        <v>959</v>
      </c>
      <c r="C170" s="35" t="s">
        <v>960</v>
      </c>
      <c r="D170" s="52" t="s">
        <v>69</v>
      </c>
      <c r="E170" s="24">
        <v>21</v>
      </c>
      <c r="F170" s="24"/>
      <c r="G170" s="24">
        <f t="shared" si="2"/>
        <v>0</v>
      </c>
      <c r="H170" s="124" t="s">
        <v>2512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ht="22.5" outlineLevel="1" x14ac:dyDescent="0.2">
      <c r="A171" s="20"/>
      <c r="B171" s="78"/>
      <c r="C171" s="35" t="s">
        <v>961</v>
      </c>
      <c r="D171" s="52"/>
      <c r="E171" s="24"/>
      <c r="F171" s="24"/>
      <c r="G171" s="24">
        <f t="shared" si="2"/>
        <v>0</v>
      </c>
      <c r="H171" s="124">
        <v>0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/>
      <c r="B172" s="78"/>
      <c r="C172" s="35" t="s">
        <v>962</v>
      </c>
      <c r="D172" s="52"/>
      <c r="E172" s="24"/>
      <c r="F172" s="24"/>
      <c r="G172" s="24">
        <f t="shared" si="2"/>
        <v>0</v>
      </c>
      <c r="H172" s="124">
        <v>0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/>
      <c r="B173" s="78"/>
      <c r="C173" s="35" t="s">
        <v>963</v>
      </c>
      <c r="D173" s="52"/>
      <c r="E173" s="24"/>
      <c r="F173" s="24"/>
      <c r="G173" s="24">
        <f t="shared" si="2"/>
        <v>0</v>
      </c>
      <c r="H173" s="124">
        <v>0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/>
      <c r="B174" s="78"/>
      <c r="C174" s="35" t="s">
        <v>964</v>
      </c>
      <c r="D174" s="52"/>
      <c r="E174" s="24"/>
      <c r="F174" s="24"/>
      <c r="G174" s="24">
        <f t="shared" si="2"/>
        <v>0</v>
      </c>
      <c r="H174" s="124">
        <v>0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/>
      <c r="B175" s="78"/>
      <c r="C175" s="35" t="s">
        <v>892</v>
      </c>
      <c r="D175" s="52"/>
      <c r="E175" s="24"/>
      <c r="F175" s="24"/>
      <c r="G175" s="24">
        <f t="shared" si="2"/>
        <v>0</v>
      </c>
      <c r="H175" s="124">
        <v>0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78"/>
      <c r="C176" s="35">
        <v>21</v>
      </c>
      <c r="D176" s="52"/>
      <c r="E176" s="24"/>
      <c r="F176" s="24"/>
      <c r="G176" s="24">
        <f t="shared" si="2"/>
        <v>0</v>
      </c>
      <c r="H176" s="124">
        <v>0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ht="22.5" outlineLevel="1" x14ac:dyDescent="0.2">
      <c r="A177" s="20">
        <v>25</v>
      </c>
      <c r="B177" s="78" t="s">
        <v>965</v>
      </c>
      <c r="C177" s="35" t="s">
        <v>966</v>
      </c>
      <c r="D177" s="52" t="s">
        <v>69</v>
      </c>
      <c r="E177" s="24">
        <v>1</v>
      </c>
      <c r="F177" s="24"/>
      <c r="G177" s="24">
        <f t="shared" si="2"/>
        <v>0</v>
      </c>
      <c r="H177" s="124" t="s">
        <v>2512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ht="22.5" outlineLevel="1" x14ac:dyDescent="0.2">
      <c r="A178" s="20"/>
      <c r="B178" s="78"/>
      <c r="C178" s="35" t="s">
        <v>961</v>
      </c>
      <c r="D178" s="52"/>
      <c r="E178" s="24"/>
      <c r="F178" s="24"/>
      <c r="G178" s="24">
        <f t="shared" si="2"/>
        <v>0</v>
      </c>
      <c r="H178" s="124">
        <v>0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78"/>
      <c r="C179" s="35" t="s">
        <v>962</v>
      </c>
      <c r="D179" s="52"/>
      <c r="E179" s="24"/>
      <c r="F179" s="24"/>
      <c r="G179" s="24">
        <f t="shared" si="2"/>
        <v>0</v>
      </c>
      <c r="H179" s="124">
        <v>0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78"/>
      <c r="C180" s="35" t="s">
        <v>967</v>
      </c>
      <c r="D180" s="52"/>
      <c r="E180" s="24"/>
      <c r="F180" s="24"/>
      <c r="G180" s="24">
        <f t="shared" si="2"/>
        <v>0</v>
      </c>
      <c r="H180" s="124">
        <v>0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/>
      <c r="B181" s="78"/>
      <c r="C181" s="35" t="s">
        <v>964</v>
      </c>
      <c r="D181" s="52"/>
      <c r="E181" s="24"/>
      <c r="F181" s="24"/>
      <c r="G181" s="24">
        <f t="shared" si="2"/>
        <v>0</v>
      </c>
      <c r="H181" s="124">
        <v>0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0"/>
      <c r="B182" s="78"/>
      <c r="C182" s="35" t="s">
        <v>892</v>
      </c>
      <c r="D182" s="52"/>
      <c r="E182" s="24"/>
      <c r="F182" s="24"/>
      <c r="G182" s="24">
        <f t="shared" si="2"/>
        <v>0</v>
      </c>
      <c r="H182" s="124">
        <v>0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78"/>
      <c r="C183" s="35">
        <v>1</v>
      </c>
      <c r="D183" s="52"/>
      <c r="E183" s="24"/>
      <c r="F183" s="24"/>
      <c r="G183" s="24">
        <f t="shared" si="2"/>
        <v>0</v>
      </c>
      <c r="H183" s="124">
        <v>0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ht="22.5" outlineLevel="1" x14ac:dyDescent="0.2">
      <c r="A184" s="20">
        <v>26</v>
      </c>
      <c r="B184" s="78" t="s">
        <v>968</v>
      </c>
      <c r="C184" s="35" t="s">
        <v>969</v>
      </c>
      <c r="D184" s="52" t="s">
        <v>69</v>
      </c>
      <c r="E184" s="24">
        <v>3</v>
      </c>
      <c r="F184" s="24"/>
      <c r="G184" s="24">
        <f t="shared" si="2"/>
        <v>0</v>
      </c>
      <c r="H184" s="124" t="s">
        <v>2512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ht="22.5" outlineLevel="1" x14ac:dyDescent="0.2">
      <c r="A185" s="20"/>
      <c r="B185" s="78"/>
      <c r="C185" s="35" t="s">
        <v>961</v>
      </c>
      <c r="D185" s="52"/>
      <c r="E185" s="24"/>
      <c r="F185" s="24"/>
      <c r="G185" s="24">
        <f t="shared" si="2"/>
        <v>0</v>
      </c>
      <c r="H185" s="124">
        <v>0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78"/>
      <c r="C186" s="35" t="s">
        <v>962</v>
      </c>
      <c r="D186" s="52"/>
      <c r="E186" s="24"/>
      <c r="F186" s="24"/>
      <c r="G186" s="24">
        <f t="shared" si="2"/>
        <v>0</v>
      </c>
      <c r="H186" s="124">
        <v>0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/>
      <c r="B187" s="78"/>
      <c r="C187" s="35" t="s">
        <v>970</v>
      </c>
      <c r="D187" s="52"/>
      <c r="E187" s="24"/>
      <c r="F187" s="24"/>
      <c r="G187" s="24">
        <f t="shared" si="2"/>
        <v>0</v>
      </c>
      <c r="H187" s="124">
        <v>0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78"/>
      <c r="C188" s="35" t="s">
        <v>964</v>
      </c>
      <c r="D188" s="52"/>
      <c r="E188" s="24"/>
      <c r="F188" s="24"/>
      <c r="G188" s="24">
        <f t="shared" si="2"/>
        <v>0</v>
      </c>
      <c r="H188" s="124">
        <v>0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78"/>
      <c r="C189" s="35" t="s">
        <v>892</v>
      </c>
      <c r="D189" s="52"/>
      <c r="E189" s="24"/>
      <c r="F189" s="24"/>
      <c r="G189" s="24">
        <f t="shared" si="2"/>
        <v>0</v>
      </c>
      <c r="H189" s="124">
        <v>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/>
      <c r="B190" s="78"/>
      <c r="C190" s="35">
        <v>3</v>
      </c>
      <c r="D190" s="52"/>
      <c r="E190" s="24"/>
      <c r="F190" s="24"/>
      <c r="G190" s="24">
        <f t="shared" si="2"/>
        <v>0</v>
      </c>
      <c r="H190" s="124">
        <v>0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ht="22.5" outlineLevel="1" x14ac:dyDescent="0.2">
      <c r="A191" s="20">
        <v>27</v>
      </c>
      <c r="B191" s="78" t="s">
        <v>971</v>
      </c>
      <c r="C191" s="35" t="s">
        <v>969</v>
      </c>
      <c r="D191" s="52" t="s">
        <v>69</v>
      </c>
      <c r="E191" s="24">
        <v>5</v>
      </c>
      <c r="F191" s="24"/>
      <c r="G191" s="24">
        <f t="shared" si="2"/>
        <v>0</v>
      </c>
      <c r="H191" s="124" t="s">
        <v>2512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ht="22.5" outlineLevel="1" x14ac:dyDescent="0.2">
      <c r="A192" s="20"/>
      <c r="B192" s="78"/>
      <c r="C192" s="35" t="s">
        <v>961</v>
      </c>
      <c r="D192" s="52"/>
      <c r="E192" s="24"/>
      <c r="F192" s="24"/>
      <c r="G192" s="24">
        <f t="shared" si="2"/>
        <v>0</v>
      </c>
      <c r="H192" s="124">
        <v>0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/>
      <c r="B193" s="78"/>
      <c r="C193" s="35" t="s">
        <v>962</v>
      </c>
      <c r="D193" s="52"/>
      <c r="E193" s="24"/>
      <c r="F193" s="24"/>
      <c r="G193" s="24">
        <f t="shared" si="2"/>
        <v>0</v>
      </c>
      <c r="H193" s="124">
        <v>0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/>
      <c r="B194" s="78"/>
      <c r="C194" s="35" t="s">
        <v>972</v>
      </c>
      <c r="D194" s="52"/>
      <c r="E194" s="24"/>
      <c r="F194" s="24"/>
      <c r="G194" s="24">
        <f t="shared" si="2"/>
        <v>0</v>
      </c>
      <c r="H194" s="124">
        <v>0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20"/>
      <c r="B195" s="78"/>
      <c r="C195" s="35" t="s">
        <v>964</v>
      </c>
      <c r="D195" s="52"/>
      <c r="E195" s="24"/>
      <c r="F195" s="24"/>
      <c r="G195" s="24">
        <f t="shared" si="2"/>
        <v>0</v>
      </c>
      <c r="H195" s="124">
        <v>0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outlineLevel="1" x14ac:dyDescent="0.2">
      <c r="A196" s="20"/>
      <c r="B196" s="78"/>
      <c r="C196" s="35" t="s">
        <v>892</v>
      </c>
      <c r="D196" s="52"/>
      <c r="E196" s="24"/>
      <c r="F196" s="24"/>
      <c r="G196" s="24">
        <f t="shared" si="2"/>
        <v>0</v>
      </c>
      <c r="H196" s="124">
        <v>0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outlineLevel="1" x14ac:dyDescent="0.2">
      <c r="A197" s="20"/>
      <c r="B197" s="78"/>
      <c r="C197" s="35">
        <v>5</v>
      </c>
      <c r="D197" s="52"/>
      <c r="E197" s="24"/>
      <c r="F197" s="24"/>
      <c r="G197" s="24">
        <f t="shared" si="2"/>
        <v>0</v>
      </c>
      <c r="H197" s="124">
        <v>0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ht="22.5" outlineLevel="1" x14ac:dyDescent="0.2">
      <c r="A198" s="20">
        <v>28</v>
      </c>
      <c r="B198" s="78" t="s">
        <v>973</v>
      </c>
      <c r="C198" s="35" t="s">
        <v>974</v>
      </c>
      <c r="D198" s="52" t="s">
        <v>69</v>
      </c>
      <c r="E198" s="24">
        <v>12</v>
      </c>
      <c r="F198" s="24"/>
      <c r="G198" s="24">
        <f t="shared" si="2"/>
        <v>0</v>
      </c>
      <c r="H198" s="124" t="s">
        <v>2512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/>
      <c r="B199" s="78"/>
      <c r="C199" s="35" t="s">
        <v>975</v>
      </c>
      <c r="D199" s="52"/>
      <c r="E199" s="24"/>
      <c r="F199" s="24"/>
      <c r="G199" s="24">
        <f t="shared" si="2"/>
        <v>0</v>
      </c>
      <c r="H199" s="124">
        <v>0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outlineLevel="1" x14ac:dyDescent="0.2">
      <c r="A200" s="20"/>
      <c r="B200" s="78"/>
      <c r="C200" s="35" t="s">
        <v>892</v>
      </c>
      <c r="D200" s="52"/>
      <c r="E200" s="24"/>
      <c r="F200" s="24"/>
      <c r="G200" s="24">
        <f t="shared" si="2"/>
        <v>0</v>
      </c>
      <c r="H200" s="124">
        <v>0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/>
      <c r="B201" s="78"/>
      <c r="C201" s="35">
        <v>12</v>
      </c>
      <c r="D201" s="52"/>
      <c r="E201" s="24"/>
      <c r="F201" s="24"/>
      <c r="G201" s="24">
        <f t="shared" si="2"/>
        <v>0</v>
      </c>
      <c r="H201" s="124">
        <v>0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ht="22.5" outlineLevel="1" x14ac:dyDescent="0.2">
      <c r="A202" s="20">
        <v>29</v>
      </c>
      <c r="B202" s="78" t="s">
        <v>976</v>
      </c>
      <c r="C202" s="35" t="s">
        <v>977</v>
      </c>
      <c r="D202" s="52" t="s">
        <v>69</v>
      </c>
      <c r="E202" s="24">
        <v>1</v>
      </c>
      <c r="F202" s="24"/>
      <c r="G202" s="24">
        <f t="shared" ref="G202:G265" si="3">ROUND(E202*F202,2)</f>
        <v>0</v>
      </c>
      <c r="H202" s="124" t="s">
        <v>2512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/>
      <c r="B203" s="78"/>
      <c r="C203" s="35" t="s">
        <v>978</v>
      </c>
      <c r="D203" s="52"/>
      <c r="E203" s="24"/>
      <c r="F203" s="24"/>
      <c r="G203" s="24">
        <f t="shared" si="3"/>
        <v>0</v>
      </c>
      <c r="H203" s="124">
        <v>0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/>
      <c r="B204" s="78"/>
      <c r="C204" s="35" t="s">
        <v>979</v>
      </c>
      <c r="D204" s="52"/>
      <c r="E204" s="24"/>
      <c r="F204" s="24"/>
      <c r="G204" s="24">
        <f t="shared" si="3"/>
        <v>0</v>
      </c>
      <c r="H204" s="124">
        <v>0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outlineLevel="1" x14ac:dyDescent="0.2">
      <c r="A205" s="20"/>
      <c r="B205" s="78"/>
      <c r="C205" s="35" t="s">
        <v>892</v>
      </c>
      <c r="D205" s="52"/>
      <c r="E205" s="24"/>
      <c r="F205" s="24"/>
      <c r="G205" s="24">
        <f t="shared" si="3"/>
        <v>0</v>
      </c>
      <c r="H205" s="124">
        <v>0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20"/>
      <c r="B206" s="78"/>
      <c r="C206" s="35">
        <v>1</v>
      </c>
      <c r="D206" s="52"/>
      <c r="E206" s="24"/>
      <c r="F206" s="24"/>
      <c r="G206" s="24">
        <f t="shared" si="3"/>
        <v>0</v>
      </c>
      <c r="H206" s="124">
        <v>0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ht="22.5" outlineLevel="1" x14ac:dyDescent="0.2">
      <c r="A207" s="20">
        <v>30</v>
      </c>
      <c r="B207" s="78" t="s">
        <v>980</v>
      </c>
      <c r="C207" s="35" t="s">
        <v>977</v>
      </c>
      <c r="D207" s="52" t="s">
        <v>69</v>
      </c>
      <c r="E207" s="24">
        <v>3</v>
      </c>
      <c r="F207" s="24"/>
      <c r="G207" s="24">
        <f t="shared" si="3"/>
        <v>0</v>
      </c>
      <c r="H207" s="124" t="s">
        <v>2512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outlineLevel="1" x14ac:dyDescent="0.2">
      <c r="A208" s="20"/>
      <c r="B208" s="78"/>
      <c r="C208" s="35" t="s">
        <v>981</v>
      </c>
      <c r="D208" s="52"/>
      <c r="E208" s="24"/>
      <c r="F208" s="24"/>
      <c r="G208" s="24">
        <f t="shared" si="3"/>
        <v>0</v>
      </c>
      <c r="H208" s="124">
        <v>0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outlineLevel="1" x14ac:dyDescent="0.2">
      <c r="A209" s="20"/>
      <c r="B209" s="78"/>
      <c r="C209" s="35" t="s">
        <v>979</v>
      </c>
      <c r="D209" s="52"/>
      <c r="E209" s="24"/>
      <c r="F209" s="24"/>
      <c r="G209" s="24">
        <f t="shared" si="3"/>
        <v>0</v>
      </c>
      <c r="H209" s="124">
        <v>0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outlineLevel="1" x14ac:dyDescent="0.2">
      <c r="A210" s="20"/>
      <c r="B210" s="78"/>
      <c r="C210" s="35" t="s">
        <v>892</v>
      </c>
      <c r="D210" s="52"/>
      <c r="E210" s="24"/>
      <c r="F210" s="24"/>
      <c r="G210" s="24">
        <f t="shared" si="3"/>
        <v>0</v>
      </c>
      <c r="H210" s="124">
        <v>0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20"/>
      <c r="B211" s="78"/>
      <c r="C211" s="35">
        <v>3</v>
      </c>
      <c r="D211" s="52"/>
      <c r="E211" s="24"/>
      <c r="F211" s="24"/>
      <c r="G211" s="24">
        <f t="shared" si="3"/>
        <v>0</v>
      </c>
      <c r="H211" s="124">
        <v>0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ht="22.5" outlineLevel="1" x14ac:dyDescent="0.2">
      <c r="A212" s="20">
        <v>31</v>
      </c>
      <c r="B212" s="78" t="s">
        <v>982</v>
      </c>
      <c r="C212" s="35" t="s">
        <v>983</v>
      </c>
      <c r="D212" s="52" t="s">
        <v>69</v>
      </c>
      <c r="E212" s="24">
        <v>5</v>
      </c>
      <c r="F212" s="24"/>
      <c r="G212" s="24">
        <f t="shared" si="3"/>
        <v>0</v>
      </c>
      <c r="H212" s="124" t="s">
        <v>2512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spans="1:46" outlineLevel="1" x14ac:dyDescent="0.2">
      <c r="A213" s="20"/>
      <c r="B213" s="78"/>
      <c r="C213" s="35" t="s">
        <v>984</v>
      </c>
      <c r="D213" s="52"/>
      <c r="E213" s="24"/>
      <c r="F213" s="24"/>
      <c r="G213" s="24">
        <f t="shared" si="3"/>
        <v>0</v>
      </c>
      <c r="H213" s="124">
        <v>0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outlineLevel="1" x14ac:dyDescent="0.2">
      <c r="A214" s="20"/>
      <c r="B214" s="78"/>
      <c r="C214" s="35" t="s">
        <v>979</v>
      </c>
      <c r="D214" s="52"/>
      <c r="E214" s="24"/>
      <c r="F214" s="24"/>
      <c r="G214" s="24">
        <f t="shared" si="3"/>
        <v>0</v>
      </c>
      <c r="H214" s="124">
        <v>0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outlineLevel="1" x14ac:dyDescent="0.2">
      <c r="A215" s="20"/>
      <c r="B215" s="78"/>
      <c r="C215" s="35" t="s">
        <v>892</v>
      </c>
      <c r="D215" s="52"/>
      <c r="E215" s="24"/>
      <c r="F215" s="24"/>
      <c r="G215" s="24">
        <f t="shared" si="3"/>
        <v>0</v>
      </c>
      <c r="H215" s="124">
        <v>0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outlineLevel="1" x14ac:dyDescent="0.2">
      <c r="A216" s="20"/>
      <c r="B216" s="78"/>
      <c r="C216" s="35">
        <v>5</v>
      </c>
      <c r="D216" s="52"/>
      <c r="E216" s="24"/>
      <c r="F216" s="24"/>
      <c r="G216" s="24">
        <f t="shared" si="3"/>
        <v>0</v>
      </c>
      <c r="H216" s="124">
        <v>0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outlineLevel="1" x14ac:dyDescent="0.2">
      <c r="A217" s="20">
        <v>32</v>
      </c>
      <c r="B217" s="78" t="s">
        <v>985</v>
      </c>
      <c r="C217" s="35" t="s">
        <v>986</v>
      </c>
      <c r="D217" s="52" t="s">
        <v>69</v>
      </c>
      <c r="E217" s="24">
        <v>3</v>
      </c>
      <c r="F217" s="24"/>
      <c r="G217" s="24">
        <f t="shared" si="3"/>
        <v>0</v>
      </c>
      <c r="H217" s="124" t="s">
        <v>2512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</row>
    <row r="218" spans="1:46" outlineLevel="1" x14ac:dyDescent="0.2">
      <c r="A218" s="20"/>
      <c r="B218" s="78"/>
      <c r="C218" s="35" t="s">
        <v>892</v>
      </c>
      <c r="D218" s="52"/>
      <c r="E218" s="24"/>
      <c r="F218" s="24"/>
      <c r="G218" s="24">
        <f t="shared" si="3"/>
        <v>0</v>
      </c>
      <c r="H218" s="124">
        <v>0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outlineLevel="1" x14ac:dyDescent="0.2">
      <c r="A219" s="20"/>
      <c r="B219" s="78"/>
      <c r="C219" s="35">
        <v>3</v>
      </c>
      <c r="D219" s="52"/>
      <c r="E219" s="24"/>
      <c r="F219" s="24"/>
      <c r="G219" s="24">
        <f t="shared" si="3"/>
        <v>0</v>
      </c>
      <c r="H219" s="124">
        <v>0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spans="1:46" outlineLevel="1" x14ac:dyDescent="0.2">
      <c r="A220" s="20">
        <v>33</v>
      </c>
      <c r="B220" s="78" t="s">
        <v>987</v>
      </c>
      <c r="C220" s="35" t="s">
        <v>988</v>
      </c>
      <c r="D220" s="52" t="s">
        <v>69</v>
      </c>
      <c r="E220" s="24">
        <v>4</v>
      </c>
      <c r="F220" s="24"/>
      <c r="G220" s="24">
        <f t="shared" si="3"/>
        <v>0</v>
      </c>
      <c r="H220" s="124" t="s">
        <v>2512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outlineLevel="1" x14ac:dyDescent="0.2">
      <c r="A221" s="20"/>
      <c r="B221" s="78"/>
      <c r="C221" s="35" t="s">
        <v>892</v>
      </c>
      <c r="D221" s="52"/>
      <c r="E221" s="24"/>
      <c r="F221" s="24"/>
      <c r="G221" s="24">
        <f t="shared" si="3"/>
        <v>0</v>
      </c>
      <c r="H221" s="124">
        <v>0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</row>
    <row r="222" spans="1:46" outlineLevel="1" x14ac:dyDescent="0.2">
      <c r="A222" s="20"/>
      <c r="B222" s="78"/>
      <c r="C222" s="35">
        <v>4</v>
      </c>
      <c r="D222" s="52"/>
      <c r="E222" s="24"/>
      <c r="F222" s="24"/>
      <c r="G222" s="24">
        <f t="shared" si="3"/>
        <v>0</v>
      </c>
      <c r="H222" s="124">
        <v>0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outlineLevel="1" x14ac:dyDescent="0.2">
      <c r="A223" s="20">
        <v>34</v>
      </c>
      <c r="B223" s="78" t="s">
        <v>989</v>
      </c>
      <c r="C223" s="35" t="s">
        <v>990</v>
      </c>
      <c r="D223" s="52" t="s">
        <v>69</v>
      </c>
      <c r="E223" s="24">
        <v>1</v>
      </c>
      <c r="F223" s="24"/>
      <c r="G223" s="24">
        <f t="shared" si="3"/>
        <v>0</v>
      </c>
      <c r="H223" s="124" t="s">
        <v>2512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outlineLevel="1" x14ac:dyDescent="0.2">
      <c r="A224" s="20"/>
      <c r="B224" s="78"/>
      <c r="C224" s="35" t="s">
        <v>892</v>
      </c>
      <c r="D224" s="52"/>
      <c r="E224" s="24"/>
      <c r="F224" s="24"/>
      <c r="G224" s="24">
        <f t="shared" si="3"/>
        <v>0</v>
      </c>
      <c r="H224" s="124">
        <v>0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outlineLevel="1" x14ac:dyDescent="0.2">
      <c r="A225" s="20"/>
      <c r="B225" s="78"/>
      <c r="C225" s="35">
        <v>1</v>
      </c>
      <c r="D225" s="52"/>
      <c r="E225" s="24"/>
      <c r="F225" s="24"/>
      <c r="G225" s="24">
        <f t="shared" si="3"/>
        <v>0</v>
      </c>
      <c r="H225" s="124">
        <v>0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outlineLevel="1" x14ac:dyDescent="0.2">
      <c r="A226" s="20">
        <v>35</v>
      </c>
      <c r="B226" s="78" t="s">
        <v>991</v>
      </c>
      <c r="C226" s="35" t="s">
        <v>992</v>
      </c>
      <c r="D226" s="52" t="s">
        <v>69</v>
      </c>
      <c r="E226" s="24">
        <v>1</v>
      </c>
      <c r="F226" s="24"/>
      <c r="G226" s="24">
        <f t="shared" si="3"/>
        <v>0</v>
      </c>
      <c r="H226" s="124" t="s">
        <v>2512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outlineLevel="1" x14ac:dyDescent="0.2">
      <c r="A227" s="20"/>
      <c r="B227" s="78"/>
      <c r="C227" s="35" t="s">
        <v>889</v>
      </c>
      <c r="D227" s="52"/>
      <c r="E227" s="24"/>
      <c r="F227" s="24"/>
      <c r="G227" s="24">
        <f t="shared" si="3"/>
        <v>0</v>
      </c>
      <c r="H227" s="124">
        <v>0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outlineLevel="1" x14ac:dyDescent="0.2">
      <c r="A228" s="20"/>
      <c r="B228" s="78"/>
      <c r="C228" s="35">
        <v>1</v>
      </c>
      <c r="D228" s="52"/>
      <c r="E228" s="24"/>
      <c r="F228" s="24"/>
      <c r="G228" s="24">
        <f t="shared" si="3"/>
        <v>0</v>
      </c>
      <c r="H228" s="124">
        <v>0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outlineLevel="1" x14ac:dyDescent="0.2">
      <c r="A229" s="20">
        <v>36</v>
      </c>
      <c r="B229" s="78" t="s">
        <v>993</v>
      </c>
      <c r="C229" s="35" t="s">
        <v>994</v>
      </c>
      <c r="D229" s="52" t="s">
        <v>69</v>
      </c>
      <c r="E229" s="24">
        <v>1</v>
      </c>
      <c r="F229" s="24"/>
      <c r="G229" s="24">
        <f t="shared" si="3"/>
        <v>0</v>
      </c>
      <c r="H229" s="124" t="s">
        <v>2512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spans="1:46" outlineLevel="1" x14ac:dyDescent="0.2">
      <c r="A230" s="20"/>
      <c r="B230" s="78"/>
      <c r="C230" s="35" t="s">
        <v>889</v>
      </c>
      <c r="D230" s="52"/>
      <c r="E230" s="24"/>
      <c r="F230" s="24"/>
      <c r="G230" s="24">
        <f t="shared" si="3"/>
        <v>0</v>
      </c>
      <c r="H230" s="124">
        <v>0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outlineLevel="1" x14ac:dyDescent="0.2">
      <c r="A231" s="20"/>
      <c r="B231" s="78"/>
      <c r="C231" s="35">
        <v>1</v>
      </c>
      <c r="D231" s="52"/>
      <c r="E231" s="24"/>
      <c r="F231" s="24"/>
      <c r="G231" s="24">
        <f t="shared" si="3"/>
        <v>0</v>
      </c>
      <c r="H231" s="124">
        <v>0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outlineLevel="1" x14ac:dyDescent="0.2">
      <c r="A232" s="20">
        <v>37</v>
      </c>
      <c r="B232" s="78" t="s">
        <v>995</v>
      </c>
      <c r="C232" s="35" t="s">
        <v>996</v>
      </c>
      <c r="D232" s="52" t="s">
        <v>69</v>
      </c>
      <c r="E232" s="24">
        <v>1</v>
      </c>
      <c r="F232" s="24"/>
      <c r="G232" s="24">
        <f t="shared" si="3"/>
        <v>0</v>
      </c>
      <c r="H232" s="124" t="s">
        <v>2512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outlineLevel="1" x14ac:dyDescent="0.2">
      <c r="A233" s="20"/>
      <c r="B233" s="78"/>
      <c r="C233" s="35" t="s">
        <v>889</v>
      </c>
      <c r="D233" s="52"/>
      <c r="E233" s="24"/>
      <c r="F233" s="24"/>
      <c r="G233" s="24">
        <f t="shared" si="3"/>
        <v>0</v>
      </c>
      <c r="H233" s="124">
        <v>0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outlineLevel="1" x14ac:dyDescent="0.2">
      <c r="A234" s="20"/>
      <c r="B234" s="78"/>
      <c r="C234" s="35">
        <v>1</v>
      </c>
      <c r="D234" s="52"/>
      <c r="E234" s="24"/>
      <c r="F234" s="24"/>
      <c r="G234" s="24">
        <f t="shared" si="3"/>
        <v>0</v>
      </c>
      <c r="H234" s="124">
        <v>0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outlineLevel="1" x14ac:dyDescent="0.2">
      <c r="A235" s="20">
        <v>38</v>
      </c>
      <c r="B235" s="78" t="s">
        <v>997</v>
      </c>
      <c r="C235" s="35" t="s">
        <v>998</v>
      </c>
      <c r="D235" s="52" t="s">
        <v>69</v>
      </c>
      <c r="E235" s="24">
        <v>1</v>
      </c>
      <c r="F235" s="24"/>
      <c r="G235" s="24">
        <f t="shared" si="3"/>
        <v>0</v>
      </c>
      <c r="H235" s="124" t="s">
        <v>2512</v>
      </c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outlineLevel="1" x14ac:dyDescent="0.2">
      <c r="A236" s="20"/>
      <c r="B236" s="78"/>
      <c r="C236" s="35" t="s">
        <v>892</v>
      </c>
      <c r="D236" s="52"/>
      <c r="E236" s="24"/>
      <c r="F236" s="24"/>
      <c r="G236" s="24">
        <f t="shared" si="3"/>
        <v>0</v>
      </c>
      <c r="H236" s="124">
        <v>0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outlineLevel="1" x14ac:dyDescent="0.2">
      <c r="A237" s="20"/>
      <c r="B237" s="78"/>
      <c r="C237" s="35">
        <v>1</v>
      </c>
      <c r="D237" s="52"/>
      <c r="E237" s="24"/>
      <c r="F237" s="24"/>
      <c r="G237" s="24">
        <f t="shared" si="3"/>
        <v>0</v>
      </c>
      <c r="H237" s="124">
        <v>0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outlineLevel="1" x14ac:dyDescent="0.2">
      <c r="A238" s="20">
        <v>39</v>
      </c>
      <c r="B238" s="78" t="s">
        <v>999</v>
      </c>
      <c r="C238" s="35" t="s">
        <v>1000</v>
      </c>
      <c r="D238" s="52" t="s">
        <v>69</v>
      </c>
      <c r="E238" s="24">
        <v>1</v>
      </c>
      <c r="F238" s="24"/>
      <c r="G238" s="24">
        <f t="shared" si="3"/>
        <v>0</v>
      </c>
      <c r="H238" s="124" t="s">
        <v>2512</v>
      </c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outlineLevel="1" x14ac:dyDescent="0.2">
      <c r="A239" s="20"/>
      <c r="B239" s="78"/>
      <c r="C239" s="35" t="s">
        <v>892</v>
      </c>
      <c r="D239" s="52"/>
      <c r="E239" s="24"/>
      <c r="F239" s="24"/>
      <c r="G239" s="24">
        <f t="shared" si="3"/>
        <v>0</v>
      </c>
      <c r="H239" s="124">
        <v>0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outlineLevel="1" x14ac:dyDescent="0.2">
      <c r="A240" s="20"/>
      <c r="B240" s="78"/>
      <c r="C240" s="35">
        <v>1</v>
      </c>
      <c r="D240" s="52"/>
      <c r="E240" s="24"/>
      <c r="F240" s="24"/>
      <c r="G240" s="24">
        <f t="shared" si="3"/>
        <v>0</v>
      </c>
      <c r="H240" s="124">
        <v>0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</row>
    <row r="241" spans="1:46" outlineLevel="1" x14ac:dyDescent="0.2">
      <c r="A241" s="20">
        <v>40</v>
      </c>
      <c r="B241" s="78" t="s">
        <v>1001</v>
      </c>
      <c r="C241" s="35" t="s">
        <v>1002</v>
      </c>
      <c r="D241" s="52" t="s">
        <v>69</v>
      </c>
      <c r="E241" s="24">
        <v>1</v>
      </c>
      <c r="F241" s="24"/>
      <c r="G241" s="24">
        <f t="shared" si="3"/>
        <v>0</v>
      </c>
      <c r="H241" s="124" t="s">
        <v>2512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</row>
    <row r="242" spans="1:46" outlineLevel="1" x14ac:dyDescent="0.2">
      <c r="A242" s="20"/>
      <c r="B242" s="78"/>
      <c r="C242" s="35" t="s">
        <v>889</v>
      </c>
      <c r="D242" s="52"/>
      <c r="E242" s="24"/>
      <c r="F242" s="24"/>
      <c r="G242" s="24">
        <f t="shared" si="3"/>
        <v>0</v>
      </c>
      <c r="H242" s="124">
        <v>0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</row>
    <row r="243" spans="1:46" outlineLevel="1" x14ac:dyDescent="0.2">
      <c r="A243" s="20"/>
      <c r="B243" s="78"/>
      <c r="C243" s="35">
        <v>1</v>
      </c>
      <c r="D243" s="52"/>
      <c r="E243" s="24"/>
      <c r="F243" s="24"/>
      <c r="G243" s="24">
        <f t="shared" si="3"/>
        <v>0</v>
      </c>
      <c r="H243" s="124">
        <v>0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</row>
    <row r="244" spans="1:46" outlineLevel="1" x14ac:dyDescent="0.2">
      <c r="A244" s="20">
        <v>41</v>
      </c>
      <c r="B244" s="78" t="s">
        <v>1003</v>
      </c>
      <c r="C244" s="35" t="s">
        <v>1004</v>
      </c>
      <c r="D244" s="52" t="s">
        <v>69</v>
      </c>
      <c r="E244" s="24">
        <v>1</v>
      </c>
      <c r="F244" s="24"/>
      <c r="G244" s="24">
        <f t="shared" si="3"/>
        <v>0</v>
      </c>
      <c r="H244" s="124" t="s">
        <v>2512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</row>
    <row r="245" spans="1:46" outlineLevel="1" x14ac:dyDescent="0.2">
      <c r="A245" s="20"/>
      <c r="B245" s="78"/>
      <c r="C245" s="35" t="s">
        <v>889</v>
      </c>
      <c r="D245" s="52"/>
      <c r="E245" s="24"/>
      <c r="F245" s="24"/>
      <c r="G245" s="24">
        <f t="shared" si="3"/>
        <v>0</v>
      </c>
      <c r="H245" s="124">
        <v>0</v>
      </c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</row>
    <row r="246" spans="1:46" outlineLevel="1" x14ac:dyDescent="0.2">
      <c r="A246" s="20"/>
      <c r="B246" s="78"/>
      <c r="C246" s="35">
        <v>1</v>
      </c>
      <c r="D246" s="52"/>
      <c r="E246" s="24"/>
      <c r="F246" s="24"/>
      <c r="G246" s="24">
        <f t="shared" si="3"/>
        <v>0</v>
      </c>
      <c r="H246" s="124">
        <v>0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</row>
    <row r="247" spans="1:46" outlineLevel="1" x14ac:dyDescent="0.2">
      <c r="A247" s="20">
        <v>42</v>
      </c>
      <c r="B247" s="78" t="s">
        <v>1005</v>
      </c>
      <c r="C247" s="35" t="s">
        <v>1006</v>
      </c>
      <c r="D247" s="52" t="s">
        <v>69</v>
      </c>
      <c r="E247" s="24">
        <v>34</v>
      </c>
      <c r="F247" s="24"/>
      <c r="G247" s="24">
        <f t="shared" si="3"/>
        <v>0</v>
      </c>
      <c r="H247" s="124" t="s">
        <v>2512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</row>
    <row r="248" spans="1:46" ht="22.5" outlineLevel="1" x14ac:dyDescent="0.2">
      <c r="A248" s="20"/>
      <c r="B248" s="78"/>
      <c r="C248" s="35" t="s">
        <v>1007</v>
      </c>
      <c r="D248" s="52"/>
      <c r="E248" s="24"/>
      <c r="F248" s="24"/>
      <c r="G248" s="24">
        <f t="shared" si="3"/>
        <v>0</v>
      </c>
      <c r="H248" s="124">
        <v>0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</row>
    <row r="249" spans="1:46" outlineLevel="1" x14ac:dyDescent="0.2">
      <c r="A249" s="20"/>
      <c r="B249" s="78"/>
      <c r="C249" s="35" t="s">
        <v>1008</v>
      </c>
      <c r="D249" s="52"/>
      <c r="E249" s="24"/>
      <c r="F249" s="24"/>
      <c r="G249" s="24">
        <f t="shared" si="3"/>
        <v>0</v>
      </c>
      <c r="H249" s="124">
        <v>0</v>
      </c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</row>
    <row r="250" spans="1:46" outlineLevel="1" x14ac:dyDescent="0.2">
      <c r="A250" s="20"/>
      <c r="B250" s="78"/>
      <c r="C250" s="35">
        <v>34</v>
      </c>
      <c r="D250" s="52"/>
      <c r="E250" s="24"/>
      <c r="F250" s="24"/>
      <c r="G250" s="24">
        <f t="shared" si="3"/>
        <v>0</v>
      </c>
      <c r="H250" s="124">
        <v>0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spans="1:46" outlineLevel="1" x14ac:dyDescent="0.2">
      <c r="A251" s="20">
        <v>43</v>
      </c>
      <c r="B251" s="78" t="s">
        <v>1009</v>
      </c>
      <c r="C251" s="35" t="s">
        <v>1010</v>
      </c>
      <c r="D251" s="52" t="s">
        <v>69</v>
      </c>
      <c r="E251" s="24">
        <v>9</v>
      </c>
      <c r="F251" s="24"/>
      <c r="G251" s="24">
        <f t="shared" si="3"/>
        <v>0</v>
      </c>
      <c r="H251" s="124" t="s">
        <v>2512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</row>
    <row r="252" spans="1:46" ht="22.5" outlineLevel="1" x14ac:dyDescent="0.2">
      <c r="A252" s="20"/>
      <c r="B252" s="78"/>
      <c r="C252" s="35" t="s">
        <v>1007</v>
      </c>
      <c r="D252" s="52"/>
      <c r="E252" s="24"/>
      <c r="F252" s="24"/>
      <c r="G252" s="24">
        <f t="shared" si="3"/>
        <v>0</v>
      </c>
      <c r="H252" s="124">
        <v>0</v>
      </c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</row>
    <row r="253" spans="1:46" outlineLevel="1" x14ac:dyDescent="0.2">
      <c r="A253" s="20"/>
      <c r="B253" s="78"/>
      <c r="C253" s="35" t="s">
        <v>1008</v>
      </c>
      <c r="D253" s="52"/>
      <c r="E253" s="24"/>
      <c r="F253" s="24"/>
      <c r="G253" s="24">
        <f t="shared" si="3"/>
        <v>0</v>
      </c>
      <c r="H253" s="124">
        <v>0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</row>
    <row r="254" spans="1:46" outlineLevel="1" x14ac:dyDescent="0.2">
      <c r="A254" s="20"/>
      <c r="B254" s="78"/>
      <c r="C254" s="35">
        <v>9</v>
      </c>
      <c r="D254" s="52"/>
      <c r="E254" s="24"/>
      <c r="F254" s="24"/>
      <c r="G254" s="24">
        <f t="shared" si="3"/>
        <v>0</v>
      </c>
      <c r="H254" s="124">
        <v>0</v>
      </c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</row>
    <row r="255" spans="1:46" outlineLevel="1" x14ac:dyDescent="0.2">
      <c r="A255" s="20">
        <v>44</v>
      </c>
      <c r="B255" s="78" t="s">
        <v>1011</v>
      </c>
      <c r="C255" s="35" t="s">
        <v>1012</v>
      </c>
      <c r="D255" s="52" t="s">
        <v>69</v>
      </c>
      <c r="E255" s="24">
        <v>1</v>
      </c>
      <c r="F255" s="24"/>
      <c r="G255" s="24">
        <f t="shared" si="3"/>
        <v>0</v>
      </c>
      <c r="H255" s="124" t="s">
        <v>2512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</row>
    <row r="256" spans="1:46" outlineLevel="1" x14ac:dyDescent="0.2">
      <c r="A256" s="20"/>
      <c r="B256" s="78"/>
      <c r="C256" s="35" t="s">
        <v>889</v>
      </c>
      <c r="D256" s="52"/>
      <c r="E256" s="24"/>
      <c r="F256" s="24"/>
      <c r="G256" s="24">
        <f t="shared" si="3"/>
        <v>0</v>
      </c>
      <c r="H256" s="124">
        <v>0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</row>
    <row r="257" spans="1:46" outlineLevel="1" x14ac:dyDescent="0.2">
      <c r="A257" s="20"/>
      <c r="B257" s="78"/>
      <c r="C257" s="35">
        <v>1</v>
      </c>
      <c r="D257" s="52"/>
      <c r="E257" s="24"/>
      <c r="F257" s="24"/>
      <c r="G257" s="24">
        <f t="shared" si="3"/>
        <v>0</v>
      </c>
      <c r="H257" s="124">
        <v>0</v>
      </c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</row>
    <row r="258" spans="1:46" outlineLevel="1" x14ac:dyDescent="0.2">
      <c r="A258" s="20">
        <v>45</v>
      </c>
      <c r="B258" s="78" t="s">
        <v>1013</v>
      </c>
      <c r="C258" s="35" t="s">
        <v>1014</v>
      </c>
      <c r="D258" s="52" t="s">
        <v>69</v>
      </c>
      <c r="E258" s="24">
        <v>17</v>
      </c>
      <c r="F258" s="24"/>
      <c r="G258" s="24">
        <f t="shared" si="3"/>
        <v>0</v>
      </c>
      <c r="H258" s="124" t="s">
        <v>2512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</row>
    <row r="259" spans="1:46" ht="22.5" outlineLevel="1" x14ac:dyDescent="0.2">
      <c r="A259" s="20"/>
      <c r="B259" s="78"/>
      <c r="C259" s="35" t="s">
        <v>1007</v>
      </c>
      <c r="D259" s="52"/>
      <c r="E259" s="24"/>
      <c r="F259" s="24"/>
      <c r="G259" s="24">
        <f t="shared" si="3"/>
        <v>0</v>
      </c>
      <c r="H259" s="124">
        <v>0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</row>
    <row r="260" spans="1:46" outlineLevel="1" x14ac:dyDescent="0.2">
      <c r="A260" s="20"/>
      <c r="B260" s="78"/>
      <c r="C260" s="35" t="s">
        <v>892</v>
      </c>
      <c r="D260" s="52"/>
      <c r="E260" s="24"/>
      <c r="F260" s="24"/>
      <c r="G260" s="24">
        <f t="shared" si="3"/>
        <v>0</v>
      </c>
      <c r="H260" s="124">
        <v>0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</row>
    <row r="261" spans="1:46" outlineLevel="1" x14ac:dyDescent="0.2">
      <c r="A261" s="20"/>
      <c r="B261" s="78"/>
      <c r="C261" s="35">
        <v>17</v>
      </c>
      <c r="D261" s="52"/>
      <c r="E261" s="24"/>
      <c r="F261" s="24"/>
      <c r="G261" s="24">
        <f t="shared" si="3"/>
        <v>0</v>
      </c>
      <c r="H261" s="124">
        <v>0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</row>
    <row r="262" spans="1:46" outlineLevel="1" x14ac:dyDescent="0.2">
      <c r="A262" s="20">
        <v>46</v>
      </c>
      <c r="B262" s="78" t="s">
        <v>1015</v>
      </c>
      <c r="C262" s="35" t="s">
        <v>1016</v>
      </c>
      <c r="D262" s="52" t="s">
        <v>69</v>
      </c>
      <c r="E262" s="24">
        <v>2</v>
      </c>
      <c r="F262" s="24"/>
      <c r="G262" s="24">
        <f t="shared" si="3"/>
        <v>0</v>
      </c>
      <c r="H262" s="124" t="s">
        <v>2512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</row>
    <row r="263" spans="1:46" ht="22.5" outlineLevel="1" x14ac:dyDescent="0.2">
      <c r="A263" s="20"/>
      <c r="B263" s="78"/>
      <c r="C263" s="35" t="s">
        <v>1007</v>
      </c>
      <c r="D263" s="52"/>
      <c r="E263" s="24"/>
      <c r="F263" s="24"/>
      <c r="G263" s="24">
        <f t="shared" si="3"/>
        <v>0</v>
      </c>
      <c r="H263" s="124">
        <v>0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</row>
    <row r="264" spans="1:46" outlineLevel="1" x14ac:dyDescent="0.2">
      <c r="A264" s="20"/>
      <c r="B264" s="78"/>
      <c r="C264" s="35" t="s">
        <v>1008</v>
      </c>
      <c r="D264" s="52"/>
      <c r="E264" s="24"/>
      <c r="F264" s="24"/>
      <c r="G264" s="24">
        <f t="shared" si="3"/>
        <v>0</v>
      </c>
      <c r="H264" s="124">
        <v>0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</row>
    <row r="265" spans="1:46" outlineLevel="1" x14ac:dyDescent="0.2">
      <c r="A265" s="20"/>
      <c r="B265" s="78"/>
      <c r="C265" s="35">
        <v>2</v>
      </c>
      <c r="D265" s="52"/>
      <c r="E265" s="24"/>
      <c r="F265" s="24"/>
      <c r="G265" s="24">
        <f t="shared" si="3"/>
        <v>0</v>
      </c>
      <c r="H265" s="124">
        <v>0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</row>
    <row r="266" spans="1:46" outlineLevel="1" x14ac:dyDescent="0.2">
      <c r="A266" s="20">
        <v>47</v>
      </c>
      <c r="B266" s="78" t="s">
        <v>1017</v>
      </c>
      <c r="C266" s="35" t="s">
        <v>1018</v>
      </c>
      <c r="D266" s="52" t="s">
        <v>1019</v>
      </c>
      <c r="E266" s="24">
        <v>99</v>
      </c>
      <c r="F266" s="24"/>
      <c r="G266" s="24">
        <f t="shared" ref="G266:G329" si="4">ROUND(E266*F266,2)</f>
        <v>0</v>
      </c>
      <c r="H266" s="124" t="s">
        <v>2512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</row>
    <row r="267" spans="1:46" outlineLevel="1" x14ac:dyDescent="0.2">
      <c r="A267" s="20"/>
      <c r="B267" s="78"/>
      <c r="C267" s="35" t="s">
        <v>892</v>
      </c>
      <c r="D267" s="52"/>
      <c r="E267" s="24"/>
      <c r="F267" s="24"/>
      <c r="G267" s="24">
        <f t="shared" si="4"/>
        <v>0</v>
      </c>
      <c r="H267" s="124">
        <v>0</v>
      </c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</row>
    <row r="268" spans="1:46" outlineLevel="1" x14ac:dyDescent="0.2">
      <c r="A268" s="20"/>
      <c r="B268" s="78"/>
      <c r="C268" s="35">
        <v>99</v>
      </c>
      <c r="D268" s="52"/>
      <c r="E268" s="24"/>
      <c r="F268" s="24"/>
      <c r="G268" s="24">
        <f t="shared" si="4"/>
        <v>0</v>
      </c>
      <c r="H268" s="124">
        <v>0</v>
      </c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</row>
    <row r="269" spans="1:46" outlineLevel="1" x14ac:dyDescent="0.2">
      <c r="A269" s="20">
        <v>48</v>
      </c>
      <c r="B269" s="78" t="s">
        <v>1020</v>
      </c>
      <c r="C269" s="35" t="s">
        <v>1021</v>
      </c>
      <c r="D269" s="52" t="s">
        <v>1019</v>
      </c>
      <c r="E269" s="24">
        <v>27</v>
      </c>
      <c r="F269" s="24"/>
      <c r="G269" s="24">
        <f t="shared" si="4"/>
        <v>0</v>
      </c>
      <c r="H269" s="124" t="s">
        <v>2512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</row>
    <row r="270" spans="1:46" outlineLevel="1" x14ac:dyDescent="0.2">
      <c r="A270" s="20"/>
      <c r="B270" s="78"/>
      <c r="C270" s="35" t="s">
        <v>892</v>
      </c>
      <c r="D270" s="52"/>
      <c r="E270" s="24"/>
      <c r="F270" s="24"/>
      <c r="G270" s="24">
        <f t="shared" si="4"/>
        <v>0</v>
      </c>
      <c r="H270" s="124">
        <v>0</v>
      </c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</row>
    <row r="271" spans="1:46" outlineLevel="1" x14ac:dyDescent="0.2">
      <c r="A271" s="20"/>
      <c r="B271" s="78"/>
      <c r="C271" s="35">
        <v>27</v>
      </c>
      <c r="D271" s="52"/>
      <c r="E271" s="24"/>
      <c r="F271" s="24"/>
      <c r="G271" s="24">
        <f t="shared" si="4"/>
        <v>0</v>
      </c>
      <c r="H271" s="124">
        <v>0</v>
      </c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</row>
    <row r="272" spans="1:46" outlineLevel="1" x14ac:dyDescent="0.2">
      <c r="A272" s="20">
        <v>49</v>
      </c>
      <c r="B272" s="78" t="s">
        <v>1022</v>
      </c>
      <c r="C272" s="35" t="s">
        <v>1023</v>
      </c>
      <c r="D272" s="52" t="s">
        <v>1019</v>
      </c>
      <c r="E272" s="24">
        <v>54</v>
      </c>
      <c r="F272" s="24"/>
      <c r="G272" s="24">
        <f t="shared" si="4"/>
        <v>0</v>
      </c>
      <c r="H272" s="124" t="s">
        <v>2512</v>
      </c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spans="1:46" outlineLevel="1" x14ac:dyDescent="0.2">
      <c r="A273" s="20"/>
      <c r="B273" s="78"/>
      <c r="C273" s="35" t="s">
        <v>892</v>
      </c>
      <c r="D273" s="52"/>
      <c r="E273" s="24"/>
      <c r="F273" s="24"/>
      <c r="G273" s="24">
        <f t="shared" si="4"/>
        <v>0</v>
      </c>
      <c r="H273" s="124">
        <v>0</v>
      </c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</row>
    <row r="274" spans="1:46" outlineLevel="1" x14ac:dyDescent="0.2">
      <c r="A274" s="20"/>
      <c r="B274" s="78"/>
      <c r="C274" s="35">
        <v>54</v>
      </c>
      <c r="D274" s="52"/>
      <c r="E274" s="24"/>
      <c r="F274" s="24"/>
      <c r="G274" s="24">
        <f t="shared" si="4"/>
        <v>0</v>
      </c>
      <c r="H274" s="124">
        <v>0</v>
      </c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</row>
    <row r="275" spans="1:46" outlineLevel="1" x14ac:dyDescent="0.2">
      <c r="A275" s="20">
        <v>50</v>
      </c>
      <c r="B275" s="78" t="s">
        <v>1024</v>
      </c>
      <c r="C275" s="35" t="s">
        <v>1025</v>
      </c>
      <c r="D275" s="52" t="s">
        <v>1019</v>
      </c>
      <c r="E275" s="24">
        <v>6</v>
      </c>
      <c r="F275" s="24"/>
      <c r="G275" s="24">
        <f t="shared" si="4"/>
        <v>0</v>
      </c>
      <c r="H275" s="124" t="s">
        <v>2512</v>
      </c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</row>
    <row r="276" spans="1:46" outlineLevel="1" x14ac:dyDescent="0.2">
      <c r="A276" s="20"/>
      <c r="B276" s="78"/>
      <c r="C276" s="35" t="s">
        <v>892</v>
      </c>
      <c r="D276" s="52"/>
      <c r="E276" s="24"/>
      <c r="F276" s="24"/>
      <c r="G276" s="24">
        <f t="shared" si="4"/>
        <v>0</v>
      </c>
      <c r="H276" s="124">
        <v>0</v>
      </c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</row>
    <row r="277" spans="1:46" outlineLevel="1" x14ac:dyDescent="0.2">
      <c r="A277" s="20"/>
      <c r="B277" s="78"/>
      <c r="C277" s="35">
        <v>6</v>
      </c>
      <c r="D277" s="52"/>
      <c r="E277" s="24"/>
      <c r="F277" s="24"/>
      <c r="G277" s="24">
        <f t="shared" si="4"/>
        <v>0</v>
      </c>
      <c r="H277" s="124">
        <v>0</v>
      </c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</row>
    <row r="278" spans="1:46" outlineLevel="1" x14ac:dyDescent="0.2">
      <c r="A278" s="20">
        <v>51</v>
      </c>
      <c r="B278" s="78" t="s">
        <v>1026</v>
      </c>
      <c r="C278" s="35" t="s">
        <v>1027</v>
      </c>
      <c r="D278" s="52" t="s">
        <v>87</v>
      </c>
      <c r="E278" s="24">
        <v>568</v>
      </c>
      <c r="F278" s="24"/>
      <c r="G278" s="24">
        <f t="shared" si="4"/>
        <v>0</v>
      </c>
      <c r="H278" s="124" t="s">
        <v>2512</v>
      </c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</row>
    <row r="279" spans="1:46" outlineLevel="1" x14ac:dyDescent="0.2">
      <c r="A279" s="20"/>
      <c r="B279" s="78"/>
      <c r="C279" s="35" t="s">
        <v>1028</v>
      </c>
      <c r="D279" s="52"/>
      <c r="E279" s="24"/>
      <c r="F279" s="24"/>
      <c r="G279" s="24">
        <f t="shared" si="4"/>
        <v>0</v>
      </c>
      <c r="H279" s="124">
        <v>0</v>
      </c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</row>
    <row r="280" spans="1:46" outlineLevel="1" x14ac:dyDescent="0.2">
      <c r="A280" s="20"/>
      <c r="B280" s="78"/>
      <c r="C280" s="35" t="s">
        <v>1008</v>
      </c>
      <c r="D280" s="52"/>
      <c r="E280" s="24"/>
      <c r="F280" s="24"/>
      <c r="G280" s="24">
        <f t="shared" si="4"/>
        <v>0</v>
      </c>
      <c r="H280" s="124">
        <v>0</v>
      </c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</row>
    <row r="281" spans="1:46" outlineLevel="1" x14ac:dyDescent="0.2">
      <c r="A281" s="20"/>
      <c r="B281" s="78"/>
      <c r="C281" s="35">
        <v>568</v>
      </c>
      <c r="D281" s="52"/>
      <c r="E281" s="24"/>
      <c r="F281" s="24"/>
      <c r="G281" s="24">
        <f t="shared" si="4"/>
        <v>0</v>
      </c>
      <c r="H281" s="124">
        <v>0</v>
      </c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</row>
    <row r="282" spans="1:46" outlineLevel="1" x14ac:dyDescent="0.2">
      <c r="A282" s="20">
        <v>52</v>
      </c>
      <c r="B282" s="78" t="s">
        <v>1029</v>
      </c>
      <c r="C282" s="35" t="s">
        <v>1030</v>
      </c>
      <c r="D282" s="52" t="s">
        <v>87</v>
      </c>
      <c r="E282" s="24">
        <v>134</v>
      </c>
      <c r="F282" s="24"/>
      <c r="G282" s="24">
        <f t="shared" si="4"/>
        <v>0</v>
      </c>
      <c r="H282" s="124" t="s">
        <v>2512</v>
      </c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</row>
    <row r="283" spans="1:46" outlineLevel="1" x14ac:dyDescent="0.2">
      <c r="A283" s="20"/>
      <c r="B283" s="78"/>
      <c r="C283" s="35" t="s">
        <v>1028</v>
      </c>
      <c r="D283" s="52"/>
      <c r="E283" s="24"/>
      <c r="F283" s="24"/>
      <c r="G283" s="24">
        <f t="shared" si="4"/>
        <v>0</v>
      </c>
      <c r="H283" s="124">
        <v>0</v>
      </c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</row>
    <row r="284" spans="1:46" outlineLevel="1" x14ac:dyDescent="0.2">
      <c r="A284" s="20"/>
      <c r="B284" s="78"/>
      <c r="C284" s="35" t="s">
        <v>1008</v>
      </c>
      <c r="D284" s="52"/>
      <c r="E284" s="24"/>
      <c r="F284" s="24"/>
      <c r="G284" s="24">
        <f t="shared" si="4"/>
        <v>0</v>
      </c>
      <c r="H284" s="124">
        <v>0</v>
      </c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</row>
    <row r="285" spans="1:46" outlineLevel="1" x14ac:dyDescent="0.2">
      <c r="A285" s="20"/>
      <c r="B285" s="78"/>
      <c r="C285" s="35">
        <v>134</v>
      </c>
      <c r="D285" s="52"/>
      <c r="E285" s="24"/>
      <c r="F285" s="24"/>
      <c r="G285" s="24">
        <f t="shared" si="4"/>
        <v>0</v>
      </c>
      <c r="H285" s="124">
        <v>0</v>
      </c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</row>
    <row r="286" spans="1:46" ht="22.5" outlineLevel="1" x14ac:dyDescent="0.2">
      <c r="A286" s="20">
        <v>53</v>
      </c>
      <c r="B286" s="78" t="s">
        <v>1031</v>
      </c>
      <c r="C286" s="35" t="s">
        <v>1032</v>
      </c>
      <c r="D286" s="52" t="s">
        <v>1019</v>
      </c>
      <c r="E286" s="24">
        <v>8</v>
      </c>
      <c r="F286" s="24"/>
      <c r="G286" s="24">
        <f t="shared" si="4"/>
        <v>0</v>
      </c>
      <c r="H286" s="124" t="s">
        <v>2512</v>
      </c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</row>
    <row r="287" spans="1:46" ht="22.5" outlineLevel="1" x14ac:dyDescent="0.2">
      <c r="A287" s="20"/>
      <c r="B287" s="78"/>
      <c r="C287" s="35" t="s">
        <v>1033</v>
      </c>
      <c r="D287" s="52"/>
      <c r="E287" s="24"/>
      <c r="F287" s="24"/>
      <c r="G287" s="24">
        <f t="shared" si="4"/>
        <v>0</v>
      </c>
      <c r="H287" s="124">
        <v>0</v>
      </c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</row>
    <row r="288" spans="1:46" ht="22.5" outlineLevel="1" x14ac:dyDescent="0.2">
      <c r="A288" s="20"/>
      <c r="B288" s="78"/>
      <c r="C288" s="35" t="s">
        <v>1034</v>
      </c>
      <c r="D288" s="52"/>
      <c r="E288" s="24"/>
      <c r="F288" s="24"/>
      <c r="G288" s="24">
        <f t="shared" si="4"/>
        <v>0</v>
      </c>
      <c r="H288" s="124">
        <v>0</v>
      </c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</row>
    <row r="289" spans="1:46" ht="22.5" outlineLevel="1" x14ac:dyDescent="0.2">
      <c r="A289" s="20"/>
      <c r="B289" s="78"/>
      <c r="C289" s="35" t="s">
        <v>1035</v>
      </c>
      <c r="D289" s="52"/>
      <c r="E289" s="24"/>
      <c r="F289" s="24"/>
      <c r="G289" s="24">
        <f t="shared" si="4"/>
        <v>0</v>
      </c>
      <c r="H289" s="124">
        <v>0</v>
      </c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</row>
    <row r="290" spans="1:46" outlineLevel="1" x14ac:dyDescent="0.2">
      <c r="A290" s="20"/>
      <c r="B290" s="78"/>
      <c r="C290" s="35" t="s">
        <v>889</v>
      </c>
      <c r="D290" s="52"/>
      <c r="E290" s="24"/>
      <c r="F290" s="24"/>
      <c r="G290" s="24">
        <f t="shared" si="4"/>
        <v>0</v>
      </c>
      <c r="H290" s="124">
        <v>0</v>
      </c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</row>
    <row r="291" spans="1:46" outlineLevel="1" x14ac:dyDescent="0.2">
      <c r="A291" s="20"/>
      <c r="B291" s="78"/>
      <c r="C291" s="35">
        <v>8</v>
      </c>
      <c r="D291" s="52"/>
      <c r="E291" s="24"/>
      <c r="F291" s="24"/>
      <c r="G291" s="24">
        <f t="shared" si="4"/>
        <v>0</v>
      </c>
      <c r="H291" s="124">
        <v>0</v>
      </c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</row>
    <row r="292" spans="1:46" ht="33.75" outlineLevel="1" x14ac:dyDescent="0.2">
      <c r="A292" s="20">
        <v>54</v>
      </c>
      <c r="B292" s="78" t="s">
        <v>1036</v>
      </c>
      <c r="C292" s="35" t="s">
        <v>1037</v>
      </c>
      <c r="D292" s="52" t="s">
        <v>1019</v>
      </c>
      <c r="E292" s="24">
        <v>8</v>
      </c>
      <c r="F292" s="24"/>
      <c r="G292" s="24">
        <f t="shared" si="4"/>
        <v>0</v>
      </c>
      <c r="H292" s="124" t="s">
        <v>2512</v>
      </c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</row>
    <row r="293" spans="1:46" ht="22.5" outlineLevel="1" x14ac:dyDescent="0.2">
      <c r="A293" s="20"/>
      <c r="B293" s="78"/>
      <c r="C293" s="35" t="s">
        <v>1038</v>
      </c>
      <c r="D293" s="52"/>
      <c r="E293" s="24"/>
      <c r="F293" s="24"/>
      <c r="G293" s="24">
        <f t="shared" si="4"/>
        <v>0</v>
      </c>
      <c r="H293" s="124">
        <v>0</v>
      </c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</row>
    <row r="294" spans="1:46" outlineLevel="1" x14ac:dyDescent="0.2">
      <c r="A294" s="20"/>
      <c r="B294" s="78"/>
      <c r="C294" s="35" t="s">
        <v>1039</v>
      </c>
      <c r="D294" s="52"/>
      <c r="E294" s="24"/>
      <c r="F294" s="24"/>
      <c r="G294" s="24">
        <f t="shared" si="4"/>
        <v>0</v>
      </c>
      <c r="H294" s="124">
        <v>0</v>
      </c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</row>
    <row r="295" spans="1:46" outlineLevel="1" x14ac:dyDescent="0.2">
      <c r="A295" s="20"/>
      <c r="B295" s="78"/>
      <c r="C295" s="35" t="s">
        <v>889</v>
      </c>
      <c r="D295" s="52"/>
      <c r="E295" s="24"/>
      <c r="F295" s="24"/>
      <c r="G295" s="24">
        <f t="shared" si="4"/>
        <v>0</v>
      </c>
      <c r="H295" s="124">
        <v>0</v>
      </c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</row>
    <row r="296" spans="1:46" outlineLevel="1" x14ac:dyDescent="0.2">
      <c r="A296" s="20"/>
      <c r="B296" s="78"/>
      <c r="C296" s="35">
        <v>8</v>
      </c>
      <c r="D296" s="52"/>
      <c r="E296" s="24"/>
      <c r="F296" s="24"/>
      <c r="G296" s="24">
        <f t="shared" si="4"/>
        <v>0</v>
      </c>
      <c r="H296" s="124">
        <v>0</v>
      </c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</row>
    <row r="297" spans="1:46" outlineLevel="1" x14ac:dyDescent="0.2">
      <c r="A297" s="20">
        <v>55</v>
      </c>
      <c r="B297" s="78" t="s">
        <v>1040</v>
      </c>
      <c r="C297" s="35" t="s">
        <v>1041</v>
      </c>
      <c r="D297" s="52"/>
      <c r="E297" s="24"/>
      <c r="F297" s="24"/>
      <c r="G297" s="24">
        <f t="shared" si="4"/>
        <v>0</v>
      </c>
      <c r="H297" s="124">
        <v>0</v>
      </c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</row>
    <row r="298" spans="1:46" outlineLevel="1" x14ac:dyDescent="0.2">
      <c r="A298" s="20"/>
      <c r="B298" s="78"/>
      <c r="C298" s="35" t="s">
        <v>889</v>
      </c>
      <c r="D298" s="52"/>
      <c r="E298" s="24"/>
      <c r="F298" s="24"/>
      <c r="G298" s="24">
        <f t="shared" si="4"/>
        <v>0</v>
      </c>
      <c r="H298" s="124">
        <v>0</v>
      </c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</row>
    <row r="299" spans="1:46" outlineLevel="1" x14ac:dyDescent="0.2">
      <c r="A299" s="20"/>
      <c r="B299" s="78"/>
      <c r="C299" s="35" t="s">
        <v>1042</v>
      </c>
      <c r="D299" s="52" t="s">
        <v>1019</v>
      </c>
      <c r="E299" s="24">
        <v>122</v>
      </c>
      <c r="F299" s="24"/>
      <c r="G299" s="24">
        <f t="shared" si="4"/>
        <v>0</v>
      </c>
      <c r="H299" s="124" t="s">
        <v>2512</v>
      </c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</row>
    <row r="300" spans="1:46" ht="22.5" outlineLevel="1" x14ac:dyDescent="0.2">
      <c r="A300" s="20"/>
      <c r="B300" s="78"/>
      <c r="C300" s="35" t="s">
        <v>1043</v>
      </c>
      <c r="D300" s="52"/>
      <c r="E300" s="24"/>
      <c r="F300" s="24"/>
      <c r="G300" s="24">
        <f t="shared" si="4"/>
        <v>0</v>
      </c>
      <c r="H300" s="124">
        <v>0</v>
      </c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</row>
    <row r="301" spans="1:46" ht="22.5" outlineLevel="1" x14ac:dyDescent="0.2">
      <c r="A301" s="20"/>
      <c r="B301" s="78"/>
      <c r="C301" s="35" t="s">
        <v>1044</v>
      </c>
      <c r="D301" s="52"/>
      <c r="E301" s="24"/>
      <c r="F301" s="24"/>
      <c r="G301" s="24">
        <f t="shared" si="4"/>
        <v>0</v>
      </c>
      <c r="H301" s="124">
        <v>0</v>
      </c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</row>
    <row r="302" spans="1:46" ht="33.75" outlineLevel="1" x14ac:dyDescent="0.2">
      <c r="A302" s="20">
        <v>56</v>
      </c>
      <c r="B302" s="78" t="s">
        <v>1045</v>
      </c>
      <c r="C302" s="35" t="s">
        <v>1046</v>
      </c>
      <c r="D302" s="52" t="s">
        <v>1019</v>
      </c>
      <c r="E302" s="24">
        <v>10</v>
      </c>
      <c r="F302" s="24"/>
      <c r="G302" s="24">
        <f t="shared" si="4"/>
        <v>0</v>
      </c>
      <c r="H302" s="124" t="s">
        <v>2512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</row>
    <row r="303" spans="1:46" ht="22.5" outlineLevel="1" x14ac:dyDescent="0.2">
      <c r="A303" s="20"/>
      <c r="B303" s="78"/>
      <c r="C303" s="35" t="s">
        <v>1047</v>
      </c>
      <c r="D303" s="52"/>
      <c r="E303" s="24"/>
      <c r="F303" s="24"/>
      <c r="G303" s="24">
        <f t="shared" si="4"/>
        <v>0</v>
      </c>
      <c r="H303" s="124">
        <v>0</v>
      </c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</row>
    <row r="304" spans="1:46" outlineLevel="1" x14ac:dyDescent="0.2">
      <c r="A304" s="20"/>
      <c r="B304" s="78"/>
      <c r="C304" s="35" t="s">
        <v>1048</v>
      </c>
      <c r="D304" s="52"/>
      <c r="E304" s="24"/>
      <c r="F304" s="24"/>
      <c r="G304" s="24">
        <f t="shared" si="4"/>
        <v>0</v>
      </c>
      <c r="H304" s="124">
        <v>0</v>
      </c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</row>
    <row r="305" spans="1:46" outlineLevel="1" x14ac:dyDescent="0.2">
      <c r="A305" s="20"/>
      <c r="B305" s="78"/>
      <c r="C305" s="35" t="s">
        <v>889</v>
      </c>
      <c r="D305" s="52"/>
      <c r="E305" s="24"/>
      <c r="F305" s="24"/>
      <c r="G305" s="24">
        <f t="shared" si="4"/>
        <v>0</v>
      </c>
      <c r="H305" s="124">
        <v>0</v>
      </c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</row>
    <row r="306" spans="1:46" outlineLevel="1" x14ac:dyDescent="0.2">
      <c r="A306" s="20"/>
      <c r="B306" s="78"/>
      <c r="C306" s="35">
        <v>10</v>
      </c>
      <c r="D306" s="52"/>
      <c r="E306" s="24"/>
      <c r="F306" s="24"/>
      <c r="G306" s="24">
        <f t="shared" si="4"/>
        <v>0</v>
      </c>
      <c r="H306" s="124">
        <v>0</v>
      </c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</row>
    <row r="307" spans="1:46" outlineLevel="1" x14ac:dyDescent="0.2">
      <c r="A307" s="20">
        <v>57</v>
      </c>
      <c r="B307" s="78" t="s">
        <v>1049</v>
      </c>
      <c r="C307" s="35" t="s">
        <v>1050</v>
      </c>
      <c r="D307" s="52" t="s">
        <v>396</v>
      </c>
      <c r="E307" s="24">
        <v>18</v>
      </c>
      <c r="F307" s="24"/>
      <c r="G307" s="24">
        <f t="shared" si="4"/>
        <v>0</v>
      </c>
      <c r="H307" s="124" t="s">
        <v>2512</v>
      </c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</row>
    <row r="308" spans="1:46" outlineLevel="1" x14ac:dyDescent="0.2">
      <c r="A308" s="20"/>
      <c r="B308" s="78"/>
      <c r="C308" s="35" t="s">
        <v>889</v>
      </c>
      <c r="D308" s="52"/>
      <c r="E308" s="24"/>
      <c r="F308" s="24"/>
      <c r="G308" s="24">
        <f t="shared" si="4"/>
        <v>0</v>
      </c>
      <c r="H308" s="124">
        <v>0</v>
      </c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</row>
    <row r="309" spans="1:46" outlineLevel="1" x14ac:dyDescent="0.2">
      <c r="A309" s="20"/>
      <c r="B309" s="78"/>
      <c r="C309" s="35">
        <v>18</v>
      </c>
      <c r="D309" s="52"/>
      <c r="E309" s="24"/>
      <c r="F309" s="24"/>
      <c r="G309" s="24">
        <f t="shared" si="4"/>
        <v>0</v>
      </c>
      <c r="H309" s="124">
        <v>0</v>
      </c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spans="1:46" ht="22.5" outlineLevel="1" x14ac:dyDescent="0.2">
      <c r="A310" s="20">
        <v>58</v>
      </c>
      <c r="B310" s="78" t="s">
        <v>1051</v>
      </c>
      <c r="C310" s="35" t="s">
        <v>1052</v>
      </c>
      <c r="D310" s="52" t="s">
        <v>87</v>
      </c>
      <c r="E310" s="24">
        <v>551</v>
      </c>
      <c r="F310" s="24"/>
      <c r="G310" s="24">
        <f t="shared" si="4"/>
        <v>0</v>
      </c>
      <c r="H310" s="124" t="s">
        <v>2512</v>
      </c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</row>
    <row r="311" spans="1:46" outlineLevel="1" x14ac:dyDescent="0.2">
      <c r="A311" s="20"/>
      <c r="B311" s="78"/>
      <c r="C311" s="35" t="s">
        <v>1053</v>
      </c>
      <c r="D311" s="52"/>
      <c r="E311" s="24"/>
      <c r="F311" s="24"/>
      <c r="G311" s="24">
        <f t="shared" si="4"/>
        <v>0</v>
      </c>
      <c r="H311" s="124">
        <v>0</v>
      </c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</row>
    <row r="312" spans="1:46" outlineLevel="1" x14ac:dyDescent="0.2">
      <c r="A312" s="20"/>
      <c r="B312" s="78"/>
      <c r="C312" s="35" t="s">
        <v>889</v>
      </c>
      <c r="D312" s="52"/>
      <c r="E312" s="24"/>
      <c r="F312" s="24"/>
      <c r="G312" s="24">
        <f t="shared" si="4"/>
        <v>0</v>
      </c>
      <c r="H312" s="124">
        <v>0</v>
      </c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</row>
    <row r="313" spans="1:46" outlineLevel="1" x14ac:dyDescent="0.2">
      <c r="A313" s="20"/>
      <c r="B313" s="78"/>
      <c r="C313" s="35">
        <v>551</v>
      </c>
      <c r="D313" s="52"/>
      <c r="E313" s="24"/>
      <c r="F313" s="24"/>
      <c r="G313" s="24">
        <f t="shared" si="4"/>
        <v>0</v>
      </c>
      <c r="H313" s="124">
        <v>0</v>
      </c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</row>
    <row r="314" spans="1:46" ht="22.5" outlineLevel="1" x14ac:dyDescent="0.2">
      <c r="A314" s="20">
        <v>59</v>
      </c>
      <c r="B314" s="78" t="s">
        <v>1054</v>
      </c>
      <c r="C314" s="35" t="s">
        <v>1055</v>
      </c>
      <c r="D314" s="52" t="s">
        <v>87</v>
      </c>
      <c r="E314" s="24">
        <v>139</v>
      </c>
      <c r="F314" s="24"/>
      <c r="G314" s="24">
        <f t="shared" si="4"/>
        <v>0</v>
      </c>
      <c r="H314" s="124" t="s">
        <v>2512</v>
      </c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</row>
    <row r="315" spans="1:46" outlineLevel="1" x14ac:dyDescent="0.2">
      <c r="A315" s="20"/>
      <c r="B315" s="78"/>
      <c r="C315" s="35" t="s">
        <v>1053</v>
      </c>
      <c r="D315" s="52"/>
      <c r="E315" s="24"/>
      <c r="F315" s="24"/>
      <c r="G315" s="24">
        <f t="shared" si="4"/>
        <v>0</v>
      </c>
      <c r="H315" s="124">
        <v>0</v>
      </c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</row>
    <row r="316" spans="1:46" outlineLevel="1" x14ac:dyDescent="0.2">
      <c r="A316" s="20"/>
      <c r="B316" s="78"/>
      <c r="C316" s="35" t="s">
        <v>892</v>
      </c>
      <c r="D316" s="52"/>
      <c r="E316" s="24"/>
      <c r="F316" s="24"/>
      <c r="G316" s="24">
        <f t="shared" si="4"/>
        <v>0</v>
      </c>
      <c r="H316" s="124">
        <v>0</v>
      </c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</row>
    <row r="317" spans="1:46" outlineLevel="1" x14ac:dyDescent="0.2">
      <c r="A317" s="20"/>
      <c r="B317" s="78"/>
      <c r="C317" s="35">
        <v>139</v>
      </c>
      <c r="D317" s="52"/>
      <c r="E317" s="24"/>
      <c r="F317" s="24"/>
      <c r="G317" s="24">
        <f t="shared" si="4"/>
        <v>0</v>
      </c>
      <c r="H317" s="124">
        <v>0</v>
      </c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</row>
    <row r="318" spans="1:46" ht="22.5" outlineLevel="1" x14ac:dyDescent="0.2">
      <c r="A318" s="20">
        <v>60</v>
      </c>
      <c r="B318" s="78" t="s">
        <v>1056</v>
      </c>
      <c r="C318" s="35" t="s">
        <v>1057</v>
      </c>
      <c r="D318" s="52" t="s">
        <v>87</v>
      </c>
      <c r="E318" s="24">
        <v>16</v>
      </c>
      <c r="F318" s="24"/>
      <c r="G318" s="24">
        <f t="shared" si="4"/>
        <v>0</v>
      </c>
      <c r="H318" s="124" t="s">
        <v>2512</v>
      </c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</row>
    <row r="319" spans="1:46" ht="22.5" outlineLevel="1" x14ac:dyDescent="0.2">
      <c r="A319" s="20"/>
      <c r="B319" s="78"/>
      <c r="C319" s="35" t="s">
        <v>1058</v>
      </c>
      <c r="D319" s="52"/>
      <c r="E319" s="24"/>
      <c r="F319" s="24"/>
      <c r="G319" s="24">
        <f t="shared" si="4"/>
        <v>0</v>
      </c>
      <c r="H319" s="124">
        <v>0</v>
      </c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</row>
    <row r="320" spans="1:46" outlineLevel="1" x14ac:dyDescent="0.2">
      <c r="A320" s="20"/>
      <c r="B320" s="78"/>
      <c r="C320" s="35" t="s">
        <v>1008</v>
      </c>
      <c r="D320" s="52"/>
      <c r="E320" s="24"/>
      <c r="F320" s="24"/>
      <c r="G320" s="24">
        <f t="shared" si="4"/>
        <v>0</v>
      </c>
      <c r="H320" s="124">
        <v>0</v>
      </c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</row>
    <row r="321" spans="1:46" outlineLevel="1" x14ac:dyDescent="0.2">
      <c r="A321" s="20"/>
      <c r="B321" s="78"/>
      <c r="C321" s="35">
        <v>16</v>
      </c>
      <c r="D321" s="52"/>
      <c r="E321" s="24"/>
      <c r="F321" s="24"/>
      <c r="G321" s="24">
        <f t="shared" si="4"/>
        <v>0</v>
      </c>
      <c r="H321" s="124">
        <v>0</v>
      </c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</row>
    <row r="322" spans="1:46" outlineLevel="1" x14ac:dyDescent="0.2">
      <c r="A322" s="20">
        <v>61</v>
      </c>
      <c r="B322" s="78" t="s">
        <v>1059</v>
      </c>
      <c r="C322" s="35" t="s">
        <v>1060</v>
      </c>
      <c r="D322" s="52"/>
      <c r="E322" s="24"/>
      <c r="F322" s="24"/>
      <c r="G322" s="24">
        <f t="shared" si="4"/>
        <v>0</v>
      </c>
      <c r="H322" s="124">
        <v>0</v>
      </c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</row>
    <row r="323" spans="1:46" outlineLevel="1" x14ac:dyDescent="0.2">
      <c r="A323" s="20">
        <v>62</v>
      </c>
      <c r="B323" s="78" t="s">
        <v>1061</v>
      </c>
      <c r="C323" s="35" t="s">
        <v>1062</v>
      </c>
      <c r="D323" s="52" t="s">
        <v>69</v>
      </c>
      <c r="E323" s="24">
        <v>1</v>
      </c>
      <c r="F323" s="24"/>
      <c r="G323" s="24">
        <f t="shared" si="4"/>
        <v>0</v>
      </c>
      <c r="H323" s="124" t="s">
        <v>2512</v>
      </c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</row>
    <row r="324" spans="1:46" ht="22.5" outlineLevel="1" x14ac:dyDescent="0.2">
      <c r="A324" s="20"/>
      <c r="B324" s="78"/>
      <c r="C324" s="35" t="s">
        <v>1063</v>
      </c>
      <c r="D324" s="52"/>
      <c r="E324" s="24"/>
      <c r="F324" s="24"/>
      <c r="G324" s="24">
        <f t="shared" si="4"/>
        <v>0</v>
      </c>
      <c r="H324" s="124">
        <v>0</v>
      </c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</row>
    <row r="325" spans="1:46" ht="22.5" outlineLevel="1" x14ac:dyDescent="0.2">
      <c r="A325" s="20"/>
      <c r="B325" s="78"/>
      <c r="C325" s="35" t="s">
        <v>1064</v>
      </c>
      <c r="D325" s="52"/>
      <c r="E325" s="24"/>
      <c r="F325" s="24"/>
      <c r="G325" s="24">
        <f t="shared" si="4"/>
        <v>0</v>
      </c>
      <c r="H325" s="124">
        <v>0</v>
      </c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</row>
    <row r="326" spans="1:46" outlineLevel="1" x14ac:dyDescent="0.2">
      <c r="A326" s="20"/>
      <c r="B326" s="78"/>
      <c r="C326" s="35" t="s">
        <v>889</v>
      </c>
      <c r="D326" s="52"/>
      <c r="E326" s="24"/>
      <c r="F326" s="24"/>
      <c r="G326" s="24">
        <f t="shared" si="4"/>
        <v>0</v>
      </c>
      <c r="H326" s="124">
        <v>0</v>
      </c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</row>
    <row r="327" spans="1:46" outlineLevel="1" x14ac:dyDescent="0.2">
      <c r="A327" s="20"/>
      <c r="B327" s="78"/>
      <c r="C327" s="35">
        <v>1</v>
      </c>
      <c r="D327" s="52"/>
      <c r="E327" s="24"/>
      <c r="F327" s="24"/>
      <c r="G327" s="24">
        <f t="shared" si="4"/>
        <v>0</v>
      </c>
      <c r="H327" s="124">
        <v>0</v>
      </c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</row>
    <row r="328" spans="1:46" outlineLevel="1" x14ac:dyDescent="0.2">
      <c r="A328" s="20">
        <v>63</v>
      </c>
      <c r="B328" s="78" t="s">
        <v>1065</v>
      </c>
      <c r="C328" s="35" t="s">
        <v>1066</v>
      </c>
      <c r="D328" s="52" t="s">
        <v>69</v>
      </c>
      <c r="E328" s="24">
        <v>1</v>
      </c>
      <c r="F328" s="24"/>
      <c r="G328" s="24">
        <f t="shared" si="4"/>
        <v>0</v>
      </c>
      <c r="H328" s="124" t="s">
        <v>2512</v>
      </c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</row>
    <row r="329" spans="1:46" ht="22.5" outlineLevel="1" x14ac:dyDescent="0.2">
      <c r="A329" s="20"/>
      <c r="B329" s="78"/>
      <c r="C329" s="35" t="s">
        <v>1063</v>
      </c>
      <c r="D329" s="52"/>
      <c r="E329" s="24"/>
      <c r="F329" s="24"/>
      <c r="G329" s="24">
        <f t="shared" si="4"/>
        <v>0</v>
      </c>
      <c r="H329" s="124">
        <v>0</v>
      </c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</row>
    <row r="330" spans="1:46" ht="22.5" outlineLevel="1" x14ac:dyDescent="0.2">
      <c r="A330" s="20"/>
      <c r="B330" s="78"/>
      <c r="C330" s="35" t="s">
        <v>1064</v>
      </c>
      <c r="D330" s="52"/>
      <c r="E330" s="24"/>
      <c r="F330" s="24"/>
      <c r="G330" s="24">
        <f t="shared" ref="G330:G393" si="5">ROUND(E330*F330,2)</f>
        <v>0</v>
      </c>
      <c r="H330" s="124">
        <v>0</v>
      </c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</row>
    <row r="331" spans="1:46" outlineLevel="1" x14ac:dyDescent="0.2">
      <c r="A331" s="20"/>
      <c r="B331" s="78"/>
      <c r="C331" s="35" t="s">
        <v>889</v>
      </c>
      <c r="D331" s="52"/>
      <c r="E331" s="24"/>
      <c r="F331" s="24"/>
      <c r="G331" s="24">
        <f t="shared" si="5"/>
        <v>0</v>
      </c>
      <c r="H331" s="124">
        <v>0</v>
      </c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</row>
    <row r="332" spans="1:46" outlineLevel="1" x14ac:dyDescent="0.2">
      <c r="A332" s="20"/>
      <c r="B332" s="78"/>
      <c r="C332" s="35">
        <v>1</v>
      </c>
      <c r="D332" s="52"/>
      <c r="E332" s="24"/>
      <c r="F332" s="24"/>
      <c r="G332" s="24">
        <f t="shared" si="5"/>
        <v>0</v>
      </c>
      <c r="H332" s="124">
        <v>0</v>
      </c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</row>
    <row r="333" spans="1:46" outlineLevel="1" x14ac:dyDescent="0.2">
      <c r="A333" s="20">
        <v>64</v>
      </c>
      <c r="B333" s="78" t="s">
        <v>1067</v>
      </c>
      <c r="C333" s="35" t="s">
        <v>1068</v>
      </c>
      <c r="D333" s="52" t="s">
        <v>69</v>
      </c>
      <c r="E333" s="24">
        <v>1</v>
      </c>
      <c r="F333" s="24"/>
      <c r="G333" s="24">
        <f t="shared" si="5"/>
        <v>0</v>
      </c>
      <c r="H333" s="124" t="s">
        <v>2512</v>
      </c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</row>
    <row r="334" spans="1:46" ht="22.5" outlineLevel="1" x14ac:dyDescent="0.2">
      <c r="A334" s="20"/>
      <c r="B334" s="78"/>
      <c r="C334" s="35" t="s">
        <v>1063</v>
      </c>
      <c r="D334" s="52"/>
      <c r="E334" s="24"/>
      <c r="F334" s="24"/>
      <c r="G334" s="24">
        <f t="shared" si="5"/>
        <v>0</v>
      </c>
      <c r="H334" s="124">
        <v>0</v>
      </c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</row>
    <row r="335" spans="1:46" ht="22.5" outlineLevel="1" x14ac:dyDescent="0.2">
      <c r="A335" s="20"/>
      <c r="B335" s="78"/>
      <c r="C335" s="35" t="s">
        <v>1064</v>
      </c>
      <c r="D335" s="52"/>
      <c r="E335" s="24"/>
      <c r="F335" s="24"/>
      <c r="G335" s="24">
        <f t="shared" si="5"/>
        <v>0</v>
      </c>
      <c r="H335" s="124">
        <v>0</v>
      </c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</row>
    <row r="336" spans="1:46" outlineLevel="1" x14ac:dyDescent="0.2">
      <c r="A336" s="20"/>
      <c r="B336" s="78"/>
      <c r="C336" s="35" t="s">
        <v>889</v>
      </c>
      <c r="D336" s="52"/>
      <c r="E336" s="24"/>
      <c r="F336" s="24"/>
      <c r="G336" s="24">
        <f t="shared" si="5"/>
        <v>0</v>
      </c>
      <c r="H336" s="124">
        <v>0</v>
      </c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</row>
    <row r="337" spans="1:46" outlineLevel="1" x14ac:dyDescent="0.2">
      <c r="A337" s="20"/>
      <c r="B337" s="78"/>
      <c r="C337" s="35">
        <v>1</v>
      </c>
      <c r="D337" s="52"/>
      <c r="E337" s="24"/>
      <c r="F337" s="24"/>
      <c r="G337" s="24">
        <f t="shared" si="5"/>
        <v>0</v>
      </c>
      <c r="H337" s="124">
        <v>0</v>
      </c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</row>
    <row r="338" spans="1:46" outlineLevel="1" x14ac:dyDescent="0.2">
      <c r="A338" s="20">
        <v>65</v>
      </c>
      <c r="B338" s="78" t="s">
        <v>1069</v>
      </c>
      <c r="C338" s="35" t="s">
        <v>1070</v>
      </c>
      <c r="D338" s="52" t="s">
        <v>69</v>
      </c>
      <c r="E338" s="24">
        <v>1</v>
      </c>
      <c r="F338" s="24"/>
      <c r="G338" s="24">
        <f t="shared" si="5"/>
        <v>0</v>
      </c>
      <c r="H338" s="124" t="s">
        <v>2512</v>
      </c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</row>
    <row r="339" spans="1:46" ht="22.5" outlineLevel="1" x14ac:dyDescent="0.2">
      <c r="A339" s="20"/>
      <c r="B339" s="78"/>
      <c r="C339" s="35" t="s">
        <v>1063</v>
      </c>
      <c r="D339" s="52"/>
      <c r="E339" s="24"/>
      <c r="F339" s="24"/>
      <c r="G339" s="24">
        <f t="shared" si="5"/>
        <v>0</v>
      </c>
      <c r="H339" s="124">
        <v>0</v>
      </c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</row>
    <row r="340" spans="1:46" ht="22.5" outlineLevel="1" x14ac:dyDescent="0.2">
      <c r="A340" s="20"/>
      <c r="B340" s="78"/>
      <c r="C340" s="35" t="s">
        <v>1064</v>
      </c>
      <c r="D340" s="52"/>
      <c r="E340" s="24"/>
      <c r="F340" s="24"/>
      <c r="G340" s="24">
        <f t="shared" si="5"/>
        <v>0</v>
      </c>
      <c r="H340" s="124">
        <v>0</v>
      </c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</row>
    <row r="341" spans="1:46" outlineLevel="1" x14ac:dyDescent="0.2">
      <c r="A341" s="20"/>
      <c r="B341" s="78"/>
      <c r="C341" s="35" t="s">
        <v>889</v>
      </c>
      <c r="D341" s="52"/>
      <c r="E341" s="24"/>
      <c r="F341" s="24"/>
      <c r="G341" s="24">
        <f t="shared" si="5"/>
        <v>0</v>
      </c>
      <c r="H341" s="124">
        <v>0</v>
      </c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</row>
    <row r="342" spans="1:46" outlineLevel="1" x14ac:dyDescent="0.2">
      <c r="A342" s="20"/>
      <c r="B342" s="78"/>
      <c r="C342" s="35">
        <v>1</v>
      </c>
      <c r="D342" s="52"/>
      <c r="E342" s="24"/>
      <c r="F342" s="24"/>
      <c r="G342" s="24">
        <f t="shared" si="5"/>
        <v>0</v>
      </c>
      <c r="H342" s="124">
        <v>0</v>
      </c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</row>
    <row r="343" spans="1:46" outlineLevel="1" x14ac:dyDescent="0.2">
      <c r="A343" s="20">
        <v>66</v>
      </c>
      <c r="B343" s="78" t="s">
        <v>1071</v>
      </c>
      <c r="C343" s="35" t="s">
        <v>1068</v>
      </c>
      <c r="D343" s="52" t="s">
        <v>69</v>
      </c>
      <c r="E343" s="24">
        <v>1</v>
      </c>
      <c r="F343" s="24"/>
      <c r="G343" s="24">
        <f t="shared" si="5"/>
        <v>0</v>
      </c>
      <c r="H343" s="124" t="s">
        <v>2512</v>
      </c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</row>
    <row r="344" spans="1:46" ht="22.5" outlineLevel="1" x14ac:dyDescent="0.2">
      <c r="A344" s="20"/>
      <c r="B344" s="78"/>
      <c r="C344" s="35" t="s">
        <v>1063</v>
      </c>
      <c r="D344" s="52"/>
      <c r="E344" s="24"/>
      <c r="F344" s="24"/>
      <c r="G344" s="24">
        <f t="shared" si="5"/>
        <v>0</v>
      </c>
      <c r="H344" s="124">
        <v>0</v>
      </c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</row>
    <row r="345" spans="1:46" ht="22.5" outlineLevel="1" x14ac:dyDescent="0.2">
      <c r="A345" s="20"/>
      <c r="B345" s="78"/>
      <c r="C345" s="35" t="s">
        <v>1064</v>
      </c>
      <c r="D345" s="52"/>
      <c r="E345" s="24"/>
      <c r="F345" s="24"/>
      <c r="G345" s="24">
        <f t="shared" si="5"/>
        <v>0</v>
      </c>
      <c r="H345" s="124">
        <v>0</v>
      </c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</row>
    <row r="346" spans="1:46" outlineLevel="1" x14ac:dyDescent="0.2">
      <c r="A346" s="20"/>
      <c r="B346" s="78"/>
      <c r="C346" s="35" t="s">
        <v>889</v>
      </c>
      <c r="D346" s="52"/>
      <c r="E346" s="24"/>
      <c r="F346" s="24"/>
      <c r="G346" s="24">
        <f t="shared" si="5"/>
        <v>0</v>
      </c>
      <c r="H346" s="124">
        <v>0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</row>
    <row r="347" spans="1:46" outlineLevel="1" x14ac:dyDescent="0.2">
      <c r="A347" s="20"/>
      <c r="B347" s="78"/>
      <c r="C347" s="35">
        <v>1</v>
      </c>
      <c r="D347" s="52"/>
      <c r="E347" s="24"/>
      <c r="F347" s="24"/>
      <c r="G347" s="24">
        <f t="shared" si="5"/>
        <v>0</v>
      </c>
      <c r="H347" s="124">
        <v>0</v>
      </c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</row>
    <row r="348" spans="1:46" outlineLevel="1" x14ac:dyDescent="0.2">
      <c r="A348" s="20">
        <v>67</v>
      </c>
      <c r="B348" s="78" t="s">
        <v>1072</v>
      </c>
      <c r="C348" s="35" t="s">
        <v>1073</v>
      </c>
      <c r="D348" s="52" t="s">
        <v>69</v>
      </c>
      <c r="E348" s="24">
        <v>1</v>
      </c>
      <c r="F348" s="24"/>
      <c r="G348" s="24">
        <f t="shared" si="5"/>
        <v>0</v>
      </c>
      <c r="H348" s="124" t="s">
        <v>2512</v>
      </c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</row>
    <row r="349" spans="1:46" ht="22.5" outlineLevel="1" x14ac:dyDescent="0.2">
      <c r="A349" s="20"/>
      <c r="B349" s="78"/>
      <c r="C349" s="35" t="s">
        <v>1063</v>
      </c>
      <c r="D349" s="52"/>
      <c r="E349" s="24"/>
      <c r="F349" s="24"/>
      <c r="G349" s="24">
        <f t="shared" si="5"/>
        <v>0</v>
      </c>
      <c r="H349" s="124">
        <v>0</v>
      </c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</row>
    <row r="350" spans="1:46" ht="22.5" outlineLevel="1" x14ac:dyDescent="0.2">
      <c r="A350" s="20"/>
      <c r="B350" s="78"/>
      <c r="C350" s="35" t="s">
        <v>1064</v>
      </c>
      <c r="D350" s="52"/>
      <c r="E350" s="24"/>
      <c r="F350" s="24"/>
      <c r="G350" s="24">
        <f t="shared" si="5"/>
        <v>0</v>
      </c>
      <c r="H350" s="124">
        <v>0</v>
      </c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</row>
    <row r="351" spans="1:46" outlineLevel="1" x14ac:dyDescent="0.2">
      <c r="A351" s="20"/>
      <c r="B351" s="78"/>
      <c r="C351" s="35" t="s">
        <v>889</v>
      </c>
      <c r="D351" s="52"/>
      <c r="E351" s="24"/>
      <c r="F351" s="24"/>
      <c r="G351" s="24">
        <f t="shared" si="5"/>
        <v>0</v>
      </c>
      <c r="H351" s="124">
        <v>0</v>
      </c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</row>
    <row r="352" spans="1:46" outlineLevel="1" x14ac:dyDescent="0.2">
      <c r="A352" s="20"/>
      <c r="B352" s="78"/>
      <c r="C352" s="35">
        <v>1</v>
      </c>
      <c r="D352" s="52"/>
      <c r="E352" s="24"/>
      <c r="F352" s="24"/>
      <c r="G352" s="24">
        <f t="shared" si="5"/>
        <v>0</v>
      </c>
      <c r="H352" s="124">
        <v>0</v>
      </c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</row>
    <row r="353" spans="1:46" outlineLevel="1" x14ac:dyDescent="0.2">
      <c r="A353" s="20">
        <v>68</v>
      </c>
      <c r="B353" s="78" t="s">
        <v>1074</v>
      </c>
      <c r="C353" s="35" t="s">
        <v>1073</v>
      </c>
      <c r="D353" s="52" t="s">
        <v>69</v>
      </c>
      <c r="E353" s="24">
        <v>1</v>
      </c>
      <c r="F353" s="24"/>
      <c r="G353" s="24">
        <f t="shared" si="5"/>
        <v>0</v>
      </c>
      <c r="H353" s="124" t="s">
        <v>2512</v>
      </c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</row>
    <row r="354" spans="1:46" ht="22.5" outlineLevel="1" x14ac:dyDescent="0.2">
      <c r="A354" s="20"/>
      <c r="B354" s="78"/>
      <c r="C354" s="35" t="s">
        <v>1063</v>
      </c>
      <c r="D354" s="52"/>
      <c r="E354" s="24"/>
      <c r="F354" s="24"/>
      <c r="G354" s="24">
        <f t="shared" si="5"/>
        <v>0</v>
      </c>
      <c r="H354" s="124">
        <v>0</v>
      </c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</row>
    <row r="355" spans="1:46" ht="22.5" outlineLevel="1" x14ac:dyDescent="0.2">
      <c r="A355" s="20"/>
      <c r="B355" s="78"/>
      <c r="C355" s="35" t="s">
        <v>1064</v>
      </c>
      <c r="D355" s="52"/>
      <c r="E355" s="24"/>
      <c r="F355" s="24"/>
      <c r="G355" s="24">
        <f t="shared" si="5"/>
        <v>0</v>
      </c>
      <c r="H355" s="124">
        <v>0</v>
      </c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</row>
    <row r="356" spans="1:46" outlineLevel="1" x14ac:dyDescent="0.2">
      <c r="A356" s="20"/>
      <c r="B356" s="78"/>
      <c r="C356" s="35" t="s">
        <v>889</v>
      </c>
      <c r="D356" s="52"/>
      <c r="E356" s="24"/>
      <c r="F356" s="24"/>
      <c r="G356" s="24">
        <f t="shared" si="5"/>
        <v>0</v>
      </c>
      <c r="H356" s="124">
        <v>0</v>
      </c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</row>
    <row r="357" spans="1:46" outlineLevel="1" x14ac:dyDescent="0.2">
      <c r="A357" s="20"/>
      <c r="B357" s="78"/>
      <c r="C357" s="35">
        <v>1</v>
      </c>
      <c r="D357" s="52"/>
      <c r="E357" s="24"/>
      <c r="F357" s="24"/>
      <c r="G357" s="24">
        <f t="shared" si="5"/>
        <v>0</v>
      </c>
      <c r="H357" s="124">
        <v>0</v>
      </c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</row>
    <row r="358" spans="1:46" outlineLevel="1" x14ac:dyDescent="0.2">
      <c r="A358" s="20">
        <v>69</v>
      </c>
      <c r="B358" s="78" t="s">
        <v>1075</v>
      </c>
      <c r="C358" s="35" t="s">
        <v>1076</v>
      </c>
      <c r="D358" s="52" t="s">
        <v>69</v>
      </c>
      <c r="E358" s="24">
        <v>1</v>
      </c>
      <c r="F358" s="24"/>
      <c r="G358" s="24">
        <f t="shared" si="5"/>
        <v>0</v>
      </c>
      <c r="H358" s="124" t="s">
        <v>2512</v>
      </c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</row>
    <row r="359" spans="1:46" ht="22.5" outlineLevel="1" x14ac:dyDescent="0.2">
      <c r="A359" s="20"/>
      <c r="B359" s="78"/>
      <c r="C359" s="35" t="s">
        <v>1063</v>
      </c>
      <c r="D359" s="52"/>
      <c r="E359" s="24"/>
      <c r="F359" s="24"/>
      <c r="G359" s="24">
        <f t="shared" si="5"/>
        <v>0</v>
      </c>
      <c r="H359" s="124">
        <v>0</v>
      </c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</row>
    <row r="360" spans="1:46" ht="22.5" outlineLevel="1" x14ac:dyDescent="0.2">
      <c r="A360" s="20"/>
      <c r="B360" s="78"/>
      <c r="C360" s="35" t="s">
        <v>1064</v>
      </c>
      <c r="D360" s="52"/>
      <c r="E360" s="24"/>
      <c r="F360" s="24"/>
      <c r="G360" s="24">
        <f t="shared" si="5"/>
        <v>0</v>
      </c>
      <c r="H360" s="124">
        <v>0</v>
      </c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</row>
    <row r="361" spans="1:46" outlineLevel="1" x14ac:dyDescent="0.2">
      <c r="A361" s="20"/>
      <c r="B361" s="78"/>
      <c r="C361" s="35" t="s">
        <v>889</v>
      </c>
      <c r="D361" s="52"/>
      <c r="E361" s="24"/>
      <c r="F361" s="24"/>
      <c r="G361" s="24">
        <f t="shared" si="5"/>
        <v>0</v>
      </c>
      <c r="H361" s="124">
        <v>0</v>
      </c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</row>
    <row r="362" spans="1:46" outlineLevel="1" x14ac:dyDescent="0.2">
      <c r="A362" s="20"/>
      <c r="B362" s="78"/>
      <c r="C362" s="35">
        <v>1</v>
      </c>
      <c r="D362" s="52"/>
      <c r="E362" s="24"/>
      <c r="F362" s="24"/>
      <c r="G362" s="24">
        <f t="shared" si="5"/>
        <v>0</v>
      </c>
      <c r="H362" s="124">
        <v>0</v>
      </c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</row>
    <row r="363" spans="1:46" outlineLevel="1" x14ac:dyDescent="0.2">
      <c r="A363" s="20">
        <v>70</v>
      </c>
      <c r="B363" s="78" t="s">
        <v>1077</v>
      </c>
      <c r="C363" s="35" t="s">
        <v>1078</v>
      </c>
      <c r="D363" s="52" t="s">
        <v>69</v>
      </c>
      <c r="E363" s="24">
        <v>1</v>
      </c>
      <c r="F363" s="24"/>
      <c r="G363" s="24">
        <f t="shared" si="5"/>
        <v>0</v>
      </c>
      <c r="H363" s="124" t="s">
        <v>2512</v>
      </c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</row>
    <row r="364" spans="1:46" ht="22.5" outlineLevel="1" x14ac:dyDescent="0.2">
      <c r="A364" s="20"/>
      <c r="B364" s="78"/>
      <c r="C364" s="35" t="s">
        <v>1063</v>
      </c>
      <c r="D364" s="52"/>
      <c r="E364" s="24"/>
      <c r="F364" s="24"/>
      <c r="G364" s="24">
        <f t="shared" si="5"/>
        <v>0</v>
      </c>
      <c r="H364" s="124">
        <v>0</v>
      </c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</row>
    <row r="365" spans="1:46" ht="22.5" outlineLevel="1" x14ac:dyDescent="0.2">
      <c r="A365" s="20"/>
      <c r="B365" s="78"/>
      <c r="C365" s="35" t="s">
        <v>1064</v>
      </c>
      <c r="D365" s="52"/>
      <c r="E365" s="24"/>
      <c r="F365" s="24"/>
      <c r="G365" s="24">
        <f t="shared" si="5"/>
        <v>0</v>
      </c>
      <c r="H365" s="124">
        <v>0</v>
      </c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</row>
    <row r="366" spans="1:46" outlineLevel="1" x14ac:dyDescent="0.2">
      <c r="A366" s="20"/>
      <c r="B366" s="78"/>
      <c r="C366" s="35" t="s">
        <v>892</v>
      </c>
      <c r="D366" s="52"/>
      <c r="E366" s="24"/>
      <c r="F366" s="24"/>
      <c r="G366" s="24">
        <f t="shared" si="5"/>
        <v>0</v>
      </c>
      <c r="H366" s="124">
        <v>0</v>
      </c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</row>
    <row r="367" spans="1:46" outlineLevel="1" x14ac:dyDescent="0.2">
      <c r="A367" s="20"/>
      <c r="B367" s="78"/>
      <c r="C367" s="35">
        <v>1</v>
      </c>
      <c r="D367" s="52"/>
      <c r="E367" s="24"/>
      <c r="F367" s="24"/>
      <c r="G367" s="24">
        <f t="shared" si="5"/>
        <v>0</v>
      </c>
      <c r="H367" s="124">
        <v>0</v>
      </c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</row>
    <row r="368" spans="1:46" outlineLevel="1" x14ac:dyDescent="0.2">
      <c r="A368" s="20">
        <v>71</v>
      </c>
      <c r="B368" s="78" t="s">
        <v>1079</v>
      </c>
      <c r="C368" s="35" t="s">
        <v>1080</v>
      </c>
      <c r="D368" s="52" t="s">
        <v>69</v>
      </c>
      <c r="E368" s="24">
        <v>1</v>
      </c>
      <c r="F368" s="24"/>
      <c r="G368" s="24">
        <f t="shared" si="5"/>
        <v>0</v>
      </c>
      <c r="H368" s="124" t="s">
        <v>2512</v>
      </c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</row>
    <row r="369" spans="1:46" ht="22.5" outlineLevel="1" x14ac:dyDescent="0.2">
      <c r="A369" s="20"/>
      <c r="B369" s="78"/>
      <c r="C369" s="35" t="s">
        <v>1063</v>
      </c>
      <c r="D369" s="52"/>
      <c r="E369" s="24"/>
      <c r="F369" s="24"/>
      <c r="G369" s="24">
        <f t="shared" si="5"/>
        <v>0</v>
      </c>
      <c r="H369" s="124">
        <v>0</v>
      </c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</row>
    <row r="370" spans="1:46" ht="22.5" outlineLevel="1" x14ac:dyDescent="0.2">
      <c r="A370" s="20"/>
      <c r="B370" s="78"/>
      <c r="C370" s="35" t="s">
        <v>1064</v>
      </c>
      <c r="D370" s="52"/>
      <c r="E370" s="24"/>
      <c r="F370" s="24"/>
      <c r="G370" s="24">
        <f t="shared" si="5"/>
        <v>0</v>
      </c>
      <c r="H370" s="124">
        <v>0</v>
      </c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</row>
    <row r="371" spans="1:46" outlineLevel="1" x14ac:dyDescent="0.2">
      <c r="A371" s="20"/>
      <c r="B371" s="78"/>
      <c r="C371" s="35" t="s">
        <v>892</v>
      </c>
      <c r="D371" s="52"/>
      <c r="E371" s="24"/>
      <c r="F371" s="24"/>
      <c r="G371" s="24">
        <f t="shared" si="5"/>
        <v>0</v>
      </c>
      <c r="H371" s="124">
        <v>0</v>
      </c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</row>
    <row r="372" spans="1:46" outlineLevel="1" x14ac:dyDescent="0.2">
      <c r="A372" s="20"/>
      <c r="B372" s="78"/>
      <c r="C372" s="35">
        <v>1</v>
      </c>
      <c r="D372" s="52"/>
      <c r="E372" s="24"/>
      <c r="F372" s="24"/>
      <c r="G372" s="24">
        <f t="shared" si="5"/>
        <v>0</v>
      </c>
      <c r="H372" s="124">
        <v>0</v>
      </c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</row>
    <row r="373" spans="1:46" outlineLevel="1" x14ac:dyDescent="0.2">
      <c r="A373" s="20">
        <v>72</v>
      </c>
      <c r="B373" s="78" t="s">
        <v>1081</v>
      </c>
      <c r="C373" s="35" t="s">
        <v>1080</v>
      </c>
      <c r="D373" s="52" t="s">
        <v>69</v>
      </c>
      <c r="E373" s="24">
        <v>1</v>
      </c>
      <c r="F373" s="24"/>
      <c r="G373" s="24">
        <f t="shared" si="5"/>
        <v>0</v>
      </c>
      <c r="H373" s="124" t="s">
        <v>2512</v>
      </c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</row>
    <row r="374" spans="1:46" ht="22.5" outlineLevel="1" x14ac:dyDescent="0.2">
      <c r="A374" s="20"/>
      <c r="B374" s="78"/>
      <c r="C374" s="35" t="s">
        <v>1063</v>
      </c>
      <c r="D374" s="52"/>
      <c r="E374" s="24"/>
      <c r="F374" s="24"/>
      <c r="G374" s="24">
        <f t="shared" si="5"/>
        <v>0</v>
      </c>
      <c r="H374" s="124">
        <v>0</v>
      </c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</row>
    <row r="375" spans="1:46" ht="22.5" outlineLevel="1" x14ac:dyDescent="0.2">
      <c r="A375" s="20"/>
      <c r="B375" s="78"/>
      <c r="C375" s="35" t="s">
        <v>1064</v>
      </c>
      <c r="D375" s="52"/>
      <c r="E375" s="24"/>
      <c r="F375" s="24"/>
      <c r="G375" s="24">
        <f t="shared" si="5"/>
        <v>0</v>
      </c>
      <c r="H375" s="124">
        <v>0</v>
      </c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</row>
    <row r="376" spans="1:46" outlineLevel="1" x14ac:dyDescent="0.2">
      <c r="A376" s="20"/>
      <c r="B376" s="78"/>
      <c r="C376" s="35" t="s">
        <v>892</v>
      </c>
      <c r="D376" s="52"/>
      <c r="E376" s="24"/>
      <c r="F376" s="24"/>
      <c r="G376" s="24">
        <f t="shared" si="5"/>
        <v>0</v>
      </c>
      <c r="H376" s="124">
        <v>0</v>
      </c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</row>
    <row r="377" spans="1:46" outlineLevel="1" x14ac:dyDescent="0.2">
      <c r="A377" s="20"/>
      <c r="B377" s="78"/>
      <c r="C377" s="35">
        <v>1</v>
      </c>
      <c r="D377" s="52"/>
      <c r="E377" s="24"/>
      <c r="F377" s="24"/>
      <c r="G377" s="24">
        <f t="shared" si="5"/>
        <v>0</v>
      </c>
      <c r="H377" s="124">
        <v>0</v>
      </c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</row>
    <row r="378" spans="1:46" outlineLevel="1" x14ac:dyDescent="0.2">
      <c r="A378" s="20">
        <v>73</v>
      </c>
      <c r="B378" s="78" t="s">
        <v>1082</v>
      </c>
      <c r="C378" s="35" t="s">
        <v>1076</v>
      </c>
      <c r="D378" s="52" t="s">
        <v>69</v>
      </c>
      <c r="E378" s="24">
        <v>1</v>
      </c>
      <c r="F378" s="24"/>
      <c r="G378" s="24">
        <f t="shared" si="5"/>
        <v>0</v>
      </c>
      <c r="H378" s="124" t="s">
        <v>2512</v>
      </c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</row>
    <row r="379" spans="1:46" ht="22.5" outlineLevel="1" x14ac:dyDescent="0.2">
      <c r="A379" s="20"/>
      <c r="B379" s="78"/>
      <c r="C379" s="35" t="s">
        <v>1063</v>
      </c>
      <c r="D379" s="52"/>
      <c r="E379" s="24"/>
      <c r="F379" s="24"/>
      <c r="G379" s="24">
        <f t="shared" si="5"/>
        <v>0</v>
      </c>
      <c r="H379" s="124">
        <v>0</v>
      </c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</row>
    <row r="380" spans="1:46" ht="22.5" outlineLevel="1" x14ac:dyDescent="0.2">
      <c r="A380" s="20"/>
      <c r="B380" s="78"/>
      <c r="C380" s="35" t="s">
        <v>1064</v>
      </c>
      <c r="D380" s="52"/>
      <c r="E380" s="24"/>
      <c r="F380" s="24"/>
      <c r="G380" s="24">
        <f t="shared" si="5"/>
        <v>0</v>
      </c>
      <c r="H380" s="124">
        <v>0</v>
      </c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</row>
    <row r="381" spans="1:46" outlineLevel="1" x14ac:dyDescent="0.2">
      <c r="A381" s="20"/>
      <c r="B381" s="78"/>
      <c r="C381" s="35" t="s">
        <v>892</v>
      </c>
      <c r="D381" s="52"/>
      <c r="E381" s="24"/>
      <c r="F381" s="24"/>
      <c r="G381" s="24">
        <f t="shared" si="5"/>
        <v>0</v>
      </c>
      <c r="H381" s="124">
        <v>0</v>
      </c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</row>
    <row r="382" spans="1:46" outlineLevel="1" x14ac:dyDescent="0.2">
      <c r="A382" s="20"/>
      <c r="B382" s="78"/>
      <c r="C382" s="35">
        <v>1</v>
      </c>
      <c r="D382" s="52"/>
      <c r="E382" s="24"/>
      <c r="F382" s="24"/>
      <c r="G382" s="24">
        <f t="shared" si="5"/>
        <v>0</v>
      </c>
      <c r="H382" s="124">
        <v>0</v>
      </c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</row>
    <row r="383" spans="1:46" outlineLevel="1" x14ac:dyDescent="0.2">
      <c r="A383" s="20">
        <v>74</v>
      </c>
      <c r="B383" s="78" t="s">
        <v>1083</v>
      </c>
      <c r="C383" s="35" t="s">
        <v>1080</v>
      </c>
      <c r="D383" s="52" t="s">
        <v>69</v>
      </c>
      <c r="E383" s="24">
        <v>1</v>
      </c>
      <c r="F383" s="24"/>
      <c r="G383" s="24">
        <f t="shared" si="5"/>
        <v>0</v>
      </c>
      <c r="H383" s="124" t="s">
        <v>2512</v>
      </c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</row>
    <row r="384" spans="1:46" ht="22.5" outlineLevel="1" x14ac:dyDescent="0.2">
      <c r="A384" s="20"/>
      <c r="B384" s="78"/>
      <c r="C384" s="35" t="s">
        <v>1063</v>
      </c>
      <c r="D384" s="52"/>
      <c r="E384" s="24"/>
      <c r="F384" s="24"/>
      <c r="G384" s="24">
        <f t="shared" si="5"/>
        <v>0</v>
      </c>
      <c r="H384" s="124">
        <v>0</v>
      </c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</row>
    <row r="385" spans="1:46" ht="22.5" outlineLevel="1" x14ac:dyDescent="0.2">
      <c r="A385" s="20"/>
      <c r="B385" s="78"/>
      <c r="C385" s="35" t="s">
        <v>1064</v>
      </c>
      <c r="D385" s="52"/>
      <c r="E385" s="24"/>
      <c r="F385" s="24"/>
      <c r="G385" s="24">
        <f t="shared" si="5"/>
        <v>0</v>
      </c>
      <c r="H385" s="124">
        <v>0</v>
      </c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</row>
    <row r="386" spans="1:46" outlineLevel="1" x14ac:dyDescent="0.2">
      <c r="A386" s="20"/>
      <c r="B386" s="78"/>
      <c r="C386" s="35" t="s">
        <v>892</v>
      </c>
      <c r="D386" s="52"/>
      <c r="E386" s="24"/>
      <c r="F386" s="24"/>
      <c r="G386" s="24">
        <f t="shared" si="5"/>
        <v>0</v>
      </c>
      <c r="H386" s="124">
        <v>0</v>
      </c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</row>
    <row r="387" spans="1:46" outlineLevel="1" x14ac:dyDescent="0.2">
      <c r="A387" s="20"/>
      <c r="B387" s="78"/>
      <c r="C387" s="35">
        <v>1</v>
      </c>
      <c r="D387" s="52"/>
      <c r="E387" s="24"/>
      <c r="F387" s="24"/>
      <c r="G387" s="24">
        <f t="shared" si="5"/>
        <v>0</v>
      </c>
      <c r="H387" s="124">
        <v>0</v>
      </c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</row>
    <row r="388" spans="1:46" outlineLevel="1" x14ac:dyDescent="0.2">
      <c r="A388" s="20">
        <v>75</v>
      </c>
      <c r="B388" s="78" t="s">
        <v>1084</v>
      </c>
      <c r="C388" s="35" t="s">
        <v>1080</v>
      </c>
      <c r="D388" s="52" t="s">
        <v>69</v>
      </c>
      <c r="E388" s="24">
        <v>1</v>
      </c>
      <c r="F388" s="24"/>
      <c r="G388" s="24">
        <f t="shared" si="5"/>
        <v>0</v>
      </c>
      <c r="H388" s="124" t="s">
        <v>2512</v>
      </c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</row>
    <row r="389" spans="1:46" ht="22.5" outlineLevel="1" x14ac:dyDescent="0.2">
      <c r="A389" s="20"/>
      <c r="B389" s="78"/>
      <c r="C389" s="35" t="s">
        <v>1063</v>
      </c>
      <c r="D389" s="52"/>
      <c r="E389" s="24"/>
      <c r="F389" s="24"/>
      <c r="G389" s="24">
        <f t="shared" si="5"/>
        <v>0</v>
      </c>
      <c r="H389" s="124">
        <v>0</v>
      </c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</row>
    <row r="390" spans="1:46" ht="22.5" outlineLevel="1" x14ac:dyDescent="0.2">
      <c r="A390" s="20"/>
      <c r="B390" s="78"/>
      <c r="C390" s="35" t="s">
        <v>1064</v>
      </c>
      <c r="D390" s="52"/>
      <c r="E390" s="24"/>
      <c r="F390" s="24"/>
      <c r="G390" s="24">
        <f t="shared" si="5"/>
        <v>0</v>
      </c>
      <c r="H390" s="124">
        <v>0</v>
      </c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spans="1:46" outlineLevel="1" x14ac:dyDescent="0.2">
      <c r="A391" s="20"/>
      <c r="B391" s="78"/>
      <c r="C391" s="35" t="s">
        <v>892</v>
      </c>
      <c r="D391" s="52"/>
      <c r="E391" s="24"/>
      <c r="F391" s="24"/>
      <c r="G391" s="24">
        <f t="shared" si="5"/>
        <v>0</v>
      </c>
      <c r="H391" s="124">
        <v>0</v>
      </c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spans="1:46" outlineLevel="1" x14ac:dyDescent="0.2">
      <c r="A392" s="20"/>
      <c r="B392" s="78"/>
      <c r="C392" s="35">
        <v>1</v>
      </c>
      <c r="D392" s="52"/>
      <c r="E392" s="24"/>
      <c r="F392" s="24"/>
      <c r="G392" s="24">
        <f t="shared" si="5"/>
        <v>0</v>
      </c>
      <c r="H392" s="124">
        <v>0</v>
      </c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spans="1:46" outlineLevel="1" x14ac:dyDescent="0.2">
      <c r="A393" s="20">
        <v>76</v>
      </c>
      <c r="B393" s="78" t="s">
        <v>1085</v>
      </c>
      <c r="C393" s="35" t="s">
        <v>1060</v>
      </c>
      <c r="D393" s="52"/>
      <c r="E393" s="24"/>
      <c r="F393" s="24"/>
      <c r="G393" s="24">
        <f t="shared" si="5"/>
        <v>0</v>
      </c>
      <c r="H393" s="124">
        <v>0</v>
      </c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</row>
    <row r="394" spans="1:46" outlineLevel="1" x14ac:dyDescent="0.2">
      <c r="A394" s="20">
        <v>77</v>
      </c>
      <c r="B394" s="78" t="s">
        <v>1086</v>
      </c>
      <c r="C394" s="35" t="s">
        <v>1087</v>
      </c>
      <c r="D394" s="52" t="s">
        <v>396</v>
      </c>
      <c r="E394" s="24">
        <v>360</v>
      </c>
      <c r="F394" s="24"/>
      <c r="G394" s="24">
        <f t="shared" ref="G394:G451" si="6">ROUND(E394*F394,2)</f>
        <v>0</v>
      </c>
      <c r="H394" s="124" t="s">
        <v>2512</v>
      </c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</row>
    <row r="395" spans="1:46" ht="22.5" outlineLevel="1" x14ac:dyDescent="0.2">
      <c r="A395" s="20">
        <v>78</v>
      </c>
      <c r="B395" s="78" t="s">
        <v>1088</v>
      </c>
      <c r="C395" s="35" t="s">
        <v>1089</v>
      </c>
      <c r="D395" s="52" t="s">
        <v>189</v>
      </c>
      <c r="E395" s="24">
        <v>60</v>
      </c>
      <c r="F395" s="24"/>
      <c r="G395" s="24">
        <f t="shared" si="6"/>
        <v>0</v>
      </c>
      <c r="H395" s="124" t="s">
        <v>2512</v>
      </c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</row>
    <row r="396" spans="1:46" outlineLevel="1" x14ac:dyDescent="0.2">
      <c r="A396" s="20">
        <v>79</v>
      </c>
      <c r="B396" s="78" t="s">
        <v>1090</v>
      </c>
      <c r="C396" s="35" t="s">
        <v>1111</v>
      </c>
      <c r="D396" s="52" t="s">
        <v>69</v>
      </c>
      <c r="E396" s="24">
        <v>1</v>
      </c>
      <c r="F396" s="24"/>
      <c r="G396" s="24">
        <f t="shared" si="6"/>
        <v>0</v>
      </c>
      <c r="H396" s="124" t="s">
        <v>2512</v>
      </c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</row>
    <row r="397" spans="1:46" outlineLevel="1" x14ac:dyDescent="0.2">
      <c r="A397" s="20">
        <v>80</v>
      </c>
      <c r="B397" s="78" t="s">
        <v>1092</v>
      </c>
      <c r="C397" s="35" t="s">
        <v>1112</v>
      </c>
      <c r="D397" s="52" t="s">
        <v>69</v>
      </c>
      <c r="E397" s="24">
        <v>1</v>
      </c>
      <c r="F397" s="24"/>
      <c r="G397" s="24">
        <f t="shared" si="6"/>
        <v>0</v>
      </c>
      <c r="H397" s="124" t="s">
        <v>2512</v>
      </c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</row>
    <row r="398" spans="1:46" outlineLevel="1" x14ac:dyDescent="0.2">
      <c r="A398" s="20">
        <v>81</v>
      </c>
      <c r="B398" s="78" t="s">
        <v>1094</v>
      </c>
      <c r="C398" s="35" t="s">
        <v>1095</v>
      </c>
      <c r="D398" s="52" t="s">
        <v>189</v>
      </c>
      <c r="E398" s="24">
        <v>30</v>
      </c>
      <c r="F398" s="24"/>
      <c r="G398" s="24">
        <f t="shared" si="6"/>
        <v>0</v>
      </c>
      <c r="H398" s="124" t="s">
        <v>2512</v>
      </c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</row>
    <row r="399" spans="1:46" ht="22.5" outlineLevel="1" x14ac:dyDescent="0.2">
      <c r="A399" s="20">
        <v>82</v>
      </c>
      <c r="B399" s="78" t="s">
        <v>1096</v>
      </c>
      <c r="C399" s="35" t="s">
        <v>1097</v>
      </c>
      <c r="D399" s="52" t="s">
        <v>189</v>
      </c>
      <c r="E399" s="24">
        <v>15</v>
      </c>
      <c r="F399" s="24"/>
      <c r="G399" s="24">
        <f t="shared" si="6"/>
        <v>0</v>
      </c>
      <c r="H399" s="124" t="s">
        <v>2512</v>
      </c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</row>
    <row r="400" spans="1:46" outlineLevel="1" x14ac:dyDescent="0.2">
      <c r="A400" s="20">
        <v>83</v>
      </c>
      <c r="B400" s="78" t="s">
        <v>1098</v>
      </c>
      <c r="C400" s="35" t="s">
        <v>1099</v>
      </c>
      <c r="D400" s="52" t="s">
        <v>189</v>
      </c>
      <c r="E400" s="24">
        <v>15</v>
      </c>
      <c r="F400" s="24"/>
      <c r="G400" s="24">
        <f t="shared" si="6"/>
        <v>0</v>
      </c>
      <c r="H400" s="124" t="s">
        <v>2512</v>
      </c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</row>
    <row r="401" spans="1:46" outlineLevel="1" x14ac:dyDescent="0.2">
      <c r="A401" s="20">
        <v>84</v>
      </c>
      <c r="B401" s="78" t="s">
        <v>1100</v>
      </c>
      <c r="C401" s="35" t="s">
        <v>1101</v>
      </c>
      <c r="D401" s="52" t="s">
        <v>189</v>
      </c>
      <c r="E401" s="24">
        <v>48</v>
      </c>
      <c r="F401" s="24"/>
      <c r="G401" s="24">
        <f t="shared" si="6"/>
        <v>0</v>
      </c>
      <c r="H401" s="124" t="s">
        <v>2512</v>
      </c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</row>
    <row r="402" spans="1:46" outlineLevel="1" x14ac:dyDescent="0.2">
      <c r="A402" s="20">
        <v>85</v>
      </c>
      <c r="B402" s="78" t="s">
        <v>1102</v>
      </c>
      <c r="C402" s="35" t="s">
        <v>1103</v>
      </c>
      <c r="D402" s="52" t="s">
        <v>189</v>
      </c>
      <c r="E402" s="24">
        <v>20</v>
      </c>
      <c r="F402" s="24"/>
      <c r="G402" s="24">
        <f t="shared" si="6"/>
        <v>0</v>
      </c>
      <c r="H402" s="124" t="s">
        <v>2512</v>
      </c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</row>
    <row r="403" spans="1:46" outlineLevel="1" x14ac:dyDescent="0.2">
      <c r="A403" s="20">
        <v>86</v>
      </c>
      <c r="B403" s="78" t="s">
        <v>1104</v>
      </c>
      <c r="C403" s="35" t="s">
        <v>1107</v>
      </c>
      <c r="D403" s="52" t="s">
        <v>69</v>
      </c>
      <c r="E403" s="24">
        <v>1</v>
      </c>
      <c r="F403" s="24"/>
      <c r="G403" s="24">
        <f t="shared" si="6"/>
        <v>0</v>
      </c>
      <c r="H403" s="124" t="s">
        <v>2512</v>
      </c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</row>
    <row r="404" spans="1:46" outlineLevel="1" x14ac:dyDescent="0.2">
      <c r="A404" s="20">
        <v>87</v>
      </c>
      <c r="B404" s="78" t="s">
        <v>1106</v>
      </c>
      <c r="C404" s="35" t="s">
        <v>1109</v>
      </c>
      <c r="D404" s="52" t="s">
        <v>189</v>
      </c>
      <c r="E404" s="24">
        <v>30</v>
      </c>
      <c r="F404" s="24"/>
      <c r="G404" s="24">
        <f t="shared" si="6"/>
        <v>0</v>
      </c>
      <c r="H404" s="124" t="s">
        <v>2512</v>
      </c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</row>
    <row r="405" spans="1:46" outlineLevel="1" x14ac:dyDescent="0.2">
      <c r="A405" s="20">
        <v>88</v>
      </c>
      <c r="B405" s="78" t="s">
        <v>1108</v>
      </c>
      <c r="C405" s="35" t="s">
        <v>1110</v>
      </c>
      <c r="D405" s="52" t="s">
        <v>69</v>
      </c>
      <c r="E405" s="24">
        <v>1</v>
      </c>
      <c r="F405" s="24"/>
      <c r="G405" s="24">
        <f t="shared" si="6"/>
        <v>0</v>
      </c>
      <c r="H405" s="124" t="s">
        <v>2512</v>
      </c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</row>
    <row r="406" spans="1:46" x14ac:dyDescent="0.2">
      <c r="A406" s="21" t="s">
        <v>65</v>
      </c>
      <c r="B406" s="79" t="s">
        <v>1113</v>
      </c>
      <c r="C406" s="36" t="s">
        <v>1114</v>
      </c>
      <c r="D406" s="53"/>
      <c r="E406" s="25"/>
      <c r="F406" s="25"/>
      <c r="G406" s="25">
        <f>SUM(G407:G439)</f>
        <v>0</v>
      </c>
      <c r="H406" s="125" t="s">
        <v>2512</v>
      </c>
      <c r="I406" s="19"/>
      <c r="Q406" t="s">
        <v>66</v>
      </c>
    </row>
    <row r="407" spans="1:46" ht="22.5" outlineLevel="1" x14ac:dyDescent="0.2">
      <c r="A407" s="20">
        <v>92</v>
      </c>
      <c r="B407" s="78" t="s">
        <v>1115</v>
      </c>
      <c r="C407" s="35" t="s">
        <v>1116</v>
      </c>
      <c r="D407" s="52" t="s">
        <v>69</v>
      </c>
      <c r="E407" s="24">
        <v>1</v>
      </c>
      <c r="F407" s="24"/>
      <c r="G407" s="24">
        <f t="shared" si="6"/>
        <v>0</v>
      </c>
      <c r="H407" s="124" t="s">
        <v>2512</v>
      </c>
      <c r="I407" s="19"/>
      <c r="J407" s="19"/>
      <c r="K407" s="19"/>
      <c r="L407" s="19"/>
      <c r="M407" s="19"/>
      <c r="N407" s="19"/>
      <c r="O407" s="19"/>
      <c r="P407" s="19"/>
      <c r="Q407" s="19" t="s">
        <v>70</v>
      </c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</row>
    <row r="408" spans="1:46" outlineLevel="1" x14ac:dyDescent="0.2">
      <c r="A408" s="20"/>
      <c r="B408" s="78"/>
      <c r="C408" s="35" t="s">
        <v>889</v>
      </c>
      <c r="D408" s="52"/>
      <c r="E408" s="24"/>
      <c r="F408" s="24"/>
      <c r="G408" s="24">
        <f t="shared" si="6"/>
        <v>0</v>
      </c>
      <c r="H408" s="124">
        <v>0</v>
      </c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</row>
    <row r="409" spans="1:46" outlineLevel="1" x14ac:dyDescent="0.2">
      <c r="A409" s="20"/>
      <c r="B409" s="78"/>
      <c r="C409" s="35">
        <v>1</v>
      </c>
      <c r="D409" s="52"/>
      <c r="E409" s="24"/>
      <c r="F409" s="24"/>
      <c r="G409" s="24">
        <f t="shared" si="6"/>
        <v>0</v>
      </c>
      <c r="H409" s="124">
        <v>0</v>
      </c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</row>
    <row r="410" spans="1:46" ht="22.5" outlineLevel="1" x14ac:dyDescent="0.2">
      <c r="A410" s="20">
        <v>93</v>
      </c>
      <c r="B410" s="78" t="s">
        <v>1117</v>
      </c>
      <c r="C410" s="35" t="s">
        <v>1118</v>
      </c>
      <c r="D410" s="52" t="s">
        <v>69</v>
      </c>
      <c r="E410" s="24">
        <v>1</v>
      </c>
      <c r="F410" s="24"/>
      <c r="G410" s="24">
        <f t="shared" si="6"/>
        <v>0</v>
      </c>
      <c r="H410" s="124" t="s">
        <v>2512</v>
      </c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</row>
    <row r="411" spans="1:46" outlineLevel="1" x14ac:dyDescent="0.2">
      <c r="A411" s="20"/>
      <c r="B411" s="78"/>
      <c r="C411" s="35" t="s">
        <v>889</v>
      </c>
      <c r="D411" s="52"/>
      <c r="E411" s="24"/>
      <c r="F411" s="24"/>
      <c r="G411" s="24">
        <f t="shared" si="6"/>
        <v>0</v>
      </c>
      <c r="H411" s="124">
        <v>0</v>
      </c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</row>
    <row r="412" spans="1:46" outlineLevel="1" x14ac:dyDescent="0.2">
      <c r="A412" s="20"/>
      <c r="B412" s="78"/>
      <c r="C412" s="35">
        <v>1</v>
      </c>
      <c r="D412" s="52"/>
      <c r="E412" s="24"/>
      <c r="F412" s="24"/>
      <c r="G412" s="24">
        <f t="shared" si="6"/>
        <v>0</v>
      </c>
      <c r="H412" s="124">
        <v>0</v>
      </c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</row>
    <row r="413" spans="1:46" outlineLevel="1" x14ac:dyDescent="0.2">
      <c r="A413" s="20">
        <v>94</v>
      </c>
      <c r="B413" s="78" t="s">
        <v>1119</v>
      </c>
      <c r="C413" s="35" t="s">
        <v>1120</v>
      </c>
      <c r="D413" s="52" t="s">
        <v>69</v>
      </c>
      <c r="E413" s="24">
        <v>1</v>
      </c>
      <c r="F413" s="24"/>
      <c r="G413" s="24">
        <f t="shared" si="6"/>
        <v>0</v>
      </c>
      <c r="H413" s="124" t="s">
        <v>2512</v>
      </c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</row>
    <row r="414" spans="1:46" outlineLevel="1" x14ac:dyDescent="0.2">
      <c r="A414" s="20"/>
      <c r="B414" s="78"/>
      <c r="C414" s="35" t="s">
        <v>889</v>
      </c>
      <c r="D414" s="52"/>
      <c r="E414" s="24"/>
      <c r="F414" s="24"/>
      <c r="G414" s="24">
        <f t="shared" si="6"/>
        <v>0</v>
      </c>
      <c r="H414" s="124">
        <v>0</v>
      </c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</row>
    <row r="415" spans="1:46" outlineLevel="1" x14ac:dyDescent="0.2">
      <c r="A415" s="20"/>
      <c r="B415" s="78"/>
      <c r="C415" s="35">
        <v>1</v>
      </c>
      <c r="D415" s="52"/>
      <c r="E415" s="24"/>
      <c r="F415" s="24"/>
      <c r="G415" s="24">
        <f t="shared" si="6"/>
        <v>0</v>
      </c>
      <c r="H415" s="124">
        <v>0</v>
      </c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</row>
    <row r="416" spans="1:46" outlineLevel="1" x14ac:dyDescent="0.2">
      <c r="A416" s="20">
        <v>95</v>
      </c>
      <c r="B416" s="78" t="s">
        <v>1121</v>
      </c>
      <c r="C416" s="35" t="s">
        <v>1122</v>
      </c>
      <c r="D416" s="52" t="s">
        <v>69</v>
      </c>
      <c r="E416" s="24">
        <v>1</v>
      </c>
      <c r="F416" s="24"/>
      <c r="G416" s="24">
        <f t="shared" si="6"/>
        <v>0</v>
      </c>
      <c r="H416" s="124" t="s">
        <v>2512</v>
      </c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</row>
    <row r="417" spans="1:46" outlineLevel="1" x14ac:dyDescent="0.2">
      <c r="A417" s="20"/>
      <c r="B417" s="78"/>
      <c r="C417" s="35" t="s">
        <v>889</v>
      </c>
      <c r="D417" s="52"/>
      <c r="E417" s="24"/>
      <c r="F417" s="24"/>
      <c r="G417" s="24">
        <f t="shared" si="6"/>
        <v>0</v>
      </c>
      <c r="H417" s="124">
        <v>0</v>
      </c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</row>
    <row r="418" spans="1:46" outlineLevel="1" x14ac:dyDescent="0.2">
      <c r="A418" s="20"/>
      <c r="B418" s="78"/>
      <c r="C418" s="35">
        <v>1</v>
      </c>
      <c r="D418" s="52"/>
      <c r="E418" s="24"/>
      <c r="F418" s="24"/>
      <c r="G418" s="24">
        <f t="shared" si="6"/>
        <v>0</v>
      </c>
      <c r="H418" s="124">
        <v>0</v>
      </c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</row>
    <row r="419" spans="1:46" outlineLevel="1" x14ac:dyDescent="0.2">
      <c r="A419" s="20">
        <v>96</v>
      </c>
      <c r="B419" s="78" t="s">
        <v>1123</v>
      </c>
      <c r="C419" s="35" t="s">
        <v>1014</v>
      </c>
      <c r="D419" s="52" t="s">
        <v>69</v>
      </c>
      <c r="E419" s="24">
        <v>1</v>
      </c>
      <c r="F419" s="24"/>
      <c r="G419" s="24">
        <f t="shared" si="6"/>
        <v>0</v>
      </c>
      <c r="H419" s="124" t="s">
        <v>2512</v>
      </c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</row>
    <row r="420" spans="1:46" outlineLevel="1" x14ac:dyDescent="0.2">
      <c r="A420" s="20"/>
      <c r="B420" s="78"/>
      <c r="C420" s="35" t="s">
        <v>889</v>
      </c>
      <c r="D420" s="52"/>
      <c r="E420" s="24"/>
      <c r="F420" s="24"/>
      <c r="G420" s="24">
        <f t="shared" si="6"/>
        <v>0</v>
      </c>
      <c r="H420" s="124">
        <v>0</v>
      </c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</row>
    <row r="421" spans="1:46" outlineLevel="1" x14ac:dyDescent="0.2">
      <c r="A421" s="20"/>
      <c r="B421" s="78"/>
      <c r="C421" s="35">
        <v>1</v>
      </c>
      <c r="D421" s="52"/>
      <c r="E421" s="24"/>
      <c r="F421" s="24"/>
      <c r="G421" s="24">
        <f t="shared" si="6"/>
        <v>0</v>
      </c>
      <c r="H421" s="124">
        <v>0</v>
      </c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</row>
    <row r="422" spans="1:46" outlineLevel="1" x14ac:dyDescent="0.2">
      <c r="A422" s="20">
        <v>97</v>
      </c>
      <c r="B422" s="78" t="s">
        <v>1124</v>
      </c>
      <c r="C422" s="35" t="s">
        <v>1023</v>
      </c>
      <c r="D422" s="52" t="s">
        <v>1019</v>
      </c>
      <c r="E422" s="24">
        <v>6</v>
      </c>
      <c r="F422" s="24"/>
      <c r="G422" s="24">
        <f t="shared" si="6"/>
        <v>0</v>
      </c>
      <c r="H422" s="124" t="s">
        <v>2512</v>
      </c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</row>
    <row r="423" spans="1:46" outlineLevel="1" x14ac:dyDescent="0.2">
      <c r="A423" s="20"/>
      <c r="B423" s="78"/>
      <c r="C423" s="35" t="s">
        <v>889</v>
      </c>
      <c r="D423" s="52"/>
      <c r="E423" s="24"/>
      <c r="F423" s="24"/>
      <c r="G423" s="24">
        <f t="shared" si="6"/>
        <v>0</v>
      </c>
      <c r="H423" s="124">
        <v>0</v>
      </c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</row>
    <row r="424" spans="1:46" outlineLevel="1" x14ac:dyDescent="0.2">
      <c r="A424" s="20"/>
      <c r="B424" s="78"/>
      <c r="C424" s="35">
        <v>6</v>
      </c>
      <c r="D424" s="52"/>
      <c r="E424" s="24"/>
      <c r="F424" s="24"/>
      <c r="G424" s="24">
        <f t="shared" si="6"/>
        <v>0</v>
      </c>
      <c r="H424" s="124">
        <v>0</v>
      </c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</row>
    <row r="425" spans="1:46" outlineLevel="1" x14ac:dyDescent="0.2">
      <c r="A425" s="20">
        <v>98</v>
      </c>
      <c r="B425" s="78" t="s">
        <v>1125</v>
      </c>
      <c r="C425" s="35" t="s">
        <v>1126</v>
      </c>
      <c r="D425" s="52" t="s">
        <v>87</v>
      </c>
      <c r="E425" s="24">
        <v>8</v>
      </c>
      <c r="F425" s="24"/>
      <c r="G425" s="24">
        <f t="shared" si="6"/>
        <v>0</v>
      </c>
      <c r="H425" s="124" t="s">
        <v>2512</v>
      </c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</row>
    <row r="426" spans="1:46" outlineLevel="1" x14ac:dyDescent="0.2">
      <c r="A426" s="20"/>
      <c r="B426" s="78"/>
      <c r="C426" s="35" t="s">
        <v>1127</v>
      </c>
      <c r="D426" s="52"/>
      <c r="E426" s="24"/>
      <c r="F426" s="24"/>
      <c r="G426" s="24">
        <f t="shared" si="6"/>
        <v>0</v>
      </c>
      <c r="H426" s="124">
        <v>0</v>
      </c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</row>
    <row r="427" spans="1:46" outlineLevel="1" x14ac:dyDescent="0.2">
      <c r="A427" s="20"/>
      <c r="B427" s="78"/>
      <c r="C427" s="35" t="s">
        <v>889</v>
      </c>
      <c r="D427" s="52"/>
      <c r="E427" s="24"/>
      <c r="F427" s="24"/>
      <c r="G427" s="24">
        <f t="shared" si="6"/>
        <v>0</v>
      </c>
      <c r="H427" s="124">
        <v>0</v>
      </c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</row>
    <row r="428" spans="1:46" outlineLevel="1" x14ac:dyDescent="0.2">
      <c r="A428" s="20"/>
      <c r="B428" s="78"/>
      <c r="C428" s="35">
        <v>8</v>
      </c>
      <c r="D428" s="52"/>
      <c r="E428" s="24"/>
      <c r="F428" s="24"/>
      <c r="G428" s="24">
        <f t="shared" si="6"/>
        <v>0</v>
      </c>
      <c r="H428" s="124">
        <v>0</v>
      </c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</row>
    <row r="429" spans="1:46" ht="22.5" outlineLevel="1" x14ac:dyDescent="0.2">
      <c r="A429" s="20">
        <v>99</v>
      </c>
      <c r="B429" s="78" t="s">
        <v>1128</v>
      </c>
      <c r="C429" s="35" t="s">
        <v>1052</v>
      </c>
      <c r="D429" s="52" t="s">
        <v>87</v>
      </c>
      <c r="E429" s="24">
        <v>12</v>
      </c>
      <c r="F429" s="24"/>
      <c r="G429" s="24">
        <f t="shared" si="6"/>
        <v>0</v>
      </c>
      <c r="H429" s="124" t="s">
        <v>2512</v>
      </c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</row>
    <row r="430" spans="1:46" outlineLevel="1" x14ac:dyDescent="0.2">
      <c r="A430" s="20"/>
      <c r="B430" s="78"/>
      <c r="C430" s="35" t="s">
        <v>1053</v>
      </c>
      <c r="D430" s="52"/>
      <c r="E430" s="24"/>
      <c r="F430" s="24"/>
      <c r="G430" s="24">
        <f t="shared" si="6"/>
        <v>0</v>
      </c>
      <c r="H430" s="124">
        <v>0</v>
      </c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</row>
    <row r="431" spans="1:46" outlineLevel="1" x14ac:dyDescent="0.2">
      <c r="A431" s="20"/>
      <c r="B431" s="78"/>
      <c r="C431" s="35" t="s">
        <v>889</v>
      </c>
      <c r="D431" s="52"/>
      <c r="E431" s="24"/>
      <c r="F431" s="24"/>
      <c r="G431" s="24">
        <f t="shared" si="6"/>
        <v>0</v>
      </c>
      <c r="H431" s="124">
        <v>0</v>
      </c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</row>
    <row r="432" spans="1:46" outlineLevel="1" x14ac:dyDescent="0.2">
      <c r="A432" s="20"/>
      <c r="B432" s="78"/>
      <c r="C432" s="35">
        <v>12</v>
      </c>
      <c r="D432" s="52"/>
      <c r="E432" s="24"/>
      <c r="F432" s="24"/>
      <c r="G432" s="24">
        <f t="shared" si="6"/>
        <v>0</v>
      </c>
      <c r="H432" s="124">
        <v>0</v>
      </c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</row>
    <row r="433" spans="1:46" outlineLevel="1" x14ac:dyDescent="0.2">
      <c r="A433" s="20">
        <v>100</v>
      </c>
      <c r="B433" s="78" t="s">
        <v>1129</v>
      </c>
      <c r="C433" s="35" t="s">
        <v>1060</v>
      </c>
      <c r="D433" s="52"/>
      <c r="E433" s="24"/>
      <c r="F433" s="24"/>
      <c r="G433" s="24">
        <f t="shared" si="6"/>
        <v>0</v>
      </c>
      <c r="H433" s="124">
        <v>0</v>
      </c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</row>
    <row r="434" spans="1:46" outlineLevel="1" x14ac:dyDescent="0.2">
      <c r="A434" s="20">
        <v>101</v>
      </c>
      <c r="B434" s="78" t="s">
        <v>1130</v>
      </c>
      <c r="C434" s="35" t="s">
        <v>1131</v>
      </c>
      <c r="D434" s="52" t="s">
        <v>396</v>
      </c>
      <c r="E434" s="24">
        <v>10</v>
      </c>
      <c r="F434" s="24"/>
      <c r="G434" s="24">
        <f t="shared" si="6"/>
        <v>0</v>
      </c>
      <c r="H434" s="124" t="s">
        <v>2512</v>
      </c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</row>
    <row r="435" spans="1:46" outlineLevel="1" x14ac:dyDescent="0.2">
      <c r="A435" s="20">
        <v>102</v>
      </c>
      <c r="B435" s="78" t="s">
        <v>1132</v>
      </c>
      <c r="C435" s="35" t="s">
        <v>1133</v>
      </c>
      <c r="D435" s="52" t="s">
        <v>189</v>
      </c>
      <c r="E435" s="24">
        <v>10</v>
      </c>
      <c r="F435" s="24"/>
      <c r="G435" s="24">
        <f t="shared" si="6"/>
        <v>0</v>
      </c>
      <c r="H435" s="124" t="s">
        <v>2512</v>
      </c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</row>
    <row r="436" spans="1:46" outlineLevel="1" x14ac:dyDescent="0.2">
      <c r="A436" s="20">
        <v>103</v>
      </c>
      <c r="B436" s="78" t="s">
        <v>1134</v>
      </c>
      <c r="C436" s="35" t="s">
        <v>1111</v>
      </c>
      <c r="D436" s="52" t="s">
        <v>69</v>
      </c>
      <c r="E436" s="24">
        <v>1</v>
      </c>
      <c r="F436" s="24"/>
      <c r="G436" s="24">
        <f t="shared" si="6"/>
        <v>0</v>
      </c>
      <c r="H436" s="124" t="s">
        <v>2512</v>
      </c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</row>
    <row r="437" spans="1:46" outlineLevel="1" x14ac:dyDescent="0.2">
      <c r="A437" s="20">
        <v>104</v>
      </c>
      <c r="B437" s="78" t="s">
        <v>1135</v>
      </c>
      <c r="C437" s="35" t="s">
        <v>1138</v>
      </c>
      <c r="D437" s="52" t="s">
        <v>69</v>
      </c>
      <c r="E437" s="24">
        <v>1</v>
      </c>
      <c r="F437" s="24"/>
      <c r="G437" s="24">
        <f t="shared" si="6"/>
        <v>0</v>
      </c>
      <c r="H437" s="124" t="s">
        <v>2512</v>
      </c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</row>
    <row r="438" spans="1:46" outlineLevel="1" x14ac:dyDescent="0.2">
      <c r="A438" s="20">
        <v>105</v>
      </c>
      <c r="B438" s="78" t="s">
        <v>1136</v>
      </c>
      <c r="C438" s="35" t="s">
        <v>1095</v>
      </c>
      <c r="D438" s="52" t="s">
        <v>189</v>
      </c>
      <c r="E438" s="24">
        <v>15</v>
      </c>
      <c r="F438" s="24"/>
      <c r="G438" s="24">
        <f t="shared" si="6"/>
        <v>0</v>
      </c>
      <c r="H438" s="124" t="s">
        <v>2512</v>
      </c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</row>
    <row r="439" spans="1:46" outlineLevel="1" x14ac:dyDescent="0.2">
      <c r="A439" s="20">
        <v>106</v>
      </c>
      <c r="B439" s="78" t="s">
        <v>1137</v>
      </c>
      <c r="C439" s="35" t="s">
        <v>1103</v>
      </c>
      <c r="D439" s="52" t="s">
        <v>189</v>
      </c>
      <c r="E439" s="24">
        <v>10</v>
      </c>
      <c r="F439" s="24"/>
      <c r="G439" s="24">
        <f t="shared" si="6"/>
        <v>0</v>
      </c>
      <c r="H439" s="124" t="s">
        <v>2512</v>
      </c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</row>
    <row r="440" spans="1:46" outlineLevel="1" x14ac:dyDescent="0.2">
      <c r="A440" s="21" t="s">
        <v>65</v>
      </c>
      <c r="B440" s="79" t="s">
        <v>1139</v>
      </c>
      <c r="C440" s="36" t="s">
        <v>1140</v>
      </c>
      <c r="D440" s="53"/>
      <c r="E440" s="25"/>
      <c r="F440" s="25"/>
      <c r="G440" s="25">
        <f>SUM(G441:G484)</f>
        <v>0</v>
      </c>
      <c r="H440" s="125" t="s">
        <v>2512</v>
      </c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</row>
    <row r="441" spans="1:46" ht="22.5" outlineLevel="1" x14ac:dyDescent="0.2">
      <c r="A441" s="20">
        <v>110</v>
      </c>
      <c r="B441" s="80" t="s">
        <v>1141</v>
      </c>
      <c r="C441" s="70" t="s">
        <v>1142</v>
      </c>
      <c r="D441" s="71" t="s">
        <v>69</v>
      </c>
      <c r="E441" s="72">
        <v>1</v>
      </c>
      <c r="F441" s="72"/>
      <c r="G441" s="24">
        <f t="shared" si="6"/>
        <v>0</v>
      </c>
      <c r="H441" s="124" t="s">
        <v>2512</v>
      </c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</row>
    <row r="442" spans="1:46" ht="22.5" outlineLevel="1" x14ac:dyDescent="0.2">
      <c r="A442" s="20"/>
      <c r="B442" s="78"/>
      <c r="C442" s="35" t="s">
        <v>1143</v>
      </c>
      <c r="D442" s="52"/>
      <c r="E442" s="24"/>
      <c r="F442" s="24"/>
      <c r="G442" s="24">
        <f t="shared" si="6"/>
        <v>0</v>
      </c>
      <c r="H442" s="124">
        <v>0</v>
      </c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</row>
    <row r="443" spans="1:46" ht="22.5" outlineLevel="1" x14ac:dyDescent="0.2">
      <c r="A443" s="20"/>
      <c r="B443" s="78"/>
      <c r="C443" s="35" t="s">
        <v>1144</v>
      </c>
      <c r="D443" s="52"/>
      <c r="E443" s="24"/>
      <c r="F443" s="24"/>
      <c r="G443" s="24">
        <f t="shared" si="6"/>
        <v>0</v>
      </c>
      <c r="H443" s="124">
        <v>0</v>
      </c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</row>
    <row r="444" spans="1:46" ht="22.5" outlineLevel="1" x14ac:dyDescent="0.2">
      <c r="A444" s="20"/>
      <c r="B444" s="78"/>
      <c r="C444" s="35" t="s">
        <v>1145</v>
      </c>
      <c r="D444" s="52"/>
      <c r="E444" s="24"/>
      <c r="F444" s="24"/>
      <c r="G444" s="24">
        <f t="shared" si="6"/>
        <v>0</v>
      </c>
      <c r="H444" s="124">
        <v>0</v>
      </c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</row>
    <row r="445" spans="1:46" ht="22.5" outlineLevel="1" x14ac:dyDescent="0.2">
      <c r="A445" s="20"/>
      <c r="B445" s="78"/>
      <c r="C445" s="35" t="s">
        <v>1146</v>
      </c>
      <c r="D445" s="52"/>
      <c r="E445" s="24"/>
      <c r="F445" s="24"/>
      <c r="G445" s="24">
        <f t="shared" si="6"/>
        <v>0</v>
      </c>
      <c r="H445" s="124">
        <v>0</v>
      </c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</row>
    <row r="446" spans="1:46" outlineLevel="1" x14ac:dyDescent="0.2">
      <c r="A446" s="20"/>
      <c r="B446" s="78"/>
      <c r="C446" s="35" t="s">
        <v>889</v>
      </c>
      <c r="D446" s="52"/>
      <c r="E446" s="24"/>
      <c r="F446" s="24"/>
      <c r="G446" s="24">
        <f t="shared" si="6"/>
        <v>0</v>
      </c>
      <c r="H446" s="124">
        <v>0</v>
      </c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</row>
    <row r="447" spans="1:46" outlineLevel="1" x14ac:dyDescent="0.2">
      <c r="A447" s="20"/>
      <c r="B447" s="78"/>
      <c r="C447" s="35">
        <v>1</v>
      </c>
      <c r="D447" s="52"/>
      <c r="E447" s="24"/>
      <c r="F447" s="24"/>
      <c r="G447" s="24">
        <f t="shared" si="6"/>
        <v>0</v>
      </c>
      <c r="H447" s="124">
        <v>0</v>
      </c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</row>
    <row r="448" spans="1:46" ht="22.5" outlineLevel="1" x14ac:dyDescent="0.2">
      <c r="A448" s="20">
        <v>111</v>
      </c>
      <c r="B448" s="78" t="s">
        <v>1147</v>
      </c>
      <c r="C448" s="35" t="s">
        <v>1148</v>
      </c>
      <c r="D448" s="52" t="s">
        <v>69</v>
      </c>
      <c r="E448" s="24">
        <v>1</v>
      </c>
      <c r="F448" s="24"/>
      <c r="G448" s="24">
        <f t="shared" si="6"/>
        <v>0</v>
      </c>
      <c r="H448" s="124" t="s">
        <v>2512</v>
      </c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</row>
    <row r="449" spans="1:46" ht="22.5" outlineLevel="1" x14ac:dyDescent="0.2">
      <c r="A449" s="20"/>
      <c r="B449" s="78"/>
      <c r="C449" s="35" t="s">
        <v>1149</v>
      </c>
      <c r="D449" s="52"/>
      <c r="E449" s="24"/>
      <c r="F449" s="24"/>
      <c r="G449" s="24">
        <f t="shared" si="6"/>
        <v>0</v>
      </c>
      <c r="H449" s="124">
        <v>0</v>
      </c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</row>
    <row r="450" spans="1:46" ht="33.75" outlineLevel="1" x14ac:dyDescent="0.2">
      <c r="A450" s="20"/>
      <c r="B450" s="78"/>
      <c r="C450" s="35" t="s">
        <v>1150</v>
      </c>
      <c r="D450" s="52"/>
      <c r="E450" s="24"/>
      <c r="F450" s="24"/>
      <c r="G450" s="24">
        <f t="shared" si="6"/>
        <v>0</v>
      </c>
      <c r="H450" s="124">
        <v>0</v>
      </c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</row>
    <row r="451" spans="1:46" outlineLevel="1" x14ac:dyDescent="0.2">
      <c r="A451" s="20"/>
      <c r="B451" s="78"/>
      <c r="C451" s="35" t="s">
        <v>1151</v>
      </c>
      <c r="D451" s="52"/>
      <c r="E451" s="24"/>
      <c r="F451" s="24"/>
      <c r="G451" s="24">
        <f t="shared" si="6"/>
        <v>0</v>
      </c>
      <c r="H451" s="124">
        <v>0</v>
      </c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</row>
    <row r="452" spans="1:46" ht="22.5" outlineLevel="1" x14ac:dyDescent="0.2">
      <c r="A452" s="20"/>
      <c r="B452" s="78"/>
      <c r="C452" s="35" t="s">
        <v>1152</v>
      </c>
      <c r="D452" s="52"/>
      <c r="E452" s="24"/>
      <c r="F452" s="24"/>
      <c r="G452" s="24">
        <f t="shared" ref="G452:G512" si="7">ROUND(E452*F452,2)</f>
        <v>0</v>
      </c>
      <c r="H452" s="124">
        <v>0</v>
      </c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</row>
    <row r="453" spans="1:46" ht="22.5" outlineLevel="1" x14ac:dyDescent="0.2">
      <c r="A453" s="20"/>
      <c r="B453" s="78"/>
      <c r="C453" s="35" t="s">
        <v>1153</v>
      </c>
      <c r="D453" s="52"/>
      <c r="E453" s="24"/>
      <c r="F453" s="24"/>
      <c r="G453" s="24">
        <f t="shared" si="7"/>
        <v>0</v>
      </c>
      <c r="H453" s="124">
        <v>0</v>
      </c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</row>
    <row r="454" spans="1:46" ht="22.5" outlineLevel="1" x14ac:dyDescent="0.2">
      <c r="A454" s="20"/>
      <c r="B454" s="78"/>
      <c r="C454" s="35" t="s">
        <v>904</v>
      </c>
      <c r="D454" s="52"/>
      <c r="E454" s="24"/>
      <c r="F454" s="24"/>
      <c r="G454" s="24">
        <f t="shared" si="7"/>
        <v>0</v>
      </c>
      <c r="H454" s="124">
        <v>0</v>
      </c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</row>
    <row r="455" spans="1:46" outlineLevel="1" x14ac:dyDescent="0.2">
      <c r="A455" s="20"/>
      <c r="B455" s="78"/>
      <c r="C455" s="35" t="s">
        <v>892</v>
      </c>
      <c r="D455" s="52"/>
      <c r="E455" s="24"/>
      <c r="F455" s="24"/>
      <c r="G455" s="24">
        <f t="shared" si="7"/>
        <v>0</v>
      </c>
      <c r="H455" s="124">
        <v>0</v>
      </c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</row>
    <row r="456" spans="1:46" outlineLevel="1" x14ac:dyDescent="0.2">
      <c r="A456" s="20"/>
      <c r="B456" s="78"/>
      <c r="C456" s="35">
        <v>1</v>
      </c>
      <c r="D456" s="52"/>
      <c r="E456" s="24"/>
      <c r="F456" s="24"/>
      <c r="G456" s="24">
        <f t="shared" si="7"/>
        <v>0</v>
      </c>
      <c r="H456" s="124">
        <v>0</v>
      </c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</row>
    <row r="457" spans="1:46" ht="22.5" outlineLevel="1" x14ac:dyDescent="0.2">
      <c r="A457" s="20">
        <v>112</v>
      </c>
      <c r="B457" s="78" t="s">
        <v>1154</v>
      </c>
      <c r="C457" s="35" t="s">
        <v>1155</v>
      </c>
      <c r="D457" s="52"/>
      <c r="E457" s="24"/>
      <c r="F457" s="24"/>
      <c r="G457" s="24">
        <f t="shared" si="7"/>
        <v>0</v>
      </c>
      <c r="H457" s="124">
        <v>0</v>
      </c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</row>
    <row r="458" spans="1:46" outlineLevel="1" x14ac:dyDescent="0.2">
      <c r="A458" s="20"/>
      <c r="B458" s="78"/>
      <c r="C458" s="35" t="s">
        <v>1008</v>
      </c>
      <c r="D458" s="52"/>
      <c r="E458" s="24"/>
      <c r="F458" s="24"/>
      <c r="G458" s="24">
        <f t="shared" si="7"/>
        <v>0</v>
      </c>
      <c r="H458" s="124">
        <v>0</v>
      </c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</row>
    <row r="459" spans="1:46" outlineLevel="1" x14ac:dyDescent="0.2">
      <c r="A459" s="20"/>
      <c r="B459" s="78"/>
      <c r="C459" s="35" t="s">
        <v>1156</v>
      </c>
      <c r="D459" s="52" t="s">
        <v>1019</v>
      </c>
      <c r="E459" s="24">
        <v>35</v>
      </c>
      <c r="F459" s="24"/>
      <c r="G459" s="24">
        <f t="shared" si="7"/>
        <v>0</v>
      </c>
      <c r="H459" s="124" t="s">
        <v>2512</v>
      </c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</row>
    <row r="460" spans="1:46" ht="22.5" outlineLevel="1" x14ac:dyDescent="0.2">
      <c r="A460" s="20"/>
      <c r="B460" s="78"/>
      <c r="C460" s="35" t="s">
        <v>1043</v>
      </c>
      <c r="D460" s="52"/>
      <c r="E460" s="24"/>
      <c r="F460" s="24"/>
      <c r="G460" s="24">
        <f t="shared" si="7"/>
        <v>0</v>
      </c>
      <c r="H460" s="124">
        <v>0</v>
      </c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</row>
    <row r="461" spans="1:46" ht="22.5" outlineLevel="1" x14ac:dyDescent="0.2">
      <c r="A461" s="20"/>
      <c r="B461" s="78"/>
      <c r="C461" s="35" t="s">
        <v>1044</v>
      </c>
      <c r="D461" s="52"/>
      <c r="E461" s="24"/>
      <c r="F461" s="24"/>
      <c r="G461" s="24">
        <f t="shared" si="7"/>
        <v>0</v>
      </c>
      <c r="H461" s="124">
        <v>0</v>
      </c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</row>
    <row r="462" spans="1:46" ht="22.5" outlineLevel="1" x14ac:dyDescent="0.2">
      <c r="A462" s="20">
        <v>113</v>
      </c>
      <c r="B462" s="78" t="s">
        <v>1157</v>
      </c>
      <c r="C462" s="35" t="s">
        <v>1158</v>
      </c>
      <c r="D462" s="52" t="s">
        <v>1019</v>
      </c>
      <c r="E462" s="24">
        <v>70</v>
      </c>
      <c r="F462" s="24"/>
      <c r="G462" s="24">
        <f t="shared" si="7"/>
        <v>0</v>
      </c>
      <c r="H462" s="124" t="s">
        <v>2512</v>
      </c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</row>
    <row r="463" spans="1:46" outlineLevel="1" x14ac:dyDescent="0.2">
      <c r="A463" s="20"/>
      <c r="B463" s="78"/>
      <c r="C463" s="35" t="s">
        <v>1008</v>
      </c>
      <c r="D463" s="52"/>
      <c r="E463" s="24"/>
      <c r="F463" s="24"/>
      <c r="G463" s="24">
        <f t="shared" si="7"/>
        <v>0</v>
      </c>
      <c r="H463" s="124">
        <v>0</v>
      </c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</row>
    <row r="464" spans="1:46" outlineLevel="1" x14ac:dyDescent="0.2">
      <c r="A464" s="20"/>
      <c r="B464" s="78"/>
      <c r="C464" s="35">
        <v>70</v>
      </c>
      <c r="D464" s="52"/>
      <c r="E464" s="24"/>
      <c r="F464" s="24"/>
      <c r="G464" s="24">
        <f t="shared" si="7"/>
        <v>0</v>
      </c>
      <c r="H464" s="124">
        <v>0</v>
      </c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</row>
    <row r="465" spans="1:46" ht="22.5" outlineLevel="1" x14ac:dyDescent="0.2">
      <c r="A465" s="20">
        <v>114</v>
      </c>
      <c r="B465" s="78" t="s">
        <v>1159</v>
      </c>
      <c r="C465" s="35" t="s">
        <v>1160</v>
      </c>
      <c r="D465" s="52" t="s">
        <v>1019</v>
      </c>
      <c r="E465" s="24">
        <v>10</v>
      </c>
      <c r="F465" s="24"/>
      <c r="G465" s="24">
        <f t="shared" si="7"/>
        <v>0</v>
      </c>
      <c r="H465" s="124" t="s">
        <v>2512</v>
      </c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</row>
    <row r="466" spans="1:46" ht="22.5" outlineLevel="1" x14ac:dyDescent="0.2">
      <c r="A466" s="20"/>
      <c r="B466" s="78"/>
      <c r="C466" s="35" t="s">
        <v>1161</v>
      </c>
      <c r="D466" s="52"/>
      <c r="E466" s="24"/>
      <c r="F466" s="24"/>
      <c r="G466" s="24">
        <f t="shared" si="7"/>
        <v>0</v>
      </c>
      <c r="H466" s="124">
        <v>0</v>
      </c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</row>
    <row r="467" spans="1:46" outlineLevel="1" x14ac:dyDescent="0.2">
      <c r="A467" s="20"/>
      <c r="B467" s="78"/>
      <c r="C467" s="35" t="s">
        <v>1162</v>
      </c>
      <c r="D467" s="52"/>
      <c r="E467" s="24"/>
      <c r="F467" s="24"/>
      <c r="G467" s="24">
        <f t="shared" si="7"/>
        <v>0</v>
      </c>
      <c r="H467" s="124">
        <v>0</v>
      </c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</row>
    <row r="468" spans="1:46" outlineLevel="1" x14ac:dyDescent="0.2">
      <c r="A468" s="20"/>
      <c r="B468" s="78"/>
      <c r="C468" s="35" t="s">
        <v>889</v>
      </c>
      <c r="D468" s="52"/>
      <c r="E468" s="24"/>
      <c r="F468" s="24"/>
      <c r="G468" s="24">
        <f t="shared" si="7"/>
        <v>0</v>
      </c>
      <c r="H468" s="124">
        <v>0</v>
      </c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</row>
    <row r="469" spans="1:46" outlineLevel="1" x14ac:dyDescent="0.2">
      <c r="A469" s="20"/>
      <c r="B469" s="78"/>
      <c r="C469" s="35">
        <v>10</v>
      </c>
      <c r="D469" s="52"/>
      <c r="E469" s="24"/>
      <c r="F469" s="24"/>
      <c r="G469" s="24">
        <f t="shared" si="7"/>
        <v>0</v>
      </c>
      <c r="H469" s="124">
        <v>0</v>
      </c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</row>
    <row r="470" spans="1:46" outlineLevel="1" x14ac:dyDescent="0.2">
      <c r="A470" s="20">
        <v>115</v>
      </c>
      <c r="B470" s="78" t="s">
        <v>1163</v>
      </c>
      <c r="C470" s="35" t="s">
        <v>1164</v>
      </c>
      <c r="D470" s="52" t="s">
        <v>396</v>
      </c>
      <c r="E470" s="24">
        <v>2</v>
      </c>
      <c r="F470" s="24"/>
      <c r="G470" s="24">
        <f t="shared" si="7"/>
        <v>0</v>
      </c>
      <c r="H470" s="124" t="s">
        <v>2512</v>
      </c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</row>
    <row r="471" spans="1:46" outlineLevel="1" x14ac:dyDescent="0.2">
      <c r="A471" s="20"/>
      <c r="B471" s="78"/>
      <c r="C471" s="35" t="s">
        <v>1008</v>
      </c>
      <c r="D471" s="52"/>
      <c r="E471" s="24"/>
      <c r="F471" s="24"/>
      <c r="G471" s="24">
        <f t="shared" si="7"/>
        <v>0</v>
      </c>
      <c r="H471" s="124">
        <v>0</v>
      </c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</row>
    <row r="472" spans="1:46" outlineLevel="1" x14ac:dyDescent="0.2">
      <c r="A472" s="20"/>
      <c r="B472" s="78"/>
      <c r="C472" s="35">
        <v>2</v>
      </c>
      <c r="D472" s="52"/>
      <c r="E472" s="24"/>
      <c r="F472" s="24"/>
      <c r="G472" s="24">
        <f t="shared" si="7"/>
        <v>0</v>
      </c>
      <c r="H472" s="124">
        <v>0</v>
      </c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</row>
    <row r="473" spans="1:46" ht="22.5" outlineLevel="1" x14ac:dyDescent="0.2">
      <c r="A473" s="20">
        <v>116</v>
      </c>
      <c r="B473" s="78" t="s">
        <v>1165</v>
      </c>
      <c r="C473" s="35" t="s">
        <v>1166</v>
      </c>
      <c r="D473" s="52" t="s">
        <v>87</v>
      </c>
      <c r="E473" s="24">
        <v>2</v>
      </c>
      <c r="F473" s="24"/>
      <c r="G473" s="24">
        <f t="shared" si="7"/>
        <v>0</v>
      </c>
      <c r="H473" s="124" t="s">
        <v>2512</v>
      </c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</row>
    <row r="474" spans="1:46" outlineLevel="1" x14ac:dyDescent="0.2">
      <c r="A474" s="20"/>
      <c r="B474" s="78"/>
      <c r="C474" s="35" t="s">
        <v>889</v>
      </c>
      <c r="D474" s="52"/>
      <c r="E474" s="24"/>
      <c r="F474" s="24"/>
      <c r="G474" s="24">
        <f t="shared" si="7"/>
        <v>0</v>
      </c>
      <c r="H474" s="124">
        <v>0</v>
      </c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</row>
    <row r="475" spans="1:46" outlineLevel="1" x14ac:dyDescent="0.2">
      <c r="A475" s="20"/>
      <c r="B475" s="78"/>
      <c r="C475" s="35">
        <v>2</v>
      </c>
      <c r="D475" s="52"/>
      <c r="E475" s="24"/>
      <c r="F475" s="24"/>
      <c r="G475" s="24">
        <f t="shared" si="7"/>
        <v>0</v>
      </c>
      <c r="H475" s="124">
        <v>0</v>
      </c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</row>
    <row r="476" spans="1:46" outlineLevel="1" x14ac:dyDescent="0.2">
      <c r="A476" s="20">
        <v>117</v>
      </c>
      <c r="B476" s="78" t="s">
        <v>1167</v>
      </c>
      <c r="C476" s="35" t="s">
        <v>1168</v>
      </c>
      <c r="D476" s="52"/>
      <c r="E476" s="24"/>
      <c r="F476" s="24"/>
      <c r="G476" s="24">
        <f t="shared" si="7"/>
        <v>0</v>
      </c>
      <c r="H476" s="124">
        <v>0</v>
      </c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</row>
    <row r="477" spans="1:46" outlineLevel="1" x14ac:dyDescent="0.2">
      <c r="A477" s="20">
        <v>118</v>
      </c>
      <c r="B477" s="78" t="s">
        <v>1169</v>
      </c>
      <c r="C477" s="35" t="s">
        <v>1170</v>
      </c>
      <c r="D477" s="52" t="s">
        <v>396</v>
      </c>
      <c r="E477" s="24">
        <v>30</v>
      </c>
      <c r="F477" s="24"/>
      <c r="G477" s="24">
        <f t="shared" si="7"/>
        <v>0</v>
      </c>
      <c r="H477" s="124" t="s">
        <v>2512</v>
      </c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</row>
    <row r="478" spans="1:46" outlineLevel="1" x14ac:dyDescent="0.2">
      <c r="A478" s="20">
        <v>119</v>
      </c>
      <c r="B478" s="78" t="s">
        <v>1171</v>
      </c>
      <c r="C478" s="35" t="s">
        <v>1091</v>
      </c>
      <c r="D478" s="52" t="s">
        <v>69</v>
      </c>
      <c r="E478" s="24">
        <v>1</v>
      </c>
      <c r="F478" s="24"/>
      <c r="G478" s="24">
        <f t="shared" si="7"/>
        <v>0</v>
      </c>
      <c r="H478" s="124" t="s">
        <v>2512</v>
      </c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</row>
    <row r="479" spans="1:46" outlineLevel="1" x14ac:dyDescent="0.2">
      <c r="A479" s="20">
        <v>120</v>
      </c>
      <c r="B479" s="78" t="s">
        <v>1172</v>
      </c>
      <c r="C479" s="35" t="s">
        <v>1093</v>
      </c>
      <c r="D479" s="52" t="s">
        <v>69</v>
      </c>
      <c r="E479" s="24">
        <v>1</v>
      </c>
      <c r="F479" s="24"/>
      <c r="G479" s="24">
        <f t="shared" si="7"/>
        <v>0</v>
      </c>
      <c r="H479" s="124" t="s">
        <v>2512</v>
      </c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</row>
    <row r="480" spans="1:46" outlineLevel="1" x14ac:dyDescent="0.2">
      <c r="A480" s="20">
        <v>121</v>
      </c>
      <c r="B480" s="78" t="s">
        <v>1173</v>
      </c>
      <c r="C480" s="35" t="s">
        <v>1095</v>
      </c>
      <c r="D480" s="52" t="s">
        <v>189</v>
      </c>
      <c r="E480" s="24">
        <v>10</v>
      </c>
      <c r="F480" s="24"/>
      <c r="G480" s="24">
        <f t="shared" si="7"/>
        <v>0</v>
      </c>
      <c r="H480" s="124" t="s">
        <v>2512</v>
      </c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</row>
    <row r="481" spans="1:46" ht="22.5" outlineLevel="1" x14ac:dyDescent="0.2">
      <c r="A481" s="20">
        <v>122</v>
      </c>
      <c r="B481" s="78" t="s">
        <v>1174</v>
      </c>
      <c r="C481" s="35" t="s">
        <v>1097</v>
      </c>
      <c r="D481" s="52" t="s">
        <v>189</v>
      </c>
      <c r="E481" s="24">
        <v>10</v>
      </c>
      <c r="F481" s="24"/>
      <c r="G481" s="24">
        <f t="shared" si="7"/>
        <v>0</v>
      </c>
      <c r="H481" s="124" t="s">
        <v>2512</v>
      </c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</row>
    <row r="482" spans="1:46" outlineLevel="1" x14ac:dyDescent="0.2">
      <c r="A482" s="20">
        <v>123</v>
      </c>
      <c r="B482" s="78" t="s">
        <v>1175</v>
      </c>
      <c r="C482" s="35" t="s">
        <v>1099</v>
      </c>
      <c r="D482" s="52" t="s">
        <v>189</v>
      </c>
      <c r="E482" s="24">
        <v>10</v>
      </c>
      <c r="F482" s="24"/>
      <c r="G482" s="24">
        <f t="shared" si="7"/>
        <v>0</v>
      </c>
      <c r="H482" s="124" t="s">
        <v>2512</v>
      </c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</row>
    <row r="483" spans="1:46" outlineLevel="1" x14ac:dyDescent="0.2">
      <c r="A483" s="20">
        <v>124</v>
      </c>
      <c r="B483" s="78" t="s">
        <v>1176</v>
      </c>
      <c r="C483" s="35" t="s">
        <v>1101</v>
      </c>
      <c r="D483" s="52" t="s">
        <v>189</v>
      </c>
      <c r="E483" s="24">
        <v>24</v>
      </c>
      <c r="F483" s="24"/>
      <c r="G483" s="24">
        <f t="shared" si="7"/>
        <v>0</v>
      </c>
      <c r="H483" s="124" t="s">
        <v>2512</v>
      </c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</row>
    <row r="484" spans="1:46" outlineLevel="1" x14ac:dyDescent="0.2">
      <c r="A484" s="20">
        <v>125</v>
      </c>
      <c r="B484" s="78" t="s">
        <v>1177</v>
      </c>
      <c r="C484" s="35" t="s">
        <v>1103</v>
      </c>
      <c r="D484" s="52" t="s">
        <v>189</v>
      </c>
      <c r="E484" s="24">
        <v>5</v>
      </c>
      <c r="F484" s="24"/>
      <c r="G484" s="24">
        <f t="shared" si="7"/>
        <v>0</v>
      </c>
      <c r="H484" s="124" t="s">
        <v>2512</v>
      </c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</row>
    <row r="485" spans="1:46" outlineLevel="1" x14ac:dyDescent="0.2">
      <c r="A485" s="21" t="s">
        <v>65</v>
      </c>
      <c r="B485" s="79" t="s">
        <v>1178</v>
      </c>
      <c r="C485" s="36" t="s">
        <v>1179</v>
      </c>
      <c r="D485" s="53"/>
      <c r="E485" s="25"/>
      <c r="F485" s="25"/>
      <c r="G485" s="25">
        <f>SUM(G486:G539)</f>
        <v>0</v>
      </c>
      <c r="H485" s="125" t="s">
        <v>2512</v>
      </c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</row>
    <row r="486" spans="1:46" ht="22.5" outlineLevel="1" x14ac:dyDescent="0.2">
      <c r="A486" s="20">
        <v>129</v>
      </c>
      <c r="B486" s="78" t="s">
        <v>1180</v>
      </c>
      <c r="C486" s="35" t="s">
        <v>1181</v>
      </c>
      <c r="D486" s="52" t="s">
        <v>69</v>
      </c>
      <c r="E486" s="24">
        <v>1</v>
      </c>
      <c r="F486" s="24"/>
      <c r="G486" s="24">
        <f t="shared" si="7"/>
        <v>0</v>
      </c>
      <c r="H486" s="124" t="s">
        <v>2512</v>
      </c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</row>
    <row r="487" spans="1:46" ht="22.5" outlineLevel="1" x14ac:dyDescent="0.2">
      <c r="A487" s="20"/>
      <c r="B487" s="78"/>
      <c r="C487" s="35" t="s">
        <v>1182</v>
      </c>
      <c r="D487" s="52"/>
      <c r="E487" s="24"/>
      <c r="F487" s="24"/>
      <c r="G487" s="24">
        <f t="shared" si="7"/>
        <v>0</v>
      </c>
      <c r="H487" s="124">
        <v>0</v>
      </c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</row>
    <row r="488" spans="1:46" ht="22.5" outlineLevel="1" x14ac:dyDescent="0.2">
      <c r="A488" s="20"/>
      <c r="B488" s="78"/>
      <c r="C488" s="35" t="s">
        <v>1183</v>
      </c>
      <c r="D488" s="52"/>
      <c r="E488" s="24"/>
      <c r="F488" s="24"/>
      <c r="G488" s="24">
        <f t="shared" si="7"/>
        <v>0</v>
      </c>
      <c r="H488" s="124">
        <v>0</v>
      </c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</row>
    <row r="489" spans="1:46" ht="22.5" outlineLevel="1" x14ac:dyDescent="0.2">
      <c r="A489" s="20"/>
      <c r="B489" s="78"/>
      <c r="C489" s="35" t="s">
        <v>1184</v>
      </c>
      <c r="D489" s="52"/>
      <c r="E489" s="24"/>
      <c r="F489" s="24"/>
      <c r="G489" s="24">
        <f t="shared" si="7"/>
        <v>0</v>
      </c>
      <c r="H489" s="124">
        <v>0</v>
      </c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</row>
    <row r="490" spans="1:46" outlineLevel="1" x14ac:dyDescent="0.2">
      <c r="A490" s="20"/>
      <c r="B490" s="78"/>
      <c r="C490" s="35" t="s">
        <v>889</v>
      </c>
      <c r="D490" s="52"/>
      <c r="E490" s="24"/>
      <c r="F490" s="24"/>
      <c r="G490" s="24">
        <f t="shared" si="7"/>
        <v>0</v>
      </c>
      <c r="H490" s="124">
        <v>0</v>
      </c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</row>
    <row r="491" spans="1:46" outlineLevel="1" x14ac:dyDescent="0.2">
      <c r="A491" s="20"/>
      <c r="B491" s="78"/>
      <c r="C491" s="35">
        <v>1</v>
      </c>
      <c r="D491" s="52"/>
      <c r="E491" s="24"/>
      <c r="F491" s="24"/>
      <c r="G491" s="24">
        <f t="shared" si="7"/>
        <v>0</v>
      </c>
      <c r="H491" s="124">
        <v>0</v>
      </c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</row>
    <row r="492" spans="1:46" ht="22.5" outlineLevel="1" x14ac:dyDescent="0.2">
      <c r="A492" s="20">
        <v>130</v>
      </c>
      <c r="B492" s="78" t="s">
        <v>1185</v>
      </c>
      <c r="C492" s="35" t="s">
        <v>1186</v>
      </c>
      <c r="D492" s="52" t="s">
        <v>69</v>
      </c>
      <c r="E492" s="24">
        <v>1</v>
      </c>
      <c r="F492" s="24"/>
      <c r="G492" s="24">
        <f t="shared" si="7"/>
        <v>0</v>
      </c>
      <c r="H492" s="124" t="s">
        <v>2512</v>
      </c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</row>
    <row r="493" spans="1:46" ht="22.5" outlineLevel="1" x14ac:dyDescent="0.2">
      <c r="A493" s="20"/>
      <c r="B493" s="78"/>
      <c r="C493" s="35" t="s">
        <v>1187</v>
      </c>
      <c r="D493" s="52"/>
      <c r="E493" s="24"/>
      <c r="F493" s="24"/>
      <c r="G493" s="24">
        <f t="shared" si="7"/>
        <v>0</v>
      </c>
      <c r="H493" s="124">
        <v>0</v>
      </c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</row>
    <row r="494" spans="1:46" ht="22.5" outlineLevel="1" x14ac:dyDescent="0.2">
      <c r="A494" s="20"/>
      <c r="B494" s="78"/>
      <c r="C494" s="35" t="s">
        <v>1188</v>
      </c>
      <c r="D494" s="52"/>
      <c r="E494" s="24"/>
      <c r="F494" s="24"/>
      <c r="G494" s="24">
        <f t="shared" si="7"/>
        <v>0</v>
      </c>
      <c r="H494" s="124">
        <v>0</v>
      </c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</row>
    <row r="495" spans="1:46" ht="22.5" outlineLevel="1" x14ac:dyDescent="0.2">
      <c r="A495" s="20"/>
      <c r="B495" s="78"/>
      <c r="C495" s="35" t="s">
        <v>1189</v>
      </c>
      <c r="D495" s="52"/>
      <c r="E495" s="24"/>
      <c r="F495" s="24"/>
      <c r="G495" s="24">
        <f t="shared" si="7"/>
        <v>0</v>
      </c>
      <c r="H495" s="124">
        <v>0</v>
      </c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</row>
    <row r="496" spans="1:46" outlineLevel="1" x14ac:dyDescent="0.2">
      <c r="A496" s="20"/>
      <c r="B496" s="78"/>
      <c r="C496" s="35" t="s">
        <v>1190</v>
      </c>
      <c r="D496" s="52"/>
      <c r="E496" s="24"/>
      <c r="F496" s="24"/>
      <c r="G496" s="24">
        <f t="shared" si="7"/>
        <v>0</v>
      </c>
      <c r="H496" s="124">
        <v>0</v>
      </c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</row>
    <row r="497" spans="1:46" outlineLevel="1" x14ac:dyDescent="0.2">
      <c r="A497" s="20"/>
      <c r="B497" s="78"/>
      <c r="C497" s="35" t="s">
        <v>889</v>
      </c>
      <c r="D497" s="52"/>
      <c r="E497" s="24"/>
      <c r="F497" s="24"/>
      <c r="G497" s="24">
        <f t="shared" si="7"/>
        <v>0</v>
      </c>
      <c r="H497" s="124">
        <v>0</v>
      </c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</row>
    <row r="498" spans="1:46" outlineLevel="1" x14ac:dyDescent="0.2">
      <c r="A498" s="20"/>
      <c r="B498" s="78"/>
      <c r="C498" s="35">
        <v>1</v>
      </c>
      <c r="D498" s="52"/>
      <c r="E498" s="24"/>
      <c r="F498" s="24"/>
      <c r="G498" s="24">
        <f t="shared" si="7"/>
        <v>0</v>
      </c>
      <c r="H498" s="124">
        <v>0</v>
      </c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</row>
    <row r="499" spans="1:46" ht="22.5" outlineLevel="1" x14ac:dyDescent="0.2">
      <c r="A499" s="20">
        <v>131</v>
      </c>
      <c r="B499" s="78" t="s">
        <v>1191</v>
      </c>
      <c r="C499" s="35" t="s">
        <v>1181</v>
      </c>
      <c r="D499" s="52" t="s">
        <v>69</v>
      </c>
      <c r="E499" s="24">
        <v>1</v>
      </c>
      <c r="F499" s="24"/>
      <c r="G499" s="24">
        <f t="shared" si="7"/>
        <v>0</v>
      </c>
      <c r="H499" s="124" t="s">
        <v>2512</v>
      </c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</row>
    <row r="500" spans="1:46" ht="22.5" outlineLevel="1" x14ac:dyDescent="0.2">
      <c r="A500" s="20"/>
      <c r="B500" s="78"/>
      <c r="C500" s="35" t="s">
        <v>1182</v>
      </c>
      <c r="D500" s="52"/>
      <c r="E500" s="24"/>
      <c r="F500" s="24"/>
      <c r="G500" s="24">
        <f t="shared" si="7"/>
        <v>0</v>
      </c>
      <c r="H500" s="124">
        <v>0</v>
      </c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</row>
    <row r="501" spans="1:46" ht="22.5" outlineLevel="1" x14ac:dyDescent="0.2">
      <c r="A501" s="20"/>
      <c r="B501" s="78"/>
      <c r="C501" s="35" t="s">
        <v>1183</v>
      </c>
      <c r="D501" s="52"/>
      <c r="E501" s="24"/>
      <c r="F501" s="24"/>
      <c r="G501" s="24">
        <f t="shared" si="7"/>
        <v>0</v>
      </c>
      <c r="H501" s="124">
        <v>0</v>
      </c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</row>
    <row r="502" spans="1:46" ht="22.5" outlineLevel="1" x14ac:dyDescent="0.2">
      <c r="A502" s="20"/>
      <c r="B502" s="78"/>
      <c r="C502" s="35" t="s">
        <v>1184</v>
      </c>
      <c r="D502" s="52"/>
      <c r="E502" s="24"/>
      <c r="F502" s="24"/>
      <c r="G502" s="24">
        <f t="shared" si="7"/>
        <v>0</v>
      </c>
      <c r="H502" s="124">
        <v>0</v>
      </c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</row>
    <row r="503" spans="1:46" outlineLevel="1" x14ac:dyDescent="0.2">
      <c r="A503" s="20"/>
      <c r="B503" s="78"/>
      <c r="C503" s="35" t="s">
        <v>889</v>
      </c>
      <c r="D503" s="52"/>
      <c r="E503" s="24"/>
      <c r="F503" s="24"/>
      <c r="G503" s="24">
        <f t="shared" si="7"/>
        <v>0</v>
      </c>
      <c r="H503" s="124">
        <v>0</v>
      </c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</row>
    <row r="504" spans="1:46" outlineLevel="1" x14ac:dyDescent="0.2">
      <c r="A504" s="20"/>
      <c r="B504" s="78"/>
      <c r="C504" s="35">
        <v>1</v>
      </c>
      <c r="D504" s="52"/>
      <c r="E504" s="24"/>
      <c r="F504" s="24"/>
      <c r="G504" s="24">
        <f t="shared" si="7"/>
        <v>0</v>
      </c>
      <c r="H504" s="124">
        <v>0</v>
      </c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</row>
    <row r="505" spans="1:46" ht="22.5" outlineLevel="1" x14ac:dyDescent="0.2">
      <c r="A505" s="20">
        <v>132</v>
      </c>
      <c r="B505" s="78" t="s">
        <v>1192</v>
      </c>
      <c r="C505" s="35" t="s">
        <v>1186</v>
      </c>
      <c r="D505" s="52" t="s">
        <v>69</v>
      </c>
      <c r="E505" s="24">
        <v>1</v>
      </c>
      <c r="F505" s="24"/>
      <c r="G505" s="24">
        <f t="shared" si="7"/>
        <v>0</v>
      </c>
      <c r="H505" s="124" t="s">
        <v>2512</v>
      </c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</row>
    <row r="506" spans="1:46" ht="22.5" outlineLevel="1" x14ac:dyDescent="0.2">
      <c r="A506" s="20"/>
      <c r="B506" s="78"/>
      <c r="C506" s="35" t="s">
        <v>1187</v>
      </c>
      <c r="D506" s="52"/>
      <c r="E506" s="24"/>
      <c r="F506" s="24"/>
      <c r="G506" s="24">
        <f t="shared" si="7"/>
        <v>0</v>
      </c>
      <c r="H506" s="124">
        <v>0</v>
      </c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</row>
    <row r="507" spans="1:46" ht="22.5" outlineLevel="1" x14ac:dyDescent="0.2">
      <c r="A507" s="20"/>
      <c r="B507" s="78"/>
      <c r="C507" s="35" t="s">
        <v>1188</v>
      </c>
      <c r="D507" s="52"/>
      <c r="E507" s="24"/>
      <c r="F507" s="24"/>
      <c r="G507" s="24">
        <f t="shared" si="7"/>
        <v>0</v>
      </c>
      <c r="H507" s="124">
        <v>0</v>
      </c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</row>
    <row r="508" spans="1:46" ht="22.5" outlineLevel="1" x14ac:dyDescent="0.2">
      <c r="A508" s="20"/>
      <c r="B508" s="78"/>
      <c r="C508" s="35" t="s">
        <v>1189</v>
      </c>
      <c r="D508" s="52"/>
      <c r="E508" s="24"/>
      <c r="F508" s="24"/>
      <c r="G508" s="24">
        <f t="shared" si="7"/>
        <v>0</v>
      </c>
      <c r="H508" s="124">
        <v>0</v>
      </c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</row>
    <row r="509" spans="1:46" outlineLevel="1" x14ac:dyDescent="0.2">
      <c r="A509" s="20"/>
      <c r="B509" s="78"/>
      <c r="C509" s="35" t="s">
        <v>1190</v>
      </c>
      <c r="D509" s="52"/>
      <c r="E509" s="24"/>
      <c r="F509" s="24"/>
      <c r="G509" s="24">
        <f t="shared" si="7"/>
        <v>0</v>
      </c>
      <c r="H509" s="124">
        <v>0</v>
      </c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</row>
    <row r="510" spans="1:46" outlineLevel="1" x14ac:dyDescent="0.2">
      <c r="A510" s="20"/>
      <c r="B510" s="78"/>
      <c r="C510" s="35" t="s">
        <v>889</v>
      </c>
      <c r="D510" s="52"/>
      <c r="E510" s="24"/>
      <c r="F510" s="24"/>
      <c r="G510" s="24">
        <f t="shared" si="7"/>
        <v>0</v>
      </c>
      <c r="H510" s="124">
        <v>0</v>
      </c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</row>
    <row r="511" spans="1:46" outlineLevel="1" x14ac:dyDescent="0.2">
      <c r="A511" s="20"/>
      <c r="B511" s="78"/>
      <c r="C511" s="35">
        <v>1</v>
      </c>
      <c r="D511" s="52"/>
      <c r="E511" s="24"/>
      <c r="F511" s="24"/>
      <c r="G511" s="24">
        <f t="shared" si="7"/>
        <v>0</v>
      </c>
      <c r="H511" s="124">
        <v>0</v>
      </c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</row>
    <row r="512" spans="1:46" outlineLevel="1" x14ac:dyDescent="0.2">
      <c r="A512" s="20">
        <v>133</v>
      </c>
      <c r="B512" s="78" t="s">
        <v>1193</v>
      </c>
      <c r="C512" s="35" t="s">
        <v>1041</v>
      </c>
      <c r="D512" s="52"/>
      <c r="E512" s="24"/>
      <c r="F512" s="24"/>
      <c r="G512" s="24">
        <f t="shared" si="7"/>
        <v>0</v>
      </c>
      <c r="H512" s="124">
        <v>0</v>
      </c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</row>
    <row r="513" spans="1:46" outlineLevel="1" x14ac:dyDescent="0.2">
      <c r="A513" s="20"/>
      <c r="B513" s="78"/>
      <c r="C513" s="35" t="s">
        <v>889</v>
      </c>
      <c r="D513" s="52"/>
      <c r="E513" s="24"/>
      <c r="F513" s="24"/>
      <c r="G513" s="24">
        <f t="shared" ref="G513:G539" si="8">ROUND(E513*F513,2)</f>
        <v>0</v>
      </c>
      <c r="H513" s="124">
        <v>0</v>
      </c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</row>
    <row r="514" spans="1:46" outlineLevel="1" x14ac:dyDescent="0.2">
      <c r="A514" s="20"/>
      <c r="B514" s="78"/>
      <c r="C514" s="35" t="s">
        <v>1194</v>
      </c>
      <c r="D514" s="52" t="s">
        <v>1019</v>
      </c>
      <c r="E514" s="24">
        <v>42</v>
      </c>
      <c r="F514" s="24"/>
      <c r="G514" s="24">
        <f t="shared" si="8"/>
        <v>0</v>
      </c>
      <c r="H514" s="124" t="s">
        <v>2512</v>
      </c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</row>
    <row r="515" spans="1:46" ht="22.5" outlineLevel="1" x14ac:dyDescent="0.2">
      <c r="A515" s="20"/>
      <c r="B515" s="78"/>
      <c r="C515" s="35" t="s">
        <v>1043</v>
      </c>
      <c r="D515" s="52"/>
      <c r="E515" s="24"/>
      <c r="F515" s="24"/>
      <c r="G515" s="24">
        <f t="shared" si="8"/>
        <v>0</v>
      </c>
      <c r="H515" s="124">
        <v>0</v>
      </c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</row>
    <row r="516" spans="1:46" ht="22.5" outlineLevel="1" x14ac:dyDescent="0.2">
      <c r="A516" s="20"/>
      <c r="B516" s="78"/>
      <c r="C516" s="35" t="s">
        <v>1044</v>
      </c>
      <c r="D516" s="52"/>
      <c r="E516" s="24"/>
      <c r="F516" s="24"/>
      <c r="G516" s="24">
        <f t="shared" si="8"/>
        <v>0</v>
      </c>
      <c r="H516" s="124">
        <v>0</v>
      </c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</row>
    <row r="517" spans="1:46" ht="22.5" outlineLevel="1" x14ac:dyDescent="0.2">
      <c r="A517" s="20">
        <v>134</v>
      </c>
      <c r="B517" s="78" t="s">
        <v>1195</v>
      </c>
      <c r="C517" s="35" t="s">
        <v>1158</v>
      </c>
      <c r="D517" s="52" t="s">
        <v>1019</v>
      </c>
      <c r="E517" s="24">
        <v>84</v>
      </c>
      <c r="F517" s="24"/>
      <c r="G517" s="24">
        <f t="shared" si="8"/>
        <v>0</v>
      </c>
      <c r="H517" s="124" t="s">
        <v>2512</v>
      </c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</row>
    <row r="518" spans="1:46" outlineLevel="1" x14ac:dyDescent="0.2">
      <c r="A518" s="20"/>
      <c r="B518" s="78"/>
      <c r="C518" s="35" t="s">
        <v>889</v>
      </c>
      <c r="D518" s="52"/>
      <c r="E518" s="24"/>
      <c r="F518" s="24"/>
      <c r="G518" s="24">
        <f t="shared" si="8"/>
        <v>0</v>
      </c>
      <c r="H518" s="124">
        <v>0</v>
      </c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</row>
    <row r="519" spans="1:46" outlineLevel="1" x14ac:dyDescent="0.2">
      <c r="A519" s="20"/>
      <c r="B519" s="78"/>
      <c r="C519" s="35">
        <v>84</v>
      </c>
      <c r="D519" s="52"/>
      <c r="E519" s="24"/>
      <c r="F519" s="24"/>
      <c r="G519" s="24">
        <f t="shared" si="8"/>
        <v>0</v>
      </c>
      <c r="H519" s="124">
        <v>0</v>
      </c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</row>
    <row r="520" spans="1:46" ht="22.5" outlineLevel="1" x14ac:dyDescent="0.2">
      <c r="A520" s="20">
        <v>135</v>
      </c>
      <c r="B520" s="78" t="s">
        <v>1196</v>
      </c>
      <c r="C520" s="35" t="s">
        <v>1160</v>
      </c>
      <c r="D520" s="52" t="s">
        <v>1019</v>
      </c>
      <c r="E520" s="24">
        <v>19</v>
      </c>
      <c r="F520" s="24"/>
      <c r="G520" s="24">
        <f t="shared" si="8"/>
        <v>0</v>
      </c>
      <c r="H520" s="124" t="s">
        <v>2512</v>
      </c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</row>
    <row r="521" spans="1:46" ht="22.5" outlineLevel="1" x14ac:dyDescent="0.2">
      <c r="A521" s="20"/>
      <c r="B521" s="78"/>
      <c r="C521" s="35" t="s">
        <v>1161</v>
      </c>
      <c r="D521" s="52"/>
      <c r="E521" s="24"/>
      <c r="F521" s="24"/>
      <c r="G521" s="24">
        <f t="shared" si="8"/>
        <v>0</v>
      </c>
      <c r="H521" s="124">
        <v>0</v>
      </c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</row>
    <row r="522" spans="1:46" outlineLevel="1" x14ac:dyDescent="0.2">
      <c r="A522" s="20"/>
      <c r="B522" s="78"/>
      <c r="C522" s="35" t="s">
        <v>1162</v>
      </c>
      <c r="D522" s="52"/>
      <c r="E522" s="24"/>
      <c r="F522" s="24"/>
      <c r="G522" s="24">
        <f t="shared" si="8"/>
        <v>0</v>
      </c>
      <c r="H522" s="124">
        <v>0</v>
      </c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</row>
    <row r="523" spans="1:46" outlineLevel="1" x14ac:dyDescent="0.2">
      <c r="A523" s="20"/>
      <c r="B523" s="78"/>
      <c r="C523" s="35" t="s">
        <v>889</v>
      </c>
      <c r="D523" s="52"/>
      <c r="E523" s="24"/>
      <c r="F523" s="24"/>
      <c r="G523" s="24">
        <f t="shared" si="8"/>
        <v>0</v>
      </c>
      <c r="H523" s="124">
        <v>0</v>
      </c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</row>
    <row r="524" spans="1:46" outlineLevel="1" x14ac:dyDescent="0.2">
      <c r="A524" s="20"/>
      <c r="B524" s="78"/>
      <c r="C524" s="35">
        <v>19</v>
      </c>
      <c r="D524" s="52"/>
      <c r="E524" s="24"/>
      <c r="F524" s="24"/>
      <c r="G524" s="24">
        <f t="shared" si="8"/>
        <v>0</v>
      </c>
      <c r="H524" s="124">
        <v>0</v>
      </c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</row>
    <row r="525" spans="1:46" outlineLevel="1" x14ac:dyDescent="0.2">
      <c r="A525" s="20">
        <v>136</v>
      </c>
      <c r="B525" s="78" t="s">
        <v>1197</v>
      </c>
      <c r="C525" s="35" t="s">
        <v>1164</v>
      </c>
      <c r="D525" s="52" t="s">
        <v>396</v>
      </c>
      <c r="E525" s="24">
        <v>3</v>
      </c>
      <c r="F525" s="24"/>
      <c r="G525" s="24">
        <f t="shared" si="8"/>
        <v>0</v>
      </c>
      <c r="H525" s="124" t="s">
        <v>2512</v>
      </c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</row>
    <row r="526" spans="1:46" outlineLevel="1" x14ac:dyDescent="0.2">
      <c r="A526" s="20"/>
      <c r="B526" s="78"/>
      <c r="C526" s="35" t="s">
        <v>889</v>
      </c>
      <c r="D526" s="52"/>
      <c r="E526" s="24"/>
      <c r="F526" s="24"/>
      <c r="G526" s="24">
        <f t="shared" si="8"/>
        <v>0</v>
      </c>
      <c r="H526" s="124">
        <v>0</v>
      </c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</row>
    <row r="527" spans="1:46" outlineLevel="1" x14ac:dyDescent="0.2">
      <c r="A527" s="20"/>
      <c r="B527" s="78"/>
      <c r="C527" s="35">
        <v>3</v>
      </c>
      <c r="D527" s="52"/>
      <c r="E527" s="24"/>
      <c r="F527" s="24"/>
      <c r="G527" s="24">
        <f t="shared" si="8"/>
        <v>0</v>
      </c>
      <c r="H527" s="124">
        <v>0</v>
      </c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</row>
    <row r="528" spans="1:46" ht="22.5" outlineLevel="1" x14ac:dyDescent="0.2">
      <c r="A528" s="20">
        <v>137</v>
      </c>
      <c r="B528" s="78" t="s">
        <v>1198</v>
      </c>
      <c r="C528" s="35" t="s">
        <v>1166</v>
      </c>
      <c r="D528" s="52" t="s">
        <v>87</v>
      </c>
      <c r="E528" s="24">
        <v>2</v>
      </c>
      <c r="F528" s="24"/>
      <c r="G528" s="24">
        <f t="shared" si="8"/>
        <v>0</v>
      </c>
      <c r="H528" s="124" t="s">
        <v>2512</v>
      </c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</row>
    <row r="529" spans="1:46" outlineLevel="1" x14ac:dyDescent="0.2">
      <c r="A529" s="20"/>
      <c r="B529" s="78"/>
      <c r="C529" s="35" t="s">
        <v>889</v>
      </c>
      <c r="D529" s="52"/>
      <c r="E529" s="24"/>
      <c r="F529" s="24"/>
      <c r="G529" s="24">
        <f t="shared" si="8"/>
        <v>0</v>
      </c>
      <c r="H529" s="124">
        <v>0</v>
      </c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</row>
    <row r="530" spans="1:46" outlineLevel="1" x14ac:dyDescent="0.2">
      <c r="A530" s="20"/>
      <c r="B530" s="78"/>
      <c r="C530" s="35">
        <v>2</v>
      </c>
      <c r="D530" s="52"/>
      <c r="E530" s="24"/>
      <c r="F530" s="24"/>
      <c r="G530" s="24">
        <f t="shared" si="8"/>
        <v>0</v>
      </c>
      <c r="H530" s="124">
        <v>0</v>
      </c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</row>
    <row r="531" spans="1:46" outlineLevel="1" x14ac:dyDescent="0.2">
      <c r="A531" s="20">
        <v>138</v>
      </c>
      <c r="B531" s="78" t="s">
        <v>1199</v>
      </c>
      <c r="C531" s="35" t="s">
        <v>1168</v>
      </c>
      <c r="D531" s="52"/>
      <c r="E531" s="24"/>
      <c r="F531" s="24"/>
      <c r="G531" s="24">
        <f t="shared" si="8"/>
        <v>0</v>
      </c>
      <c r="H531" s="124">
        <v>0</v>
      </c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</row>
    <row r="532" spans="1:46" outlineLevel="1" x14ac:dyDescent="0.2">
      <c r="A532" s="20">
        <v>139</v>
      </c>
      <c r="B532" s="78" t="s">
        <v>1200</v>
      </c>
      <c r="C532" s="35" t="s">
        <v>1201</v>
      </c>
      <c r="D532" s="52" t="s">
        <v>396</v>
      </c>
      <c r="E532" s="24">
        <v>40</v>
      </c>
      <c r="F532" s="24"/>
      <c r="G532" s="24">
        <f t="shared" si="8"/>
        <v>0</v>
      </c>
      <c r="H532" s="124" t="s">
        <v>2512</v>
      </c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</row>
    <row r="533" spans="1:46" outlineLevel="1" x14ac:dyDescent="0.2">
      <c r="A533" s="20">
        <v>140</v>
      </c>
      <c r="B533" s="78" t="s">
        <v>1202</v>
      </c>
      <c r="C533" s="35" t="s">
        <v>1091</v>
      </c>
      <c r="D533" s="52" t="s">
        <v>69</v>
      </c>
      <c r="E533" s="24">
        <v>1</v>
      </c>
      <c r="F533" s="24"/>
      <c r="G533" s="24">
        <f t="shared" si="8"/>
        <v>0</v>
      </c>
      <c r="H533" s="124" t="s">
        <v>2512</v>
      </c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</row>
    <row r="534" spans="1:46" outlineLevel="1" x14ac:dyDescent="0.2">
      <c r="A534" s="20">
        <v>141</v>
      </c>
      <c r="B534" s="78" t="s">
        <v>1203</v>
      </c>
      <c r="C534" s="35" t="s">
        <v>1093</v>
      </c>
      <c r="D534" s="52" t="s">
        <v>69</v>
      </c>
      <c r="E534" s="24">
        <v>1</v>
      </c>
      <c r="F534" s="24"/>
      <c r="G534" s="24">
        <f t="shared" si="8"/>
        <v>0</v>
      </c>
      <c r="H534" s="124" t="s">
        <v>2512</v>
      </c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</row>
    <row r="535" spans="1:46" outlineLevel="1" x14ac:dyDescent="0.2">
      <c r="A535" s="20">
        <v>142</v>
      </c>
      <c r="B535" s="78" t="s">
        <v>1204</v>
      </c>
      <c r="C535" s="35" t="s">
        <v>1095</v>
      </c>
      <c r="D535" s="52" t="s">
        <v>189</v>
      </c>
      <c r="E535" s="24">
        <v>10</v>
      </c>
      <c r="F535" s="24"/>
      <c r="G535" s="24">
        <f t="shared" si="8"/>
        <v>0</v>
      </c>
      <c r="H535" s="124" t="s">
        <v>2512</v>
      </c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</row>
    <row r="536" spans="1:46" ht="22.5" outlineLevel="1" x14ac:dyDescent="0.2">
      <c r="A536" s="20">
        <v>143</v>
      </c>
      <c r="B536" s="78" t="s">
        <v>1205</v>
      </c>
      <c r="C536" s="35" t="s">
        <v>1097</v>
      </c>
      <c r="D536" s="52" t="s">
        <v>189</v>
      </c>
      <c r="E536" s="24">
        <v>10</v>
      </c>
      <c r="F536" s="24"/>
      <c r="G536" s="24">
        <f t="shared" si="8"/>
        <v>0</v>
      </c>
      <c r="H536" s="124" t="s">
        <v>2512</v>
      </c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</row>
    <row r="537" spans="1:46" outlineLevel="1" x14ac:dyDescent="0.2">
      <c r="A537" s="20">
        <v>144</v>
      </c>
      <c r="B537" s="78" t="s">
        <v>1206</v>
      </c>
      <c r="C537" s="35" t="s">
        <v>1099</v>
      </c>
      <c r="D537" s="52" t="s">
        <v>189</v>
      </c>
      <c r="E537" s="24">
        <v>10</v>
      </c>
      <c r="F537" s="24"/>
      <c r="G537" s="24">
        <f t="shared" si="8"/>
        <v>0</v>
      </c>
      <c r="H537" s="124" t="s">
        <v>2512</v>
      </c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</row>
    <row r="538" spans="1:46" outlineLevel="1" x14ac:dyDescent="0.2">
      <c r="A538" s="20">
        <v>145</v>
      </c>
      <c r="B538" s="78" t="s">
        <v>1207</v>
      </c>
      <c r="C538" s="35" t="s">
        <v>1101</v>
      </c>
      <c r="D538" s="52" t="s">
        <v>189</v>
      </c>
      <c r="E538" s="24">
        <v>48</v>
      </c>
      <c r="F538" s="24"/>
      <c r="G538" s="24">
        <f t="shared" si="8"/>
        <v>0</v>
      </c>
      <c r="H538" s="124" t="s">
        <v>2512</v>
      </c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</row>
    <row r="539" spans="1:46" outlineLevel="1" x14ac:dyDescent="0.2">
      <c r="A539" s="20">
        <v>146</v>
      </c>
      <c r="B539" s="78" t="s">
        <v>1208</v>
      </c>
      <c r="C539" s="35" t="s">
        <v>1103</v>
      </c>
      <c r="D539" s="52" t="s">
        <v>189</v>
      </c>
      <c r="E539" s="24">
        <v>10</v>
      </c>
      <c r="F539" s="24"/>
      <c r="G539" s="24">
        <f t="shared" si="8"/>
        <v>0</v>
      </c>
      <c r="H539" s="124" t="s">
        <v>2512</v>
      </c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</row>
    <row r="540" spans="1:46" outlineLevel="1" x14ac:dyDescent="0.2">
      <c r="A540" s="21" t="s">
        <v>65</v>
      </c>
      <c r="B540" s="79" t="s">
        <v>1209</v>
      </c>
      <c r="C540" s="36" t="s">
        <v>1210</v>
      </c>
      <c r="D540" s="53"/>
      <c r="E540" s="25"/>
      <c r="F540" s="25"/>
      <c r="G540" s="25">
        <f>SUM(G541:G545)</f>
        <v>0</v>
      </c>
      <c r="H540" s="125" t="s">
        <v>2512</v>
      </c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</row>
    <row r="541" spans="1:46" ht="33.75" outlineLevel="1" x14ac:dyDescent="0.2">
      <c r="A541" s="20">
        <v>147</v>
      </c>
      <c r="B541" s="78" t="s">
        <v>1211</v>
      </c>
      <c r="C541" s="35" t="s">
        <v>1212</v>
      </c>
      <c r="D541" s="52" t="s">
        <v>87</v>
      </c>
      <c r="E541" s="24">
        <v>27</v>
      </c>
      <c r="F541" s="24"/>
      <c r="G541" s="24">
        <f t="shared" ref="G541:G545" si="9">ROUND(E541*F541,2)</f>
        <v>0</v>
      </c>
      <c r="H541" s="124" t="s">
        <v>2512</v>
      </c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</row>
    <row r="542" spans="1:46" outlineLevel="1" x14ac:dyDescent="0.2">
      <c r="A542" s="20"/>
      <c r="B542" s="78"/>
      <c r="C542" s="35" t="s">
        <v>1213</v>
      </c>
      <c r="D542" s="52"/>
      <c r="E542" s="24"/>
      <c r="F542" s="24"/>
      <c r="G542" s="24">
        <f t="shared" si="9"/>
        <v>0</v>
      </c>
      <c r="H542" s="124">
        <v>0</v>
      </c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</row>
    <row r="543" spans="1:46" outlineLevel="1" x14ac:dyDescent="0.2">
      <c r="A543" s="20"/>
      <c r="B543" s="78"/>
      <c r="C543" s="35" t="s">
        <v>1214</v>
      </c>
      <c r="D543" s="52"/>
      <c r="E543" s="24"/>
      <c r="F543" s="24"/>
      <c r="G543" s="24">
        <f t="shared" si="9"/>
        <v>0</v>
      </c>
      <c r="H543" s="124">
        <v>0</v>
      </c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</row>
    <row r="544" spans="1:46" outlineLevel="1" x14ac:dyDescent="0.2">
      <c r="A544" s="20"/>
      <c r="B544" s="78"/>
      <c r="C544" s="35">
        <v>27</v>
      </c>
      <c r="D544" s="52"/>
      <c r="E544" s="24"/>
      <c r="F544" s="24"/>
      <c r="G544" s="24">
        <f t="shared" si="9"/>
        <v>0</v>
      </c>
      <c r="H544" s="124">
        <v>0</v>
      </c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</row>
    <row r="545" spans="1:46" ht="22.5" outlineLevel="1" x14ac:dyDescent="0.2">
      <c r="A545" s="31">
        <v>148</v>
      </c>
      <c r="B545" s="81" t="s">
        <v>1215</v>
      </c>
      <c r="C545" s="40" t="s">
        <v>1216</v>
      </c>
      <c r="D545" s="56" t="s">
        <v>189</v>
      </c>
      <c r="E545" s="60">
        <v>15</v>
      </c>
      <c r="F545" s="60"/>
      <c r="G545" s="60">
        <f t="shared" si="9"/>
        <v>0</v>
      </c>
      <c r="H545" s="126" t="s">
        <v>2512</v>
      </c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</row>
    <row r="546" spans="1:46" outlineLevel="1" x14ac:dyDescent="0.2">
      <c r="A546" s="62"/>
      <c r="B546" s="82"/>
      <c r="C546" s="63"/>
      <c r="D546" s="64"/>
      <c r="E546" s="65"/>
      <c r="F546" s="65"/>
      <c r="G546" s="65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</row>
    <row r="547" spans="1:46" x14ac:dyDescent="0.2">
      <c r="A547" s="32"/>
      <c r="B547" s="83" t="s">
        <v>6</v>
      </c>
      <c r="C547" s="42" t="s">
        <v>345</v>
      </c>
      <c r="D547" s="57"/>
      <c r="E547" s="48"/>
      <c r="F547" s="33"/>
      <c r="G547" s="34">
        <f>G8+G406+G440+G485+G540</f>
        <v>0</v>
      </c>
      <c r="O547" t="e">
        <f>SUMIF(#REF!,#REF!,G7:G423)</f>
        <v>#REF!</v>
      </c>
      <c r="P547" t="e">
        <f>SUMIF(#REF!,#REF!,G7:G423)</f>
        <v>#REF!</v>
      </c>
      <c r="Q547" t="s">
        <v>461</v>
      </c>
    </row>
  </sheetData>
  <sheetProtection password="CCE1" sheet="1" objects="1" scenarios="1"/>
  <protectedRanges>
    <protectedRange sqref="F9:F545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AT169"/>
  <sheetViews>
    <sheetView showZeros="0" view="pageBreakPreview" topLeftCell="A125" zoomScale="145" zoomScaleNormal="100" zoomScaleSheetLayoutView="145" workbookViewId="0">
      <selection activeCell="F156" sqref="F156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9" t="s">
        <v>462</v>
      </c>
      <c r="D3" s="400"/>
      <c r="E3" s="400"/>
      <c r="F3" s="400"/>
      <c r="G3" s="401"/>
      <c r="Q3" t="s">
        <v>55</v>
      </c>
    </row>
    <row r="4" spans="1:46" ht="24.95" customHeight="1" x14ac:dyDescent="0.2">
      <c r="A4" s="13" t="s">
        <v>3</v>
      </c>
      <c r="B4" s="74"/>
      <c r="C4" s="396" t="s">
        <v>1217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27" t="s">
        <v>65</v>
      </c>
      <c r="B8" s="89" t="s">
        <v>24</v>
      </c>
      <c r="C8" s="91" t="s">
        <v>25</v>
      </c>
      <c r="D8" s="99"/>
      <c r="E8" s="94"/>
      <c r="F8" s="30"/>
      <c r="G8" s="30">
        <f>G9</f>
        <v>0</v>
      </c>
      <c r="H8" s="122"/>
      <c r="Q8" t="s">
        <v>66</v>
      </c>
    </row>
    <row r="9" spans="1:46" outlineLevel="1" x14ac:dyDescent="0.2">
      <c r="A9" s="20">
        <v>1</v>
      </c>
      <c r="B9" s="78" t="s">
        <v>182</v>
      </c>
      <c r="C9" s="35" t="s">
        <v>183</v>
      </c>
      <c r="D9" s="100" t="s">
        <v>87</v>
      </c>
      <c r="E9" s="95">
        <v>200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1" t="s">
        <v>65</v>
      </c>
      <c r="B10" s="79" t="s">
        <v>28</v>
      </c>
      <c r="C10" s="36" t="s">
        <v>29</v>
      </c>
      <c r="D10" s="102"/>
      <c r="E10" s="96"/>
      <c r="F10" s="25"/>
      <c r="G10" s="25">
        <f>SUM(G11:G16)</f>
        <v>0</v>
      </c>
      <c r="H10" s="12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>
        <v>2</v>
      </c>
      <c r="B11" s="78" t="s">
        <v>1218</v>
      </c>
      <c r="C11" s="35" t="s">
        <v>1219</v>
      </c>
      <c r="D11" s="100" t="s">
        <v>83</v>
      </c>
      <c r="E11" s="95">
        <v>1.2</v>
      </c>
      <c r="F11" s="24"/>
      <c r="G11" s="24">
        <f t="shared" ref="G11:G73" si="0">ROUND(E11*F11,2)</f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>
        <v>3</v>
      </c>
      <c r="B12" s="78" t="s">
        <v>299</v>
      </c>
      <c r="C12" s="35" t="s">
        <v>300</v>
      </c>
      <c r="D12" s="100" t="s">
        <v>83</v>
      </c>
      <c r="E12" s="95">
        <v>1.4</v>
      </c>
      <c r="F12" s="24"/>
      <c r="G12" s="24">
        <f t="shared" si="0"/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22.5" outlineLevel="1" x14ac:dyDescent="0.2">
      <c r="A13" s="62"/>
      <c r="B13" s="87"/>
      <c r="C13" s="92" t="s">
        <v>1220</v>
      </c>
      <c r="D13" s="101"/>
      <c r="E13" s="88"/>
      <c r="F13" s="88"/>
      <c r="G13" s="88">
        <f t="shared" si="0"/>
        <v>0</v>
      </c>
      <c r="H13" s="26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>
        <v>4</v>
      </c>
      <c r="B14" s="78" t="s">
        <v>1221</v>
      </c>
      <c r="C14" s="35" t="s">
        <v>1222</v>
      </c>
      <c r="D14" s="100" t="s">
        <v>83</v>
      </c>
      <c r="E14" s="95">
        <v>2.8</v>
      </c>
      <c r="F14" s="24"/>
      <c r="G14" s="24">
        <f t="shared" si="0"/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62"/>
      <c r="B15" s="87"/>
      <c r="C15" s="92" t="s">
        <v>1223</v>
      </c>
      <c r="D15" s="101"/>
      <c r="E15" s="88"/>
      <c r="F15" s="88"/>
      <c r="G15" s="88">
        <f t="shared" si="0"/>
        <v>0</v>
      </c>
      <c r="H15" s="268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2.5" outlineLevel="1" x14ac:dyDescent="0.2">
      <c r="A16" s="62"/>
      <c r="B16" s="87"/>
      <c r="C16" s="92" t="s">
        <v>1224</v>
      </c>
      <c r="D16" s="101"/>
      <c r="E16" s="88"/>
      <c r="F16" s="88"/>
      <c r="G16" s="88">
        <f t="shared" si="0"/>
        <v>0</v>
      </c>
      <c r="H16" s="268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1" t="s">
        <v>65</v>
      </c>
      <c r="B17" s="79" t="s">
        <v>1225</v>
      </c>
      <c r="C17" s="36" t="s">
        <v>1226</v>
      </c>
      <c r="D17" s="102"/>
      <c r="E17" s="96"/>
      <c r="F17" s="25"/>
      <c r="G17" s="25">
        <f>SUM(G18:G26)</f>
        <v>0</v>
      </c>
      <c r="H17" s="12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>
        <v>5</v>
      </c>
      <c r="B18" s="78" t="s">
        <v>1227</v>
      </c>
      <c r="C18" s="35" t="s">
        <v>1228</v>
      </c>
      <c r="D18" s="100" t="s">
        <v>83</v>
      </c>
      <c r="E18" s="95">
        <v>352</v>
      </c>
      <c r="F18" s="24"/>
      <c r="G18" s="24">
        <f t="shared" si="0"/>
        <v>0</v>
      </c>
      <c r="H18" s="124" t="s">
        <v>2513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2.5" outlineLevel="1" x14ac:dyDescent="0.2">
      <c r="A19" s="20">
        <v>6</v>
      </c>
      <c r="B19" s="78" t="s">
        <v>1229</v>
      </c>
      <c r="C19" s="35" t="s">
        <v>1230</v>
      </c>
      <c r="D19" s="100" t="s">
        <v>83</v>
      </c>
      <c r="E19" s="95">
        <v>15</v>
      </c>
      <c r="F19" s="24"/>
      <c r="G19" s="24">
        <f t="shared" si="0"/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7</v>
      </c>
      <c r="B20" s="78" t="s">
        <v>1231</v>
      </c>
      <c r="C20" s="35" t="s">
        <v>1232</v>
      </c>
      <c r="D20" s="100" t="s">
        <v>83</v>
      </c>
      <c r="E20" s="95">
        <v>352</v>
      </c>
      <c r="F20" s="24"/>
      <c r="G20" s="24">
        <f t="shared" si="0"/>
        <v>0</v>
      </c>
      <c r="H20" s="124" t="s">
        <v>2513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2.5" outlineLevel="1" x14ac:dyDescent="0.2">
      <c r="A21" s="20">
        <v>8</v>
      </c>
      <c r="B21" s="78" t="s">
        <v>1233</v>
      </c>
      <c r="C21" s="35" t="s">
        <v>1234</v>
      </c>
      <c r="D21" s="100" t="s">
        <v>83</v>
      </c>
      <c r="E21" s="95">
        <v>194</v>
      </c>
      <c r="F21" s="24"/>
      <c r="G21" s="24">
        <f t="shared" si="0"/>
        <v>0</v>
      </c>
      <c r="H21" s="124" t="s">
        <v>2513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22.5" outlineLevel="1" x14ac:dyDescent="0.2">
      <c r="A22" s="20">
        <v>9</v>
      </c>
      <c r="B22" s="78" t="s">
        <v>1235</v>
      </c>
      <c r="C22" s="35" t="s">
        <v>1236</v>
      </c>
      <c r="D22" s="100" t="s">
        <v>83</v>
      </c>
      <c r="E22" s="95">
        <v>54</v>
      </c>
      <c r="F22" s="24"/>
      <c r="G22" s="24">
        <f t="shared" si="0"/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22.5" outlineLevel="1" x14ac:dyDescent="0.2">
      <c r="A23" s="20">
        <v>10</v>
      </c>
      <c r="B23" s="78" t="s">
        <v>1237</v>
      </c>
      <c r="C23" s="35" t="s">
        <v>1238</v>
      </c>
      <c r="D23" s="100" t="s">
        <v>83</v>
      </c>
      <c r="E23" s="95">
        <v>26</v>
      </c>
      <c r="F23" s="24"/>
      <c r="G23" s="24">
        <f t="shared" si="0"/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2.5" outlineLevel="1" x14ac:dyDescent="0.2">
      <c r="A24" s="20">
        <v>11</v>
      </c>
      <c r="B24" s="78" t="s">
        <v>1239</v>
      </c>
      <c r="C24" s="35" t="s">
        <v>1240</v>
      </c>
      <c r="D24" s="100" t="s">
        <v>83</v>
      </c>
      <c r="E24" s="95">
        <v>54</v>
      </c>
      <c r="F24" s="24"/>
      <c r="G24" s="24">
        <f t="shared" si="0"/>
        <v>0</v>
      </c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22.5" outlineLevel="1" x14ac:dyDescent="0.2">
      <c r="A25" s="20">
        <v>12</v>
      </c>
      <c r="B25" s="78" t="s">
        <v>1241</v>
      </c>
      <c r="C25" s="35" t="s">
        <v>1242</v>
      </c>
      <c r="D25" s="100" t="s">
        <v>83</v>
      </c>
      <c r="E25" s="95">
        <v>9</v>
      </c>
      <c r="F25" s="24"/>
      <c r="G25" s="24">
        <f t="shared" si="0"/>
        <v>0</v>
      </c>
      <c r="H25" s="124" t="s">
        <v>2513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13</v>
      </c>
      <c r="B26" s="78" t="s">
        <v>1243</v>
      </c>
      <c r="C26" s="35" t="s">
        <v>1244</v>
      </c>
      <c r="D26" s="100" t="s">
        <v>0</v>
      </c>
      <c r="E26" s="95">
        <v>871.33399999999995</v>
      </c>
      <c r="F26" s="24"/>
      <c r="G26" s="24">
        <f t="shared" si="0"/>
        <v>0</v>
      </c>
      <c r="H26" s="124" t="s">
        <v>2513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1" t="s">
        <v>65</v>
      </c>
      <c r="B27" s="79" t="s">
        <v>1245</v>
      </c>
      <c r="C27" s="36" t="s">
        <v>1246</v>
      </c>
      <c r="D27" s="102"/>
      <c r="E27" s="96"/>
      <c r="F27" s="25"/>
      <c r="G27" s="25">
        <f>SUM(G28:G35)</f>
        <v>0</v>
      </c>
      <c r="H27" s="1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>
        <v>14</v>
      </c>
      <c r="B28" s="78" t="s">
        <v>1247</v>
      </c>
      <c r="C28" s="35" t="s">
        <v>1248</v>
      </c>
      <c r="D28" s="100" t="s">
        <v>1480</v>
      </c>
      <c r="E28" s="95">
        <v>30</v>
      </c>
      <c r="F28" s="24"/>
      <c r="G28" s="24">
        <f t="shared" si="0"/>
        <v>0</v>
      </c>
      <c r="H28" s="124" t="s">
        <v>2512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>
        <v>15</v>
      </c>
      <c r="B29" s="78" t="s">
        <v>1249</v>
      </c>
      <c r="C29" s="35" t="s">
        <v>1250</v>
      </c>
      <c r="D29" s="100" t="s">
        <v>1480</v>
      </c>
      <c r="E29" s="95">
        <v>3</v>
      </c>
      <c r="F29" s="24"/>
      <c r="G29" s="24">
        <f t="shared" si="0"/>
        <v>0</v>
      </c>
      <c r="H29" s="124" t="s">
        <v>2512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20">
        <v>16</v>
      </c>
      <c r="B30" s="78" t="s">
        <v>1251</v>
      </c>
      <c r="C30" s="35" t="s">
        <v>1252</v>
      </c>
      <c r="D30" s="100" t="s">
        <v>69</v>
      </c>
      <c r="E30" s="95">
        <v>10</v>
      </c>
      <c r="F30" s="24"/>
      <c r="G30" s="24">
        <f t="shared" si="0"/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>
        <v>17</v>
      </c>
      <c r="B31" s="78" t="s">
        <v>1253</v>
      </c>
      <c r="C31" s="35" t="s">
        <v>1254</v>
      </c>
      <c r="D31" s="100" t="s">
        <v>1480</v>
      </c>
      <c r="E31" s="95">
        <v>20</v>
      </c>
      <c r="F31" s="24"/>
      <c r="G31" s="24">
        <f t="shared" si="0"/>
        <v>0</v>
      </c>
      <c r="H31" s="124" t="s">
        <v>2512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>
        <v>18</v>
      </c>
      <c r="B32" s="78" t="s">
        <v>1255</v>
      </c>
      <c r="C32" s="35" t="s">
        <v>1256</v>
      </c>
      <c r="D32" s="100" t="s">
        <v>1480</v>
      </c>
      <c r="E32" s="95">
        <v>8</v>
      </c>
      <c r="F32" s="24"/>
      <c r="G32" s="24">
        <f t="shared" si="0"/>
        <v>0</v>
      </c>
      <c r="H32" s="124" t="s">
        <v>2512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19</v>
      </c>
      <c r="B33" s="78" t="s">
        <v>1257</v>
      </c>
      <c r="C33" s="35" t="s">
        <v>1258</v>
      </c>
      <c r="D33" s="100" t="s">
        <v>189</v>
      </c>
      <c r="E33" s="95">
        <v>72</v>
      </c>
      <c r="F33" s="24"/>
      <c r="G33" s="24">
        <f t="shared" si="0"/>
        <v>0</v>
      </c>
      <c r="H33" s="124" t="s">
        <v>2512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>
        <v>20</v>
      </c>
      <c r="B34" s="78" t="s">
        <v>1260</v>
      </c>
      <c r="C34" s="35" t="s">
        <v>1261</v>
      </c>
      <c r="D34" s="100" t="s">
        <v>1480</v>
      </c>
      <c r="E34" s="95">
        <v>72</v>
      </c>
      <c r="F34" s="24"/>
      <c r="G34" s="24">
        <f t="shared" si="0"/>
        <v>0</v>
      </c>
      <c r="H34" s="124" t="s">
        <v>2512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>
        <v>21</v>
      </c>
      <c r="B35" s="78" t="s">
        <v>1262</v>
      </c>
      <c r="C35" s="35" t="s">
        <v>1263</v>
      </c>
      <c r="D35" s="100" t="s">
        <v>69</v>
      </c>
      <c r="E35" s="95">
        <v>17</v>
      </c>
      <c r="F35" s="24"/>
      <c r="G35" s="24">
        <f t="shared" si="0"/>
        <v>0</v>
      </c>
      <c r="H35" s="124" t="s">
        <v>2512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1" t="s">
        <v>65</v>
      </c>
      <c r="B36" s="79" t="s">
        <v>1264</v>
      </c>
      <c r="C36" s="36" t="s">
        <v>1265</v>
      </c>
      <c r="D36" s="102"/>
      <c r="E36" s="96"/>
      <c r="F36" s="25"/>
      <c r="G36" s="25">
        <f>SUM(G37:G38)</f>
        <v>0</v>
      </c>
      <c r="H36" s="12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>
        <v>22</v>
      </c>
      <c r="B37" s="78" t="s">
        <v>1266</v>
      </c>
      <c r="C37" s="35" t="s">
        <v>1267</v>
      </c>
      <c r="D37" s="100" t="s">
        <v>69</v>
      </c>
      <c r="E37" s="95">
        <v>10</v>
      </c>
      <c r="F37" s="24"/>
      <c r="G37" s="24">
        <f t="shared" si="0"/>
        <v>0</v>
      </c>
      <c r="H37" s="124" t="s">
        <v>2513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23</v>
      </c>
      <c r="B38" s="78" t="s">
        <v>1268</v>
      </c>
      <c r="C38" s="35" t="s">
        <v>1269</v>
      </c>
      <c r="D38" s="100" t="s">
        <v>69</v>
      </c>
      <c r="E38" s="95">
        <v>2</v>
      </c>
      <c r="F38" s="24"/>
      <c r="G38" s="24">
        <f t="shared" si="0"/>
        <v>0</v>
      </c>
      <c r="H38" s="124" t="s">
        <v>2512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1" t="s">
        <v>65</v>
      </c>
      <c r="B39" s="79" t="s">
        <v>1270</v>
      </c>
      <c r="C39" s="36" t="s">
        <v>1271</v>
      </c>
      <c r="D39" s="102"/>
      <c r="E39" s="96"/>
      <c r="F39" s="25"/>
      <c r="G39" s="25">
        <f>SUM(G40:G45)</f>
        <v>0</v>
      </c>
      <c r="H39" s="12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>
        <v>24</v>
      </c>
      <c r="B40" s="78" t="s">
        <v>1272</v>
      </c>
      <c r="C40" s="35" t="s">
        <v>1273</v>
      </c>
      <c r="D40" s="100" t="s">
        <v>69</v>
      </c>
      <c r="E40" s="95">
        <v>5</v>
      </c>
      <c r="F40" s="24"/>
      <c r="G40" s="24">
        <f t="shared" si="0"/>
        <v>0</v>
      </c>
      <c r="H40" s="124" t="s">
        <v>2513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ht="22.5" outlineLevel="1" x14ac:dyDescent="0.2">
      <c r="A41" s="20">
        <v>25</v>
      </c>
      <c r="B41" s="78" t="s">
        <v>1274</v>
      </c>
      <c r="C41" s="35" t="s">
        <v>1275</v>
      </c>
      <c r="D41" s="100" t="s">
        <v>69</v>
      </c>
      <c r="E41" s="95">
        <v>1</v>
      </c>
      <c r="F41" s="24"/>
      <c r="G41" s="24">
        <f t="shared" si="0"/>
        <v>0</v>
      </c>
      <c r="H41" s="124" t="s">
        <v>2512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22.5" outlineLevel="1" x14ac:dyDescent="0.2">
      <c r="A42" s="20">
        <v>26</v>
      </c>
      <c r="B42" s="78" t="s">
        <v>1276</v>
      </c>
      <c r="C42" s="35" t="s">
        <v>1277</v>
      </c>
      <c r="D42" s="100" t="s">
        <v>69</v>
      </c>
      <c r="E42" s="95">
        <v>1</v>
      </c>
      <c r="F42" s="24"/>
      <c r="G42" s="24">
        <f t="shared" si="0"/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ht="22.5" outlineLevel="1" x14ac:dyDescent="0.2">
      <c r="A43" s="20">
        <v>27</v>
      </c>
      <c r="B43" s="78" t="s">
        <v>1278</v>
      </c>
      <c r="C43" s="35" t="s">
        <v>1279</v>
      </c>
      <c r="D43" s="100" t="s">
        <v>69</v>
      </c>
      <c r="E43" s="95">
        <v>1</v>
      </c>
      <c r="F43" s="24"/>
      <c r="G43" s="24">
        <f t="shared" si="0"/>
        <v>0</v>
      </c>
      <c r="H43" s="124" t="s">
        <v>2512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22.5" outlineLevel="1" x14ac:dyDescent="0.2">
      <c r="A44" s="20">
        <v>28</v>
      </c>
      <c r="B44" s="78" t="s">
        <v>1280</v>
      </c>
      <c r="C44" s="35" t="s">
        <v>1281</v>
      </c>
      <c r="D44" s="100" t="s">
        <v>69</v>
      </c>
      <c r="E44" s="95">
        <v>1</v>
      </c>
      <c r="F44" s="24"/>
      <c r="G44" s="24">
        <f t="shared" si="0"/>
        <v>0</v>
      </c>
      <c r="H44" s="124" t="s">
        <v>2512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29</v>
      </c>
      <c r="B45" s="78" t="s">
        <v>1282</v>
      </c>
      <c r="C45" s="35" t="s">
        <v>1283</v>
      </c>
      <c r="D45" s="100" t="s">
        <v>69</v>
      </c>
      <c r="E45" s="95">
        <v>1</v>
      </c>
      <c r="F45" s="24"/>
      <c r="G45" s="24">
        <f t="shared" si="0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1" t="s">
        <v>65</v>
      </c>
      <c r="B46" s="79" t="s">
        <v>1284</v>
      </c>
      <c r="C46" s="36" t="s">
        <v>1285</v>
      </c>
      <c r="D46" s="102"/>
      <c r="E46" s="96"/>
      <c r="F46" s="25"/>
      <c r="G46" s="25">
        <f>SUM(G47:G65)</f>
        <v>0</v>
      </c>
      <c r="H46" s="1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30</v>
      </c>
      <c r="B47" s="78" t="s">
        <v>1286</v>
      </c>
      <c r="C47" s="35" t="s">
        <v>1287</v>
      </c>
      <c r="D47" s="100" t="s">
        <v>83</v>
      </c>
      <c r="E47" s="95">
        <v>209</v>
      </c>
      <c r="F47" s="24"/>
      <c r="G47" s="24">
        <f t="shared" si="0"/>
        <v>0</v>
      </c>
      <c r="H47" s="124" t="s">
        <v>2513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62"/>
      <c r="B48" s="87"/>
      <c r="C48" s="92" t="s">
        <v>1288</v>
      </c>
      <c r="D48" s="101"/>
      <c r="E48" s="88"/>
      <c r="F48" s="88"/>
      <c r="G48" s="88">
        <f t="shared" si="0"/>
        <v>0</v>
      </c>
      <c r="H48" s="268">
        <v>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>
        <v>31</v>
      </c>
      <c r="B49" s="78" t="s">
        <v>1289</v>
      </c>
      <c r="C49" s="35" t="s">
        <v>1290</v>
      </c>
      <c r="D49" s="100" t="s">
        <v>83</v>
      </c>
      <c r="E49" s="95">
        <v>54</v>
      </c>
      <c r="F49" s="24"/>
      <c r="G49" s="24">
        <f t="shared" si="0"/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62"/>
      <c r="B50" s="87"/>
      <c r="C50" s="92" t="s">
        <v>1288</v>
      </c>
      <c r="D50" s="101"/>
      <c r="E50" s="88"/>
      <c r="F50" s="88"/>
      <c r="G50" s="88">
        <f t="shared" si="0"/>
        <v>0</v>
      </c>
      <c r="H50" s="268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32</v>
      </c>
      <c r="B51" s="78" t="s">
        <v>1291</v>
      </c>
      <c r="C51" s="35" t="s">
        <v>1292</v>
      </c>
      <c r="D51" s="100" t="s">
        <v>83</v>
      </c>
      <c r="E51" s="95">
        <v>26</v>
      </c>
      <c r="F51" s="24"/>
      <c r="G51" s="24">
        <f t="shared" si="0"/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62"/>
      <c r="B52" s="87"/>
      <c r="C52" s="92" t="s">
        <v>1288</v>
      </c>
      <c r="D52" s="101"/>
      <c r="E52" s="88"/>
      <c r="F52" s="88"/>
      <c r="G52" s="88">
        <f t="shared" si="0"/>
        <v>0</v>
      </c>
      <c r="H52" s="268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>
        <v>33</v>
      </c>
      <c r="B53" s="78" t="s">
        <v>1293</v>
      </c>
      <c r="C53" s="35" t="s">
        <v>1294</v>
      </c>
      <c r="D53" s="100" t="s">
        <v>83</v>
      </c>
      <c r="E53" s="95">
        <v>9</v>
      </c>
      <c r="F53" s="24"/>
      <c r="G53" s="24">
        <f t="shared" si="0"/>
        <v>0</v>
      </c>
      <c r="H53" s="124" t="s">
        <v>2513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62"/>
      <c r="B54" s="87"/>
      <c r="C54" s="92" t="s">
        <v>1288</v>
      </c>
      <c r="D54" s="101"/>
      <c r="E54" s="88"/>
      <c r="F54" s="88"/>
      <c r="G54" s="88">
        <f t="shared" si="0"/>
        <v>0</v>
      </c>
      <c r="H54" s="268">
        <v>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34</v>
      </c>
      <c r="B55" s="78" t="s">
        <v>1295</v>
      </c>
      <c r="C55" s="35" t="s">
        <v>1296</v>
      </c>
      <c r="D55" s="100" t="s">
        <v>83</v>
      </c>
      <c r="E55" s="95">
        <v>54</v>
      </c>
      <c r="F55" s="24"/>
      <c r="G55" s="24">
        <f t="shared" si="0"/>
        <v>0</v>
      </c>
      <c r="H55" s="124" t="s">
        <v>2513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62"/>
      <c r="B56" s="87"/>
      <c r="C56" s="92" t="s">
        <v>1288</v>
      </c>
      <c r="D56" s="101"/>
      <c r="E56" s="88"/>
      <c r="F56" s="88"/>
      <c r="G56" s="88">
        <f t="shared" si="0"/>
        <v>0</v>
      </c>
      <c r="H56" s="268">
        <v>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>
        <v>35</v>
      </c>
      <c r="B57" s="78" t="s">
        <v>1297</v>
      </c>
      <c r="C57" s="35" t="s">
        <v>1298</v>
      </c>
      <c r="D57" s="100" t="s">
        <v>69</v>
      </c>
      <c r="E57" s="95">
        <v>1</v>
      </c>
      <c r="F57" s="24"/>
      <c r="G57" s="24">
        <f t="shared" si="0"/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36</v>
      </c>
      <c r="B58" s="78" t="s">
        <v>1299</v>
      </c>
      <c r="C58" s="35" t="s">
        <v>1300</v>
      </c>
      <c r="D58" s="100" t="s">
        <v>69</v>
      </c>
      <c r="E58" s="95">
        <v>1</v>
      </c>
      <c r="F58" s="24"/>
      <c r="G58" s="24">
        <f t="shared" si="0"/>
        <v>0</v>
      </c>
      <c r="H58" s="124" t="s">
        <v>2513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37</v>
      </c>
      <c r="B59" s="78" t="s">
        <v>1301</v>
      </c>
      <c r="C59" s="35" t="s">
        <v>1302</v>
      </c>
      <c r="D59" s="100" t="s">
        <v>69</v>
      </c>
      <c r="E59" s="95">
        <v>1</v>
      </c>
      <c r="F59" s="24"/>
      <c r="G59" s="24">
        <f t="shared" si="0"/>
        <v>0</v>
      </c>
      <c r="H59" s="124" t="s">
        <v>2513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85">
        <v>38</v>
      </c>
      <c r="B60" s="90" t="s">
        <v>1303</v>
      </c>
      <c r="C60" s="93" t="s">
        <v>1304</v>
      </c>
      <c r="D60" s="103" t="s">
        <v>69</v>
      </c>
      <c r="E60" s="97">
        <v>20</v>
      </c>
      <c r="F60" s="86"/>
      <c r="G60" s="86">
        <f t="shared" si="0"/>
        <v>0</v>
      </c>
      <c r="H60" s="269" t="s">
        <v>2513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39</v>
      </c>
      <c r="B61" s="78" t="s">
        <v>1305</v>
      </c>
      <c r="C61" s="35" t="s">
        <v>1306</v>
      </c>
      <c r="D61" s="100" t="s">
        <v>83</v>
      </c>
      <c r="E61" s="95">
        <v>298</v>
      </c>
      <c r="F61" s="24"/>
      <c r="G61" s="24">
        <f t="shared" si="0"/>
        <v>0</v>
      </c>
      <c r="H61" s="124" t="s">
        <v>2513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62"/>
      <c r="B62" s="87"/>
      <c r="C62" s="92" t="s">
        <v>1307</v>
      </c>
      <c r="D62" s="101"/>
      <c r="E62" s="88"/>
      <c r="F62" s="88"/>
      <c r="G62" s="88">
        <f t="shared" si="0"/>
        <v>0</v>
      </c>
      <c r="H62" s="268"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40</v>
      </c>
      <c r="B63" s="78" t="s">
        <v>1308</v>
      </c>
      <c r="C63" s="35" t="s">
        <v>1309</v>
      </c>
      <c r="D63" s="100" t="s">
        <v>83</v>
      </c>
      <c r="E63" s="95">
        <v>54</v>
      </c>
      <c r="F63" s="24"/>
      <c r="G63" s="24">
        <f t="shared" si="0"/>
        <v>0</v>
      </c>
      <c r="H63" s="124" t="s">
        <v>2513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62"/>
      <c r="B64" s="87"/>
      <c r="C64" s="92" t="s">
        <v>1307</v>
      </c>
      <c r="D64" s="101"/>
      <c r="E64" s="88"/>
      <c r="F64" s="88"/>
      <c r="G64" s="88">
        <f t="shared" si="0"/>
        <v>0</v>
      </c>
      <c r="H64" s="268">
        <v>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>
        <v>41</v>
      </c>
      <c r="B65" s="78" t="s">
        <v>1310</v>
      </c>
      <c r="C65" s="35" t="s">
        <v>1311</v>
      </c>
      <c r="D65" s="100" t="s">
        <v>329</v>
      </c>
      <c r="E65" s="95">
        <v>2.6290399999999998</v>
      </c>
      <c r="F65" s="24"/>
      <c r="G65" s="24">
        <f t="shared" si="0"/>
        <v>0</v>
      </c>
      <c r="H65" s="124" t="s">
        <v>2513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outlineLevel="1" x14ac:dyDescent="0.2">
      <c r="A66" s="21" t="s">
        <v>65</v>
      </c>
      <c r="B66" s="79" t="s">
        <v>1312</v>
      </c>
      <c r="C66" s="36" t="s">
        <v>1313</v>
      </c>
      <c r="D66" s="102"/>
      <c r="E66" s="96"/>
      <c r="F66" s="25"/>
      <c r="G66" s="25">
        <f>SUM(G67:G106)</f>
        <v>0</v>
      </c>
      <c r="H66" s="12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>
        <v>42</v>
      </c>
      <c r="B67" s="78" t="s">
        <v>1314</v>
      </c>
      <c r="C67" s="35" t="s">
        <v>1315</v>
      </c>
      <c r="D67" s="100" t="s">
        <v>69</v>
      </c>
      <c r="E67" s="95">
        <v>20</v>
      </c>
      <c r="F67" s="24"/>
      <c r="G67" s="24">
        <f t="shared" si="0"/>
        <v>0</v>
      </c>
      <c r="H67" s="124" t="s">
        <v>2513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>
        <v>43</v>
      </c>
      <c r="B68" s="78" t="s">
        <v>1316</v>
      </c>
      <c r="C68" s="35" t="s">
        <v>1317</v>
      </c>
      <c r="D68" s="100" t="s">
        <v>69</v>
      </c>
      <c r="E68" s="95">
        <v>1</v>
      </c>
      <c r="F68" s="24"/>
      <c r="G68" s="24">
        <f t="shared" si="0"/>
        <v>0</v>
      </c>
      <c r="H68" s="124" t="s">
        <v>2513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>
        <v>44</v>
      </c>
      <c r="B69" s="78" t="s">
        <v>1318</v>
      </c>
      <c r="C69" s="35" t="s">
        <v>1319</v>
      </c>
      <c r="D69" s="100" t="s">
        <v>69</v>
      </c>
      <c r="E69" s="95">
        <v>13</v>
      </c>
      <c r="F69" s="24"/>
      <c r="G69" s="24">
        <f t="shared" si="0"/>
        <v>0</v>
      </c>
      <c r="H69" s="124" t="s">
        <v>2513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45</v>
      </c>
      <c r="B70" s="78" t="s">
        <v>1320</v>
      </c>
      <c r="C70" s="35" t="s">
        <v>1321</v>
      </c>
      <c r="D70" s="100" t="s">
        <v>69</v>
      </c>
      <c r="E70" s="95">
        <v>6</v>
      </c>
      <c r="F70" s="24"/>
      <c r="G70" s="24">
        <f t="shared" si="0"/>
        <v>0</v>
      </c>
      <c r="H70" s="124" t="s">
        <v>2513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>
        <v>46</v>
      </c>
      <c r="B71" s="78" t="s">
        <v>1322</v>
      </c>
      <c r="C71" s="35" t="s">
        <v>1323</v>
      </c>
      <c r="D71" s="100" t="s">
        <v>69</v>
      </c>
      <c r="E71" s="95">
        <v>7</v>
      </c>
      <c r="F71" s="24"/>
      <c r="G71" s="24">
        <f t="shared" si="0"/>
        <v>0</v>
      </c>
      <c r="H71" s="124" t="s">
        <v>2513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>
        <v>47</v>
      </c>
      <c r="B72" s="78" t="s">
        <v>1324</v>
      </c>
      <c r="C72" s="35" t="s">
        <v>1325</v>
      </c>
      <c r="D72" s="100" t="s">
        <v>69</v>
      </c>
      <c r="E72" s="95">
        <v>7</v>
      </c>
      <c r="F72" s="24"/>
      <c r="G72" s="24">
        <f t="shared" si="0"/>
        <v>0</v>
      </c>
      <c r="H72" s="124" t="s">
        <v>2513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>
        <v>48</v>
      </c>
      <c r="B73" s="78" t="s">
        <v>1326</v>
      </c>
      <c r="C73" s="35" t="s">
        <v>1327</v>
      </c>
      <c r="D73" s="100" t="s">
        <v>69</v>
      </c>
      <c r="E73" s="95">
        <v>12</v>
      </c>
      <c r="F73" s="24"/>
      <c r="G73" s="24">
        <f t="shared" si="0"/>
        <v>0</v>
      </c>
      <c r="H73" s="124" t="s">
        <v>2513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>
        <v>49</v>
      </c>
      <c r="B74" s="78" t="s">
        <v>1328</v>
      </c>
      <c r="C74" s="35" t="s">
        <v>1329</v>
      </c>
      <c r="D74" s="100" t="s">
        <v>69</v>
      </c>
      <c r="E74" s="95">
        <v>4</v>
      </c>
      <c r="F74" s="24"/>
      <c r="G74" s="24">
        <f t="shared" ref="G74:G105" si="1">ROUND(E74*F74,2)</f>
        <v>0</v>
      </c>
      <c r="H74" s="124" t="s">
        <v>2513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50</v>
      </c>
      <c r="B75" s="78" t="s">
        <v>1330</v>
      </c>
      <c r="C75" s="35" t="s">
        <v>1331</v>
      </c>
      <c r="D75" s="100" t="s">
        <v>69</v>
      </c>
      <c r="E75" s="95">
        <v>4</v>
      </c>
      <c r="F75" s="24"/>
      <c r="G75" s="24">
        <f t="shared" si="1"/>
        <v>0</v>
      </c>
      <c r="H75" s="124" t="s">
        <v>2513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>
        <v>51</v>
      </c>
      <c r="B76" s="78" t="s">
        <v>1332</v>
      </c>
      <c r="C76" s="35" t="s">
        <v>1333</v>
      </c>
      <c r="D76" s="100" t="s">
        <v>69</v>
      </c>
      <c r="E76" s="95">
        <v>4</v>
      </c>
      <c r="F76" s="24"/>
      <c r="G76" s="24">
        <f t="shared" si="1"/>
        <v>0</v>
      </c>
      <c r="H76" s="124" t="s">
        <v>2513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>
        <v>52</v>
      </c>
      <c r="B77" s="78" t="s">
        <v>1334</v>
      </c>
      <c r="C77" s="35" t="s">
        <v>1335</v>
      </c>
      <c r="D77" s="100" t="s">
        <v>69</v>
      </c>
      <c r="E77" s="95">
        <v>8</v>
      </c>
      <c r="F77" s="24"/>
      <c r="G77" s="24">
        <f t="shared" si="1"/>
        <v>0</v>
      </c>
      <c r="H77" s="124" t="s">
        <v>2513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>
        <v>53</v>
      </c>
      <c r="B78" s="78" t="s">
        <v>1336</v>
      </c>
      <c r="C78" s="35" t="s">
        <v>1337</v>
      </c>
      <c r="D78" s="100" t="s">
        <v>69</v>
      </c>
      <c r="E78" s="95">
        <v>1</v>
      </c>
      <c r="F78" s="24"/>
      <c r="G78" s="24">
        <f t="shared" si="1"/>
        <v>0</v>
      </c>
      <c r="H78" s="124" t="s">
        <v>2513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>
        <v>54</v>
      </c>
      <c r="B79" s="78" t="s">
        <v>1338</v>
      </c>
      <c r="C79" s="35" t="s">
        <v>1339</v>
      </c>
      <c r="D79" s="100" t="s">
        <v>69</v>
      </c>
      <c r="E79" s="95">
        <v>1</v>
      </c>
      <c r="F79" s="24"/>
      <c r="G79" s="24">
        <f t="shared" si="1"/>
        <v>0</v>
      </c>
      <c r="H79" s="124" t="s">
        <v>2513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2">
      <c r="A80" s="20">
        <v>55</v>
      </c>
      <c r="B80" s="78" t="s">
        <v>1340</v>
      </c>
      <c r="C80" s="35" t="s">
        <v>1341</v>
      </c>
      <c r="D80" s="100" t="s">
        <v>69</v>
      </c>
      <c r="E80" s="95">
        <v>1</v>
      </c>
      <c r="F80" s="24"/>
      <c r="G80" s="24">
        <f t="shared" si="1"/>
        <v>0</v>
      </c>
      <c r="H80" s="124" t="s">
        <v>2513</v>
      </c>
      <c r="I80" s="19"/>
      <c r="Q80" t="s">
        <v>66</v>
      </c>
    </row>
    <row r="81" spans="1:46" outlineLevel="1" x14ac:dyDescent="0.2">
      <c r="A81" s="20">
        <v>56</v>
      </c>
      <c r="B81" s="78" t="s">
        <v>1342</v>
      </c>
      <c r="C81" s="35" t="s">
        <v>1343</v>
      </c>
      <c r="D81" s="100" t="s">
        <v>69</v>
      </c>
      <c r="E81" s="95">
        <v>1</v>
      </c>
      <c r="F81" s="24"/>
      <c r="G81" s="24">
        <f t="shared" si="1"/>
        <v>0</v>
      </c>
      <c r="H81" s="124" t="s">
        <v>2513</v>
      </c>
      <c r="I81" s="19"/>
      <c r="J81" s="19"/>
      <c r="K81" s="19"/>
      <c r="L81" s="19"/>
      <c r="M81" s="19"/>
      <c r="N81" s="19"/>
      <c r="O81" s="19"/>
      <c r="P81" s="19"/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57</v>
      </c>
      <c r="B82" s="78" t="s">
        <v>1344</v>
      </c>
      <c r="C82" s="35" t="s">
        <v>1345</v>
      </c>
      <c r="D82" s="100" t="s">
        <v>69</v>
      </c>
      <c r="E82" s="95">
        <v>2</v>
      </c>
      <c r="F82" s="24"/>
      <c r="G82" s="24">
        <f t="shared" si="1"/>
        <v>0</v>
      </c>
      <c r="H82" s="124" t="s">
        <v>2513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>
        <v>58</v>
      </c>
      <c r="B83" s="78" t="s">
        <v>1346</v>
      </c>
      <c r="C83" s="35" t="s">
        <v>1347</v>
      </c>
      <c r="D83" s="100" t="s">
        <v>69</v>
      </c>
      <c r="E83" s="95">
        <v>20</v>
      </c>
      <c r="F83" s="24"/>
      <c r="G83" s="24">
        <f t="shared" si="1"/>
        <v>0</v>
      </c>
      <c r="H83" s="124" t="s">
        <v>2513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>
        <v>59</v>
      </c>
      <c r="B84" s="78" t="s">
        <v>1348</v>
      </c>
      <c r="C84" s="35" t="s">
        <v>1349</v>
      </c>
      <c r="D84" s="100" t="s">
        <v>69</v>
      </c>
      <c r="E84" s="95">
        <v>10</v>
      </c>
      <c r="F84" s="24"/>
      <c r="G84" s="24">
        <f t="shared" si="1"/>
        <v>0</v>
      </c>
      <c r="H84" s="124" t="s">
        <v>2513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>
        <v>60</v>
      </c>
      <c r="B85" s="78" t="s">
        <v>1350</v>
      </c>
      <c r="C85" s="35" t="s">
        <v>1351</v>
      </c>
      <c r="D85" s="100" t="s">
        <v>69</v>
      </c>
      <c r="E85" s="95">
        <v>1</v>
      </c>
      <c r="F85" s="24"/>
      <c r="G85" s="24">
        <f t="shared" si="1"/>
        <v>0</v>
      </c>
      <c r="H85" s="124" t="s">
        <v>2513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>
        <v>61</v>
      </c>
      <c r="B86" s="78" t="s">
        <v>1352</v>
      </c>
      <c r="C86" s="35" t="s">
        <v>1353</v>
      </c>
      <c r="D86" s="100" t="s">
        <v>69</v>
      </c>
      <c r="E86" s="95">
        <v>1</v>
      </c>
      <c r="F86" s="24"/>
      <c r="G86" s="24">
        <f t="shared" si="1"/>
        <v>0</v>
      </c>
      <c r="H86" s="124" t="s">
        <v>2513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>
        <v>62</v>
      </c>
      <c r="B87" s="78" t="s">
        <v>1354</v>
      </c>
      <c r="C87" s="35" t="s">
        <v>1355</v>
      </c>
      <c r="D87" s="100" t="s">
        <v>69</v>
      </c>
      <c r="E87" s="95">
        <v>1</v>
      </c>
      <c r="F87" s="24"/>
      <c r="G87" s="24">
        <f t="shared" si="1"/>
        <v>0</v>
      </c>
      <c r="H87" s="124" t="s">
        <v>2513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63</v>
      </c>
      <c r="B88" s="78" t="s">
        <v>1356</v>
      </c>
      <c r="C88" s="35" t="s">
        <v>1357</v>
      </c>
      <c r="D88" s="100" t="s">
        <v>69</v>
      </c>
      <c r="E88" s="95">
        <v>2</v>
      </c>
      <c r="F88" s="24"/>
      <c r="G88" s="24">
        <f t="shared" si="1"/>
        <v>0</v>
      </c>
      <c r="H88" s="124" t="s">
        <v>2513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>
        <v>64</v>
      </c>
      <c r="B89" s="78" t="s">
        <v>1358</v>
      </c>
      <c r="C89" s="35" t="s">
        <v>1359</v>
      </c>
      <c r="D89" s="100" t="s">
        <v>69</v>
      </c>
      <c r="E89" s="95">
        <v>15</v>
      </c>
      <c r="F89" s="24"/>
      <c r="G89" s="24">
        <f t="shared" si="1"/>
        <v>0</v>
      </c>
      <c r="H89" s="124" t="s">
        <v>2513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65</v>
      </c>
      <c r="B90" s="78" t="s">
        <v>1360</v>
      </c>
      <c r="C90" s="35" t="s">
        <v>1361</v>
      </c>
      <c r="D90" s="100" t="s">
        <v>69</v>
      </c>
      <c r="E90" s="95">
        <v>10</v>
      </c>
      <c r="F90" s="24"/>
      <c r="G90" s="24">
        <f t="shared" si="1"/>
        <v>0</v>
      </c>
      <c r="H90" s="124" t="s">
        <v>2513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>
        <v>66</v>
      </c>
      <c r="B91" s="78" t="s">
        <v>1362</v>
      </c>
      <c r="C91" s="35" t="s">
        <v>1363</v>
      </c>
      <c r="D91" s="100" t="s">
        <v>69</v>
      </c>
      <c r="E91" s="95">
        <v>4</v>
      </c>
      <c r="F91" s="24"/>
      <c r="G91" s="24">
        <f t="shared" si="1"/>
        <v>0</v>
      </c>
      <c r="H91" s="124" t="s">
        <v>2513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>
        <v>67</v>
      </c>
      <c r="B92" s="78" t="s">
        <v>1364</v>
      </c>
      <c r="C92" s="35" t="s">
        <v>1365</v>
      </c>
      <c r="D92" s="100" t="s">
        <v>69</v>
      </c>
      <c r="E92" s="95">
        <v>10</v>
      </c>
      <c r="F92" s="24"/>
      <c r="G92" s="24">
        <f t="shared" si="1"/>
        <v>0</v>
      </c>
      <c r="H92" s="124" t="s">
        <v>2513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>
        <v>68</v>
      </c>
      <c r="B93" s="78" t="s">
        <v>1366</v>
      </c>
      <c r="C93" s="35" t="s">
        <v>1367</v>
      </c>
      <c r="D93" s="100" t="s">
        <v>69</v>
      </c>
      <c r="E93" s="95">
        <v>1</v>
      </c>
      <c r="F93" s="24"/>
      <c r="G93" s="24">
        <f t="shared" si="1"/>
        <v>0</v>
      </c>
      <c r="H93" s="124" t="s">
        <v>2513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69</v>
      </c>
      <c r="B94" s="78" t="s">
        <v>1368</v>
      </c>
      <c r="C94" s="35" t="s">
        <v>1369</v>
      </c>
      <c r="D94" s="100" t="s">
        <v>69</v>
      </c>
      <c r="E94" s="95">
        <v>1</v>
      </c>
      <c r="F94" s="24"/>
      <c r="G94" s="24">
        <f t="shared" si="1"/>
        <v>0</v>
      </c>
      <c r="H94" s="124" t="s">
        <v>2512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>
        <v>70</v>
      </c>
      <c r="B95" s="78" t="s">
        <v>1370</v>
      </c>
      <c r="C95" s="35" t="s">
        <v>1371</v>
      </c>
      <c r="D95" s="100" t="s">
        <v>69</v>
      </c>
      <c r="E95" s="95">
        <v>2</v>
      </c>
      <c r="F95" s="24"/>
      <c r="G95" s="24">
        <f t="shared" si="1"/>
        <v>0</v>
      </c>
      <c r="H95" s="124" t="s">
        <v>2512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71</v>
      </c>
      <c r="B96" s="78" t="s">
        <v>1372</v>
      </c>
      <c r="C96" s="35" t="s">
        <v>1373</v>
      </c>
      <c r="D96" s="100" t="s">
        <v>69</v>
      </c>
      <c r="E96" s="95">
        <v>1</v>
      </c>
      <c r="F96" s="24"/>
      <c r="G96" s="24">
        <f t="shared" si="1"/>
        <v>0</v>
      </c>
      <c r="H96" s="124" t="s">
        <v>2512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72</v>
      </c>
      <c r="B97" s="78" t="s">
        <v>1374</v>
      </c>
      <c r="C97" s="35" t="s">
        <v>1375</v>
      </c>
      <c r="D97" s="100" t="s">
        <v>69</v>
      </c>
      <c r="E97" s="95">
        <v>1</v>
      </c>
      <c r="F97" s="24"/>
      <c r="G97" s="24">
        <f t="shared" si="1"/>
        <v>0</v>
      </c>
      <c r="H97" s="124" t="s">
        <v>2512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73</v>
      </c>
      <c r="B98" s="78" t="s">
        <v>1376</v>
      </c>
      <c r="C98" s="35" t="s">
        <v>1377</v>
      </c>
      <c r="D98" s="100" t="s">
        <v>69</v>
      </c>
      <c r="E98" s="95">
        <v>1</v>
      </c>
      <c r="F98" s="24"/>
      <c r="G98" s="24">
        <f t="shared" si="1"/>
        <v>0</v>
      </c>
      <c r="H98" s="124" t="s">
        <v>2512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>
        <v>74</v>
      </c>
      <c r="B99" s="78" t="s">
        <v>1378</v>
      </c>
      <c r="C99" s="35" t="s">
        <v>1379</v>
      </c>
      <c r="D99" s="100" t="s">
        <v>69</v>
      </c>
      <c r="E99" s="95">
        <v>18</v>
      </c>
      <c r="F99" s="24"/>
      <c r="G99" s="24">
        <f t="shared" si="1"/>
        <v>0</v>
      </c>
      <c r="H99" s="124" t="s">
        <v>2512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75</v>
      </c>
      <c r="B100" s="78" t="s">
        <v>1380</v>
      </c>
      <c r="C100" s="35" t="s">
        <v>1381</v>
      </c>
      <c r="D100" s="100" t="s">
        <v>69</v>
      </c>
      <c r="E100" s="95">
        <v>4</v>
      </c>
      <c r="F100" s="24"/>
      <c r="G100" s="24">
        <f t="shared" si="1"/>
        <v>0</v>
      </c>
      <c r="H100" s="124" t="s">
        <v>2512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>
        <v>76</v>
      </c>
      <c r="B101" s="78" t="s">
        <v>1382</v>
      </c>
      <c r="C101" s="35" t="s">
        <v>1383</v>
      </c>
      <c r="D101" s="100" t="s">
        <v>69</v>
      </c>
      <c r="E101" s="95">
        <v>4</v>
      </c>
      <c r="F101" s="24"/>
      <c r="G101" s="24">
        <f t="shared" si="1"/>
        <v>0</v>
      </c>
      <c r="H101" s="124" t="s">
        <v>2512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77</v>
      </c>
      <c r="B102" s="78" t="s">
        <v>1384</v>
      </c>
      <c r="C102" s="35" t="s">
        <v>1385</v>
      </c>
      <c r="D102" s="100" t="s">
        <v>69</v>
      </c>
      <c r="E102" s="95">
        <v>4</v>
      </c>
      <c r="F102" s="24"/>
      <c r="G102" s="24">
        <f t="shared" si="1"/>
        <v>0</v>
      </c>
      <c r="H102" s="124" t="s">
        <v>2512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78</v>
      </c>
      <c r="B103" s="78" t="s">
        <v>1386</v>
      </c>
      <c r="C103" s="35" t="s">
        <v>1387</v>
      </c>
      <c r="D103" s="100" t="s">
        <v>69</v>
      </c>
      <c r="E103" s="95">
        <v>1</v>
      </c>
      <c r="F103" s="24"/>
      <c r="G103" s="24">
        <f t="shared" si="1"/>
        <v>0</v>
      </c>
      <c r="H103" s="124" t="s">
        <v>2512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79</v>
      </c>
      <c r="B104" s="78" t="s">
        <v>1388</v>
      </c>
      <c r="C104" s="35" t="s">
        <v>1389</v>
      </c>
      <c r="D104" s="100" t="s">
        <v>69</v>
      </c>
      <c r="E104" s="95">
        <v>1</v>
      </c>
      <c r="F104" s="24"/>
      <c r="G104" s="24">
        <f t="shared" si="1"/>
        <v>0</v>
      </c>
      <c r="H104" s="124" t="s">
        <v>2512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353">
        <v>80</v>
      </c>
      <c r="B105" s="363" t="s">
        <v>1390</v>
      </c>
      <c r="C105" s="354" t="s">
        <v>1391</v>
      </c>
      <c r="D105" s="364" t="s">
        <v>69</v>
      </c>
      <c r="E105" s="365">
        <v>17</v>
      </c>
      <c r="F105" s="24"/>
      <c r="G105" s="24">
        <f t="shared" si="1"/>
        <v>0</v>
      </c>
      <c r="H105" s="124" t="s">
        <v>2513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81</v>
      </c>
      <c r="B106" s="78" t="s">
        <v>1392</v>
      </c>
      <c r="C106" s="35" t="s">
        <v>1393</v>
      </c>
      <c r="D106" s="100" t="s">
        <v>0</v>
      </c>
      <c r="E106" s="95">
        <v>1056.931</v>
      </c>
      <c r="F106" s="24"/>
      <c r="G106" s="24">
        <f t="shared" ref="G106" si="2">ROUND(E106*F106,2)</f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1" t="s">
        <v>65</v>
      </c>
      <c r="B107" s="79" t="s">
        <v>1394</v>
      </c>
      <c r="C107" s="36" t="s">
        <v>1395</v>
      </c>
      <c r="D107" s="102"/>
      <c r="E107" s="96"/>
      <c r="F107" s="25"/>
      <c r="G107" s="25">
        <f>SUM(G108:G143)</f>
        <v>0</v>
      </c>
      <c r="H107" s="12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82</v>
      </c>
      <c r="B108" s="78" t="s">
        <v>1396</v>
      </c>
      <c r="C108" s="35" t="s">
        <v>1397</v>
      </c>
      <c r="D108" s="100" t="s">
        <v>69</v>
      </c>
      <c r="E108" s="95">
        <v>13</v>
      </c>
      <c r="F108" s="24"/>
      <c r="G108" s="24">
        <f t="shared" ref="G108:G166" si="3">ROUND(E108*F108,2)</f>
        <v>0</v>
      </c>
      <c r="H108" s="124" t="s">
        <v>2513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83</v>
      </c>
      <c r="B109" s="78" t="s">
        <v>1398</v>
      </c>
      <c r="C109" s="35" t="s">
        <v>1399</v>
      </c>
      <c r="D109" s="100" t="s">
        <v>69</v>
      </c>
      <c r="E109" s="95">
        <v>2</v>
      </c>
      <c r="F109" s="24"/>
      <c r="G109" s="24">
        <f t="shared" si="3"/>
        <v>0</v>
      </c>
      <c r="H109" s="124" t="s">
        <v>2513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84</v>
      </c>
      <c r="B110" s="78" t="s">
        <v>1400</v>
      </c>
      <c r="C110" s="35" t="s">
        <v>1401</v>
      </c>
      <c r="D110" s="100" t="s">
        <v>69</v>
      </c>
      <c r="E110" s="95">
        <v>12</v>
      </c>
      <c r="F110" s="24"/>
      <c r="G110" s="24">
        <f t="shared" si="3"/>
        <v>0</v>
      </c>
      <c r="H110" s="124" t="s">
        <v>2513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>
        <v>85</v>
      </c>
      <c r="B111" s="78" t="s">
        <v>1402</v>
      </c>
      <c r="C111" s="35" t="s">
        <v>1403</v>
      </c>
      <c r="D111" s="100" t="s">
        <v>69</v>
      </c>
      <c r="E111" s="95">
        <v>3</v>
      </c>
      <c r="F111" s="24"/>
      <c r="G111" s="24">
        <f t="shared" si="3"/>
        <v>0</v>
      </c>
      <c r="H111" s="124" t="s">
        <v>2513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>
        <v>86</v>
      </c>
      <c r="B112" s="78" t="s">
        <v>1404</v>
      </c>
      <c r="C112" s="35" t="s">
        <v>1405</v>
      </c>
      <c r="D112" s="100" t="s">
        <v>69</v>
      </c>
      <c r="E112" s="95">
        <v>2</v>
      </c>
      <c r="F112" s="24"/>
      <c r="G112" s="24">
        <f t="shared" si="3"/>
        <v>0</v>
      </c>
      <c r="H112" s="124" t="s">
        <v>2513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ht="22.5" outlineLevel="1" x14ac:dyDescent="0.2">
      <c r="A113" s="20">
        <v>87</v>
      </c>
      <c r="B113" s="78" t="s">
        <v>1406</v>
      </c>
      <c r="C113" s="35" t="s">
        <v>1407</v>
      </c>
      <c r="D113" s="100" t="s">
        <v>69</v>
      </c>
      <c r="E113" s="95">
        <v>1</v>
      </c>
      <c r="F113" s="24"/>
      <c r="G113" s="24">
        <f t="shared" si="3"/>
        <v>0</v>
      </c>
      <c r="H113" s="124" t="s">
        <v>2513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ht="22.5" outlineLevel="1" x14ac:dyDescent="0.2">
      <c r="A114" s="20">
        <v>88</v>
      </c>
      <c r="B114" s="78" t="s">
        <v>1408</v>
      </c>
      <c r="C114" s="35" t="s">
        <v>1409</v>
      </c>
      <c r="D114" s="100" t="s">
        <v>69</v>
      </c>
      <c r="E114" s="95">
        <v>5</v>
      </c>
      <c r="F114" s="24"/>
      <c r="G114" s="24">
        <f t="shared" si="3"/>
        <v>0</v>
      </c>
      <c r="H114" s="124" t="s">
        <v>2512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ht="22.5" outlineLevel="1" x14ac:dyDescent="0.2">
      <c r="A115" s="62"/>
      <c r="B115" s="87"/>
      <c r="C115" s="92" t="s">
        <v>1410</v>
      </c>
      <c r="D115" s="101"/>
      <c r="E115" s="88"/>
      <c r="F115" s="88"/>
      <c r="G115" s="88">
        <f t="shared" si="3"/>
        <v>0</v>
      </c>
      <c r="H115" s="268"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ht="22.5" outlineLevel="1" x14ac:dyDescent="0.2">
      <c r="A116" s="20">
        <v>89</v>
      </c>
      <c r="B116" s="78" t="s">
        <v>1411</v>
      </c>
      <c r="C116" s="35" t="s">
        <v>1412</v>
      </c>
      <c r="D116" s="100" t="s">
        <v>69</v>
      </c>
      <c r="E116" s="95">
        <v>1</v>
      </c>
      <c r="F116" s="24"/>
      <c r="G116" s="24">
        <f t="shared" si="3"/>
        <v>0</v>
      </c>
      <c r="H116" s="124" t="s">
        <v>2512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22.5" outlineLevel="1" x14ac:dyDescent="0.2">
      <c r="A117" s="62"/>
      <c r="B117" s="87"/>
      <c r="C117" s="92" t="s">
        <v>1410</v>
      </c>
      <c r="D117" s="101"/>
      <c r="E117" s="88"/>
      <c r="F117" s="88"/>
      <c r="G117" s="88">
        <f t="shared" si="3"/>
        <v>0</v>
      </c>
      <c r="H117" s="268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ht="22.5" outlineLevel="1" x14ac:dyDescent="0.2">
      <c r="A118" s="20">
        <v>90</v>
      </c>
      <c r="B118" s="78" t="s">
        <v>1413</v>
      </c>
      <c r="C118" s="35" t="s">
        <v>1414</v>
      </c>
      <c r="D118" s="100" t="s">
        <v>69</v>
      </c>
      <c r="E118" s="95">
        <v>3</v>
      </c>
      <c r="F118" s="24"/>
      <c r="G118" s="24">
        <f t="shared" si="3"/>
        <v>0</v>
      </c>
      <c r="H118" s="124" t="s">
        <v>2512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ht="22.5" outlineLevel="1" x14ac:dyDescent="0.2">
      <c r="A119" s="62"/>
      <c r="B119" s="87"/>
      <c r="C119" s="92" t="s">
        <v>1410</v>
      </c>
      <c r="D119" s="101"/>
      <c r="E119" s="88"/>
      <c r="F119" s="88"/>
      <c r="G119" s="88">
        <f t="shared" si="3"/>
        <v>0</v>
      </c>
      <c r="H119" s="268">
        <v>0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ht="22.5" outlineLevel="1" x14ac:dyDescent="0.2">
      <c r="A120" s="20">
        <v>91</v>
      </c>
      <c r="B120" s="78" t="s">
        <v>1415</v>
      </c>
      <c r="C120" s="35" t="s">
        <v>1416</v>
      </c>
      <c r="D120" s="100" t="s">
        <v>69</v>
      </c>
      <c r="E120" s="95">
        <v>1</v>
      </c>
      <c r="F120" s="24"/>
      <c r="G120" s="24">
        <f t="shared" si="3"/>
        <v>0</v>
      </c>
      <c r="H120" s="124" t="s">
        <v>2512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ht="22.5" outlineLevel="1" x14ac:dyDescent="0.2">
      <c r="A121" s="62"/>
      <c r="B121" s="87"/>
      <c r="C121" s="92" t="s">
        <v>1410</v>
      </c>
      <c r="D121" s="101"/>
      <c r="E121" s="88"/>
      <c r="F121" s="88"/>
      <c r="G121" s="88">
        <f t="shared" si="3"/>
        <v>0</v>
      </c>
      <c r="H121" s="268"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ht="22.5" outlineLevel="1" x14ac:dyDescent="0.2">
      <c r="A122" s="20">
        <v>92</v>
      </c>
      <c r="B122" s="78" t="s">
        <v>1417</v>
      </c>
      <c r="C122" s="35" t="s">
        <v>1418</v>
      </c>
      <c r="D122" s="100" t="s">
        <v>69</v>
      </c>
      <c r="E122" s="95">
        <v>1</v>
      </c>
      <c r="F122" s="24"/>
      <c r="G122" s="24">
        <f t="shared" si="3"/>
        <v>0</v>
      </c>
      <c r="H122" s="124" t="s">
        <v>2512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ht="22.5" outlineLevel="1" x14ac:dyDescent="0.2">
      <c r="A123" s="62"/>
      <c r="B123" s="87"/>
      <c r="C123" s="92" t="s">
        <v>1410</v>
      </c>
      <c r="D123" s="101"/>
      <c r="E123" s="88"/>
      <c r="F123" s="88"/>
      <c r="G123" s="88">
        <f t="shared" si="3"/>
        <v>0</v>
      </c>
      <c r="H123" s="268"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ht="22.5" outlineLevel="1" x14ac:dyDescent="0.2">
      <c r="A124" s="20">
        <v>93</v>
      </c>
      <c r="B124" s="78" t="s">
        <v>1419</v>
      </c>
      <c r="C124" s="35" t="s">
        <v>1420</v>
      </c>
      <c r="D124" s="100" t="s">
        <v>69</v>
      </c>
      <c r="E124" s="95">
        <v>1</v>
      </c>
      <c r="F124" s="24"/>
      <c r="G124" s="24">
        <f t="shared" si="3"/>
        <v>0</v>
      </c>
      <c r="H124" s="124" t="s">
        <v>2512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ht="22.5" outlineLevel="1" x14ac:dyDescent="0.2">
      <c r="A125" s="62"/>
      <c r="B125" s="87"/>
      <c r="C125" s="92" t="s">
        <v>1410</v>
      </c>
      <c r="D125" s="101"/>
      <c r="E125" s="88"/>
      <c r="F125" s="88"/>
      <c r="G125" s="88">
        <f t="shared" si="3"/>
        <v>0</v>
      </c>
      <c r="H125" s="268">
        <v>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ht="22.5" outlineLevel="1" x14ac:dyDescent="0.2">
      <c r="A126" s="20">
        <v>94</v>
      </c>
      <c r="B126" s="78" t="s">
        <v>1421</v>
      </c>
      <c r="C126" s="35" t="s">
        <v>1422</v>
      </c>
      <c r="D126" s="100" t="s">
        <v>69</v>
      </c>
      <c r="E126" s="95">
        <v>1</v>
      </c>
      <c r="F126" s="24"/>
      <c r="G126" s="24">
        <f t="shared" si="3"/>
        <v>0</v>
      </c>
      <c r="H126" s="124" t="s">
        <v>2512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ht="22.5" outlineLevel="1" x14ac:dyDescent="0.2">
      <c r="A127" s="62"/>
      <c r="B127" s="87"/>
      <c r="C127" s="92" t="s">
        <v>1410</v>
      </c>
      <c r="D127" s="101"/>
      <c r="E127" s="88"/>
      <c r="F127" s="88"/>
      <c r="G127" s="88">
        <f t="shared" si="3"/>
        <v>0</v>
      </c>
      <c r="H127" s="268">
        <v>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ht="22.5" outlineLevel="1" x14ac:dyDescent="0.2">
      <c r="A128" s="20">
        <v>95</v>
      </c>
      <c r="B128" s="78" t="s">
        <v>1423</v>
      </c>
      <c r="C128" s="35" t="s">
        <v>1424</v>
      </c>
      <c r="D128" s="100" t="s">
        <v>69</v>
      </c>
      <c r="E128" s="95">
        <v>1</v>
      </c>
      <c r="F128" s="24"/>
      <c r="G128" s="24">
        <f t="shared" si="3"/>
        <v>0</v>
      </c>
      <c r="H128" s="124" t="s">
        <v>2512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ht="22.5" outlineLevel="1" x14ac:dyDescent="0.2">
      <c r="A129" s="62"/>
      <c r="B129" s="87"/>
      <c r="C129" s="92" t="s">
        <v>1410</v>
      </c>
      <c r="D129" s="101"/>
      <c r="E129" s="88"/>
      <c r="F129" s="88"/>
      <c r="G129" s="88">
        <f t="shared" si="3"/>
        <v>0</v>
      </c>
      <c r="H129" s="268">
        <v>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ht="22.5" outlineLevel="1" x14ac:dyDescent="0.2">
      <c r="A130" s="20">
        <v>96</v>
      </c>
      <c r="B130" s="78" t="s">
        <v>1425</v>
      </c>
      <c r="C130" s="35" t="s">
        <v>1426</v>
      </c>
      <c r="D130" s="100" t="s">
        <v>69</v>
      </c>
      <c r="E130" s="95">
        <v>2</v>
      </c>
      <c r="F130" s="24"/>
      <c r="G130" s="24">
        <f t="shared" si="3"/>
        <v>0</v>
      </c>
      <c r="H130" s="124" t="s">
        <v>2512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22.5" outlineLevel="1" x14ac:dyDescent="0.2">
      <c r="A131" s="20">
        <v>97</v>
      </c>
      <c r="B131" s="78" t="s">
        <v>1427</v>
      </c>
      <c r="C131" s="35" t="s">
        <v>1428</v>
      </c>
      <c r="D131" s="100" t="s">
        <v>69</v>
      </c>
      <c r="E131" s="95">
        <v>2</v>
      </c>
      <c r="F131" s="24"/>
      <c r="G131" s="24">
        <f t="shared" si="3"/>
        <v>0</v>
      </c>
      <c r="H131" s="124" t="s">
        <v>2512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ht="22.5" outlineLevel="1" x14ac:dyDescent="0.2">
      <c r="A132" s="20">
        <v>98</v>
      </c>
      <c r="B132" s="78" t="s">
        <v>1429</v>
      </c>
      <c r="C132" s="35" t="s">
        <v>1430</v>
      </c>
      <c r="D132" s="100" t="s">
        <v>1431</v>
      </c>
      <c r="E132" s="95">
        <v>312</v>
      </c>
      <c r="F132" s="24"/>
      <c r="G132" s="24">
        <f t="shared" si="3"/>
        <v>0</v>
      </c>
      <c r="H132" s="124" t="s">
        <v>2512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22.5" outlineLevel="1" x14ac:dyDescent="0.2">
      <c r="A133" s="20">
        <v>99</v>
      </c>
      <c r="B133" s="78" t="s">
        <v>1427</v>
      </c>
      <c r="C133" s="35" t="s">
        <v>1432</v>
      </c>
      <c r="D133" s="100" t="s">
        <v>69</v>
      </c>
      <c r="E133" s="95">
        <v>11</v>
      </c>
      <c r="F133" s="24"/>
      <c r="G133" s="24">
        <f t="shared" si="3"/>
        <v>0</v>
      </c>
      <c r="H133" s="124" t="s">
        <v>2512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ht="22.5" outlineLevel="1" x14ac:dyDescent="0.2">
      <c r="A134" s="62"/>
      <c r="B134" s="87"/>
      <c r="C134" s="92" t="s">
        <v>1433</v>
      </c>
      <c r="D134" s="101"/>
      <c r="E134" s="88"/>
      <c r="F134" s="88"/>
      <c r="G134" s="88">
        <f t="shared" si="3"/>
        <v>0</v>
      </c>
      <c r="H134" s="268">
        <v>0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62"/>
      <c r="B135" s="87"/>
      <c r="C135" s="92" t="s">
        <v>1434</v>
      </c>
      <c r="D135" s="101"/>
      <c r="E135" s="88"/>
      <c r="F135" s="88"/>
      <c r="G135" s="88">
        <f t="shared" si="3"/>
        <v>0</v>
      </c>
      <c r="H135" s="268">
        <v>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62"/>
      <c r="B136" s="87"/>
      <c r="C136" s="92" t="s">
        <v>1435</v>
      </c>
      <c r="D136" s="101"/>
      <c r="E136" s="88"/>
      <c r="F136" s="88"/>
      <c r="G136" s="88">
        <f t="shared" si="3"/>
        <v>0</v>
      </c>
      <c r="H136" s="268">
        <v>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62"/>
      <c r="B137" s="87"/>
      <c r="C137" s="92" t="s">
        <v>1436</v>
      </c>
      <c r="D137" s="101"/>
      <c r="E137" s="88"/>
      <c r="F137" s="88"/>
      <c r="G137" s="88">
        <f t="shared" si="3"/>
        <v>0</v>
      </c>
      <c r="H137" s="268">
        <v>0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ht="22.5" outlineLevel="1" x14ac:dyDescent="0.2">
      <c r="A138" s="20">
        <v>100</v>
      </c>
      <c r="B138" s="78" t="s">
        <v>1437</v>
      </c>
      <c r="C138" s="35" t="s">
        <v>1438</v>
      </c>
      <c r="D138" s="100" t="s">
        <v>69</v>
      </c>
      <c r="E138" s="95">
        <v>4</v>
      </c>
      <c r="F138" s="24"/>
      <c r="G138" s="24">
        <f t="shared" si="3"/>
        <v>0</v>
      </c>
      <c r="H138" s="124" t="s">
        <v>2512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ht="22.5" outlineLevel="1" x14ac:dyDescent="0.2">
      <c r="A139" s="62"/>
      <c r="B139" s="87"/>
      <c r="C139" s="92" t="s">
        <v>1433</v>
      </c>
      <c r="D139" s="101"/>
      <c r="E139" s="88"/>
      <c r="F139" s="88"/>
      <c r="G139" s="88">
        <f t="shared" si="3"/>
        <v>0</v>
      </c>
      <c r="H139" s="268"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62"/>
      <c r="B140" s="87"/>
      <c r="C140" s="92" t="s">
        <v>1434</v>
      </c>
      <c r="D140" s="101"/>
      <c r="E140" s="88"/>
      <c r="F140" s="88"/>
      <c r="G140" s="88">
        <f t="shared" si="3"/>
        <v>0</v>
      </c>
      <c r="H140" s="268">
        <v>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62"/>
      <c r="B141" s="87"/>
      <c r="C141" s="92" t="s">
        <v>1435</v>
      </c>
      <c r="D141" s="101"/>
      <c r="E141" s="88"/>
      <c r="F141" s="88"/>
      <c r="G141" s="88">
        <f t="shared" si="3"/>
        <v>0</v>
      </c>
      <c r="H141" s="268"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62"/>
      <c r="B142" s="87"/>
      <c r="C142" s="92" t="s">
        <v>1436</v>
      </c>
      <c r="D142" s="101"/>
      <c r="E142" s="88"/>
      <c r="F142" s="88"/>
      <c r="G142" s="88">
        <f t="shared" si="3"/>
        <v>0</v>
      </c>
      <c r="H142" s="268">
        <v>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>
        <v>101</v>
      </c>
      <c r="B143" s="78" t="s">
        <v>1439</v>
      </c>
      <c r="C143" s="35" t="s">
        <v>1440</v>
      </c>
      <c r="D143" s="100" t="s">
        <v>329</v>
      </c>
      <c r="E143" s="95">
        <v>5.602E-2</v>
      </c>
      <c r="F143" s="24"/>
      <c r="G143" s="24">
        <f t="shared" si="3"/>
        <v>0</v>
      </c>
      <c r="H143" s="124" t="s">
        <v>2513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1" t="s">
        <v>65</v>
      </c>
      <c r="B144" s="79" t="s">
        <v>36</v>
      </c>
      <c r="C144" s="36" t="s">
        <v>37</v>
      </c>
      <c r="D144" s="102"/>
      <c r="E144" s="96"/>
      <c r="F144" s="25"/>
      <c r="G144" s="25">
        <f>SUM(G145:G150)</f>
        <v>0</v>
      </c>
      <c r="H144" s="12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ht="22.5" outlineLevel="1" x14ac:dyDescent="0.2">
      <c r="A145" s="20">
        <v>102</v>
      </c>
      <c r="B145" s="78" t="s">
        <v>1441</v>
      </c>
      <c r="C145" s="35" t="s">
        <v>1442</v>
      </c>
      <c r="D145" s="100" t="s">
        <v>69</v>
      </c>
      <c r="E145" s="95">
        <v>1</v>
      </c>
      <c r="F145" s="24"/>
      <c r="G145" s="24">
        <f t="shared" si="3"/>
        <v>0</v>
      </c>
      <c r="H145" s="124" t="s">
        <v>2512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>
        <v>103</v>
      </c>
      <c r="B146" s="78" t="s">
        <v>1443</v>
      </c>
      <c r="C146" s="35" t="s">
        <v>1444</v>
      </c>
      <c r="D146" s="100" t="s">
        <v>69</v>
      </c>
      <c r="E146" s="95">
        <v>160</v>
      </c>
      <c r="F146" s="24"/>
      <c r="G146" s="24">
        <f t="shared" si="3"/>
        <v>0</v>
      </c>
      <c r="H146" s="124" t="s">
        <v>2512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>
        <v>104</v>
      </c>
      <c r="B147" s="78" t="s">
        <v>1445</v>
      </c>
      <c r="C147" s="35" t="s">
        <v>1446</v>
      </c>
      <c r="D147" s="100" t="s">
        <v>69</v>
      </c>
      <c r="E147" s="95">
        <v>42</v>
      </c>
      <c r="F147" s="24"/>
      <c r="G147" s="24">
        <f t="shared" si="3"/>
        <v>0</v>
      </c>
      <c r="H147" s="124" t="s">
        <v>2512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>
        <v>105</v>
      </c>
      <c r="B148" s="78" t="s">
        <v>1447</v>
      </c>
      <c r="C148" s="35" t="s">
        <v>1448</v>
      </c>
      <c r="D148" s="100" t="s">
        <v>69</v>
      </c>
      <c r="E148" s="95">
        <v>15</v>
      </c>
      <c r="F148" s="24"/>
      <c r="G148" s="24">
        <f t="shared" si="3"/>
        <v>0</v>
      </c>
      <c r="H148" s="124" t="s">
        <v>2512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106</v>
      </c>
      <c r="B149" s="78" t="s">
        <v>1449</v>
      </c>
      <c r="C149" s="35" t="s">
        <v>1450</v>
      </c>
      <c r="D149" s="100" t="s">
        <v>69</v>
      </c>
      <c r="E149" s="95">
        <v>6</v>
      </c>
      <c r="F149" s="24"/>
      <c r="G149" s="24">
        <f t="shared" si="3"/>
        <v>0</v>
      </c>
      <c r="H149" s="124" t="s">
        <v>2512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>
        <v>107</v>
      </c>
      <c r="B150" s="78" t="s">
        <v>1451</v>
      </c>
      <c r="C150" s="35" t="s">
        <v>1452</v>
      </c>
      <c r="D150" s="100" t="s">
        <v>69</v>
      </c>
      <c r="E150" s="95">
        <v>21</v>
      </c>
      <c r="F150" s="24"/>
      <c r="G150" s="24">
        <f t="shared" si="3"/>
        <v>0</v>
      </c>
      <c r="H150" s="124" t="s">
        <v>2512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1" t="s">
        <v>65</v>
      </c>
      <c r="B151" s="79" t="s">
        <v>1453</v>
      </c>
      <c r="C151" s="36" t="s">
        <v>1454</v>
      </c>
      <c r="D151" s="102"/>
      <c r="E151" s="96"/>
      <c r="F151" s="25"/>
      <c r="G151" s="25">
        <f>SUM(G152)</f>
        <v>0</v>
      </c>
      <c r="H151" s="12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>
        <v>108</v>
      </c>
      <c r="B152" s="78" t="s">
        <v>1455</v>
      </c>
      <c r="C152" s="35" t="s">
        <v>1456</v>
      </c>
      <c r="D152" s="100" t="s">
        <v>83</v>
      </c>
      <c r="E152" s="95">
        <v>352</v>
      </c>
      <c r="F152" s="24"/>
      <c r="G152" s="24">
        <f t="shared" si="3"/>
        <v>0</v>
      </c>
      <c r="H152" s="124" t="s">
        <v>2513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1" t="s">
        <v>65</v>
      </c>
      <c r="B153" s="79" t="s">
        <v>1457</v>
      </c>
      <c r="C153" s="36" t="s">
        <v>1458</v>
      </c>
      <c r="D153" s="102"/>
      <c r="E153" s="96"/>
      <c r="F153" s="25"/>
      <c r="G153" s="25">
        <f>SUM(G154:G160)</f>
        <v>0</v>
      </c>
      <c r="H153" s="12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109</v>
      </c>
      <c r="B154" s="78" t="s">
        <v>1459</v>
      </c>
      <c r="C154" s="35" t="s">
        <v>1460</v>
      </c>
      <c r="D154" s="100" t="s">
        <v>69</v>
      </c>
      <c r="E154" s="95">
        <v>3</v>
      </c>
      <c r="F154" s="24"/>
      <c r="G154" s="24">
        <f t="shared" si="3"/>
        <v>0</v>
      </c>
      <c r="H154" s="124" t="s">
        <v>2513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110</v>
      </c>
      <c r="B155" s="78" t="s">
        <v>1461</v>
      </c>
      <c r="C155" s="35" t="s">
        <v>1462</v>
      </c>
      <c r="D155" s="100" t="s">
        <v>83</v>
      </c>
      <c r="E155" s="95">
        <v>150</v>
      </c>
      <c r="F155" s="24"/>
      <c r="G155" s="24">
        <f t="shared" si="3"/>
        <v>0</v>
      </c>
      <c r="H155" s="124" t="s">
        <v>2513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>
        <v>111</v>
      </c>
      <c r="B156" s="78" t="s">
        <v>1463</v>
      </c>
      <c r="C156" s="35" t="s">
        <v>1464</v>
      </c>
      <c r="D156" s="100" t="s">
        <v>83</v>
      </c>
      <c r="E156" s="95">
        <v>100</v>
      </c>
      <c r="F156" s="24"/>
      <c r="G156" s="24">
        <f t="shared" si="3"/>
        <v>0</v>
      </c>
      <c r="H156" s="124" t="s">
        <v>2513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>
        <v>112</v>
      </c>
      <c r="B157" s="78" t="s">
        <v>1465</v>
      </c>
      <c r="C157" s="35" t="s">
        <v>1466</v>
      </c>
      <c r="D157" s="100" t="s">
        <v>69</v>
      </c>
      <c r="E157" s="95">
        <v>4</v>
      </c>
      <c r="F157" s="24"/>
      <c r="G157" s="24">
        <f t="shared" si="3"/>
        <v>0</v>
      </c>
      <c r="H157" s="124" t="s">
        <v>2513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>
        <v>113</v>
      </c>
      <c r="B158" s="78" t="s">
        <v>1467</v>
      </c>
      <c r="C158" s="35" t="s">
        <v>1468</v>
      </c>
      <c r="D158" s="100" t="s">
        <v>69</v>
      </c>
      <c r="E158" s="95">
        <v>1</v>
      </c>
      <c r="F158" s="24"/>
      <c r="G158" s="24">
        <f t="shared" si="3"/>
        <v>0</v>
      </c>
      <c r="H158" s="124" t="s">
        <v>2513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>
        <v>114</v>
      </c>
      <c r="B159" s="78" t="s">
        <v>1469</v>
      </c>
      <c r="C159" s="35" t="s">
        <v>1470</v>
      </c>
      <c r="D159" s="100" t="s">
        <v>329</v>
      </c>
      <c r="E159" s="95">
        <v>0.27</v>
      </c>
      <c r="F159" s="24"/>
      <c r="G159" s="24">
        <f t="shared" si="3"/>
        <v>0</v>
      </c>
      <c r="H159" s="124" t="s">
        <v>2513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115</v>
      </c>
      <c r="B160" s="78" t="s">
        <v>1471</v>
      </c>
      <c r="C160" s="35" t="s">
        <v>1472</v>
      </c>
      <c r="D160" s="100" t="s">
        <v>69</v>
      </c>
      <c r="E160" s="95">
        <v>6</v>
      </c>
      <c r="F160" s="24"/>
      <c r="G160" s="24">
        <f t="shared" si="3"/>
        <v>0</v>
      </c>
      <c r="H160" s="124" t="s">
        <v>2512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1" t="s">
        <v>65</v>
      </c>
      <c r="B161" s="79" t="s">
        <v>1473</v>
      </c>
      <c r="C161" s="36" t="s">
        <v>1474</v>
      </c>
      <c r="D161" s="102"/>
      <c r="E161" s="96"/>
      <c r="F161" s="25"/>
      <c r="G161" s="25">
        <f>SUM(G162:G166)</f>
        <v>0</v>
      </c>
      <c r="H161" s="12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116</v>
      </c>
      <c r="B162" s="78" t="s">
        <v>334</v>
      </c>
      <c r="C162" s="35" t="s">
        <v>335</v>
      </c>
      <c r="D162" s="100" t="s">
        <v>329</v>
      </c>
      <c r="E162" s="95">
        <v>0.22</v>
      </c>
      <c r="F162" s="24"/>
      <c r="G162" s="24">
        <f t="shared" si="3"/>
        <v>0</v>
      </c>
      <c r="H162" s="124" t="s">
        <v>2513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ht="22.5" outlineLevel="1" x14ac:dyDescent="0.2">
      <c r="A163" s="62"/>
      <c r="B163" s="87"/>
      <c r="C163" s="92" t="s">
        <v>1475</v>
      </c>
      <c r="D163" s="101"/>
      <c r="E163" s="88"/>
      <c r="F163" s="88"/>
      <c r="G163" s="88">
        <f t="shared" si="3"/>
        <v>0</v>
      </c>
      <c r="H163" s="268">
        <v>0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>
        <v>117</v>
      </c>
      <c r="B164" s="78" t="s">
        <v>327</v>
      </c>
      <c r="C164" s="35" t="s">
        <v>328</v>
      </c>
      <c r="D164" s="100" t="s">
        <v>329</v>
      </c>
      <c r="E164" s="95">
        <v>0.22</v>
      </c>
      <c r="F164" s="24"/>
      <c r="G164" s="24">
        <f t="shared" si="3"/>
        <v>0</v>
      </c>
      <c r="H164" s="124" t="s">
        <v>2513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>
        <v>118</v>
      </c>
      <c r="B165" s="78" t="s">
        <v>1476</v>
      </c>
      <c r="C165" s="35" t="s">
        <v>1477</v>
      </c>
      <c r="D165" s="100" t="s">
        <v>329</v>
      </c>
      <c r="E165" s="95">
        <v>0.22</v>
      </c>
      <c r="F165" s="24"/>
      <c r="G165" s="24">
        <f t="shared" si="3"/>
        <v>0</v>
      </c>
      <c r="H165" s="124" t="s">
        <v>2513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31">
        <v>119</v>
      </c>
      <c r="B166" s="81" t="s">
        <v>1478</v>
      </c>
      <c r="C166" s="40" t="s">
        <v>1479</v>
      </c>
      <c r="D166" s="104" t="s">
        <v>329</v>
      </c>
      <c r="E166" s="98">
        <v>0.22</v>
      </c>
      <c r="F166" s="60"/>
      <c r="G166" s="60">
        <f t="shared" si="3"/>
        <v>0</v>
      </c>
      <c r="H166" s="126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62"/>
      <c r="B167" s="82"/>
      <c r="C167" s="63"/>
      <c r="D167" s="64"/>
      <c r="E167" s="65"/>
      <c r="F167" s="65"/>
      <c r="G167" s="65"/>
      <c r="H167" s="152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x14ac:dyDescent="0.2">
      <c r="A168" s="32"/>
      <c r="B168" s="83" t="s">
        <v>6</v>
      </c>
      <c r="C168" s="42" t="s">
        <v>345</v>
      </c>
      <c r="D168" s="57"/>
      <c r="E168" s="48"/>
      <c r="F168" s="33"/>
      <c r="G168" s="34">
        <f>G8+G10+G17+G27+G36+G39+G46+G66+G107+G144+G151+G153+G161</f>
        <v>0</v>
      </c>
      <c r="O168" t="e">
        <f>SUMIF(#REF!,#REF!,G7:G97)</f>
        <v>#REF!</v>
      </c>
      <c r="P168" t="e">
        <f>SUMIF(#REF!,#REF!,G7:G97)</f>
        <v>#REF!</v>
      </c>
      <c r="Q168" t="s">
        <v>461</v>
      </c>
    </row>
    <row r="169" spans="1:46" x14ac:dyDescent="0.2">
      <c r="B169" s="366"/>
      <c r="C169" s="8" t="s">
        <v>2607</v>
      </c>
    </row>
  </sheetData>
  <sheetProtection algorithmName="SHA-512" hashValue="1HU2mKr8qitwVTadXjkAIs+5PhWz7tKtqCLjccyIWfD0cLpBNlErqTG5wdGVaGCuNCil0SYj/Sl2fQvI/7LSCA==" saltValue="ngbT0uR1rXg/QYO+U3049Q==" spinCount="100000" sheet="1" objects="1" scenarios="1"/>
  <protectedRanges>
    <protectedRange sqref="F9:F166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5" orientation="portrait" r:id="rId1"/>
  <headerFoot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AH219"/>
  <sheetViews>
    <sheetView showZeros="0" view="pageBreakPreview" zoomScaleNormal="100" zoomScaleSheetLayoutView="100" workbookViewId="0">
      <selection activeCell="F62" sqref="F62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 customWidth="1"/>
    <col min="9" max="13" width="9.140625" customWidth="1"/>
  </cols>
  <sheetData>
    <row r="1" spans="1:34" ht="15.75" customHeight="1" x14ac:dyDescent="0.25">
      <c r="A1" s="392" t="s">
        <v>2515</v>
      </c>
      <c r="B1" s="392"/>
      <c r="C1" s="392"/>
      <c r="D1" s="392"/>
      <c r="E1" s="392"/>
      <c r="F1" s="392"/>
      <c r="G1" s="392"/>
    </row>
    <row r="2" spans="1:34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</row>
    <row r="3" spans="1:34" ht="24.95" customHeight="1" x14ac:dyDescent="0.2">
      <c r="A3" s="13" t="s">
        <v>2</v>
      </c>
      <c r="B3" s="74"/>
      <c r="C3" s="399" t="s">
        <v>462</v>
      </c>
      <c r="D3" s="400"/>
      <c r="E3" s="400"/>
      <c r="F3" s="400"/>
      <c r="G3" s="401"/>
    </row>
    <row r="4" spans="1:34" ht="24.95" customHeight="1" x14ac:dyDescent="0.2">
      <c r="A4" s="13" t="s">
        <v>3</v>
      </c>
      <c r="B4" s="74"/>
      <c r="C4" s="396" t="s">
        <v>1481</v>
      </c>
      <c r="D4" s="397"/>
      <c r="E4" s="397"/>
      <c r="F4" s="397"/>
      <c r="G4" s="398"/>
    </row>
    <row r="5" spans="1:34" x14ac:dyDescent="0.2">
      <c r="A5" s="14" t="s">
        <v>57</v>
      </c>
      <c r="B5" s="75"/>
      <c r="C5" s="15"/>
      <c r="D5" s="49"/>
      <c r="E5" s="43"/>
      <c r="F5" s="16"/>
      <c r="G5" s="17"/>
    </row>
    <row r="7" spans="1:34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1482</v>
      </c>
      <c r="F7" s="18" t="s">
        <v>1483</v>
      </c>
      <c r="G7" s="26" t="s">
        <v>6</v>
      </c>
      <c r="H7" s="127" t="s">
        <v>1783</v>
      </c>
    </row>
    <row r="8" spans="1:34" outlineLevel="1" x14ac:dyDescent="0.2">
      <c r="A8" s="27" t="s">
        <v>65</v>
      </c>
      <c r="B8" s="89" t="s">
        <v>1484</v>
      </c>
      <c r="C8" s="91" t="s">
        <v>1485</v>
      </c>
      <c r="D8" s="99"/>
      <c r="E8" s="94"/>
      <c r="F8" s="30"/>
      <c r="G8" s="30">
        <f>SUMIF(U9:U14,"&lt;&gt;NOR",G9:G14)</f>
        <v>0</v>
      </c>
      <c r="H8" s="122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2.5" outlineLevel="1" x14ac:dyDescent="0.2">
      <c r="A9" s="109">
        <v>1</v>
      </c>
      <c r="B9" s="110" t="s">
        <v>1486</v>
      </c>
      <c r="C9" s="106" t="s">
        <v>1487</v>
      </c>
      <c r="D9" s="107" t="s">
        <v>83</v>
      </c>
      <c r="E9" s="108">
        <v>21</v>
      </c>
      <c r="F9" s="108"/>
      <c r="G9" s="108">
        <f>ROUND(E9*F9,2)</f>
        <v>0</v>
      </c>
      <c r="H9" s="123" t="s">
        <v>1488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outlineLevel="1" x14ac:dyDescent="0.2">
      <c r="A10" s="111">
        <v>2</v>
      </c>
      <c r="B10" s="112" t="s">
        <v>1489</v>
      </c>
      <c r="C10" s="35" t="s">
        <v>1490</v>
      </c>
      <c r="D10" s="100" t="s">
        <v>73</v>
      </c>
      <c r="E10" s="24">
        <v>6.3</v>
      </c>
      <c r="F10" s="24"/>
      <c r="G10" s="24">
        <f>ROUND(E10*F10,2)</f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outlineLevel="1" x14ac:dyDescent="0.2">
      <c r="A11" s="111"/>
      <c r="B11" s="112"/>
      <c r="C11" s="35" t="s">
        <v>1491</v>
      </c>
      <c r="D11" s="100"/>
      <c r="E11" s="24"/>
      <c r="F11" s="24"/>
      <c r="G11" s="24"/>
      <c r="H11" s="1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22.5" outlineLevel="1" x14ac:dyDescent="0.2">
      <c r="A12" s="111">
        <v>3</v>
      </c>
      <c r="B12" s="112" t="s">
        <v>1492</v>
      </c>
      <c r="C12" s="35" t="s">
        <v>1493</v>
      </c>
      <c r="D12" s="100" t="s">
        <v>83</v>
      </c>
      <c r="E12" s="24">
        <v>21</v>
      </c>
      <c r="F12" s="24"/>
      <c r="G12" s="24">
        <f>ROUND(E12*F12,2)</f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2.75" customHeight="1" outlineLevel="1" x14ac:dyDescent="0.2">
      <c r="A13" s="111"/>
      <c r="B13" s="112"/>
      <c r="C13" s="35" t="s">
        <v>1494</v>
      </c>
      <c r="D13" s="100"/>
      <c r="E13" s="24"/>
      <c r="F13" s="24"/>
      <c r="G13" s="24"/>
      <c r="H13" s="12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outlineLevel="1" x14ac:dyDescent="0.2">
      <c r="A14" s="111">
        <v>4</v>
      </c>
      <c r="B14" s="112" t="s">
        <v>1495</v>
      </c>
      <c r="C14" s="35" t="s">
        <v>1496</v>
      </c>
      <c r="D14" s="100" t="s">
        <v>73</v>
      </c>
      <c r="E14" s="24">
        <v>6.3</v>
      </c>
      <c r="F14" s="24"/>
      <c r="G14" s="24">
        <f>ROUND(E14*F14,2)</f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outlineLevel="1" x14ac:dyDescent="0.2">
      <c r="A15" s="113" t="s">
        <v>65</v>
      </c>
      <c r="B15" s="114" t="s">
        <v>1497</v>
      </c>
      <c r="C15" s="36" t="s">
        <v>1498</v>
      </c>
      <c r="D15" s="102"/>
      <c r="E15" s="25"/>
      <c r="F15" s="25"/>
      <c r="G15" s="25">
        <f>SUMIF(U16:U26,"&lt;&gt;NOR",G16:G26)</f>
        <v>0</v>
      </c>
      <c r="H15" s="1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outlineLevel="1" x14ac:dyDescent="0.2">
      <c r="A16" s="111">
        <v>5</v>
      </c>
      <c r="B16" s="112" t="s">
        <v>1499</v>
      </c>
      <c r="C16" s="35" t="s">
        <v>1500</v>
      </c>
      <c r="D16" s="100" t="s">
        <v>69</v>
      </c>
      <c r="E16" s="24">
        <v>3</v>
      </c>
      <c r="F16" s="24"/>
      <c r="G16" s="24">
        <f t="shared" ref="G16:G26" si="0">ROUND(E16*F16,2)</f>
        <v>0</v>
      </c>
      <c r="H16" s="124" t="s">
        <v>1488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outlineLevel="1" x14ac:dyDescent="0.2">
      <c r="A17" s="111">
        <v>6</v>
      </c>
      <c r="B17" s="112" t="s">
        <v>1501</v>
      </c>
      <c r="C17" s="35" t="s">
        <v>1502</v>
      </c>
      <c r="D17" s="100" t="s">
        <v>189</v>
      </c>
      <c r="E17" s="24">
        <v>2</v>
      </c>
      <c r="F17" s="24"/>
      <c r="G17" s="24">
        <f t="shared" si="0"/>
        <v>0</v>
      </c>
      <c r="H17" s="124" t="s">
        <v>1488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22.5" outlineLevel="1" x14ac:dyDescent="0.2">
      <c r="A18" s="111">
        <v>7</v>
      </c>
      <c r="B18" s="112" t="s">
        <v>1503</v>
      </c>
      <c r="C18" s="35" t="s">
        <v>1504</v>
      </c>
      <c r="D18" s="100" t="s">
        <v>69</v>
      </c>
      <c r="E18" s="24">
        <v>1</v>
      </c>
      <c r="F18" s="24"/>
      <c r="G18" s="24">
        <f t="shared" si="0"/>
        <v>0</v>
      </c>
      <c r="H18" s="124" t="s">
        <v>1488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outlineLevel="1" x14ac:dyDescent="0.2">
      <c r="A19" s="111">
        <v>8</v>
      </c>
      <c r="B19" s="112" t="s">
        <v>1505</v>
      </c>
      <c r="C19" s="35" t="s">
        <v>1506</v>
      </c>
      <c r="D19" s="100" t="s">
        <v>189</v>
      </c>
      <c r="E19" s="24">
        <v>4</v>
      </c>
      <c r="F19" s="24"/>
      <c r="G19" s="24">
        <f t="shared" si="0"/>
        <v>0</v>
      </c>
      <c r="H19" s="124" t="s">
        <v>1488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outlineLevel="1" x14ac:dyDescent="0.2">
      <c r="A20" s="111">
        <v>9</v>
      </c>
      <c r="B20" s="112" t="s">
        <v>1507</v>
      </c>
      <c r="C20" s="35" t="s">
        <v>1508</v>
      </c>
      <c r="D20" s="100" t="s">
        <v>189</v>
      </c>
      <c r="E20" s="24">
        <v>2</v>
      </c>
      <c r="F20" s="24"/>
      <c r="G20" s="24">
        <f t="shared" si="0"/>
        <v>0</v>
      </c>
      <c r="H20" s="124" t="s">
        <v>1488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outlineLevel="1" x14ac:dyDescent="0.2">
      <c r="A21" s="111">
        <v>10</v>
      </c>
      <c r="B21" s="112" t="s">
        <v>1509</v>
      </c>
      <c r="C21" s="35" t="s">
        <v>1510</v>
      </c>
      <c r="D21" s="100" t="s">
        <v>69</v>
      </c>
      <c r="E21" s="24">
        <v>1</v>
      </c>
      <c r="F21" s="24"/>
      <c r="G21" s="24">
        <f t="shared" si="0"/>
        <v>0</v>
      </c>
      <c r="H21" s="124" t="s">
        <v>1488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22.5" outlineLevel="1" x14ac:dyDescent="0.2">
      <c r="A22" s="111">
        <v>11</v>
      </c>
      <c r="B22" s="112" t="s">
        <v>1511</v>
      </c>
      <c r="C22" s="35" t="s">
        <v>1512</v>
      </c>
      <c r="D22" s="100" t="s">
        <v>83</v>
      </c>
      <c r="E22" s="24">
        <v>5</v>
      </c>
      <c r="F22" s="24"/>
      <c r="G22" s="24">
        <f t="shared" si="0"/>
        <v>0</v>
      </c>
      <c r="H22" s="124" t="s">
        <v>1488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outlineLevel="1" x14ac:dyDescent="0.2">
      <c r="A23" s="111">
        <v>12</v>
      </c>
      <c r="B23" s="112" t="s">
        <v>1513</v>
      </c>
      <c r="C23" s="35" t="s">
        <v>1514</v>
      </c>
      <c r="D23" s="100" t="s">
        <v>83</v>
      </c>
      <c r="E23" s="24">
        <v>6</v>
      </c>
      <c r="F23" s="24"/>
      <c r="G23" s="24">
        <f t="shared" si="0"/>
        <v>0</v>
      </c>
      <c r="H23" s="124" t="s">
        <v>1488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outlineLevel="1" x14ac:dyDescent="0.2">
      <c r="A24" s="111">
        <v>13</v>
      </c>
      <c r="B24" s="112" t="s">
        <v>1515</v>
      </c>
      <c r="C24" s="35" t="s">
        <v>1516</v>
      </c>
      <c r="D24" s="100" t="s">
        <v>69</v>
      </c>
      <c r="E24" s="24">
        <v>1</v>
      </c>
      <c r="F24" s="24"/>
      <c r="G24" s="24">
        <f t="shared" si="0"/>
        <v>0</v>
      </c>
      <c r="H24" s="124" t="s">
        <v>1488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outlineLevel="1" x14ac:dyDescent="0.2">
      <c r="A25" s="111">
        <v>14</v>
      </c>
      <c r="B25" s="112" t="s">
        <v>1517</v>
      </c>
      <c r="C25" s="35" t="s">
        <v>1518</v>
      </c>
      <c r="D25" s="100" t="s">
        <v>69</v>
      </c>
      <c r="E25" s="24">
        <v>1</v>
      </c>
      <c r="F25" s="24"/>
      <c r="G25" s="24">
        <f t="shared" si="0"/>
        <v>0</v>
      </c>
      <c r="H25" s="124" t="s">
        <v>1488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outlineLevel="1" x14ac:dyDescent="0.2">
      <c r="A26" s="111">
        <v>15</v>
      </c>
      <c r="B26" s="112" t="s">
        <v>1519</v>
      </c>
      <c r="C26" s="35" t="s">
        <v>1520</v>
      </c>
      <c r="D26" s="100" t="s">
        <v>69</v>
      </c>
      <c r="E26" s="24">
        <v>1</v>
      </c>
      <c r="F26" s="24"/>
      <c r="G26" s="24">
        <f t="shared" si="0"/>
        <v>0</v>
      </c>
      <c r="H26" s="124" t="s">
        <v>1488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outlineLevel="1" x14ac:dyDescent="0.2">
      <c r="A27" s="113" t="s">
        <v>65</v>
      </c>
      <c r="B27" s="114" t="s">
        <v>1521</v>
      </c>
      <c r="C27" s="36" t="s">
        <v>1522</v>
      </c>
      <c r="D27" s="102"/>
      <c r="E27" s="25"/>
      <c r="F27" s="25"/>
      <c r="G27" s="25">
        <f>SUMIF(U28:U36,"&lt;&gt;NOR",G28:G36)</f>
        <v>0</v>
      </c>
      <c r="H27" s="1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outlineLevel="1" x14ac:dyDescent="0.2">
      <c r="A28" s="111">
        <v>16</v>
      </c>
      <c r="B28" s="112" t="s">
        <v>1523</v>
      </c>
      <c r="C28" s="35" t="s">
        <v>1524</v>
      </c>
      <c r="D28" s="100" t="s">
        <v>69</v>
      </c>
      <c r="E28" s="24">
        <v>1</v>
      </c>
      <c r="F28" s="24"/>
      <c r="G28" s="24">
        <f>ROUND(E28*F28,2)</f>
        <v>0</v>
      </c>
      <c r="H28" s="124" t="s">
        <v>2513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22.5" outlineLevel="1" x14ac:dyDescent="0.2">
      <c r="A29" s="111">
        <v>17</v>
      </c>
      <c r="B29" s="112" t="s">
        <v>1525</v>
      </c>
      <c r="C29" s="35" t="s">
        <v>1526</v>
      </c>
      <c r="D29" s="100" t="s">
        <v>69</v>
      </c>
      <c r="E29" s="24">
        <v>1</v>
      </c>
      <c r="F29" s="24"/>
      <c r="G29" s="24">
        <f>ROUND(E29*F29,2)</f>
        <v>0</v>
      </c>
      <c r="H29" s="124" t="s">
        <v>2513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32.25" customHeight="1" outlineLevel="1" x14ac:dyDescent="0.2">
      <c r="A30" s="111"/>
      <c r="B30" s="115"/>
      <c r="C30" s="92" t="s">
        <v>1527</v>
      </c>
      <c r="D30" s="101"/>
      <c r="E30" s="116"/>
      <c r="F30" s="116"/>
      <c r="G30" s="116"/>
      <c r="H30" s="10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22.5" outlineLevel="1" x14ac:dyDescent="0.2">
      <c r="A31" s="111">
        <v>18</v>
      </c>
      <c r="B31" s="112" t="s">
        <v>1528</v>
      </c>
      <c r="C31" s="35" t="s">
        <v>1529</v>
      </c>
      <c r="D31" s="100" t="s">
        <v>83</v>
      </c>
      <c r="E31" s="24">
        <v>8.5</v>
      </c>
      <c r="F31" s="24"/>
      <c r="G31" s="24">
        <f>ROUND(E31*F31,2)</f>
        <v>0</v>
      </c>
      <c r="H31" s="124" t="s">
        <v>2513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outlineLevel="1" x14ac:dyDescent="0.2">
      <c r="A32" s="111"/>
      <c r="B32" s="112"/>
      <c r="C32" s="35" t="s">
        <v>1530</v>
      </c>
      <c r="D32" s="100"/>
      <c r="E32" s="24"/>
      <c r="F32" s="24"/>
      <c r="G32" s="24"/>
      <c r="H32" s="1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outlineLevel="1" x14ac:dyDescent="0.2">
      <c r="A33" s="111"/>
      <c r="B33" s="115"/>
      <c r="C33" s="117" t="s">
        <v>1531</v>
      </c>
      <c r="D33" s="118"/>
      <c r="E33" s="119">
        <v>8.5</v>
      </c>
      <c r="F33" s="24"/>
      <c r="G33" s="24"/>
      <c r="H33" s="12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22.5" outlineLevel="1" x14ac:dyDescent="0.2">
      <c r="A34" s="111">
        <v>19</v>
      </c>
      <c r="B34" s="112" t="s">
        <v>1532</v>
      </c>
      <c r="C34" s="35" t="s">
        <v>1533</v>
      </c>
      <c r="D34" s="100" t="s">
        <v>329</v>
      </c>
      <c r="E34" s="24">
        <v>17.064879999999999</v>
      </c>
      <c r="F34" s="24"/>
      <c r="G34" s="24">
        <f>ROUND(E34*F34,2)</f>
        <v>0</v>
      </c>
      <c r="H34" s="124" t="s">
        <v>2513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outlineLevel="1" x14ac:dyDescent="0.2">
      <c r="A35" s="111"/>
      <c r="B35" s="112"/>
      <c r="C35" s="35" t="s">
        <v>1534</v>
      </c>
      <c r="D35" s="100"/>
      <c r="E35" s="24"/>
      <c r="F35" s="24"/>
      <c r="G35" s="24"/>
      <c r="H35" s="12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outlineLevel="1" x14ac:dyDescent="0.2">
      <c r="A36" s="111"/>
      <c r="B36" s="115"/>
      <c r="C36" s="92" t="s">
        <v>1535</v>
      </c>
      <c r="D36" s="116"/>
      <c r="E36" s="116"/>
      <c r="F36" s="116"/>
      <c r="G36" s="116"/>
      <c r="H36" s="101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outlineLevel="1" x14ac:dyDescent="0.2">
      <c r="A37" s="113" t="s">
        <v>65</v>
      </c>
      <c r="B37" s="114" t="s">
        <v>1536</v>
      </c>
      <c r="C37" s="36" t="s">
        <v>1537</v>
      </c>
      <c r="D37" s="102"/>
      <c r="E37" s="25"/>
      <c r="F37" s="25"/>
      <c r="G37" s="25">
        <f>SUMIF(U38:U45,"&lt;&gt;NOR",G38:G45)</f>
        <v>0</v>
      </c>
      <c r="H37" s="1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22.5" outlineLevel="1" x14ac:dyDescent="0.2">
      <c r="A38" s="111">
        <v>20</v>
      </c>
      <c r="B38" s="112" t="s">
        <v>1538</v>
      </c>
      <c r="C38" s="35" t="s">
        <v>1539</v>
      </c>
      <c r="D38" s="100" t="s">
        <v>87</v>
      </c>
      <c r="E38" s="24">
        <v>50</v>
      </c>
      <c r="F38" s="24"/>
      <c r="G38" s="24">
        <f>ROUND(E38*F38,2)</f>
        <v>0</v>
      </c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outlineLevel="1" x14ac:dyDescent="0.2">
      <c r="A39" s="111">
        <v>21</v>
      </c>
      <c r="B39" s="112" t="s">
        <v>1540</v>
      </c>
      <c r="C39" s="35" t="s">
        <v>1541</v>
      </c>
      <c r="D39" s="100" t="s">
        <v>83</v>
      </c>
      <c r="E39" s="24">
        <v>15</v>
      </c>
      <c r="F39" s="24"/>
      <c r="G39" s="24">
        <f>ROUND(E39*F39,2)</f>
        <v>0</v>
      </c>
      <c r="H39" s="124" t="s">
        <v>2513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outlineLevel="1" x14ac:dyDescent="0.2">
      <c r="A40" s="111"/>
      <c r="B40" s="112"/>
      <c r="C40" s="35" t="s">
        <v>1542</v>
      </c>
      <c r="D40" s="100"/>
      <c r="E40" s="24"/>
      <c r="F40" s="24"/>
      <c r="G40" s="24"/>
      <c r="H40" s="124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33.75" outlineLevel="1" x14ac:dyDescent="0.2">
      <c r="A41" s="111">
        <v>22</v>
      </c>
      <c r="B41" s="112" t="s">
        <v>155</v>
      </c>
      <c r="C41" s="35" t="s">
        <v>1543</v>
      </c>
      <c r="D41" s="100" t="s">
        <v>83</v>
      </c>
      <c r="E41" s="24">
        <v>15</v>
      </c>
      <c r="F41" s="24"/>
      <c r="G41" s="24">
        <f>ROUND(E41*F41,2)</f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outlineLevel="1" x14ac:dyDescent="0.2">
      <c r="A42" s="111"/>
      <c r="B42" s="112"/>
      <c r="C42" s="35" t="s">
        <v>1544</v>
      </c>
      <c r="D42" s="100"/>
      <c r="E42" s="24"/>
      <c r="F42" s="24"/>
      <c r="G42" s="24"/>
      <c r="H42" s="124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outlineLevel="1" x14ac:dyDescent="0.2">
      <c r="A43" s="111">
        <v>23</v>
      </c>
      <c r="B43" s="112" t="s">
        <v>1545</v>
      </c>
      <c r="C43" s="35" t="s">
        <v>1546</v>
      </c>
      <c r="D43" s="100" t="s">
        <v>189</v>
      </c>
      <c r="E43" s="24">
        <v>24</v>
      </c>
      <c r="F43" s="24"/>
      <c r="G43" s="24">
        <f>ROUND(E43*F43,2)</f>
        <v>0</v>
      </c>
      <c r="H43" s="124" t="s">
        <v>1488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33.75" outlineLevel="1" x14ac:dyDescent="0.2">
      <c r="A44" s="111">
        <v>24</v>
      </c>
      <c r="B44" s="112" t="s">
        <v>1547</v>
      </c>
      <c r="C44" s="35" t="s">
        <v>1548</v>
      </c>
      <c r="D44" s="100" t="s">
        <v>329</v>
      </c>
      <c r="E44" s="24">
        <v>0.32045000000000001</v>
      </c>
      <c r="F44" s="24"/>
      <c r="G44" s="24">
        <f>ROUND(E44*F44,2)</f>
        <v>0</v>
      </c>
      <c r="H44" s="124" t="s">
        <v>2513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outlineLevel="1" x14ac:dyDescent="0.2">
      <c r="A45" s="111"/>
      <c r="B45" s="112"/>
      <c r="C45" s="35" t="s">
        <v>1549</v>
      </c>
      <c r="D45" s="100"/>
      <c r="E45" s="24"/>
      <c r="F45" s="24"/>
      <c r="G45" s="24"/>
      <c r="H45" s="124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outlineLevel="1" x14ac:dyDescent="0.2">
      <c r="A46" s="113" t="s">
        <v>65</v>
      </c>
      <c r="B46" s="114" t="s">
        <v>1550</v>
      </c>
      <c r="C46" s="36" t="s">
        <v>1458</v>
      </c>
      <c r="D46" s="102"/>
      <c r="E46" s="25"/>
      <c r="F46" s="25"/>
      <c r="G46" s="25">
        <f>SUMIF(U47:U67,"&lt;&gt;NOR",G47:G67)</f>
        <v>0</v>
      </c>
      <c r="H46" s="1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outlineLevel="1" x14ac:dyDescent="0.2">
      <c r="A47" s="111">
        <v>25</v>
      </c>
      <c r="B47" s="112" t="s">
        <v>1551</v>
      </c>
      <c r="C47" s="35" t="s">
        <v>1552</v>
      </c>
      <c r="D47" s="100" t="s">
        <v>83</v>
      </c>
      <c r="E47" s="24">
        <v>11</v>
      </c>
      <c r="F47" s="24"/>
      <c r="G47" s="24">
        <f>ROUND(E47*F47,2)</f>
        <v>0</v>
      </c>
      <c r="H47" s="124" t="s">
        <v>2513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outlineLevel="1" x14ac:dyDescent="0.2">
      <c r="A48" s="111"/>
      <c r="B48" s="112"/>
      <c r="C48" s="35" t="s">
        <v>1553</v>
      </c>
      <c r="D48" s="100"/>
      <c r="E48" s="24"/>
      <c r="F48" s="24"/>
      <c r="G48" s="24"/>
      <c r="H48" s="12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outlineLevel="1" x14ac:dyDescent="0.2">
      <c r="A49" s="111">
        <v>26</v>
      </c>
      <c r="B49" s="112" t="s">
        <v>1554</v>
      </c>
      <c r="C49" s="35" t="s">
        <v>1555</v>
      </c>
      <c r="D49" s="100" t="s">
        <v>83</v>
      </c>
      <c r="E49" s="24">
        <v>40</v>
      </c>
      <c r="F49" s="24"/>
      <c r="G49" s="24">
        <f>ROUND(E49*F49,2)</f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outlineLevel="1" x14ac:dyDescent="0.2">
      <c r="A50" s="111"/>
      <c r="B50" s="112"/>
      <c r="C50" s="35" t="s">
        <v>1556</v>
      </c>
      <c r="D50" s="100"/>
      <c r="E50" s="24"/>
      <c r="F50" s="24"/>
      <c r="G50" s="24"/>
      <c r="H50" s="1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outlineLevel="1" x14ac:dyDescent="0.2">
      <c r="A51" s="111">
        <v>27</v>
      </c>
      <c r="B51" s="112" t="s">
        <v>1557</v>
      </c>
      <c r="C51" s="35" t="s">
        <v>1558</v>
      </c>
      <c r="D51" s="100" t="s">
        <v>83</v>
      </c>
      <c r="E51" s="24">
        <v>15</v>
      </c>
      <c r="F51" s="24"/>
      <c r="G51" s="24">
        <f>ROUND(E51*F51,2)</f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outlineLevel="1" x14ac:dyDescent="0.2">
      <c r="A52" s="111"/>
      <c r="B52" s="112"/>
      <c r="C52" s="35" t="s">
        <v>1556</v>
      </c>
      <c r="D52" s="100"/>
      <c r="E52" s="24"/>
      <c r="F52" s="24"/>
      <c r="G52" s="24"/>
      <c r="H52" s="12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22.5" outlineLevel="1" x14ac:dyDescent="0.2">
      <c r="A53" s="111">
        <v>28</v>
      </c>
      <c r="B53" s="112" t="s">
        <v>1559</v>
      </c>
      <c r="C53" s="35" t="s">
        <v>1560</v>
      </c>
      <c r="D53" s="100" t="s">
        <v>329</v>
      </c>
      <c r="E53" s="24">
        <v>0.52070000000000005</v>
      </c>
      <c r="F53" s="24"/>
      <c r="G53" s="24">
        <f>ROUND(E53*F53,2)</f>
        <v>0</v>
      </c>
      <c r="H53" s="124" t="s">
        <v>2513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outlineLevel="1" x14ac:dyDescent="0.2">
      <c r="A54" s="111"/>
      <c r="B54" s="112"/>
      <c r="C54" s="35" t="s">
        <v>1561</v>
      </c>
      <c r="D54" s="100"/>
      <c r="E54" s="24"/>
      <c r="F54" s="24"/>
      <c r="G54" s="24"/>
      <c r="H54" s="1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outlineLevel="1" x14ac:dyDescent="0.2">
      <c r="A55" s="111">
        <v>29</v>
      </c>
      <c r="B55" s="112" t="s">
        <v>1562</v>
      </c>
      <c r="C55" s="35" t="s">
        <v>1563</v>
      </c>
      <c r="D55" s="100" t="s">
        <v>83</v>
      </c>
      <c r="E55" s="24">
        <v>90</v>
      </c>
      <c r="F55" s="24"/>
      <c r="G55" s="24">
        <f>ROUND(E55*F55,2)</f>
        <v>0</v>
      </c>
      <c r="H55" s="124" t="s">
        <v>2513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outlineLevel="1" x14ac:dyDescent="0.2">
      <c r="A56" s="111">
        <v>30</v>
      </c>
      <c r="B56" s="112" t="s">
        <v>1564</v>
      </c>
      <c r="C56" s="35" t="s">
        <v>1565</v>
      </c>
      <c r="D56" s="100" t="s">
        <v>83</v>
      </c>
      <c r="E56" s="24">
        <v>90</v>
      </c>
      <c r="F56" s="24"/>
      <c r="G56" s="24">
        <f>ROUND(E56*F56,2)</f>
        <v>0</v>
      </c>
      <c r="H56" s="124" t="s">
        <v>2513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22.5" outlineLevel="1" x14ac:dyDescent="0.2">
      <c r="A57" s="111">
        <v>31</v>
      </c>
      <c r="B57" s="112" t="s">
        <v>1566</v>
      </c>
      <c r="C57" s="35" t="s">
        <v>1567</v>
      </c>
      <c r="D57" s="100" t="s">
        <v>329</v>
      </c>
      <c r="E57" s="24">
        <v>0.21240000000000001</v>
      </c>
      <c r="F57" s="24"/>
      <c r="G57" s="24">
        <f>ROUND(E57*F57,2)</f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outlineLevel="1" x14ac:dyDescent="0.2">
      <c r="A58" s="111"/>
      <c r="B58" s="112"/>
      <c r="C58" s="35" t="s">
        <v>1568</v>
      </c>
      <c r="D58" s="100"/>
      <c r="E58" s="24"/>
      <c r="F58" s="24"/>
      <c r="G58" s="24"/>
      <c r="H58" s="1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outlineLevel="1" x14ac:dyDescent="0.2">
      <c r="A59" s="111">
        <v>32</v>
      </c>
      <c r="B59" s="112" t="s">
        <v>1569</v>
      </c>
      <c r="C59" s="35" t="s">
        <v>1570</v>
      </c>
      <c r="D59" s="100" t="s">
        <v>69</v>
      </c>
      <c r="E59" s="24">
        <v>2</v>
      </c>
      <c r="F59" s="24"/>
      <c r="G59" s="24">
        <f>ROUND(E59*F59,2)</f>
        <v>0</v>
      </c>
      <c r="H59" s="124" t="s">
        <v>2513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outlineLevel="1" x14ac:dyDescent="0.2">
      <c r="A60" s="111">
        <v>33</v>
      </c>
      <c r="B60" s="112" t="s">
        <v>1571</v>
      </c>
      <c r="C60" s="35" t="s">
        <v>1572</v>
      </c>
      <c r="D60" s="100" t="s">
        <v>69</v>
      </c>
      <c r="E60" s="24">
        <v>4</v>
      </c>
      <c r="F60" s="24"/>
      <c r="G60" s="24">
        <f>ROUND(E60*F60,2)</f>
        <v>0</v>
      </c>
      <c r="H60" s="124" t="s">
        <v>2513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outlineLevel="1" x14ac:dyDescent="0.2">
      <c r="A61" s="111">
        <v>34</v>
      </c>
      <c r="B61" s="112" t="s">
        <v>1573</v>
      </c>
      <c r="C61" s="35" t="s">
        <v>1574</v>
      </c>
      <c r="D61" s="100" t="s">
        <v>69</v>
      </c>
      <c r="E61" s="24">
        <v>2</v>
      </c>
      <c r="F61" s="24"/>
      <c r="G61" s="24">
        <f>ROUND(E61*F61,2)</f>
        <v>0</v>
      </c>
      <c r="H61" s="124" t="s">
        <v>2513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outlineLevel="1" x14ac:dyDescent="0.2">
      <c r="A62" s="111">
        <v>35</v>
      </c>
      <c r="B62" s="112" t="s">
        <v>1575</v>
      </c>
      <c r="C62" s="35" t="s">
        <v>1576</v>
      </c>
      <c r="D62" s="100" t="s">
        <v>69</v>
      </c>
      <c r="E62" s="24">
        <v>1</v>
      </c>
      <c r="F62" s="24"/>
      <c r="G62" s="24">
        <f>ROUND(E62*F62,2)</f>
        <v>0</v>
      </c>
      <c r="H62" s="124" t="s">
        <v>2513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outlineLevel="1" x14ac:dyDescent="0.2">
      <c r="A63" s="111"/>
      <c r="B63" s="112"/>
      <c r="C63" s="35" t="s">
        <v>1577</v>
      </c>
      <c r="D63" s="100"/>
      <c r="E63" s="24"/>
      <c r="F63" s="24"/>
      <c r="G63" s="24"/>
      <c r="H63" s="124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22.5" outlineLevel="1" x14ac:dyDescent="0.2">
      <c r="A64" s="111">
        <v>36</v>
      </c>
      <c r="B64" s="112" t="s">
        <v>1578</v>
      </c>
      <c r="C64" s="35" t="s">
        <v>1579</v>
      </c>
      <c r="D64" s="100" t="s">
        <v>329</v>
      </c>
      <c r="E64" s="24">
        <v>0.14137</v>
      </c>
      <c r="F64" s="24"/>
      <c r="G64" s="24">
        <f>ROUND(E64*F64,2)</f>
        <v>0</v>
      </c>
      <c r="H64" s="124" t="s">
        <v>2513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outlineLevel="1" x14ac:dyDescent="0.2">
      <c r="A65" s="111"/>
      <c r="B65" s="112"/>
      <c r="C65" s="35" t="s">
        <v>1568</v>
      </c>
      <c r="D65" s="100"/>
      <c r="E65" s="24"/>
      <c r="F65" s="24"/>
      <c r="G65" s="24"/>
      <c r="H65" s="1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outlineLevel="1" x14ac:dyDescent="0.2">
      <c r="A66" s="111">
        <v>37</v>
      </c>
      <c r="B66" s="112" t="s">
        <v>1580</v>
      </c>
      <c r="C66" s="35" t="s">
        <v>1581</v>
      </c>
      <c r="D66" s="100" t="s">
        <v>69</v>
      </c>
      <c r="E66" s="24">
        <v>5</v>
      </c>
      <c r="F66" s="24"/>
      <c r="G66" s="24">
        <f>ROUND(E66*F66,2)</f>
        <v>0</v>
      </c>
      <c r="H66" s="124" t="s">
        <v>2513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outlineLevel="1" x14ac:dyDescent="0.2">
      <c r="A67" s="111">
        <v>38</v>
      </c>
      <c r="B67" s="112" t="s">
        <v>1582</v>
      </c>
      <c r="C67" s="35" t="s">
        <v>1583</v>
      </c>
      <c r="D67" s="100" t="s">
        <v>329</v>
      </c>
      <c r="E67" s="24">
        <v>0.87446999999999997</v>
      </c>
      <c r="F67" s="24"/>
      <c r="G67" s="24">
        <f>ROUND(E67*F67,2)</f>
        <v>0</v>
      </c>
      <c r="H67" s="124" t="s">
        <v>1584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outlineLevel="1" x14ac:dyDescent="0.2">
      <c r="A68" s="113" t="s">
        <v>65</v>
      </c>
      <c r="B68" s="114" t="s">
        <v>1585</v>
      </c>
      <c r="C68" s="36" t="s">
        <v>1586</v>
      </c>
      <c r="D68" s="102"/>
      <c r="E68" s="25"/>
      <c r="F68" s="25"/>
      <c r="G68" s="25">
        <f>SUMIF(U69:U74,"&lt;&gt;NOR",G69:G74)</f>
        <v>0</v>
      </c>
      <c r="H68" s="12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22.5" outlineLevel="1" x14ac:dyDescent="0.2">
      <c r="A69" s="111">
        <v>39</v>
      </c>
      <c r="B69" s="112" t="s">
        <v>1587</v>
      </c>
      <c r="C69" s="35" t="s">
        <v>1588</v>
      </c>
      <c r="D69" s="100" t="s">
        <v>69</v>
      </c>
      <c r="E69" s="24">
        <v>22</v>
      </c>
      <c r="F69" s="24"/>
      <c r="G69" s="24">
        <f>ROUND(E69*F69,2)</f>
        <v>0</v>
      </c>
      <c r="H69" s="124" t="s">
        <v>2513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ht="12.75" customHeight="1" outlineLevel="1" x14ac:dyDescent="0.2">
      <c r="A70" s="111"/>
      <c r="B70" s="115"/>
      <c r="C70" s="92" t="s">
        <v>1589</v>
      </c>
      <c r="D70" s="101"/>
      <c r="E70" s="116"/>
      <c r="F70" s="116"/>
      <c r="G70" s="116"/>
      <c r="H70" s="10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22.5" outlineLevel="1" x14ac:dyDescent="0.2">
      <c r="A71" s="111"/>
      <c r="B71" s="115"/>
      <c r="C71" s="92" t="s">
        <v>1590</v>
      </c>
      <c r="D71" s="116"/>
      <c r="E71" s="116"/>
      <c r="F71" s="116"/>
      <c r="G71" s="116"/>
      <c r="H71" s="101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outlineLevel="1" x14ac:dyDescent="0.2">
      <c r="A72" s="111"/>
      <c r="B72" s="115"/>
      <c r="C72" s="117" t="s">
        <v>1591</v>
      </c>
      <c r="D72" s="118"/>
      <c r="E72" s="119">
        <v>22</v>
      </c>
      <c r="F72" s="24"/>
      <c r="G72" s="24"/>
      <c r="H72" s="12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4" ht="22.5" outlineLevel="1" x14ac:dyDescent="0.2">
      <c r="A73" s="111">
        <v>40</v>
      </c>
      <c r="B73" s="112" t="s">
        <v>1592</v>
      </c>
      <c r="C73" s="35" t="s">
        <v>1593</v>
      </c>
      <c r="D73" s="100" t="s">
        <v>329</v>
      </c>
      <c r="E73" s="24">
        <v>4.1579999999999999E-2</v>
      </c>
      <c r="F73" s="24"/>
      <c r="G73" s="24">
        <f>ROUND(E73*F73,2)</f>
        <v>0</v>
      </c>
      <c r="H73" s="124" t="s">
        <v>2513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34" ht="12.75" customHeight="1" outlineLevel="1" x14ac:dyDescent="0.2">
      <c r="A74" s="111"/>
      <c r="B74" s="112"/>
      <c r="C74" s="35" t="s">
        <v>1594</v>
      </c>
      <c r="D74" s="100"/>
      <c r="E74" s="24"/>
      <c r="F74" s="24"/>
      <c r="G74" s="24"/>
      <c r="H74" s="1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4" outlineLevel="1" x14ac:dyDescent="0.2">
      <c r="A75" s="113" t="s">
        <v>65</v>
      </c>
      <c r="B75" s="114" t="s">
        <v>1595</v>
      </c>
      <c r="C75" s="36" t="s">
        <v>1596</v>
      </c>
      <c r="D75" s="102"/>
      <c r="E75" s="25"/>
      <c r="F75" s="25"/>
      <c r="G75" s="25">
        <f>SUMIF(U76:U116,"&lt;&gt;NOR",G76:G116)</f>
        <v>0</v>
      </c>
      <c r="H75" s="12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ht="22.5" outlineLevel="1" x14ac:dyDescent="0.2">
      <c r="A76" s="111">
        <v>41</v>
      </c>
      <c r="B76" s="112" t="s">
        <v>1597</v>
      </c>
      <c r="C76" s="35" t="s">
        <v>1598</v>
      </c>
      <c r="D76" s="100" t="s">
        <v>69</v>
      </c>
      <c r="E76" s="24">
        <v>2</v>
      </c>
      <c r="F76" s="24"/>
      <c r="G76" s="24">
        <f>ROUND(E76*F76,2)</f>
        <v>0</v>
      </c>
      <c r="H76" s="124" t="s">
        <v>2513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ht="22.5" outlineLevel="1" x14ac:dyDescent="0.2">
      <c r="A77" s="111">
        <v>42</v>
      </c>
      <c r="B77" s="112" t="s">
        <v>1599</v>
      </c>
      <c r="C77" s="35" t="s">
        <v>1600</v>
      </c>
      <c r="D77" s="100" t="s">
        <v>69</v>
      </c>
      <c r="E77" s="24">
        <v>1</v>
      </c>
      <c r="F77" s="24"/>
      <c r="G77" s="24">
        <f>ROUND(E77*F77,2)</f>
        <v>0</v>
      </c>
      <c r="H77" s="124" t="s">
        <v>2513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1:34" ht="22.5" outlineLevel="1" x14ac:dyDescent="0.2">
      <c r="A78" s="111">
        <v>43</v>
      </c>
      <c r="B78" s="112" t="s">
        <v>1601</v>
      </c>
      <c r="C78" s="35" t="s">
        <v>1602</v>
      </c>
      <c r="D78" s="100" t="s">
        <v>83</v>
      </c>
      <c r="E78" s="24">
        <v>40</v>
      </c>
      <c r="F78" s="24"/>
      <c r="G78" s="24">
        <f>ROUND(E78*F78,2)</f>
        <v>0</v>
      </c>
      <c r="H78" s="124" t="s">
        <v>2513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x14ac:dyDescent="0.2">
      <c r="A79" s="111"/>
      <c r="B79" s="115"/>
      <c r="C79" s="92" t="s">
        <v>1603</v>
      </c>
      <c r="D79" s="101"/>
      <c r="E79" s="116"/>
      <c r="F79" s="116"/>
      <c r="G79" s="116"/>
      <c r="H79" s="101"/>
    </row>
    <row r="80" spans="1:34" outlineLevel="1" x14ac:dyDescent="0.2">
      <c r="A80" s="111"/>
      <c r="B80" s="115"/>
      <c r="C80" s="92" t="s">
        <v>1604</v>
      </c>
      <c r="D80" s="116"/>
      <c r="E80" s="116"/>
      <c r="F80" s="116"/>
      <c r="G80" s="116"/>
      <c r="H80" s="101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4" ht="22.5" outlineLevel="1" x14ac:dyDescent="0.2">
      <c r="A81" s="111">
        <v>44</v>
      </c>
      <c r="B81" s="112" t="s">
        <v>1605</v>
      </c>
      <c r="C81" s="35" t="s">
        <v>1606</v>
      </c>
      <c r="D81" s="100" t="s">
        <v>83</v>
      </c>
      <c r="E81" s="24">
        <v>60</v>
      </c>
      <c r="F81" s="24"/>
      <c r="G81" s="24">
        <f>ROUND(E81*F81,2)</f>
        <v>0</v>
      </c>
      <c r="H81" s="124" t="s">
        <v>2513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 spans="1:34" outlineLevel="1" x14ac:dyDescent="0.2">
      <c r="A82" s="111"/>
      <c r="B82" s="115"/>
      <c r="C82" s="92" t="s">
        <v>1603</v>
      </c>
      <c r="D82" s="101"/>
      <c r="E82" s="116"/>
      <c r="F82" s="116"/>
      <c r="G82" s="116"/>
      <c r="H82" s="101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outlineLevel="1" x14ac:dyDescent="0.2">
      <c r="A83" s="111"/>
      <c r="B83" s="115"/>
      <c r="C83" s="92" t="s">
        <v>1604</v>
      </c>
      <c r="D83" s="116"/>
      <c r="E83" s="116"/>
      <c r="F83" s="116"/>
      <c r="G83" s="116"/>
      <c r="H83" s="101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1:34" ht="22.5" outlineLevel="1" x14ac:dyDescent="0.2">
      <c r="A84" s="111">
        <v>45</v>
      </c>
      <c r="B84" s="112" t="s">
        <v>1607</v>
      </c>
      <c r="C84" s="35" t="s">
        <v>1608</v>
      </c>
      <c r="D84" s="100" t="s">
        <v>83</v>
      </c>
      <c r="E84" s="24">
        <v>35</v>
      </c>
      <c r="F84" s="24"/>
      <c r="G84" s="24">
        <f>ROUND(E84*F84,2)</f>
        <v>0</v>
      </c>
      <c r="H84" s="124" t="s">
        <v>2513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</row>
    <row r="85" spans="1:34" outlineLevel="1" x14ac:dyDescent="0.2">
      <c r="A85" s="111"/>
      <c r="B85" s="115"/>
      <c r="C85" s="92" t="s">
        <v>1603</v>
      </c>
      <c r="D85" s="101"/>
      <c r="E85" s="116"/>
      <c r="F85" s="116"/>
      <c r="G85" s="116"/>
      <c r="H85" s="101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</row>
    <row r="86" spans="1:34" outlineLevel="1" x14ac:dyDescent="0.2">
      <c r="A86" s="111"/>
      <c r="B86" s="115"/>
      <c r="C86" s="92" t="s">
        <v>1604</v>
      </c>
      <c r="D86" s="116"/>
      <c r="E86" s="116"/>
      <c r="F86" s="116"/>
      <c r="G86" s="116"/>
      <c r="H86" s="101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 spans="1:34" ht="22.5" outlineLevel="1" x14ac:dyDescent="0.2">
      <c r="A87" s="111">
        <v>46</v>
      </c>
      <c r="B87" s="112" t="s">
        <v>1609</v>
      </c>
      <c r="C87" s="35" t="s">
        <v>1610</v>
      </c>
      <c r="D87" s="100" t="s">
        <v>83</v>
      </c>
      <c r="E87" s="24">
        <v>21</v>
      </c>
      <c r="F87" s="24"/>
      <c r="G87" s="24">
        <f>ROUND(E87*F87,2)</f>
        <v>0</v>
      </c>
      <c r="H87" s="124" t="s">
        <v>2513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1:34" outlineLevel="1" x14ac:dyDescent="0.2">
      <c r="A88" s="111"/>
      <c r="B88" s="115"/>
      <c r="C88" s="92" t="s">
        <v>1603</v>
      </c>
      <c r="D88" s="101"/>
      <c r="E88" s="116"/>
      <c r="F88" s="116"/>
      <c r="G88" s="116"/>
      <c r="H88" s="101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1:34" outlineLevel="1" x14ac:dyDescent="0.2">
      <c r="A89" s="111"/>
      <c r="B89" s="115"/>
      <c r="C89" s="92" t="s">
        <v>1604</v>
      </c>
      <c r="D89" s="116"/>
      <c r="E89" s="116"/>
      <c r="F89" s="116"/>
      <c r="G89" s="116"/>
      <c r="H89" s="101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1:34" ht="22.5" outlineLevel="1" x14ac:dyDescent="0.2">
      <c r="A90" s="111">
        <v>47</v>
      </c>
      <c r="B90" s="112" t="s">
        <v>1611</v>
      </c>
      <c r="C90" s="35" t="s">
        <v>1612</v>
      </c>
      <c r="D90" s="100" t="s">
        <v>83</v>
      </c>
      <c r="E90" s="24">
        <v>12</v>
      </c>
      <c r="F90" s="24"/>
      <c r="G90" s="24">
        <f>ROUND(E90*F90,2)</f>
        <v>0</v>
      </c>
      <c r="H90" s="124" t="s">
        <v>2513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1:34" outlineLevel="1" x14ac:dyDescent="0.2">
      <c r="A91" s="111"/>
      <c r="B91" s="115"/>
      <c r="C91" s="92" t="s">
        <v>1613</v>
      </c>
      <c r="D91" s="101"/>
      <c r="E91" s="116"/>
      <c r="F91" s="116"/>
      <c r="G91" s="116"/>
      <c r="H91" s="101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1:34" ht="22.5" outlineLevel="1" x14ac:dyDescent="0.2">
      <c r="A92" s="111"/>
      <c r="B92" s="115"/>
      <c r="C92" s="92" t="s">
        <v>1614</v>
      </c>
      <c r="D92" s="116"/>
      <c r="E92" s="116"/>
      <c r="F92" s="116"/>
      <c r="G92" s="116"/>
      <c r="H92" s="101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1:34" ht="22.5" outlineLevel="1" x14ac:dyDescent="0.2">
      <c r="A93" s="111"/>
      <c r="B93" s="115"/>
      <c r="C93" s="92" t="s">
        <v>1590</v>
      </c>
      <c r="D93" s="116"/>
      <c r="E93" s="116"/>
      <c r="F93" s="116"/>
      <c r="G93" s="116"/>
      <c r="H93" s="101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34" outlineLevel="1" x14ac:dyDescent="0.2">
      <c r="A94" s="111"/>
      <c r="B94" s="115"/>
      <c r="C94" s="117" t="s">
        <v>1615</v>
      </c>
      <c r="D94" s="118"/>
      <c r="E94" s="119">
        <v>12</v>
      </c>
      <c r="F94" s="24"/>
      <c r="G94" s="24"/>
      <c r="H94" s="124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34" ht="22.5" outlineLevel="1" x14ac:dyDescent="0.2">
      <c r="A95" s="111">
        <v>48</v>
      </c>
      <c r="B95" s="112" t="s">
        <v>1616</v>
      </c>
      <c r="C95" s="35" t="s">
        <v>1617</v>
      </c>
      <c r="D95" s="100" t="s">
        <v>83</v>
      </c>
      <c r="E95" s="24">
        <v>18</v>
      </c>
      <c r="F95" s="24"/>
      <c r="G95" s="24">
        <f>ROUND(E95*F95,2)</f>
        <v>0</v>
      </c>
      <c r="H95" s="124" t="s">
        <v>2513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1:34" outlineLevel="1" x14ac:dyDescent="0.2">
      <c r="A96" s="111"/>
      <c r="B96" s="115"/>
      <c r="C96" s="92" t="s">
        <v>1613</v>
      </c>
      <c r="D96" s="101"/>
      <c r="E96" s="116"/>
      <c r="F96" s="116"/>
      <c r="G96" s="116"/>
      <c r="H96" s="101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1:34" outlineLevel="1" x14ac:dyDescent="0.2">
      <c r="A97" s="111"/>
      <c r="B97" s="115"/>
      <c r="C97" s="92" t="s">
        <v>1618</v>
      </c>
      <c r="D97" s="116"/>
      <c r="E97" s="116"/>
      <c r="F97" s="116"/>
      <c r="G97" s="116"/>
      <c r="H97" s="101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1:34" ht="22.5" outlineLevel="1" x14ac:dyDescent="0.2">
      <c r="A98" s="111"/>
      <c r="B98" s="115"/>
      <c r="C98" s="92" t="s">
        <v>1590</v>
      </c>
      <c r="D98" s="116"/>
      <c r="E98" s="116"/>
      <c r="F98" s="116"/>
      <c r="G98" s="116"/>
      <c r="H98" s="101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outlineLevel="1" x14ac:dyDescent="0.2">
      <c r="A99" s="111"/>
      <c r="B99" s="115"/>
      <c r="C99" s="117" t="s">
        <v>1619</v>
      </c>
      <c r="D99" s="118"/>
      <c r="E99" s="119">
        <v>18</v>
      </c>
      <c r="F99" s="24"/>
      <c r="G99" s="24"/>
      <c r="H99" s="12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1:34" outlineLevel="1" x14ac:dyDescent="0.2">
      <c r="A100" s="111">
        <v>49</v>
      </c>
      <c r="B100" s="112" t="s">
        <v>1620</v>
      </c>
      <c r="C100" s="35" t="s">
        <v>1621</v>
      </c>
      <c r="D100" s="100" t="s">
        <v>69</v>
      </c>
      <c r="E100" s="24">
        <v>2</v>
      </c>
      <c r="F100" s="24"/>
      <c r="G100" s="24">
        <f>ROUND(E100*F100,2)</f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outlineLevel="1" x14ac:dyDescent="0.2">
      <c r="A101" s="111"/>
      <c r="B101" s="112"/>
      <c r="C101" s="35" t="s">
        <v>1622</v>
      </c>
      <c r="D101" s="100"/>
      <c r="E101" s="24"/>
      <c r="F101" s="24"/>
      <c r="G101" s="24"/>
      <c r="H101" s="124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34" outlineLevel="1" x14ac:dyDescent="0.2">
      <c r="A102" s="111">
        <v>50</v>
      </c>
      <c r="B102" s="112" t="s">
        <v>1623</v>
      </c>
      <c r="C102" s="35" t="s">
        <v>1624</v>
      </c>
      <c r="D102" s="100" t="s">
        <v>69</v>
      </c>
      <c r="E102" s="24">
        <v>11</v>
      </c>
      <c r="F102" s="24"/>
      <c r="G102" s="24">
        <f>ROUND(E102*F102,2)</f>
        <v>0</v>
      </c>
      <c r="H102" s="124" t="s">
        <v>2513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outlineLevel="1" x14ac:dyDescent="0.2">
      <c r="A103" s="111"/>
      <c r="B103" s="112"/>
      <c r="C103" s="35" t="s">
        <v>1622</v>
      </c>
      <c r="D103" s="100"/>
      <c r="E103" s="24"/>
      <c r="F103" s="24"/>
      <c r="G103" s="24"/>
      <c r="H103" s="124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1:34" outlineLevel="1" x14ac:dyDescent="0.2">
      <c r="A104" s="111">
        <v>51</v>
      </c>
      <c r="B104" s="112" t="s">
        <v>1625</v>
      </c>
      <c r="C104" s="35" t="s">
        <v>1626</v>
      </c>
      <c r="D104" s="100" t="s">
        <v>69</v>
      </c>
      <c r="E104" s="24">
        <v>4</v>
      </c>
      <c r="F104" s="24"/>
      <c r="G104" s="24">
        <f>ROUND(E104*F104,2)</f>
        <v>0</v>
      </c>
      <c r="H104" s="124" t="s">
        <v>2513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1:34" outlineLevel="1" x14ac:dyDescent="0.2">
      <c r="A105" s="111"/>
      <c r="B105" s="112"/>
      <c r="C105" s="35" t="s">
        <v>1622</v>
      </c>
      <c r="D105" s="100"/>
      <c r="E105" s="24"/>
      <c r="F105" s="24"/>
      <c r="G105" s="24"/>
      <c r="H105" s="12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4" outlineLevel="1" x14ac:dyDescent="0.2">
      <c r="A106" s="111">
        <v>52</v>
      </c>
      <c r="B106" s="112" t="s">
        <v>1627</v>
      </c>
      <c r="C106" s="35" t="s">
        <v>1628</v>
      </c>
      <c r="D106" s="100" t="s">
        <v>69</v>
      </c>
      <c r="E106" s="24">
        <v>2</v>
      </c>
      <c r="F106" s="24"/>
      <c r="G106" s="24">
        <f>ROUND(E106*F106,2)</f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34" outlineLevel="1" x14ac:dyDescent="0.2">
      <c r="A107" s="111"/>
      <c r="B107" s="112"/>
      <c r="C107" s="35" t="s">
        <v>1622</v>
      </c>
      <c r="D107" s="100"/>
      <c r="E107" s="24"/>
      <c r="F107" s="24"/>
      <c r="G107" s="24"/>
      <c r="H107" s="124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outlineLevel="1" x14ac:dyDescent="0.2">
      <c r="A108" s="111">
        <v>53</v>
      </c>
      <c r="B108" s="112" t="s">
        <v>1629</v>
      </c>
      <c r="C108" s="35" t="s">
        <v>1630</v>
      </c>
      <c r="D108" s="100" t="s">
        <v>69</v>
      </c>
      <c r="E108" s="24">
        <v>4</v>
      </c>
      <c r="F108" s="24"/>
      <c r="G108" s="24">
        <f>ROUND(E108*F108,2)</f>
        <v>0</v>
      </c>
      <c r="H108" s="124" t="s">
        <v>2513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outlineLevel="1" x14ac:dyDescent="0.2">
      <c r="A109" s="111"/>
      <c r="B109" s="112"/>
      <c r="C109" s="35" t="s">
        <v>1622</v>
      </c>
      <c r="D109" s="100"/>
      <c r="E109" s="24"/>
      <c r="F109" s="24"/>
      <c r="G109" s="24"/>
      <c r="H109" s="12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34" ht="22.5" outlineLevel="1" x14ac:dyDescent="0.2">
      <c r="A110" s="111">
        <v>54</v>
      </c>
      <c r="B110" s="112" t="s">
        <v>1631</v>
      </c>
      <c r="C110" s="35" t="s">
        <v>1632</v>
      </c>
      <c r="D110" s="100" t="s">
        <v>69</v>
      </c>
      <c r="E110" s="24">
        <v>1</v>
      </c>
      <c r="F110" s="24"/>
      <c r="G110" s="24">
        <f>ROUND(E110*F110,2)</f>
        <v>0</v>
      </c>
      <c r="H110" s="124" t="s">
        <v>2513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34" ht="12.75" customHeight="1" outlineLevel="1" x14ac:dyDescent="0.2">
      <c r="A111" s="111"/>
      <c r="B111" s="112"/>
      <c r="C111" s="35" t="s">
        <v>1633</v>
      </c>
      <c r="D111" s="100"/>
      <c r="E111" s="24"/>
      <c r="F111" s="24"/>
      <c r="G111" s="24"/>
      <c r="H111" s="12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33.75" outlineLevel="1" x14ac:dyDescent="0.2">
      <c r="A112" s="111">
        <v>55</v>
      </c>
      <c r="B112" s="112" t="s">
        <v>1634</v>
      </c>
      <c r="C112" s="35" t="s">
        <v>1635</v>
      </c>
      <c r="D112" s="100" t="s">
        <v>69</v>
      </c>
      <c r="E112" s="24">
        <v>1</v>
      </c>
      <c r="F112" s="24"/>
      <c r="G112" s="24">
        <f>ROUND(E112*F112,2)</f>
        <v>0</v>
      </c>
      <c r="H112" s="124" t="s">
        <v>2513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outlineLevel="1" x14ac:dyDescent="0.2">
      <c r="A113" s="111">
        <v>56</v>
      </c>
      <c r="B113" s="112" t="s">
        <v>1636</v>
      </c>
      <c r="C113" s="35" t="s">
        <v>1637</v>
      </c>
      <c r="D113" s="100" t="s">
        <v>83</v>
      </c>
      <c r="E113" s="24">
        <v>186</v>
      </c>
      <c r="F113" s="24"/>
      <c r="G113" s="24">
        <f>ROUND(E113*F113,2)</f>
        <v>0</v>
      </c>
      <c r="H113" s="124" t="s">
        <v>2513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outlineLevel="1" x14ac:dyDescent="0.2">
      <c r="A114" s="111"/>
      <c r="B114" s="112"/>
      <c r="C114" s="35" t="s">
        <v>1638</v>
      </c>
      <c r="D114" s="100"/>
      <c r="E114" s="24">
        <v>186</v>
      </c>
      <c r="F114" s="24"/>
      <c r="G114" s="24"/>
      <c r="H114" s="124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34" outlineLevel="1" x14ac:dyDescent="0.2">
      <c r="A115" s="111">
        <v>57</v>
      </c>
      <c r="B115" s="112" t="s">
        <v>1639</v>
      </c>
      <c r="C115" s="35" t="s">
        <v>1640</v>
      </c>
      <c r="D115" s="100" t="s">
        <v>329</v>
      </c>
      <c r="E115" s="24">
        <v>0.28288999999999997</v>
      </c>
      <c r="F115" s="24"/>
      <c r="G115" s="24">
        <f>ROUND(E115*F115,2)</f>
        <v>0</v>
      </c>
      <c r="H115" s="124" t="s">
        <v>2513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1:34" ht="12.75" customHeight="1" outlineLevel="1" x14ac:dyDescent="0.2">
      <c r="A116" s="111"/>
      <c r="B116" s="112"/>
      <c r="C116" s="35" t="s">
        <v>1594</v>
      </c>
      <c r="D116" s="100"/>
      <c r="E116" s="24"/>
      <c r="F116" s="24"/>
      <c r="G116" s="24"/>
      <c r="H116" s="124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1:34" outlineLevel="1" x14ac:dyDescent="0.2">
      <c r="A117" s="113" t="s">
        <v>65</v>
      </c>
      <c r="B117" s="114" t="s">
        <v>1641</v>
      </c>
      <c r="C117" s="36" t="s">
        <v>1642</v>
      </c>
      <c r="D117" s="102"/>
      <c r="E117" s="25"/>
      <c r="F117" s="25"/>
      <c r="G117" s="25">
        <f>SUMIF(U118:U168,"&lt;&gt;NOR",G118:G168)</f>
        <v>0</v>
      </c>
      <c r="H117" s="125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1:34" ht="22.5" outlineLevel="1" x14ac:dyDescent="0.2">
      <c r="A118" s="111">
        <v>58</v>
      </c>
      <c r="B118" s="112" t="s">
        <v>1643</v>
      </c>
      <c r="C118" s="35" t="s">
        <v>1644</v>
      </c>
      <c r="D118" s="100" t="s">
        <v>69</v>
      </c>
      <c r="E118" s="24">
        <v>3</v>
      </c>
      <c r="F118" s="24"/>
      <c r="G118" s="24">
        <f>ROUND(E118*F118,2)</f>
        <v>0</v>
      </c>
      <c r="H118" s="124" t="s">
        <v>2513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ht="12.75" customHeight="1" outlineLevel="1" x14ac:dyDescent="0.2">
      <c r="A119" s="111"/>
      <c r="B119" s="115"/>
      <c r="C119" s="92" t="s">
        <v>1590</v>
      </c>
      <c r="D119" s="101"/>
      <c r="E119" s="116"/>
      <c r="F119" s="116"/>
      <c r="G119" s="116"/>
      <c r="H119" s="101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34" ht="22.5" outlineLevel="1" x14ac:dyDescent="0.2">
      <c r="A120" s="111">
        <v>59</v>
      </c>
      <c r="B120" s="112" t="s">
        <v>1645</v>
      </c>
      <c r="C120" s="35" t="s">
        <v>1646</v>
      </c>
      <c r="D120" s="100" t="s">
        <v>69</v>
      </c>
      <c r="E120" s="24">
        <v>3</v>
      </c>
      <c r="F120" s="24"/>
      <c r="G120" s="24">
        <f>ROUND(E120*F120,2)</f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1:34" ht="22.5" outlineLevel="1" x14ac:dyDescent="0.2">
      <c r="A121" s="111">
        <v>60</v>
      </c>
      <c r="B121" s="112" t="s">
        <v>1647</v>
      </c>
      <c r="C121" s="35" t="s">
        <v>1648</v>
      </c>
      <c r="D121" s="100" t="s">
        <v>83</v>
      </c>
      <c r="E121" s="24">
        <v>192</v>
      </c>
      <c r="F121" s="24"/>
      <c r="G121" s="24">
        <f>ROUND(E121*F121,2)</f>
        <v>0</v>
      </c>
      <c r="H121" s="124" t="s">
        <v>2513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1:34" outlineLevel="1" x14ac:dyDescent="0.2">
      <c r="A122" s="111"/>
      <c r="B122" s="115"/>
      <c r="C122" s="92" t="s">
        <v>1613</v>
      </c>
      <c r="D122" s="101"/>
      <c r="E122" s="116"/>
      <c r="F122" s="116"/>
      <c r="G122" s="116"/>
      <c r="H122" s="101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1:34" outlineLevel="1" x14ac:dyDescent="0.2">
      <c r="A123" s="111"/>
      <c r="B123" s="115"/>
      <c r="C123" s="92" t="s">
        <v>1618</v>
      </c>
      <c r="D123" s="116"/>
      <c r="E123" s="116"/>
      <c r="F123" s="116"/>
      <c r="G123" s="116"/>
      <c r="H123" s="101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1:34" ht="22.5" outlineLevel="1" x14ac:dyDescent="0.2">
      <c r="A124" s="111"/>
      <c r="B124" s="115"/>
      <c r="C124" s="92" t="s">
        <v>1590</v>
      </c>
      <c r="D124" s="116"/>
      <c r="E124" s="116"/>
      <c r="F124" s="116"/>
      <c r="G124" s="116"/>
      <c r="H124" s="101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 spans="1:34" outlineLevel="1" x14ac:dyDescent="0.2">
      <c r="A125" s="111"/>
      <c r="B125" s="115"/>
      <c r="C125" s="117" t="s">
        <v>1649</v>
      </c>
      <c r="D125" s="118"/>
      <c r="E125" s="119">
        <v>46</v>
      </c>
      <c r="F125" s="24"/>
      <c r="G125" s="24"/>
      <c r="H125" s="124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outlineLevel="1" x14ac:dyDescent="0.2">
      <c r="A126" s="111"/>
      <c r="B126" s="115"/>
      <c r="C126" s="117" t="s">
        <v>1650</v>
      </c>
      <c r="D126" s="118"/>
      <c r="E126" s="119">
        <v>45</v>
      </c>
      <c r="F126" s="24"/>
      <c r="G126" s="24"/>
      <c r="H126" s="12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 spans="1:34" outlineLevel="1" x14ac:dyDescent="0.2">
      <c r="A127" s="111"/>
      <c r="B127" s="115"/>
      <c r="C127" s="117" t="s">
        <v>1651</v>
      </c>
      <c r="D127" s="118"/>
      <c r="E127" s="119">
        <v>101</v>
      </c>
      <c r="F127" s="24"/>
      <c r="G127" s="24"/>
      <c r="H127" s="124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 spans="1:34" ht="22.5" outlineLevel="1" x14ac:dyDescent="0.2">
      <c r="A128" s="111">
        <v>61</v>
      </c>
      <c r="B128" s="112" t="s">
        <v>1652</v>
      </c>
      <c r="C128" s="35" t="s">
        <v>1653</v>
      </c>
      <c r="D128" s="100" t="s">
        <v>83</v>
      </c>
      <c r="E128" s="24">
        <v>235</v>
      </c>
      <c r="F128" s="24"/>
      <c r="G128" s="24">
        <f>ROUND(E128*F128,2)</f>
        <v>0</v>
      </c>
      <c r="H128" s="124" t="s">
        <v>2513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34" outlineLevel="1" x14ac:dyDescent="0.2">
      <c r="A129" s="111"/>
      <c r="B129" s="115"/>
      <c r="C129" s="92" t="s">
        <v>1613</v>
      </c>
      <c r="D129" s="101"/>
      <c r="E129" s="116"/>
      <c r="F129" s="116"/>
      <c r="G129" s="116"/>
      <c r="H129" s="101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 spans="1:34" outlineLevel="1" x14ac:dyDescent="0.2">
      <c r="A130" s="111"/>
      <c r="B130" s="115"/>
      <c r="C130" s="92" t="s">
        <v>1618</v>
      </c>
      <c r="D130" s="116"/>
      <c r="E130" s="116"/>
      <c r="F130" s="116"/>
      <c r="G130" s="116"/>
      <c r="H130" s="101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22.5" outlineLevel="1" x14ac:dyDescent="0.2">
      <c r="A131" s="111"/>
      <c r="B131" s="115"/>
      <c r="C131" s="92" t="s">
        <v>1590</v>
      </c>
      <c r="D131" s="116"/>
      <c r="E131" s="116"/>
      <c r="F131" s="116"/>
      <c r="G131" s="116"/>
      <c r="H131" s="101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1:34" outlineLevel="1" x14ac:dyDescent="0.2">
      <c r="A132" s="111"/>
      <c r="B132" s="115"/>
      <c r="C132" s="117" t="s">
        <v>1654</v>
      </c>
      <c r="D132" s="118"/>
      <c r="E132" s="119">
        <v>105</v>
      </c>
      <c r="F132" s="24"/>
      <c r="G132" s="24"/>
      <c r="H132" s="12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1:34" outlineLevel="1" x14ac:dyDescent="0.2">
      <c r="A133" s="111"/>
      <c r="B133" s="115"/>
      <c r="C133" s="117" t="s">
        <v>1655</v>
      </c>
      <c r="D133" s="118"/>
      <c r="E133" s="119">
        <v>105</v>
      </c>
      <c r="F133" s="24"/>
      <c r="G133" s="24"/>
      <c r="H133" s="124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1:34" outlineLevel="1" x14ac:dyDescent="0.2">
      <c r="A134" s="111"/>
      <c r="B134" s="115"/>
      <c r="C134" s="117" t="s">
        <v>1656</v>
      </c>
      <c r="D134" s="118"/>
      <c r="E134" s="119">
        <v>25</v>
      </c>
      <c r="F134" s="24"/>
      <c r="G134" s="24"/>
      <c r="H134" s="12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1:34" ht="22.5" outlineLevel="1" x14ac:dyDescent="0.2">
      <c r="A135" s="111">
        <v>62</v>
      </c>
      <c r="B135" s="112" t="s">
        <v>1657</v>
      </c>
      <c r="C135" s="35" t="s">
        <v>1658</v>
      </c>
      <c r="D135" s="100" t="s">
        <v>83</v>
      </c>
      <c r="E135" s="24">
        <v>50</v>
      </c>
      <c r="F135" s="24"/>
      <c r="G135" s="24">
        <f>ROUND(E135*F135,2)</f>
        <v>0</v>
      </c>
      <c r="H135" s="124" t="s">
        <v>2513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1:34" outlineLevel="1" x14ac:dyDescent="0.2">
      <c r="A136" s="111"/>
      <c r="B136" s="115"/>
      <c r="C136" s="92" t="s">
        <v>1613</v>
      </c>
      <c r="D136" s="101"/>
      <c r="E136" s="116"/>
      <c r="F136" s="116"/>
      <c r="G136" s="116"/>
      <c r="H136" s="101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1:34" outlineLevel="1" x14ac:dyDescent="0.2">
      <c r="A137" s="111"/>
      <c r="B137" s="115"/>
      <c r="C137" s="92" t="s">
        <v>1618</v>
      </c>
      <c r="D137" s="116"/>
      <c r="E137" s="116"/>
      <c r="F137" s="116"/>
      <c r="G137" s="116"/>
      <c r="H137" s="101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1:34" ht="22.5" outlineLevel="1" x14ac:dyDescent="0.2">
      <c r="A138" s="111"/>
      <c r="B138" s="115"/>
      <c r="C138" s="92" t="s">
        <v>1590</v>
      </c>
      <c r="D138" s="116"/>
      <c r="E138" s="116"/>
      <c r="F138" s="116"/>
      <c r="G138" s="116"/>
      <c r="H138" s="101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4" outlineLevel="1" x14ac:dyDescent="0.2">
      <c r="A139" s="111"/>
      <c r="B139" s="115"/>
      <c r="C139" s="117" t="s">
        <v>1659</v>
      </c>
      <c r="D139" s="118"/>
      <c r="E139" s="119">
        <v>25</v>
      </c>
      <c r="F139" s="24"/>
      <c r="G139" s="24"/>
      <c r="H139" s="12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1:34" outlineLevel="1" x14ac:dyDescent="0.2">
      <c r="A140" s="111"/>
      <c r="B140" s="115"/>
      <c r="C140" s="117" t="s">
        <v>1660</v>
      </c>
      <c r="D140" s="118"/>
      <c r="E140" s="119">
        <v>25</v>
      </c>
      <c r="F140" s="24"/>
      <c r="G140" s="24"/>
      <c r="H140" s="12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1:34" ht="22.5" outlineLevel="1" x14ac:dyDescent="0.2">
      <c r="A141" s="111">
        <v>63</v>
      </c>
      <c r="B141" s="112" t="s">
        <v>1661</v>
      </c>
      <c r="C141" s="35" t="s">
        <v>1662</v>
      </c>
      <c r="D141" s="100" t="s">
        <v>83</v>
      </c>
      <c r="E141" s="24">
        <v>46</v>
      </c>
      <c r="F141" s="24"/>
      <c r="G141" s="24">
        <f>ROUND(E141*F141,2)</f>
        <v>0</v>
      </c>
      <c r="H141" s="124" t="s">
        <v>2513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1:34" ht="12.75" customHeight="1" outlineLevel="1" x14ac:dyDescent="0.2">
      <c r="A142" s="111"/>
      <c r="B142" s="115"/>
      <c r="C142" s="92" t="s">
        <v>1663</v>
      </c>
      <c r="D142" s="101"/>
      <c r="E142" s="116"/>
      <c r="F142" s="116"/>
      <c r="G142" s="116"/>
      <c r="H142" s="101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4" ht="22.5" outlineLevel="1" x14ac:dyDescent="0.2">
      <c r="A143" s="111">
        <v>64</v>
      </c>
      <c r="B143" s="112" t="s">
        <v>1664</v>
      </c>
      <c r="C143" s="35" t="s">
        <v>1665</v>
      </c>
      <c r="D143" s="100" t="s">
        <v>83</v>
      </c>
      <c r="E143" s="24">
        <v>105</v>
      </c>
      <c r="F143" s="24"/>
      <c r="G143" s="24">
        <f>ROUND(E143*F143,2)</f>
        <v>0</v>
      </c>
      <c r="H143" s="124" t="s">
        <v>2513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1:34" ht="12.75" customHeight="1" outlineLevel="1" x14ac:dyDescent="0.2">
      <c r="A144" s="111"/>
      <c r="B144" s="115"/>
      <c r="C144" s="92" t="s">
        <v>1663</v>
      </c>
      <c r="D144" s="101"/>
      <c r="E144" s="116"/>
      <c r="F144" s="116"/>
      <c r="G144" s="116"/>
      <c r="H144" s="101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1:34" ht="22.5" outlineLevel="1" x14ac:dyDescent="0.2">
      <c r="A145" s="111">
        <v>65</v>
      </c>
      <c r="B145" s="112" t="s">
        <v>1666</v>
      </c>
      <c r="C145" s="35" t="s">
        <v>1667</v>
      </c>
      <c r="D145" s="100" t="s">
        <v>83</v>
      </c>
      <c r="E145" s="24">
        <v>25</v>
      </c>
      <c r="F145" s="24"/>
      <c r="G145" s="24">
        <f>ROUND(E145*F145,2)</f>
        <v>0</v>
      </c>
      <c r="H145" s="124" t="s">
        <v>2513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1:34" ht="12.75" customHeight="1" outlineLevel="1" x14ac:dyDescent="0.2">
      <c r="A146" s="111"/>
      <c r="B146" s="115"/>
      <c r="C146" s="92" t="s">
        <v>1663</v>
      </c>
      <c r="D146" s="101"/>
      <c r="E146" s="116"/>
      <c r="F146" s="116"/>
      <c r="G146" s="116"/>
      <c r="H146" s="101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 spans="1:34" ht="22.5" outlineLevel="1" x14ac:dyDescent="0.2">
      <c r="A147" s="111">
        <v>66</v>
      </c>
      <c r="B147" s="112" t="s">
        <v>1668</v>
      </c>
      <c r="C147" s="35" t="s">
        <v>1669</v>
      </c>
      <c r="D147" s="100" t="s">
        <v>83</v>
      </c>
      <c r="E147" s="24">
        <v>146</v>
      </c>
      <c r="F147" s="24"/>
      <c r="G147" s="24">
        <f>ROUND(E147*F147,2)</f>
        <v>0</v>
      </c>
      <c r="H147" s="124" t="s">
        <v>2513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 spans="1:34" ht="12.75" customHeight="1" outlineLevel="1" x14ac:dyDescent="0.2">
      <c r="A148" s="111"/>
      <c r="B148" s="115"/>
      <c r="C148" s="92" t="s">
        <v>1663</v>
      </c>
      <c r="D148" s="101"/>
      <c r="E148" s="116"/>
      <c r="F148" s="116"/>
      <c r="G148" s="116"/>
      <c r="H148" s="101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 spans="1:34" ht="22.5" outlineLevel="1" x14ac:dyDescent="0.2">
      <c r="A149" s="111">
        <v>67</v>
      </c>
      <c r="B149" s="112" t="s">
        <v>1670</v>
      </c>
      <c r="C149" s="35" t="s">
        <v>1671</v>
      </c>
      <c r="D149" s="100" t="s">
        <v>83</v>
      </c>
      <c r="E149" s="24">
        <v>130</v>
      </c>
      <c r="F149" s="24"/>
      <c r="G149" s="24">
        <f>ROUND(E149*F149,2)</f>
        <v>0</v>
      </c>
      <c r="H149" s="124" t="s">
        <v>2513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 spans="1:34" ht="12.75" customHeight="1" outlineLevel="1" x14ac:dyDescent="0.2">
      <c r="A150" s="111"/>
      <c r="B150" s="115"/>
      <c r="C150" s="92" t="s">
        <v>1663</v>
      </c>
      <c r="D150" s="101"/>
      <c r="E150" s="116"/>
      <c r="F150" s="116"/>
      <c r="G150" s="116"/>
      <c r="H150" s="101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 spans="1:34" ht="22.5" outlineLevel="1" x14ac:dyDescent="0.2">
      <c r="A151" s="111">
        <v>68</v>
      </c>
      <c r="B151" s="112" t="s">
        <v>1672</v>
      </c>
      <c r="C151" s="35" t="s">
        <v>1673</v>
      </c>
      <c r="D151" s="100" t="s">
        <v>83</v>
      </c>
      <c r="E151" s="24">
        <v>25</v>
      </c>
      <c r="F151" s="24"/>
      <c r="G151" s="24">
        <f>ROUND(E151*F151,2)</f>
        <v>0</v>
      </c>
      <c r="H151" s="124" t="s">
        <v>2513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 spans="1:34" ht="12.75" customHeight="1" outlineLevel="1" x14ac:dyDescent="0.2">
      <c r="A152" s="111"/>
      <c r="B152" s="115"/>
      <c r="C152" s="92" t="s">
        <v>1663</v>
      </c>
      <c r="D152" s="101"/>
      <c r="E152" s="116"/>
      <c r="F152" s="116"/>
      <c r="G152" s="116"/>
      <c r="H152" s="101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 spans="1:34" outlineLevel="1" x14ac:dyDescent="0.2">
      <c r="A153" s="111">
        <v>69</v>
      </c>
      <c r="B153" s="112" t="s">
        <v>1674</v>
      </c>
      <c r="C153" s="35" t="s">
        <v>1675</v>
      </c>
      <c r="D153" s="100" t="s">
        <v>69</v>
      </c>
      <c r="E153" s="24">
        <v>40</v>
      </c>
      <c r="F153" s="24"/>
      <c r="G153" s="24">
        <f>ROUND(E153*F153,2)</f>
        <v>0</v>
      </c>
      <c r="H153" s="124" t="s">
        <v>2513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4" outlineLevel="1" x14ac:dyDescent="0.2">
      <c r="A154" s="111">
        <v>70</v>
      </c>
      <c r="B154" s="112" t="s">
        <v>1676</v>
      </c>
      <c r="C154" s="35" t="s">
        <v>1677</v>
      </c>
      <c r="D154" s="100" t="s">
        <v>69</v>
      </c>
      <c r="E154" s="24">
        <v>36</v>
      </c>
      <c r="F154" s="24"/>
      <c r="G154" s="24">
        <f>ROUND(E154*F154,2)</f>
        <v>0</v>
      </c>
      <c r="H154" s="124" t="s">
        <v>2513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34" outlineLevel="1" x14ac:dyDescent="0.2">
      <c r="A155" s="111"/>
      <c r="B155" s="112"/>
      <c r="C155" s="35" t="s">
        <v>1678</v>
      </c>
      <c r="D155" s="100"/>
      <c r="E155" s="24"/>
      <c r="F155" s="24"/>
      <c r="G155" s="24"/>
      <c r="H155" s="124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1:34" ht="22.5" outlineLevel="1" x14ac:dyDescent="0.2">
      <c r="A156" s="111">
        <v>71</v>
      </c>
      <c r="B156" s="112" t="s">
        <v>1679</v>
      </c>
      <c r="C156" s="35" t="s">
        <v>1680</v>
      </c>
      <c r="D156" s="100" t="s">
        <v>69</v>
      </c>
      <c r="E156" s="24">
        <v>22</v>
      </c>
      <c r="F156" s="24"/>
      <c r="G156" s="24">
        <f>ROUND(E156*F156,2)</f>
        <v>0</v>
      </c>
      <c r="H156" s="124" t="s">
        <v>2513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ht="22.5" outlineLevel="1" x14ac:dyDescent="0.2">
      <c r="A157" s="111">
        <v>72</v>
      </c>
      <c r="B157" s="112" t="s">
        <v>1681</v>
      </c>
      <c r="C157" s="35" t="s">
        <v>1682</v>
      </c>
      <c r="D157" s="100" t="s">
        <v>69</v>
      </c>
      <c r="E157" s="24">
        <v>18</v>
      </c>
      <c r="F157" s="24"/>
      <c r="G157" s="24">
        <f>ROUND(E157*F157,2)</f>
        <v>0</v>
      </c>
      <c r="H157" s="124" t="s">
        <v>2513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t="22.5" outlineLevel="1" x14ac:dyDescent="0.2">
      <c r="A158" s="111">
        <v>73</v>
      </c>
      <c r="B158" s="112" t="s">
        <v>1683</v>
      </c>
      <c r="C158" s="35" t="s">
        <v>1684</v>
      </c>
      <c r="D158" s="100" t="s">
        <v>69</v>
      </c>
      <c r="E158" s="24">
        <v>18</v>
      </c>
      <c r="F158" s="24"/>
      <c r="G158" s="24">
        <f>ROUND(E158*F158,2)</f>
        <v>0</v>
      </c>
      <c r="H158" s="124" t="s">
        <v>2513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1:34" outlineLevel="1" x14ac:dyDescent="0.2">
      <c r="A159" s="111">
        <v>74</v>
      </c>
      <c r="B159" s="112" t="s">
        <v>1685</v>
      </c>
      <c r="C159" s="35" t="s">
        <v>1686</v>
      </c>
      <c r="D159" s="100" t="s">
        <v>69</v>
      </c>
      <c r="E159" s="24">
        <v>9</v>
      </c>
      <c r="F159" s="24"/>
      <c r="G159" s="24">
        <f>ROUND(E159*F159,2)</f>
        <v>0</v>
      </c>
      <c r="H159" s="124" t="s">
        <v>2513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1:34" outlineLevel="1" x14ac:dyDescent="0.2">
      <c r="A160" s="111"/>
      <c r="B160" s="112"/>
      <c r="C160" s="35" t="s">
        <v>1687</v>
      </c>
      <c r="D160" s="100"/>
      <c r="E160" s="24">
        <v>9</v>
      </c>
      <c r="F160" s="24"/>
      <c r="G160" s="24"/>
      <c r="H160" s="124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1:34" outlineLevel="1" x14ac:dyDescent="0.2">
      <c r="A161" s="111">
        <v>75</v>
      </c>
      <c r="B161" s="112" t="s">
        <v>1688</v>
      </c>
      <c r="C161" s="35" t="s">
        <v>1689</v>
      </c>
      <c r="D161" s="100" t="s">
        <v>83</v>
      </c>
      <c r="E161" s="24">
        <v>477</v>
      </c>
      <c r="F161" s="24"/>
      <c r="G161" s="24">
        <f>ROUND(E161*F161,2)</f>
        <v>0</v>
      </c>
      <c r="H161" s="124" t="s">
        <v>2513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1:34" outlineLevel="1" x14ac:dyDescent="0.2">
      <c r="A162" s="111"/>
      <c r="B162" s="112"/>
      <c r="C162" s="35" t="s">
        <v>1307</v>
      </c>
      <c r="D162" s="100"/>
      <c r="E162" s="24"/>
      <c r="F162" s="24"/>
      <c r="G162" s="24"/>
      <c r="H162" s="124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outlineLevel="1" x14ac:dyDescent="0.2">
      <c r="A163" s="111"/>
      <c r="B163" s="112"/>
      <c r="C163" s="35" t="s">
        <v>1690</v>
      </c>
      <c r="D163" s="100"/>
      <c r="E163" s="24">
        <v>477</v>
      </c>
      <c r="F163" s="24"/>
      <c r="G163" s="24"/>
      <c r="H163" s="124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outlineLevel="1" x14ac:dyDescent="0.2">
      <c r="A164" s="111">
        <v>76</v>
      </c>
      <c r="B164" s="112" t="s">
        <v>1691</v>
      </c>
      <c r="C164" s="35" t="s">
        <v>1692</v>
      </c>
      <c r="D164" s="100" t="s">
        <v>83</v>
      </c>
      <c r="E164" s="24">
        <v>477</v>
      </c>
      <c r="F164" s="24"/>
      <c r="G164" s="24">
        <f>ROUND(E164*F164,2)</f>
        <v>0</v>
      </c>
      <c r="H164" s="124" t="s">
        <v>2513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outlineLevel="1" x14ac:dyDescent="0.2">
      <c r="A165" s="111"/>
      <c r="B165" s="112"/>
      <c r="C165" s="35" t="s">
        <v>1693</v>
      </c>
      <c r="D165" s="100"/>
      <c r="E165" s="24"/>
      <c r="F165" s="24"/>
      <c r="G165" s="24"/>
      <c r="H165" s="124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22.5" outlineLevel="1" x14ac:dyDescent="0.2">
      <c r="A166" s="111">
        <v>77</v>
      </c>
      <c r="B166" s="112" t="s">
        <v>1694</v>
      </c>
      <c r="C166" s="35" t="s">
        <v>1695</v>
      </c>
      <c r="D166" s="100" t="s">
        <v>69</v>
      </c>
      <c r="E166" s="24">
        <v>9</v>
      </c>
      <c r="F166" s="24"/>
      <c r="G166" s="24">
        <f>ROUND(E166*F166,2)</f>
        <v>0</v>
      </c>
      <c r="H166" s="124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x14ac:dyDescent="0.2">
      <c r="A167" s="111">
        <v>78</v>
      </c>
      <c r="B167" s="112" t="s">
        <v>1696</v>
      </c>
      <c r="C167" s="35" t="s">
        <v>1697</v>
      </c>
      <c r="D167" s="100" t="s">
        <v>329</v>
      </c>
      <c r="E167" s="24">
        <v>0.34154000000000001</v>
      </c>
      <c r="F167" s="24"/>
      <c r="G167" s="24">
        <f>ROUND(E167*F167,2)</f>
        <v>0</v>
      </c>
      <c r="H167" s="124" t="s">
        <v>2513</v>
      </c>
    </row>
    <row r="168" spans="1:34" x14ac:dyDescent="0.2">
      <c r="A168" s="111"/>
      <c r="B168" s="112"/>
      <c r="C168" s="35" t="s">
        <v>1698</v>
      </c>
      <c r="D168" s="100"/>
      <c r="E168" s="24"/>
      <c r="F168" s="24"/>
      <c r="G168" s="24"/>
      <c r="H168" s="124"/>
    </row>
    <row r="169" spans="1:34" x14ac:dyDescent="0.2">
      <c r="A169" s="113" t="s">
        <v>65</v>
      </c>
      <c r="B169" s="114" t="s">
        <v>1699</v>
      </c>
      <c r="C169" s="36" t="s">
        <v>1700</v>
      </c>
      <c r="D169" s="102"/>
      <c r="E169" s="25"/>
      <c r="F169" s="25"/>
      <c r="G169" s="25">
        <f>SUMIF(U170:U175,"&lt;&gt;NOR",G170:G175)</f>
        <v>0</v>
      </c>
      <c r="H169" s="125"/>
    </row>
    <row r="170" spans="1:34" x14ac:dyDescent="0.2">
      <c r="A170" s="111">
        <v>79</v>
      </c>
      <c r="B170" s="112" t="s">
        <v>1701</v>
      </c>
      <c r="C170" s="35" t="s">
        <v>1702</v>
      </c>
      <c r="D170" s="100" t="s">
        <v>69</v>
      </c>
      <c r="E170" s="24">
        <v>1</v>
      </c>
      <c r="F170" s="24"/>
      <c r="G170" s="24">
        <f>ROUND(E170*F170,2)</f>
        <v>0</v>
      </c>
      <c r="H170" s="124" t="s">
        <v>2513</v>
      </c>
    </row>
    <row r="171" spans="1:34" x14ac:dyDescent="0.2">
      <c r="A171" s="111"/>
      <c r="B171" s="112"/>
      <c r="C171" s="35" t="s">
        <v>1703</v>
      </c>
      <c r="D171" s="100"/>
      <c r="E171" s="24">
        <v>1</v>
      </c>
      <c r="F171" s="24"/>
      <c r="G171" s="24"/>
      <c r="H171" s="124"/>
    </row>
    <row r="172" spans="1:34" ht="33.75" x14ac:dyDescent="0.2">
      <c r="A172" s="111">
        <v>80</v>
      </c>
      <c r="B172" s="112" t="s">
        <v>1704</v>
      </c>
      <c r="C172" s="35" t="s">
        <v>1705</v>
      </c>
      <c r="D172" s="100" t="s">
        <v>69</v>
      </c>
      <c r="E172" s="24">
        <v>1</v>
      </c>
      <c r="F172" s="24"/>
      <c r="G172" s="24">
        <f>ROUND(E172*F172,2)</f>
        <v>0</v>
      </c>
      <c r="H172" s="124" t="s">
        <v>2513</v>
      </c>
    </row>
    <row r="173" spans="1:34" ht="22.5" x14ac:dyDescent="0.2">
      <c r="A173" s="111">
        <v>81</v>
      </c>
      <c r="B173" s="112" t="s">
        <v>1706</v>
      </c>
      <c r="C173" s="35" t="s">
        <v>1707</v>
      </c>
      <c r="D173" s="100" t="s">
        <v>69</v>
      </c>
      <c r="E173" s="24">
        <v>1</v>
      </c>
      <c r="F173" s="24"/>
      <c r="G173" s="24">
        <f>ROUND(E173*F173,2)</f>
        <v>0</v>
      </c>
      <c r="H173" s="124" t="s">
        <v>1488</v>
      </c>
    </row>
    <row r="174" spans="1:34" x14ac:dyDescent="0.2">
      <c r="A174" s="111">
        <v>82</v>
      </c>
      <c r="B174" s="112" t="s">
        <v>1708</v>
      </c>
      <c r="C174" s="35" t="s">
        <v>1709</v>
      </c>
      <c r="D174" s="100" t="s">
        <v>0</v>
      </c>
      <c r="E174" s="24">
        <v>190.66</v>
      </c>
      <c r="F174" s="24"/>
      <c r="G174" s="24">
        <f>ROUND(E174*F174,2)</f>
        <v>0</v>
      </c>
      <c r="H174" s="124" t="s">
        <v>2513</v>
      </c>
    </row>
    <row r="175" spans="1:34" x14ac:dyDescent="0.2">
      <c r="A175" s="111"/>
      <c r="B175" s="115"/>
      <c r="C175" s="92" t="s">
        <v>1698</v>
      </c>
      <c r="D175" s="101"/>
      <c r="E175" s="116"/>
      <c r="F175" s="116"/>
      <c r="G175" s="116"/>
      <c r="H175" s="101"/>
    </row>
    <row r="176" spans="1:34" x14ac:dyDescent="0.2">
      <c r="A176" s="113" t="s">
        <v>65</v>
      </c>
      <c r="B176" s="114" t="s">
        <v>1710</v>
      </c>
      <c r="C176" s="36" t="s">
        <v>1711</v>
      </c>
      <c r="D176" s="102"/>
      <c r="E176" s="25"/>
      <c r="F176" s="25"/>
      <c r="G176" s="25">
        <f>SUMIF(U177:U202,"&lt;&gt;NOR",G177:G202)</f>
        <v>0</v>
      </c>
      <c r="H176" s="125"/>
    </row>
    <row r="177" spans="1:8" x14ac:dyDescent="0.2">
      <c r="A177" s="111">
        <v>83</v>
      </c>
      <c r="B177" s="112" t="s">
        <v>1712</v>
      </c>
      <c r="C177" s="35" t="s">
        <v>1713</v>
      </c>
      <c r="D177" s="100" t="s">
        <v>69</v>
      </c>
      <c r="E177" s="24">
        <v>1</v>
      </c>
      <c r="F177" s="24"/>
      <c r="G177" s="24">
        <f>ROUND(E177*F177,2)</f>
        <v>0</v>
      </c>
      <c r="H177" s="124" t="s">
        <v>2513</v>
      </c>
    </row>
    <row r="178" spans="1:8" x14ac:dyDescent="0.2">
      <c r="A178" s="111">
        <v>84</v>
      </c>
      <c r="B178" s="112" t="s">
        <v>1714</v>
      </c>
      <c r="C178" s="35" t="s">
        <v>1715</v>
      </c>
      <c r="D178" s="100" t="s">
        <v>69</v>
      </c>
      <c r="E178" s="24">
        <v>3</v>
      </c>
      <c r="F178" s="24"/>
      <c r="G178" s="24">
        <f>ROUND(E178*F178,2)</f>
        <v>0</v>
      </c>
      <c r="H178" s="124" t="s">
        <v>2513</v>
      </c>
    </row>
    <row r="179" spans="1:8" x14ac:dyDescent="0.2">
      <c r="A179" s="111">
        <v>85</v>
      </c>
      <c r="B179" s="112" t="s">
        <v>1716</v>
      </c>
      <c r="C179" s="35" t="s">
        <v>1717</v>
      </c>
      <c r="D179" s="100" t="s">
        <v>69</v>
      </c>
      <c r="E179" s="24">
        <v>10</v>
      </c>
      <c r="F179" s="24"/>
      <c r="G179" s="24">
        <f>ROUND(E179*F179,2)</f>
        <v>0</v>
      </c>
      <c r="H179" s="124" t="s">
        <v>2513</v>
      </c>
    </row>
    <row r="180" spans="1:8" x14ac:dyDescent="0.2">
      <c r="A180" s="111"/>
      <c r="B180" s="115"/>
      <c r="C180" s="92" t="s">
        <v>1718</v>
      </c>
      <c r="D180" s="101"/>
      <c r="E180" s="116"/>
      <c r="F180" s="116"/>
      <c r="G180" s="116"/>
      <c r="H180" s="101"/>
    </row>
    <row r="181" spans="1:8" x14ac:dyDescent="0.2">
      <c r="A181" s="111">
        <v>86</v>
      </c>
      <c r="B181" s="112" t="s">
        <v>1719</v>
      </c>
      <c r="C181" s="35" t="s">
        <v>1720</v>
      </c>
      <c r="D181" s="100" t="s">
        <v>69</v>
      </c>
      <c r="E181" s="24">
        <v>4</v>
      </c>
      <c r="F181" s="24"/>
      <c r="G181" s="24">
        <f t="shared" ref="G181:G201" si="1">ROUND(E181*F181,2)</f>
        <v>0</v>
      </c>
      <c r="H181" s="124" t="s">
        <v>2513</v>
      </c>
    </row>
    <row r="182" spans="1:8" x14ac:dyDescent="0.2">
      <c r="A182" s="111">
        <v>87</v>
      </c>
      <c r="B182" s="112" t="s">
        <v>1721</v>
      </c>
      <c r="C182" s="35" t="s">
        <v>1722</v>
      </c>
      <c r="D182" s="100" t="s">
        <v>69</v>
      </c>
      <c r="E182" s="24">
        <v>5</v>
      </c>
      <c r="F182" s="24"/>
      <c r="G182" s="24">
        <f t="shared" si="1"/>
        <v>0</v>
      </c>
      <c r="H182" s="124" t="s">
        <v>2513</v>
      </c>
    </row>
    <row r="183" spans="1:8" x14ac:dyDescent="0.2">
      <c r="A183" s="111">
        <v>88</v>
      </c>
      <c r="B183" s="112" t="s">
        <v>1723</v>
      </c>
      <c r="C183" s="35" t="s">
        <v>1724</v>
      </c>
      <c r="D183" s="100" t="s">
        <v>69</v>
      </c>
      <c r="E183" s="24">
        <v>1</v>
      </c>
      <c r="F183" s="24"/>
      <c r="G183" s="24">
        <f t="shared" si="1"/>
        <v>0</v>
      </c>
      <c r="H183" s="124" t="s">
        <v>2513</v>
      </c>
    </row>
    <row r="184" spans="1:8" ht="22.5" x14ac:dyDescent="0.2">
      <c r="A184" s="111">
        <v>89</v>
      </c>
      <c r="B184" s="112" t="s">
        <v>1725</v>
      </c>
      <c r="C184" s="35" t="s">
        <v>1726</v>
      </c>
      <c r="D184" s="100" t="s">
        <v>69</v>
      </c>
      <c r="E184" s="24">
        <v>30</v>
      </c>
      <c r="F184" s="24"/>
      <c r="G184" s="24">
        <f t="shared" si="1"/>
        <v>0</v>
      </c>
      <c r="H184" s="124" t="s">
        <v>2513</v>
      </c>
    </row>
    <row r="185" spans="1:8" ht="22.5" x14ac:dyDescent="0.2">
      <c r="A185" s="111">
        <v>90</v>
      </c>
      <c r="B185" s="112" t="s">
        <v>1727</v>
      </c>
      <c r="C185" s="35" t="s">
        <v>1728</v>
      </c>
      <c r="D185" s="100" t="s">
        <v>69</v>
      </c>
      <c r="E185" s="24">
        <v>1</v>
      </c>
      <c r="F185" s="24"/>
      <c r="G185" s="24">
        <f t="shared" si="1"/>
        <v>0</v>
      </c>
      <c r="H185" s="124" t="s">
        <v>2513</v>
      </c>
    </row>
    <row r="186" spans="1:8" ht="22.5" x14ac:dyDescent="0.2">
      <c r="A186" s="111">
        <v>91</v>
      </c>
      <c r="B186" s="112" t="s">
        <v>1729</v>
      </c>
      <c r="C186" s="35" t="s">
        <v>1730</v>
      </c>
      <c r="D186" s="100" t="s">
        <v>69</v>
      </c>
      <c r="E186" s="24">
        <v>15</v>
      </c>
      <c r="F186" s="24"/>
      <c r="G186" s="24">
        <f t="shared" si="1"/>
        <v>0</v>
      </c>
      <c r="H186" s="124" t="s">
        <v>2513</v>
      </c>
    </row>
    <row r="187" spans="1:8" x14ac:dyDescent="0.2">
      <c r="A187" s="111">
        <v>92</v>
      </c>
      <c r="B187" s="112" t="s">
        <v>1731</v>
      </c>
      <c r="C187" s="35" t="s">
        <v>1732</v>
      </c>
      <c r="D187" s="100" t="s">
        <v>69</v>
      </c>
      <c r="E187" s="24">
        <v>2</v>
      </c>
      <c r="F187" s="24"/>
      <c r="G187" s="24">
        <f t="shared" si="1"/>
        <v>0</v>
      </c>
      <c r="H187" s="124" t="s">
        <v>2513</v>
      </c>
    </row>
    <row r="188" spans="1:8" x14ac:dyDescent="0.2">
      <c r="A188" s="111">
        <v>93</v>
      </c>
      <c r="B188" s="112" t="s">
        <v>1733</v>
      </c>
      <c r="C188" s="35" t="s">
        <v>1734</v>
      </c>
      <c r="D188" s="100" t="s">
        <v>69</v>
      </c>
      <c r="E188" s="24">
        <v>2</v>
      </c>
      <c r="F188" s="24"/>
      <c r="G188" s="24">
        <f t="shared" si="1"/>
        <v>0</v>
      </c>
      <c r="H188" s="124" t="s">
        <v>2513</v>
      </c>
    </row>
    <row r="189" spans="1:8" ht="33.75" x14ac:dyDescent="0.2">
      <c r="A189" s="111">
        <v>94</v>
      </c>
      <c r="B189" s="112" t="s">
        <v>1735</v>
      </c>
      <c r="C189" s="35" t="s">
        <v>1736</v>
      </c>
      <c r="D189" s="100" t="s">
        <v>69</v>
      </c>
      <c r="E189" s="24">
        <v>2</v>
      </c>
      <c r="F189" s="24"/>
      <c r="G189" s="24">
        <f t="shared" si="1"/>
        <v>0</v>
      </c>
      <c r="H189" s="124" t="s">
        <v>2513</v>
      </c>
    </row>
    <row r="190" spans="1:8" ht="22.5" x14ac:dyDescent="0.2">
      <c r="A190" s="111">
        <v>95</v>
      </c>
      <c r="B190" s="112" t="s">
        <v>1737</v>
      </c>
      <c r="C190" s="35" t="s">
        <v>1738</v>
      </c>
      <c r="D190" s="100" t="s">
        <v>69</v>
      </c>
      <c r="E190" s="24">
        <v>1</v>
      </c>
      <c r="F190" s="24"/>
      <c r="G190" s="24">
        <f t="shared" si="1"/>
        <v>0</v>
      </c>
      <c r="H190" s="124" t="s">
        <v>2513</v>
      </c>
    </row>
    <row r="191" spans="1:8" ht="22.5" x14ac:dyDescent="0.2">
      <c r="A191" s="111">
        <v>96</v>
      </c>
      <c r="B191" s="112" t="s">
        <v>1739</v>
      </c>
      <c r="C191" s="35" t="s">
        <v>1740</v>
      </c>
      <c r="D191" s="100" t="s">
        <v>69</v>
      </c>
      <c r="E191" s="24">
        <v>10</v>
      </c>
      <c r="F191" s="24"/>
      <c r="G191" s="24">
        <f t="shared" si="1"/>
        <v>0</v>
      </c>
      <c r="H191" s="124" t="s">
        <v>2513</v>
      </c>
    </row>
    <row r="192" spans="1:8" ht="22.5" x14ac:dyDescent="0.2">
      <c r="A192" s="111">
        <v>97</v>
      </c>
      <c r="B192" s="112" t="s">
        <v>1741</v>
      </c>
      <c r="C192" s="35" t="s">
        <v>1742</v>
      </c>
      <c r="D192" s="100" t="s">
        <v>69</v>
      </c>
      <c r="E192" s="24">
        <v>2</v>
      </c>
      <c r="F192" s="24"/>
      <c r="G192" s="24">
        <f t="shared" si="1"/>
        <v>0</v>
      </c>
      <c r="H192" s="124" t="s">
        <v>2513</v>
      </c>
    </row>
    <row r="193" spans="1:8" ht="22.5" x14ac:dyDescent="0.2">
      <c r="A193" s="111">
        <v>98</v>
      </c>
      <c r="B193" s="112" t="s">
        <v>1743</v>
      </c>
      <c r="C193" s="35" t="s">
        <v>1744</v>
      </c>
      <c r="D193" s="100" t="s">
        <v>69</v>
      </c>
      <c r="E193" s="24">
        <v>5</v>
      </c>
      <c r="F193" s="24"/>
      <c r="G193" s="24">
        <f t="shared" si="1"/>
        <v>0</v>
      </c>
      <c r="H193" s="124" t="s">
        <v>2513</v>
      </c>
    </row>
    <row r="194" spans="1:8" ht="22.5" x14ac:dyDescent="0.2">
      <c r="A194" s="111">
        <v>99</v>
      </c>
      <c r="B194" s="112" t="s">
        <v>1745</v>
      </c>
      <c r="C194" s="35" t="s">
        <v>1746</v>
      </c>
      <c r="D194" s="100" t="s">
        <v>69</v>
      </c>
      <c r="E194" s="24">
        <v>2</v>
      </c>
      <c r="F194" s="24"/>
      <c r="G194" s="24">
        <f t="shared" si="1"/>
        <v>0</v>
      </c>
      <c r="H194" s="124" t="s">
        <v>2513</v>
      </c>
    </row>
    <row r="195" spans="1:8" ht="22.5" x14ac:dyDescent="0.2">
      <c r="A195" s="111">
        <v>100</v>
      </c>
      <c r="B195" s="112" t="s">
        <v>1747</v>
      </c>
      <c r="C195" s="35" t="s">
        <v>1748</v>
      </c>
      <c r="D195" s="100" t="s">
        <v>69</v>
      </c>
      <c r="E195" s="24">
        <v>1</v>
      </c>
      <c r="F195" s="24"/>
      <c r="G195" s="24">
        <f t="shared" si="1"/>
        <v>0</v>
      </c>
      <c r="H195" s="124" t="s">
        <v>2513</v>
      </c>
    </row>
    <row r="196" spans="1:8" ht="22.5" x14ac:dyDescent="0.2">
      <c r="A196" s="111">
        <v>101</v>
      </c>
      <c r="B196" s="112" t="s">
        <v>1749</v>
      </c>
      <c r="C196" s="35" t="s">
        <v>1750</v>
      </c>
      <c r="D196" s="100" t="s">
        <v>69</v>
      </c>
      <c r="E196" s="24">
        <v>3</v>
      </c>
      <c r="F196" s="24"/>
      <c r="G196" s="24">
        <f t="shared" si="1"/>
        <v>0</v>
      </c>
      <c r="H196" s="124" t="s">
        <v>2513</v>
      </c>
    </row>
    <row r="197" spans="1:8" ht="22.5" x14ac:dyDescent="0.2">
      <c r="A197" s="111">
        <v>102</v>
      </c>
      <c r="B197" s="112" t="s">
        <v>1751</v>
      </c>
      <c r="C197" s="35" t="s">
        <v>1752</v>
      </c>
      <c r="D197" s="100" t="s">
        <v>69</v>
      </c>
      <c r="E197" s="24">
        <v>1</v>
      </c>
      <c r="F197" s="24"/>
      <c r="G197" s="24">
        <f t="shared" si="1"/>
        <v>0</v>
      </c>
      <c r="H197" s="124" t="s">
        <v>2513</v>
      </c>
    </row>
    <row r="198" spans="1:8" ht="22.5" x14ac:dyDescent="0.2">
      <c r="A198" s="111">
        <v>103</v>
      </c>
      <c r="B198" s="112" t="s">
        <v>1753</v>
      </c>
      <c r="C198" s="35" t="s">
        <v>1754</v>
      </c>
      <c r="D198" s="100" t="s">
        <v>69</v>
      </c>
      <c r="E198" s="24">
        <v>10</v>
      </c>
      <c r="F198" s="24"/>
      <c r="G198" s="24">
        <f t="shared" si="1"/>
        <v>0</v>
      </c>
      <c r="H198" s="124" t="s">
        <v>2513</v>
      </c>
    </row>
    <row r="199" spans="1:8" ht="22.5" x14ac:dyDescent="0.2">
      <c r="A199" s="111">
        <v>104</v>
      </c>
      <c r="B199" s="112" t="s">
        <v>1755</v>
      </c>
      <c r="C199" s="35" t="s">
        <v>1756</v>
      </c>
      <c r="D199" s="100" t="s">
        <v>69</v>
      </c>
      <c r="E199" s="24">
        <v>3</v>
      </c>
      <c r="F199" s="24"/>
      <c r="G199" s="24">
        <f t="shared" si="1"/>
        <v>0</v>
      </c>
      <c r="H199" s="124" t="s">
        <v>2513</v>
      </c>
    </row>
    <row r="200" spans="1:8" ht="22.5" x14ac:dyDescent="0.2">
      <c r="A200" s="111">
        <v>105</v>
      </c>
      <c r="B200" s="112" t="s">
        <v>1757</v>
      </c>
      <c r="C200" s="35" t="s">
        <v>1758</v>
      </c>
      <c r="D200" s="100" t="s">
        <v>69</v>
      </c>
      <c r="E200" s="24">
        <v>1</v>
      </c>
      <c r="F200" s="24"/>
      <c r="G200" s="24">
        <f t="shared" si="1"/>
        <v>0</v>
      </c>
      <c r="H200" s="124" t="s">
        <v>2513</v>
      </c>
    </row>
    <row r="201" spans="1:8" x14ac:dyDescent="0.2">
      <c r="A201" s="111">
        <v>106</v>
      </c>
      <c r="B201" s="112" t="s">
        <v>1759</v>
      </c>
      <c r="C201" s="35" t="s">
        <v>1760</v>
      </c>
      <c r="D201" s="100" t="s">
        <v>329</v>
      </c>
      <c r="E201" s="24">
        <v>0.26068000000000002</v>
      </c>
      <c r="F201" s="24"/>
      <c r="G201" s="24">
        <f t="shared" si="1"/>
        <v>0</v>
      </c>
      <c r="H201" s="124" t="s">
        <v>2513</v>
      </c>
    </row>
    <row r="202" spans="1:8" x14ac:dyDescent="0.2">
      <c r="A202" s="111"/>
      <c r="B202" s="112"/>
      <c r="C202" s="35" t="s">
        <v>1698</v>
      </c>
      <c r="D202" s="100"/>
      <c r="E202" s="24"/>
      <c r="F202" s="24"/>
      <c r="G202" s="24"/>
      <c r="H202" s="124"/>
    </row>
    <row r="203" spans="1:8" x14ac:dyDescent="0.2">
      <c r="A203" s="113" t="s">
        <v>65</v>
      </c>
      <c r="B203" s="114" t="s">
        <v>1761</v>
      </c>
      <c r="C203" s="36" t="s">
        <v>1762</v>
      </c>
      <c r="D203" s="102"/>
      <c r="E203" s="25"/>
      <c r="F203" s="25"/>
      <c r="G203" s="25">
        <f>SUMIF(U204:U208,"&lt;&gt;NOR",G204:G208)</f>
        <v>0</v>
      </c>
      <c r="H203" s="125"/>
    </row>
    <row r="204" spans="1:8" ht="56.25" x14ac:dyDescent="0.2">
      <c r="A204" s="111">
        <v>107</v>
      </c>
      <c r="B204" s="112" t="s">
        <v>1763</v>
      </c>
      <c r="C204" s="35" t="s">
        <v>1764</v>
      </c>
      <c r="D204" s="100" t="s">
        <v>69</v>
      </c>
      <c r="E204" s="24">
        <v>3</v>
      </c>
      <c r="F204" s="24"/>
      <c r="G204" s="24">
        <f>ROUND(E204*F204,2)</f>
        <v>0</v>
      </c>
      <c r="H204" s="124" t="s">
        <v>2513</v>
      </c>
    </row>
    <row r="205" spans="1:8" ht="12.75" customHeight="1" x14ac:dyDescent="0.2">
      <c r="A205" s="111"/>
      <c r="B205" s="115"/>
      <c r="C205" s="92" t="s">
        <v>1765</v>
      </c>
      <c r="D205" s="101"/>
      <c r="E205" s="116"/>
      <c r="F205" s="116"/>
      <c r="G205" s="116"/>
      <c r="H205" s="101"/>
    </row>
    <row r="206" spans="1:8" ht="22.5" x14ac:dyDescent="0.2">
      <c r="A206" s="111">
        <v>108</v>
      </c>
      <c r="B206" s="112" t="s">
        <v>1766</v>
      </c>
      <c r="C206" s="35" t="s">
        <v>1767</v>
      </c>
      <c r="D206" s="100" t="s">
        <v>69</v>
      </c>
      <c r="E206" s="24">
        <v>3</v>
      </c>
      <c r="F206" s="24"/>
      <c r="G206" s="24">
        <f>ROUND(E206*F206,2)</f>
        <v>0</v>
      </c>
      <c r="H206" s="124" t="s">
        <v>2513</v>
      </c>
    </row>
    <row r="207" spans="1:8" x14ac:dyDescent="0.2">
      <c r="A207" s="111">
        <v>109</v>
      </c>
      <c r="B207" s="112" t="s">
        <v>1768</v>
      </c>
      <c r="C207" s="35" t="s">
        <v>1769</v>
      </c>
      <c r="D207" s="100" t="s">
        <v>329</v>
      </c>
      <c r="E207" s="24">
        <v>4.0079999999999998E-2</v>
      </c>
      <c r="F207" s="24"/>
      <c r="G207" s="24">
        <f>ROUND(E207*F207,2)</f>
        <v>0</v>
      </c>
      <c r="H207" s="124" t="s">
        <v>2513</v>
      </c>
    </row>
    <row r="208" spans="1:8" x14ac:dyDescent="0.2">
      <c r="A208" s="111"/>
      <c r="B208" s="115"/>
      <c r="C208" s="92" t="s">
        <v>1698</v>
      </c>
      <c r="D208" s="101"/>
      <c r="E208" s="116"/>
      <c r="F208" s="116"/>
      <c r="G208" s="116"/>
      <c r="H208" s="101"/>
    </row>
    <row r="209" spans="1:8" x14ac:dyDescent="0.2">
      <c r="A209" s="113" t="s">
        <v>65</v>
      </c>
      <c r="B209" s="114" t="s">
        <v>36</v>
      </c>
      <c r="C209" s="36" t="s">
        <v>37</v>
      </c>
      <c r="D209" s="102"/>
      <c r="E209" s="25"/>
      <c r="F209" s="25"/>
      <c r="G209" s="25">
        <f>SUMIF(U210:U217,"&lt;&gt;NOR",G210:G217)</f>
        <v>0</v>
      </c>
      <c r="H209" s="125"/>
    </row>
    <row r="210" spans="1:8" x14ac:dyDescent="0.2">
      <c r="A210" s="111">
        <v>110</v>
      </c>
      <c r="B210" s="112" t="s">
        <v>1770</v>
      </c>
      <c r="C210" s="35" t="s">
        <v>1771</v>
      </c>
      <c r="D210" s="100" t="s">
        <v>83</v>
      </c>
      <c r="E210" s="24">
        <v>50</v>
      </c>
      <c r="F210" s="24"/>
      <c r="G210" s="24">
        <f>ROUND(E210*F210,2)</f>
        <v>0</v>
      </c>
      <c r="H210" s="124" t="s">
        <v>2513</v>
      </c>
    </row>
    <row r="211" spans="1:8" x14ac:dyDescent="0.2">
      <c r="A211" s="111"/>
      <c r="B211" s="112"/>
      <c r="C211" s="35" t="s">
        <v>1772</v>
      </c>
      <c r="D211" s="100"/>
      <c r="E211" s="24"/>
      <c r="F211" s="24"/>
      <c r="G211" s="24"/>
      <c r="H211" s="124"/>
    </row>
    <row r="212" spans="1:8" ht="22.5" x14ac:dyDescent="0.2">
      <c r="A212" s="111">
        <v>111</v>
      </c>
      <c r="B212" s="112" t="s">
        <v>394</v>
      </c>
      <c r="C212" s="35" t="s">
        <v>1773</v>
      </c>
      <c r="D212" s="100" t="s">
        <v>396</v>
      </c>
      <c r="E212" s="24">
        <v>18.75</v>
      </c>
      <c r="F212" s="24"/>
      <c r="G212" s="24">
        <f>ROUND(E212*F212,2)</f>
        <v>0</v>
      </c>
      <c r="H212" s="124" t="s">
        <v>2513</v>
      </c>
    </row>
    <row r="213" spans="1:8" x14ac:dyDescent="0.2">
      <c r="A213" s="111"/>
      <c r="B213" s="112"/>
      <c r="C213" s="35" t="s">
        <v>1774</v>
      </c>
      <c r="D213" s="100"/>
      <c r="E213" s="24">
        <v>18.75</v>
      </c>
      <c r="F213" s="24"/>
      <c r="G213" s="24"/>
      <c r="H213" s="124"/>
    </row>
    <row r="214" spans="1:8" x14ac:dyDescent="0.2">
      <c r="A214" s="111">
        <v>112</v>
      </c>
      <c r="B214" s="112" t="s">
        <v>1775</v>
      </c>
      <c r="C214" s="35" t="s">
        <v>1776</v>
      </c>
      <c r="D214" s="100" t="s">
        <v>396</v>
      </c>
      <c r="E214" s="24">
        <v>18.75</v>
      </c>
      <c r="F214" s="24"/>
      <c r="G214" s="24">
        <f>ROUND(E214*F214,2)</f>
        <v>0</v>
      </c>
      <c r="H214" s="124" t="s">
        <v>2513</v>
      </c>
    </row>
    <row r="215" spans="1:8" x14ac:dyDescent="0.2">
      <c r="A215" s="111"/>
      <c r="B215" s="112"/>
      <c r="C215" s="35" t="s">
        <v>1777</v>
      </c>
      <c r="D215" s="100"/>
      <c r="E215" s="24">
        <v>18.75</v>
      </c>
      <c r="F215" s="24"/>
      <c r="G215" s="24"/>
      <c r="H215" s="124"/>
    </row>
    <row r="216" spans="1:8" ht="22.5" x14ac:dyDescent="0.2">
      <c r="A216" s="111">
        <v>113</v>
      </c>
      <c r="B216" s="112" t="s">
        <v>1778</v>
      </c>
      <c r="C216" s="35" t="s">
        <v>1779</v>
      </c>
      <c r="D216" s="100" t="s">
        <v>329</v>
      </c>
      <c r="E216" s="24">
        <v>1.9879999999999998E-2</v>
      </c>
      <c r="F216" s="24"/>
      <c r="G216" s="24">
        <f>ROUND(E216*F216,2)</f>
        <v>0</v>
      </c>
      <c r="H216" s="124" t="s">
        <v>2513</v>
      </c>
    </row>
    <row r="217" spans="1:8" x14ac:dyDescent="0.2">
      <c r="A217" s="120"/>
      <c r="B217" s="121"/>
      <c r="C217" s="40" t="s">
        <v>1780</v>
      </c>
      <c r="D217" s="128"/>
      <c r="E217" s="128"/>
      <c r="F217" s="128"/>
      <c r="G217" s="128"/>
      <c r="H217" s="129"/>
    </row>
    <row r="218" spans="1:8" x14ac:dyDescent="0.2">
      <c r="A218" s="1"/>
      <c r="B218" s="2"/>
      <c r="C218" s="41"/>
      <c r="D218" s="4"/>
      <c r="E218" s="1"/>
      <c r="F218" s="1"/>
      <c r="G218" s="1"/>
      <c r="H218" s="4"/>
    </row>
    <row r="219" spans="1:8" x14ac:dyDescent="0.2">
      <c r="A219" s="32"/>
      <c r="B219" s="83" t="s">
        <v>6</v>
      </c>
      <c r="C219" s="42"/>
      <c r="D219" s="57"/>
      <c r="E219" s="48"/>
      <c r="F219" s="33"/>
      <c r="G219" s="34">
        <f>G8+G15+G27+G37+G46+G68+G75+G117+G169+G176+G203+G209</f>
        <v>0</v>
      </c>
      <c r="H219" s="4"/>
    </row>
  </sheetData>
  <sheetProtection password="CCE1" sheet="1" objects="1" scenarios="1"/>
  <protectedRanges>
    <protectedRange sqref="F9:F217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5" orientation="portrait" r:id="rId1"/>
  <headerFoot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AT76"/>
  <sheetViews>
    <sheetView showZeros="0" view="pageBreakPreview" zoomScaleNormal="100" zoomScaleSheetLayoutView="100" workbookViewId="0">
      <selection activeCell="F61" sqref="F61"/>
    </sheetView>
  </sheetViews>
  <sheetFormatPr defaultColWidth="9.140625"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92" t="s">
        <v>2515</v>
      </c>
      <c r="B1" s="392"/>
      <c r="C1" s="392"/>
      <c r="D1" s="392"/>
      <c r="E1" s="392"/>
      <c r="F1" s="392"/>
      <c r="G1" s="392"/>
      <c r="Q1" t="s">
        <v>53</v>
      </c>
    </row>
    <row r="2" spans="1:46" ht="24.95" customHeight="1" x14ac:dyDescent="0.2">
      <c r="A2" s="12" t="s">
        <v>52</v>
      </c>
      <c r="B2" s="73"/>
      <c r="C2" s="396" t="s">
        <v>463</v>
      </c>
      <c r="D2" s="397"/>
      <c r="E2" s="397"/>
      <c r="F2" s="397"/>
      <c r="G2" s="398"/>
      <c r="Q2" t="s">
        <v>54</v>
      </c>
    </row>
    <row r="3" spans="1:46" ht="24.95" customHeight="1" x14ac:dyDescent="0.2">
      <c r="A3" s="13" t="s">
        <v>2</v>
      </c>
      <c r="B3" s="74"/>
      <c r="C3" s="399" t="s">
        <v>462</v>
      </c>
      <c r="D3" s="400"/>
      <c r="E3" s="400"/>
      <c r="F3" s="400"/>
      <c r="G3" s="401"/>
      <c r="Q3" t="s">
        <v>55</v>
      </c>
    </row>
    <row r="4" spans="1:46" ht="24.95" customHeight="1" x14ac:dyDescent="0.2">
      <c r="A4" s="13" t="s">
        <v>3</v>
      </c>
      <c r="B4" s="74"/>
      <c r="C4" s="396" t="s">
        <v>1784</v>
      </c>
      <c r="D4" s="397"/>
      <c r="E4" s="397"/>
      <c r="F4" s="397"/>
      <c r="G4" s="398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1783</v>
      </c>
    </row>
    <row r="8" spans="1:46" x14ac:dyDescent="0.2">
      <c r="A8" s="130" t="s">
        <v>65</v>
      </c>
      <c r="B8" s="131" t="s">
        <v>1785</v>
      </c>
      <c r="C8" s="91" t="s">
        <v>1786</v>
      </c>
      <c r="D8" s="99"/>
      <c r="E8" s="132"/>
      <c r="F8" s="132"/>
      <c r="G8" s="132">
        <f>SUMIF(P9:P55,"&lt;&gt;NOR",G9:G55)</f>
        <v>0</v>
      </c>
      <c r="H8" s="270"/>
      <c r="Q8" t="s">
        <v>66</v>
      </c>
    </row>
    <row r="9" spans="1:46" outlineLevel="1" x14ac:dyDescent="0.2">
      <c r="A9" s="109">
        <v>1</v>
      </c>
      <c r="B9" s="110"/>
      <c r="C9" s="106" t="s">
        <v>1787</v>
      </c>
      <c r="D9" s="107" t="s">
        <v>83</v>
      </c>
      <c r="E9" s="108">
        <v>10</v>
      </c>
      <c r="F9" s="108"/>
      <c r="G9" s="108">
        <f t="shared" ref="G9:G32" si="0">ROUND(E9*F9,2)</f>
        <v>0</v>
      </c>
      <c r="H9" s="124" t="s">
        <v>2512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111">
        <v>2</v>
      </c>
      <c r="B10" s="112"/>
      <c r="C10" s="35" t="s">
        <v>1788</v>
      </c>
      <c r="D10" s="100" t="s">
        <v>83</v>
      </c>
      <c r="E10" s="24">
        <v>120</v>
      </c>
      <c r="F10" s="24"/>
      <c r="G10" s="24">
        <f t="shared" si="0"/>
        <v>0</v>
      </c>
      <c r="H10" s="124" t="s">
        <v>2512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111">
        <v>3</v>
      </c>
      <c r="B11" s="112"/>
      <c r="C11" s="35" t="s">
        <v>1789</v>
      </c>
      <c r="D11" s="100" t="s">
        <v>83</v>
      </c>
      <c r="E11" s="24">
        <v>120</v>
      </c>
      <c r="F11" s="24"/>
      <c r="G11" s="24">
        <f t="shared" si="0"/>
        <v>0</v>
      </c>
      <c r="H11" s="124" t="s">
        <v>2512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111">
        <v>4</v>
      </c>
      <c r="B12" s="112"/>
      <c r="C12" s="35" t="s">
        <v>1790</v>
      </c>
      <c r="D12" s="100" t="s">
        <v>83</v>
      </c>
      <c r="E12" s="24">
        <v>70</v>
      </c>
      <c r="F12" s="24"/>
      <c r="G12" s="24">
        <f t="shared" si="0"/>
        <v>0</v>
      </c>
      <c r="H12" s="124" t="s">
        <v>2512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111">
        <v>5</v>
      </c>
      <c r="B13" s="112"/>
      <c r="C13" s="35" t="s">
        <v>1791</v>
      </c>
      <c r="D13" s="100" t="s">
        <v>83</v>
      </c>
      <c r="E13" s="24">
        <v>20</v>
      </c>
      <c r="F13" s="24"/>
      <c r="G13" s="24">
        <f t="shared" si="0"/>
        <v>0</v>
      </c>
      <c r="H13" s="124" t="s">
        <v>2512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111">
        <v>6</v>
      </c>
      <c r="B14" s="112"/>
      <c r="C14" s="35" t="s">
        <v>1792</v>
      </c>
      <c r="D14" s="100" t="s">
        <v>69</v>
      </c>
      <c r="E14" s="24">
        <v>10</v>
      </c>
      <c r="F14" s="24"/>
      <c r="G14" s="24">
        <f t="shared" si="0"/>
        <v>0</v>
      </c>
      <c r="H14" s="124" t="s">
        <v>2512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111">
        <v>7</v>
      </c>
      <c r="B15" s="112"/>
      <c r="C15" s="35" t="s">
        <v>1793</v>
      </c>
      <c r="D15" s="100" t="s">
        <v>69</v>
      </c>
      <c r="E15" s="24">
        <v>60</v>
      </c>
      <c r="F15" s="24"/>
      <c r="G15" s="24">
        <f t="shared" si="0"/>
        <v>0</v>
      </c>
      <c r="H15" s="124" t="s">
        <v>2512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111">
        <v>8</v>
      </c>
      <c r="B16" s="112"/>
      <c r="C16" s="35" t="s">
        <v>1794</v>
      </c>
      <c r="D16" s="100" t="s">
        <v>69</v>
      </c>
      <c r="E16" s="24">
        <v>40</v>
      </c>
      <c r="F16" s="24"/>
      <c r="G16" s="24">
        <f t="shared" si="0"/>
        <v>0</v>
      </c>
      <c r="H16" s="124" t="s">
        <v>2512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111">
        <v>9</v>
      </c>
      <c r="B17" s="112"/>
      <c r="C17" s="35" t="s">
        <v>1795</v>
      </c>
      <c r="D17" s="100" t="s">
        <v>69</v>
      </c>
      <c r="E17" s="24">
        <v>35</v>
      </c>
      <c r="F17" s="24"/>
      <c r="G17" s="24">
        <f t="shared" si="0"/>
        <v>0</v>
      </c>
      <c r="H17" s="124" t="s">
        <v>2512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111">
        <v>10</v>
      </c>
      <c r="B18" s="112"/>
      <c r="C18" s="35" t="s">
        <v>1796</v>
      </c>
      <c r="D18" s="100" t="s">
        <v>69</v>
      </c>
      <c r="E18" s="24">
        <v>10</v>
      </c>
      <c r="F18" s="24"/>
      <c r="G18" s="24">
        <f t="shared" si="0"/>
        <v>0</v>
      </c>
      <c r="H18" s="124" t="s">
        <v>2512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111">
        <v>11</v>
      </c>
      <c r="B19" s="112"/>
      <c r="C19" s="35" t="s">
        <v>1797</v>
      </c>
      <c r="D19" s="100" t="s">
        <v>396</v>
      </c>
      <c r="E19" s="24">
        <v>3.8</v>
      </c>
      <c r="F19" s="24"/>
      <c r="G19" s="24">
        <f t="shared" si="0"/>
        <v>0</v>
      </c>
      <c r="H19" s="124" t="s">
        <v>2512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111">
        <v>12</v>
      </c>
      <c r="B20" s="112"/>
      <c r="C20" s="35" t="s">
        <v>1798</v>
      </c>
      <c r="D20" s="100" t="s">
        <v>83</v>
      </c>
      <c r="E20" s="24">
        <v>2</v>
      </c>
      <c r="F20" s="24"/>
      <c r="G20" s="24">
        <f t="shared" si="0"/>
        <v>0</v>
      </c>
      <c r="H20" s="124" t="s">
        <v>2512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111">
        <v>13</v>
      </c>
      <c r="B21" s="112"/>
      <c r="C21" s="35" t="s">
        <v>1799</v>
      </c>
      <c r="D21" s="100" t="s">
        <v>83</v>
      </c>
      <c r="E21" s="24">
        <v>3</v>
      </c>
      <c r="F21" s="24"/>
      <c r="G21" s="24">
        <f t="shared" si="0"/>
        <v>0</v>
      </c>
      <c r="H21" s="124" t="s">
        <v>2512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111">
        <v>14</v>
      </c>
      <c r="B22" s="112"/>
      <c r="C22" s="35" t="s">
        <v>1800</v>
      </c>
      <c r="D22" s="100" t="s">
        <v>83</v>
      </c>
      <c r="E22" s="24">
        <v>2</v>
      </c>
      <c r="F22" s="24"/>
      <c r="G22" s="24">
        <f t="shared" si="0"/>
        <v>0</v>
      </c>
      <c r="H22" s="124" t="s">
        <v>2512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111">
        <v>15</v>
      </c>
      <c r="B23" s="112"/>
      <c r="C23" s="35" t="s">
        <v>1801</v>
      </c>
      <c r="D23" s="100" t="s">
        <v>83</v>
      </c>
      <c r="E23" s="24">
        <v>0.5</v>
      </c>
      <c r="F23" s="24"/>
      <c r="G23" s="24">
        <f t="shared" si="0"/>
        <v>0</v>
      </c>
      <c r="H23" s="124" t="s">
        <v>2512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111">
        <v>16</v>
      </c>
      <c r="B24" s="112"/>
      <c r="C24" s="35" t="s">
        <v>1802</v>
      </c>
      <c r="D24" s="100" t="s">
        <v>69</v>
      </c>
      <c r="E24" s="24">
        <v>5</v>
      </c>
      <c r="F24" s="24"/>
      <c r="G24" s="24">
        <f t="shared" si="0"/>
        <v>0</v>
      </c>
      <c r="H24" s="124" t="s">
        <v>2512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111">
        <v>17</v>
      </c>
      <c r="B25" s="112"/>
      <c r="C25" s="35" t="s">
        <v>1803</v>
      </c>
      <c r="D25" s="100" t="s">
        <v>69</v>
      </c>
      <c r="E25" s="24">
        <v>14</v>
      </c>
      <c r="F25" s="24"/>
      <c r="G25" s="24">
        <f t="shared" si="0"/>
        <v>0</v>
      </c>
      <c r="H25" s="124" t="s">
        <v>2512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111">
        <v>18</v>
      </c>
      <c r="B26" s="112"/>
      <c r="C26" s="35" t="s">
        <v>1804</v>
      </c>
      <c r="D26" s="100" t="s">
        <v>69</v>
      </c>
      <c r="E26" s="24">
        <v>7</v>
      </c>
      <c r="F26" s="24"/>
      <c r="G26" s="24">
        <f t="shared" si="0"/>
        <v>0</v>
      </c>
      <c r="H26" s="124" t="s">
        <v>2512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111">
        <v>19</v>
      </c>
      <c r="B27" s="112"/>
      <c r="C27" s="35" t="s">
        <v>1805</v>
      </c>
      <c r="D27" s="100" t="s">
        <v>69</v>
      </c>
      <c r="E27" s="24">
        <v>4</v>
      </c>
      <c r="F27" s="24"/>
      <c r="G27" s="24">
        <f t="shared" si="0"/>
        <v>0</v>
      </c>
      <c r="H27" s="124" t="s">
        <v>2512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111">
        <v>20</v>
      </c>
      <c r="B28" s="112"/>
      <c r="C28" s="35" t="s">
        <v>1806</v>
      </c>
      <c r="D28" s="100" t="s">
        <v>69</v>
      </c>
      <c r="E28" s="24">
        <v>2</v>
      </c>
      <c r="F28" s="24"/>
      <c r="G28" s="24">
        <f t="shared" si="0"/>
        <v>0</v>
      </c>
      <c r="H28" s="124" t="s">
        <v>2512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111">
        <v>21</v>
      </c>
      <c r="B29" s="112"/>
      <c r="C29" s="35" t="s">
        <v>1807</v>
      </c>
      <c r="D29" s="100" t="s">
        <v>69</v>
      </c>
      <c r="E29" s="24">
        <v>1</v>
      </c>
      <c r="F29" s="24"/>
      <c r="G29" s="24">
        <f t="shared" si="0"/>
        <v>0</v>
      </c>
      <c r="H29" s="124" t="s">
        <v>2512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111">
        <v>22</v>
      </c>
      <c r="B30" s="112"/>
      <c r="C30" s="35" t="s">
        <v>1808</v>
      </c>
      <c r="D30" s="100" t="s">
        <v>69</v>
      </c>
      <c r="E30" s="24">
        <v>1</v>
      </c>
      <c r="F30" s="24"/>
      <c r="G30" s="24">
        <f t="shared" si="0"/>
        <v>0</v>
      </c>
      <c r="H30" s="124" t="s">
        <v>2512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111">
        <v>23</v>
      </c>
      <c r="B31" s="112"/>
      <c r="C31" s="35" t="s">
        <v>1809</v>
      </c>
      <c r="D31" s="100" t="s">
        <v>69</v>
      </c>
      <c r="E31" s="24">
        <v>132</v>
      </c>
      <c r="F31" s="24"/>
      <c r="G31" s="24">
        <f t="shared" si="0"/>
        <v>0</v>
      </c>
      <c r="H31" s="124" t="s">
        <v>2512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111">
        <v>24</v>
      </c>
      <c r="B32" s="112"/>
      <c r="C32" s="35" t="s">
        <v>1810</v>
      </c>
      <c r="D32" s="100" t="s">
        <v>69</v>
      </c>
      <c r="E32" s="24">
        <v>2</v>
      </c>
      <c r="F32" s="24"/>
      <c r="G32" s="24">
        <f t="shared" si="0"/>
        <v>0</v>
      </c>
      <c r="H32" s="124" t="s">
        <v>2512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111"/>
      <c r="B33" s="115"/>
      <c r="C33" s="92" t="s">
        <v>1811</v>
      </c>
      <c r="D33" s="116"/>
      <c r="E33" s="116"/>
      <c r="F33" s="116"/>
      <c r="G33" s="116"/>
      <c r="H33" s="101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111"/>
      <c r="B34" s="115"/>
      <c r="C34" s="92" t="s">
        <v>1812</v>
      </c>
      <c r="D34" s="116"/>
      <c r="E34" s="116"/>
      <c r="F34" s="116"/>
      <c r="G34" s="116"/>
      <c r="H34" s="10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111"/>
      <c r="B35" s="115"/>
      <c r="C35" s="92" t="s">
        <v>1813</v>
      </c>
      <c r="D35" s="116"/>
      <c r="E35" s="116"/>
      <c r="F35" s="116"/>
      <c r="G35" s="116"/>
      <c r="H35" s="101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111">
        <v>25</v>
      </c>
      <c r="B36" s="112"/>
      <c r="C36" s="35" t="s">
        <v>1814</v>
      </c>
      <c r="D36" s="100" t="s">
        <v>69</v>
      </c>
      <c r="E36" s="24">
        <v>1</v>
      </c>
      <c r="F36" s="24"/>
      <c r="G36" s="24">
        <f>ROUND(E36*F36,2)</f>
        <v>0</v>
      </c>
      <c r="H36" s="124" t="s">
        <v>2512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111">
        <v>26</v>
      </c>
      <c r="B37" s="112"/>
      <c r="C37" s="35" t="s">
        <v>1815</v>
      </c>
      <c r="D37" s="100" t="s">
        <v>69</v>
      </c>
      <c r="E37" s="24">
        <v>1</v>
      </c>
      <c r="F37" s="24"/>
      <c r="G37" s="24">
        <f>ROUND(E37*F37,2)</f>
        <v>0</v>
      </c>
      <c r="H37" s="124" t="s">
        <v>2512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111"/>
      <c r="B38" s="115"/>
      <c r="C38" s="92" t="s">
        <v>1811</v>
      </c>
      <c r="D38" s="116"/>
      <c r="E38" s="116"/>
      <c r="F38" s="116"/>
      <c r="G38" s="116"/>
      <c r="H38" s="10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111"/>
      <c r="B39" s="115"/>
      <c r="C39" s="92" t="s">
        <v>1813</v>
      </c>
      <c r="D39" s="116"/>
      <c r="E39" s="116"/>
      <c r="F39" s="116"/>
      <c r="G39" s="116"/>
      <c r="H39" s="10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111"/>
      <c r="B40" s="115"/>
      <c r="C40" s="92" t="s">
        <v>1816</v>
      </c>
      <c r="D40" s="116"/>
      <c r="E40" s="116"/>
      <c r="F40" s="116"/>
      <c r="G40" s="116"/>
      <c r="H40" s="101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111"/>
      <c r="B41" s="115"/>
      <c r="C41" s="92" t="s">
        <v>1817</v>
      </c>
      <c r="D41" s="116"/>
      <c r="E41" s="116"/>
      <c r="F41" s="116"/>
      <c r="G41" s="116"/>
      <c r="H41" s="10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111">
        <v>27</v>
      </c>
      <c r="B42" s="112"/>
      <c r="C42" s="35" t="s">
        <v>1818</v>
      </c>
      <c r="D42" s="100" t="s">
        <v>69</v>
      </c>
      <c r="E42" s="24">
        <v>3</v>
      </c>
      <c r="F42" s="24"/>
      <c r="G42" s="24">
        <f t="shared" ref="G42:G50" si="1">ROUND(E42*F42,2)</f>
        <v>0</v>
      </c>
      <c r="H42" s="124" t="s">
        <v>2512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111">
        <v>28</v>
      </c>
      <c r="B43" s="112"/>
      <c r="C43" s="35" t="s">
        <v>1819</v>
      </c>
      <c r="D43" s="100" t="s">
        <v>83</v>
      </c>
      <c r="E43" s="24">
        <v>340</v>
      </c>
      <c r="F43" s="24"/>
      <c r="G43" s="24">
        <f t="shared" si="1"/>
        <v>0</v>
      </c>
      <c r="H43" s="124" t="s">
        <v>2512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111">
        <v>29</v>
      </c>
      <c r="B44" s="112"/>
      <c r="C44" s="35" t="s">
        <v>1820</v>
      </c>
      <c r="D44" s="100" t="s">
        <v>83</v>
      </c>
      <c r="E44" s="24">
        <v>340</v>
      </c>
      <c r="F44" s="24"/>
      <c r="G44" s="24">
        <f t="shared" si="1"/>
        <v>0</v>
      </c>
      <c r="H44" s="124" t="s">
        <v>2512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111">
        <v>30</v>
      </c>
      <c r="B45" s="112"/>
      <c r="C45" s="35" t="s">
        <v>1821</v>
      </c>
      <c r="D45" s="100" t="s">
        <v>83</v>
      </c>
      <c r="E45" s="24">
        <v>340</v>
      </c>
      <c r="F45" s="24"/>
      <c r="G45" s="24">
        <f t="shared" si="1"/>
        <v>0</v>
      </c>
      <c r="H45" s="124" t="s">
        <v>2512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111">
        <v>31</v>
      </c>
      <c r="B46" s="112"/>
      <c r="C46" s="35" t="s">
        <v>1822</v>
      </c>
      <c r="D46" s="100" t="s">
        <v>69</v>
      </c>
      <c r="E46" s="24">
        <v>6</v>
      </c>
      <c r="F46" s="24"/>
      <c r="G46" s="24">
        <f t="shared" si="1"/>
        <v>0</v>
      </c>
      <c r="H46" s="124" t="s">
        <v>2512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111">
        <v>32</v>
      </c>
      <c r="B47" s="112"/>
      <c r="C47" s="35" t="s">
        <v>1823</v>
      </c>
      <c r="D47" s="100" t="s">
        <v>69</v>
      </c>
      <c r="E47" s="24">
        <v>6</v>
      </c>
      <c r="F47" s="24"/>
      <c r="G47" s="24">
        <f t="shared" si="1"/>
        <v>0</v>
      </c>
      <c r="H47" s="124" t="s">
        <v>2512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111">
        <v>33</v>
      </c>
      <c r="B48" s="112"/>
      <c r="C48" s="35" t="s">
        <v>1824</v>
      </c>
      <c r="D48" s="100" t="s">
        <v>69</v>
      </c>
      <c r="E48" s="24">
        <v>3</v>
      </c>
      <c r="F48" s="24"/>
      <c r="G48" s="24">
        <f t="shared" si="1"/>
        <v>0</v>
      </c>
      <c r="H48" s="124" t="s">
        <v>2512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111">
        <v>34</v>
      </c>
      <c r="B49" s="112"/>
      <c r="C49" s="35" t="s">
        <v>1825</v>
      </c>
      <c r="D49" s="100" t="s">
        <v>69</v>
      </c>
      <c r="E49" s="24">
        <v>1</v>
      </c>
      <c r="F49" s="24"/>
      <c r="G49" s="24">
        <f t="shared" si="1"/>
        <v>0</v>
      </c>
      <c r="H49" s="124" t="s">
        <v>2512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111">
        <v>35</v>
      </c>
      <c r="B50" s="112"/>
      <c r="C50" s="35" t="s">
        <v>1826</v>
      </c>
      <c r="D50" s="100" t="s">
        <v>69</v>
      </c>
      <c r="E50" s="24">
        <v>1</v>
      </c>
      <c r="F50" s="24"/>
      <c r="G50" s="24">
        <f t="shared" si="1"/>
        <v>0</v>
      </c>
      <c r="H50" s="124" t="s">
        <v>2512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111"/>
      <c r="B51" s="115"/>
      <c r="C51" s="92" t="s">
        <v>1827</v>
      </c>
      <c r="D51" s="116"/>
      <c r="E51" s="116"/>
      <c r="F51" s="116"/>
      <c r="G51" s="116"/>
      <c r="H51" s="101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111">
        <v>36</v>
      </c>
      <c r="B52" s="112"/>
      <c r="C52" s="35" t="s">
        <v>1828</v>
      </c>
      <c r="D52" s="100" t="s">
        <v>69</v>
      </c>
      <c r="E52" s="24">
        <v>1</v>
      </c>
      <c r="F52" s="24"/>
      <c r="G52" s="24">
        <f>ROUND(E52*F52,2)</f>
        <v>0</v>
      </c>
      <c r="H52" s="124" t="s">
        <v>2512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111">
        <v>37</v>
      </c>
      <c r="B53" s="112"/>
      <c r="C53" s="35" t="s">
        <v>1829</v>
      </c>
      <c r="D53" s="100" t="s">
        <v>69</v>
      </c>
      <c r="E53" s="24">
        <v>1</v>
      </c>
      <c r="F53" s="24"/>
      <c r="G53" s="24">
        <f>ROUND(E53*F53,2)</f>
        <v>0</v>
      </c>
      <c r="H53" s="124" t="s">
        <v>2512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111">
        <v>38</v>
      </c>
      <c r="B54" s="112"/>
      <c r="C54" s="35" t="s">
        <v>1830</v>
      </c>
      <c r="D54" s="100" t="s">
        <v>69</v>
      </c>
      <c r="E54" s="24">
        <v>1</v>
      </c>
      <c r="F54" s="24"/>
      <c r="G54" s="24">
        <f>ROUND(E54*F54,2)</f>
        <v>0</v>
      </c>
      <c r="H54" s="124" t="s">
        <v>2512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111">
        <v>39</v>
      </c>
      <c r="B55" s="112"/>
      <c r="C55" s="35" t="s">
        <v>1111</v>
      </c>
      <c r="D55" s="100" t="s">
        <v>69</v>
      </c>
      <c r="E55" s="24">
        <v>1</v>
      </c>
      <c r="F55" s="24"/>
      <c r="G55" s="24">
        <f>ROUND(E55*F55,2)</f>
        <v>0</v>
      </c>
      <c r="H55" s="124" t="s">
        <v>2512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113" t="s">
        <v>65</v>
      </c>
      <c r="B56" s="114" t="s">
        <v>1831</v>
      </c>
      <c r="C56" s="36" t="s">
        <v>1832</v>
      </c>
      <c r="D56" s="102"/>
      <c r="E56" s="25"/>
      <c r="F56" s="25"/>
      <c r="G56" s="25">
        <f>SUMIF(P57:P74,"&lt;&gt;NOR",G57:G74)</f>
        <v>0</v>
      </c>
      <c r="H56" s="125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111">
        <v>40</v>
      </c>
      <c r="B57" s="112"/>
      <c r="C57" s="35" t="s">
        <v>1833</v>
      </c>
      <c r="D57" s="100" t="s">
        <v>69</v>
      </c>
      <c r="E57" s="24">
        <v>1</v>
      </c>
      <c r="F57" s="24"/>
      <c r="G57" s="24">
        <f>ROUND(E57*F57,2)</f>
        <v>0</v>
      </c>
      <c r="H57" s="124" t="s">
        <v>2512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111"/>
      <c r="B58" s="115"/>
      <c r="C58" s="92" t="s">
        <v>1811</v>
      </c>
      <c r="D58" s="116"/>
      <c r="E58" s="116"/>
      <c r="F58" s="116"/>
      <c r="G58" s="116"/>
      <c r="H58" s="101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111"/>
      <c r="B59" s="115"/>
      <c r="C59" s="92" t="s">
        <v>1813</v>
      </c>
      <c r="D59" s="116"/>
      <c r="E59" s="116"/>
      <c r="F59" s="116"/>
      <c r="G59" s="116"/>
      <c r="H59" s="101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111"/>
      <c r="B60" s="115"/>
      <c r="C60" s="92" t="s">
        <v>1834</v>
      </c>
      <c r="D60" s="116"/>
      <c r="E60" s="116"/>
      <c r="F60" s="116"/>
      <c r="G60" s="116"/>
      <c r="H60" s="101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111">
        <v>41</v>
      </c>
      <c r="B61" s="112"/>
      <c r="C61" s="35" t="s">
        <v>1835</v>
      </c>
      <c r="D61" s="100" t="s">
        <v>69</v>
      </c>
      <c r="E61" s="24">
        <v>2</v>
      </c>
      <c r="F61" s="24"/>
      <c r="G61" s="24">
        <f>ROUND(E61*F61,2)</f>
        <v>0</v>
      </c>
      <c r="H61" s="124" t="s">
        <v>2512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111"/>
      <c r="B62" s="115"/>
      <c r="C62" s="92" t="s">
        <v>1811</v>
      </c>
      <c r="D62" s="116"/>
      <c r="E62" s="116"/>
      <c r="F62" s="116"/>
      <c r="G62" s="116"/>
      <c r="H62" s="101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111"/>
      <c r="B63" s="115"/>
      <c r="C63" s="92" t="s">
        <v>1813</v>
      </c>
      <c r="D63" s="116"/>
      <c r="E63" s="116"/>
      <c r="F63" s="116"/>
      <c r="G63" s="116"/>
      <c r="H63" s="101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111"/>
      <c r="B64" s="115"/>
      <c r="C64" s="92" t="s">
        <v>1834</v>
      </c>
      <c r="D64" s="116"/>
      <c r="E64" s="116"/>
      <c r="F64" s="116"/>
      <c r="G64" s="116"/>
      <c r="H64" s="101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111">
        <v>42</v>
      </c>
      <c r="B65" s="112"/>
      <c r="C65" s="35" t="s">
        <v>1836</v>
      </c>
      <c r="D65" s="100" t="s">
        <v>69</v>
      </c>
      <c r="E65" s="24">
        <v>2</v>
      </c>
      <c r="F65" s="24"/>
      <c r="G65" s="24">
        <f>ROUND(E65*F65,2)</f>
        <v>0</v>
      </c>
      <c r="H65" s="124" t="s">
        <v>2512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outlineLevel="1" x14ac:dyDescent="0.2">
      <c r="A66" s="111"/>
      <c r="B66" s="115"/>
      <c r="C66" s="92" t="s">
        <v>1811</v>
      </c>
      <c r="D66" s="116"/>
      <c r="E66" s="116"/>
      <c r="F66" s="116"/>
      <c r="G66" s="116"/>
      <c r="H66" s="101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111"/>
      <c r="B67" s="115"/>
      <c r="C67" s="92" t="s">
        <v>1813</v>
      </c>
      <c r="D67" s="116"/>
      <c r="E67" s="116"/>
      <c r="F67" s="116"/>
      <c r="G67" s="116"/>
      <c r="H67" s="10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111"/>
      <c r="B68" s="115"/>
      <c r="C68" s="92" t="s">
        <v>1834</v>
      </c>
      <c r="D68" s="116"/>
      <c r="E68" s="116"/>
      <c r="F68" s="116"/>
      <c r="G68" s="116"/>
      <c r="H68" s="101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111">
        <v>43</v>
      </c>
      <c r="B69" s="112"/>
      <c r="C69" s="35" t="s">
        <v>1837</v>
      </c>
      <c r="D69" s="100" t="s">
        <v>69</v>
      </c>
      <c r="E69" s="24">
        <v>1</v>
      </c>
      <c r="F69" s="24"/>
      <c r="G69" s="24">
        <f>ROUND(E69*F69,2)</f>
        <v>0</v>
      </c>
      <c r="H69" s="124" t="s">
        <v>2512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111"/>
      <c r="B70" s="115"/>
      <c r="C70" s="92" t="s">
        <v>1811</v>
      </c>
      <c r="D70" s="116"/>
      <c r="E70" s="116"/>
      <c r="F70" s="116"/>
      <c r="G70" s="116"/>
      <c r="H70" s="10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111"/>
      <c r="B71" s="115"/>
      <c r="C71" s="92" t="s">
        <v>1813</v>
      </c>
      <c r="D71" s="116"/>
      <c r="E71" s="116"/>
      <c r="F71" s="116"/>
      <c r="G71" s="116"/>
      <c r="H71" s="101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111"/>
      <c r="B72" s="115"/>
      <c r="C72" s="92" t="s">
        <v>1834</v>
      </c>
      <c r="D72" s="116"/>
      <c r="E72" s="116"/>
      <c r="F72" s="116"/>
      <c r="G72" s="116"/>
      <c r="H72" s="101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111">
        <v>44</v>
      </c>
      <c r="B73" s="112"/>
      <c r="C73" s="35" t="s">
        <v>1838</v>
      </c>
      <c r="D73" s="100" t="s">
        <v>69</v>
      </c>
      <c r="E73" s="24">
        <v>2</v>
      </c>
      <c r="F73" s="24"/>
      <c r="G73" s="24">
        <f>ROUND(E73*F73,2)</f>
        <v>0</v>
      </c>
      <c r="H73" s="124" t="s">
        <v>2512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120"/>
      <c r="B74" s="121"/>
      <c r="C74" s="133" t="s">
        <v>1839</v>
      </c>
      <c r="D74" s="134"/>
      <c r="E74" s="134"/>
      <c r="F74" s="134"/>
      <c r="G74" s="134"/>
      <c r="H74" s="271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62"/>
      <c r="B75" s="82"/>
      <c r="C75" s="63"/>
      <c r="D75" s="64"/>
      <c r="E75" s="65"/>
      <c r="F75" s="65"/>
      <c r="G75" s="65"/>
      <c r="H75" s="152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x14ac:dyDescent="0.2">
      <c r="A76" s="32"/>
      <c r="B76" s="83" t="s">
        <v>6</v>
      </c>
      <c r="C76" s="42" t="s">
        <v>345</v>
      </c>
      <c r="D76" s="57"/>
      <c r="E76" s="48"/>
      <c r="F76" s="33"/>
      <c r="G76" s="34">
        <f>G8+G56</f>
        <v>0</v>
      </c>
      <c r="O76" t="e">
        <f>SUMIF(#REF!,#REF!,G7:G74)</f>
        <v>#REF!</v>
      </c>
      <c r="P76" t="e">
        <f>SUMIF(#REF!,#REF!,G7:G74)</f>
        <v>#REF!</v>
      </c>
      <c r="Q76" t="s">
        <v>461</v>
      </c>
    </row>
  </sheetData>
  <sheetProtection password="CCE1" sheet="1" objects="1" scenarios="1"/>
  <protectedRanges>
    <protectedRange sqref="F9:F7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26</vt:i4>
      </vt:variant>
    </vt:vector>
  </HeadingPairs>
  <TitlesOfParts>
    <vt:vector size="41" baseType="lpstr">
      <vt:lpstr>VzorPolozky</vt:lpstr>
      <vt:lpstr>Rekapitulace</vt:lpstr>
      <vt:lpstr>SO 01 D.1.1 ARS</vt:lpstr>
      <vt:lpstr>SO 01 D.1.4.1 EL</vt:lpstr>
      <vt:lpstr>SO 01 D.1.4.2 SLP</vt:lpstr>
      <vt:lpstr>SO 01 D.1.4.3 VZT a CHL</vt:lpstr>
      <vt:lpstr>SO 01 D.1.4.4 UT</vt:lpstr>
      <vt:lpstr>SO 01 D.1.4.5 ZTI</vt:lpstr>
      <vt:lpstr>SO 01 D.1.4.6 MediPlyny</vt:lpstr>
      <vt:lpstr>SO 01 D.1.4.7 MAR</vt:lpstr>
      <vt:lpstr>SO 01 D.1.4.8 Potr.pošta</vt:lpstr>
      <vt:lpstr>SO 02 D.1.1 ARS</vt:lpstr>
      <vt:lpstr>SO 02 D.1.4.1 EL</vt:lpstr>
      <vt:lpstr>IO 01 Zdrav. Technol.</vt:lpstr>
      <vt:lpstr>VN+ON</vt:lpstr>
      <vt:lpstr>'IO 01 Zdrav. Technol.'!Názvy_tisku</vt:lpstr>
      <vt:lpstr>'SO 01 D.1.1 ARS'!Názvy_tisku</vt:lpstr>
      <vt:lpstr>'SO 01 D.1.4.1 EL'!Názvy_tisku</vt:lpstr>
      <vt:lpstr>'SO 01 D.1.4.2 SLP'!Názvy_tisku</vt:lpstr>
      <vt:lpstr>'SO 01 D.1.4.3 VZT a CHL'!Názvy_tisku</vt:lpstr>
      <vt:lpstr>'SO 01 D.1.4.4 UT'!Názvy_tisku</vt:lpstr>
      <vt:lpstr>'SO 01 D.1.4.5 ZTI'!Názvy_tisku</vt:lpstr>
      <vt:lpstr>'SO 01 D.1.4.6 MediPlyny'!Názvy_tisku</vt:lpstr>
      <vt:lpstr>'SO 01 D.1.4.7 MAR'!Názvy_tisku</vt:lpstr>
      <vt:lpstr>'SO 01 D.1.4.8 Potr.pošta'!Názvy_tisku</vt:lpstr>
      <vt:lpstr>'SO 02 D.1.1 ARS'!Názvy_tisku</vt:lpstr>
      <vt:lpstr>'SO 02 D.1.4.1 EL'!Názvy_tisku</vt:lpstr>
      <vt:lpstr>'VN+ON'!Názvy_tisku</vt:lpstr>
      <vt:lpstr>Rekapitulace!Oblast_tisku</vt:lpstr>
      <vt:lpstr>'SO 01 D.1.1 ARS'!Oblast_tisku</vt:lpstr>
      <vt:lpstr>'SO 01 D.1.4.1 EL'!Oblast_tisku</vt:lpstr>
      <vt:lpstr>'SO 01 D.1.4.2 SLP'!Oblast_tisku</vt:lpstr>
      <vt:lpstr>'SO 01 D.1.4.3 VZT a CHL'!Oblast_tisku</vt:lpstr>
      <vt:lpstr>'SO 01 D.1.4.4 UT'!Oblast_tisku</vt:lpstr>
      <vt:lpstr>'SO 01 D.1.4.5 ZTI'!Oblast_tisku</vt:lpstr>
      <vt:lpstr>'SO 01 D.1.4.6 MediPlyny'!Oblast_tisku</vt:lpstr>
      <vt:lpstr>'SO 01 D.1.4.7 MAR'!Oblast_tisku</vt:lpstr>
      <vt:lpstr>'SO 01 D.1.4.8 Potr.pošta'!Oblast_tisku</vt:lpstr>
      <vt:lpstr>'SO 02 D.1.1 ARS'!Oblast_tisku</vt:lpstr>
      <vt:lpstr>'SO 02 D.1.4.1 EL'!Oblast_tisku</vt:lpstr>
      <vt:lpstr>'VN+ON'!Oblast_tisku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Jakub Tichý</cp:lastModifiedBy>
  <cp:lastPrinted>2014-02-28T09:52:57Z</cp:lastPrinted>
  <dcterms:created xsi:type="dcterms:W3CDTF">2009-04-08T07:15:50Z</dcterms:created>
  <dcterms:modified xsi:type="dcterms:W3CDTF">2022-09-23T09:52:01Z</dcterms:modified>
</cp:coreProperties>
</file>