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FNBRNO 1 - SO-01-Kácení d..." sheetId="2" r:id="rId2"/>
    <sheet name="FNBRNO 2 - SO-02-Kácení d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'FNBRNO 1 - SO-01-Kácení d...'!$C$118:$K$130</definedName>
    <definedName name="_xlnm.Print_Area" localSheetId="1">'FNBRNO 1 - SO-01-Kácení d...'!$C$4:$J$76,'FNBRNO 1 - SO-01-Kácení d...'!$C$82:$J$100,'FNBRNO 1 - SO-01-Kácení d...'!$C$106:$K$130</definedName>
    <definedName name="_xlnm.Print_Titles" localSheetId="1">'FNBRNO 1 - SO-01-Kácení d...'!$118:$118</definedName>
    <definedName name="_xlnm._FilterDatabase" localSheetId="2" hidden="1">'FNBRNO 2 - SO-02-Kácení d...'!$C$118:$K$129</definedName>
    <definedName name="_xlnm.Print_Area" localSheetId="2">'FNBRNO 2 - SO-02-Kácení d...'!$C$4:$J$76,'FNBRNO 2 - SO-02-Kácení d...'!$C$82:$J$100,'FNBRNO 2 - SO-02-Kácení d...'!$C$106:$K$129</definedName>
    <definedName name="_xlnm.Print_Titles" localSheetId="2">'FNBRNO 2 - SO-02-Kácení d...'!$118:$118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2" r="J37"/>
  <c r="J36"/>
  <c i="1" r="AY95"/>
  <c i="2" r="J35"/>
  <c i="1" r="AX95"/>
  <c i="2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109"/>
  <c i="1" r="L90"/>
  <c r="AM90"/>
  <c r="AM89"/>
  <c r="L89"/>
  <c r="AM87"/>
  <c r="L87"/>
  <c r="L85"/>
  <c r="L84"/>
  <c i="2" r="J130"/>
  <c r="J128"/>
  <c r="BK123"/>
  <c i="3" r="J122"/>
  <c r="BK129"/>
  <c r="J124"/>
  <c r="BK124"/>
  <c i="2" r="J126"/>
  <c r="BK122"/>
  <c r="J123"/>
  <c i="3" r="J129"/>
  <c r="BK125"/>
  <c r="BK126"/>
  <c i="2" r="BK128"/>
  <c r="BK130"/>
  <c r="BK127"/>
  <c r="J122"/>
  <c i="3" r="BK127"/>
  <c r="J127"/>
  <c r="BK122"/>
  <c r="BK123"/>
  <c i="2" r="BK124"/>
  <c r="J125"/>
  <c r="J124"/>
  <c i="3" r="J126"/>
  <c r="J123"/>
  <c r="J125"/>
  <c i="2" r="J127"/>
  <c r="BK125"/>
  <c r="BK126"/>
  <c i="1" r="AS94"/>
  <c i="2" l="1" r="R121"/>
  <c r="R120"/>
  <c r="R119"/>
  <c i="3" r="R121"/>
  <c r="R120"/>
  <c r="R119"/>
  <c r="T121"/>
  <c r="T120"/>
  <c r="T119"/>
  <c i="2" r="BK121"/>
  <c r="J121"/>
  <c r="J98"/>
  <c i="3" r="P121"/>
  <c r="P120"/>
  <c r="P119"/>
  <c i="1" r="AU96"/>
  <c i="2" r="P121"/>
  <c r="P120"/>
  <c r="P119"/>
  <c i="1" r="AU95"/>
  <c i="2" r="T121"/>
  <c r="T120"/>
  <c r="T119"/>
  <c i="3" r="BK121"/>
  <c r="J121"/>
  <c r="J98"/>
  <c r="BK128"/>
  <c r="J128"/>
  <c r="J99"/>
  <c i="2" r="BK129"/>
  <c r="J129"/>
  <c r="J99"/>
  <c i="3" r="E85"/>
  <c r="J89"/>
  <c r="BE126"/>
  <c i="2" r="BK120"/>
  <c r="J120"/>
  <c r="J97"/>
  <c i="3" r="F116"/>
  <c r="BE123"/>
  <c r="BE129"/>
  <c r="BE124"/>
  <c r="BE122"/>
  <c r="BE125"/>
  <c r="BE127"/>
  <c i="2" r="F116"/>
  <c r="BE122"/>
  <c r="BE130"/>
  <c r="E85"/>
  <c r="BE123"/>
  <c r="BE128"/>
  <c r="J113"/>
  <c r="BE124"/>
  <c r="BE125"/>
  <c r="BE127"/>
  <c r="BE126"/>
  <c r="F36"/>
  <c i="1" r="BC95"/>
  <c i="3" r="F34"/>
  <c i="1" r="BA96"/>
  <c i="3" r="F36"/>
  <c i="1" r="BC96"/>
  <c i="2" r="F35"/>
  <c i="1" r="BB95"/>
  <c i="2" r="F34"/>
  <c i="1" r="BA95"/>
  <c i="3" r="F37"/>
  <c i="1" r="BD96"/>
  <c i="2" r="F37"/>
  <c i="1" r="BD95"/>
  <c i="3" r="J34"/>
  <c i="1" r="AW96"/>
  <c i="2" r="J34"/>
  <c i="1" r="AW95"/>
  <c i="3" r="F35"/>
  <c i="1" r="BB96"/>
  <c i="3" l="1" r="BK120"/>
  <c r="BK119"/>
  <c r="J119"/>
  <c r="J96"/>
  <c i="2" r="BK119"/>
  <c r="J119"/>
  <c r="J96"/>
  <c i="1" r="BD94"/>
  <c r="W33"/>
  <c r="BC94"/>
  <c r="W32"/>
  <c r="AU94"/>
  <c i="2" r="J33"/>
  <c i="1" r="AV95"/>
  <c r="AT95"/>
  <c r="BA94"/>
  <c r="W30"/>
  <c i="3" r="J33"/>
  <c i="1" r="AV96"/>
  <c r="AT96"/>
  <c i="2" r="F33"/>
  <c i="1" r="AZ95"/>
  <c i="3" r="F33"/>
  <c i="1" r="AZ96"/>
  <c r="BB94"/>
  <c r="W31"/>
  <c i="3" l="1" r="J120"/>
  <c r="J97"/>
  <c r="J30"/>
  <c i="1" r="AG96"/>
  <c r="AZ94"/>
  <c r="AV94"/>
  <c r="AK29"/>
  <c r="AW94"/>
  <c r="AK30"/>
  <c r="AY94"/>
  <c r="AX94"/>
  <c i="2" r="J30"/>
  <c i="1" r="AG95"/>
  <c r="AG94"/>
  <c r="AK26"/>
  <c i="3" l="1" r="J39"/>
  <c i="1" r="AK35"/>
  <c i="2" r="J39"/>
  <c i="1" r="AN95"/>
  <c r="AN96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<sst xmlns="http://schemas.openxmlformats.org/spreadsheetml/2006/main">
  <si>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</si>
  <si>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</si>
  <si>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</si>
  <si>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</si>
  <si>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</si>
  <si>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{0e5fa167-3cdf-44b6-9d5f-3393b0f8f482}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</si>
  <si>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</si>
  <si>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</si>
  <si>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</si>
  <si>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</si>
  <si>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</si>
  <si>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</si>
  <si>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</si>
  <si>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</si>
  <si>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FNBRNO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</si>
  <si>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</si>
  <si>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</si>
  <si>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Ústavní lékárna a gynelologicko-porodnická klinika</t>
  </si>
  <si>
    <t>KSO:</t>
  </si>
  <si>
    <t>CC-CZ:</t>
  </si>
  <si>
    <t>Místo:</t>
  </si>
  <si>
    <t>FN Brno-ústavní lékárna</t>
  </si>
  <si>
    <t>Datum:</t>
  </si>
  <si>
    <t>22. 1. 2023</t>
  </si>
  <si>
    <t>Zadavatel:</t>
  </si>
  <si>
    <t>IČ:</t>
  </si>
  <si>
    <t>FN Brno</t>
  </si>
  <si>
    <t>DIČ:</t>
  </si>
  <si>
    <t>Uchazeč:</t>
  </si>
  <si>
    <t>Vyplň údaj</t>
  </si>
  <si>
    <t>Projektant:</t>
  </si>
  <si>
    <t xml:space="preserve">JIKA CZ 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</si>
  <si>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</si>
  <si>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</si>
  <si>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</si>
  <si>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</si>
  <si>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</si>
  <si>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</si>
  <si>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</si>
  <si>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</si>
  <si>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</si>
  <si>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</si>
  <si>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</si>
  <si>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</si>
  <si>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</si>
  <si>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</si>
  <si>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</si>
  <si>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</si>
  <si>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</si>
  <si>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</si>
  <si>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</si>
  <si>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</si>
  <si>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</si>
  <si>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</si>
  <si>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</si>
  <si>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</si>
  <si>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</si>
  <si>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</si>
  <si>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</si>
  <si>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</si>
  <si>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</si>
  <si>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</si>
  <si>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</si>
  <si>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</si>
  <si>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</si>
  <si>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</si>
  <si>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</si>
  <si>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</si>
  <si>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</si>
  <si>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</si>
  <si>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</si>
  <si>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</si>
  <si>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</si>
  <si>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</si>
  <si>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</si>
  <si>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</si>
  <si>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</si>
  <si>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</si>
  <si>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</si>
  <si>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</si>
  <si>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</si>
  <si>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FNBRNO 1</t>
  </si>
  <si>
    <t>SO-01-Kácení dřevin-ústavní lékárna</t>
  </si>
  <si>
    <t>STA</t>
  </si>
  <si>
    <t>1</t>
  </si>
  <si>
    <t>{52ccbb5a-a816-416d-8096-0608e68ea5e8}</t>
  </si>
  <si>
    <t>2</t>
  </si>
  <si>
    <t>FNBRNO 2</t>
  </si>
  <si>
    <t>SO-02-Kácení dřevin-gynekologická a porodnická klinika</t>
  </si>
  <si>
    <t>{ad7278fa-9667-4ea6-9340-d328a88a0f31}</t>
  </si>
  <si>
    <t>KRYCÍ LIST SOUPISU PRACÍ</t>
  </si>
  <si>
    <t>Objekt:</t>
  </si>
  <si>
    <t>FNBRNO 1 - SO-01-Kácení dřevin-ústavní lékárna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</si>
  <si>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</si>
  <si>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</si>
  <si>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</si>
  <si>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</si>
  <si>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</si>
  <si>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</si>
  <si>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</si>
  <si>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</si>
  <si>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</si>
  <si>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</si>
  <si>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</si>
  <si>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</si>
  <si>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</si>
  <si>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</si>
  <si>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</si>
  <si>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</si>
  <si>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</si>
  <si>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</si>
  <si>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</si>
  <si>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</si>
  <si>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</si>
  <si>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</si>
  <si>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</si>
  <si>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</si>
  <si>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</si>
  <si>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</si>
  <si>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</si>
  <si>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</si>
  <si>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</si>
  <si>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2023 01</t>
  </si>
  <si>
    <t>4</t>
  </si>
  <si>
    <t>-1414376114</t>
  </si>
  <si>
    <t>112101123</t>
  </si>
  <si>
    <t>Odstranění stromů jehličnatých průměru kmene přes 500 do 700 mm</t>
  </si>
  <si>
    <t>kus</t>
  </si>
  <si>
    <t>2019562828</t>
  </si>
  <si>
    <t>3</t>
  </si>
  <si>
    <t>112101124</t>
  </si>
  <si>
    <t>Odstranění stromů jehličnatých průměru kmene přes 700 do 900 mm</t>
  </si>
  <si>
    <t>-1712782857</t>
  </si>
  <si>
    <t>112155215</t>
  </si>
  <si>
    <t>Štěpkování solitérních stromků a větví průměru kmene do 300 mm s naložením</t>
  </si>
  <si>
    <t>-73234933</t>
  </si>
  <si>
    <t>5</t>
  </si>
  <si>
    <t>112155315</t>
  </si>
  <si>
    <t>Štěpkování keřového porostu hustého s naložením</t>
  </si>
  <si>
    <t>1838988334</t>
  </si>
  <si>
    <t>6</t>
  </si>
  <si>
    <t>162201417</t>
  </si>
  <si>
    <t>Vodorovné přemístění kmenů stromů jehličnatých do 1 km D kmene přes 500 do 700 mm</t>
  </si>
  <si>
    <t>-1419013721</t>
  </si>
  <si>
    <t>7</t>
  </si>
  <si>
    <t>162201418</t>
  </si>
  <si>
    <t>Vodorovné přemístění kmenů stromů jehličnatých do 1 km D kmene přes 700 do 900 mm</t>
  </si>
  <si>
    <t>1329725231</t>
  </si>
  <si>
    <t>997</t>
  </si>
  <si>
    <t>Přesun sutě</t>
  </si>
  <si>
    <t>8</t>
  </si>
  <si>
    <t>997013871</t>
  </si>
  <si>
    <t>Poplatek za uložení stavebního odpadu na recyklační skládce (skládkovné) směsného stavebního a demoličního kód odpadu 17 09 04</t>
  </si>
  <si>
    <t>t</t>
  </si>
  <si>
    <t>19460087</t>
  </si>
  <si>
    <t>FNBRNO 2 - SO-02-Kácení dřevin-gynekologická a porodnická klinika</t>
  </si>
  <si>
    <t>111212311</t>
  </si>
  <si>
    <t>Odstranění nevhodných dřevin do 100 m2 v přes 1 m bez odstranění pařezů v rovině nebo svahu do 1:5</t>
  </si>
  <si>
    <t>1125553160</t>
  </si>
  <si>
    <t>112151011</t>
  </si>
  <si>
    <t>Volné kácení stromů s rozřezáním a odvětvením D kmene přes 100 do 200 mm</t>
  </si>
  <si>
    <t>2117817154</t>
  </si>
  <si>
    <t>112151012</t>
  </si>
  <si>
    <t>Volné kácení stromů s rozřezáním a odvětvením D kmene přes 200 do 300 mm</t>
  </si>
  <si>
    <t>-1857819922</t>
  </si>
  <si>
    <t>112151013</t>
  </si>
  <si>
    <t>Volné kácení stromů s rozřezáním a odvětvením D kmene přes 300 do 400 mm</t>
  </si>
  <si>
    <t>1248025717</t>
  </si>
  <si>
    <t>112155221</t>
  </si>
  <si>
    <t>Štěpkování solitérních stromků a větví průměru kmene přes 300 do 500 mm s naložením</t>
  </si>
  <si>
    <t>-1748069135</t>
  </si>
  <si>
    <t>2123381017</t>
  </si>
  <si>
    <t>2002978578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</si>
</sst>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FNBRNO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Ústavní lékárna a gynelologicko-porodnická klinika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FN Brno-ústavní lékárna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22. 1. 2023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FN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JIKA CZ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Ing.Pavel Michálek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'FNBRNO 1 - SO-01-Kácení d...'!J30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'FNBRNO 1 - SO-01-Kácení d...'!P119</f>
        <v>0</v>
      </c>
      <c r="AV95" s="125">
        <f>'FNBRNO 1 - SO-01-Kácení d...'!J33</f>
        <v>0</v>
      </c>
      <c r="AW95" s="125">
        <f>'FNBRNO 1 - SO-01-Kácení d...'!J34</f>
        <v>0</v>
      </c>
      <c r="AX95" s="125">
        <f>'FNBRNO 1 - SO-01-Kácení d...'!J35</f>
        <v>0</v>
      </c>
      <c r="AY95" s="125">
        <f>'FNBRNO 1 - SO-01-Kácení d...'!J36</f>
        <v>0</v>
      </c>
      <c r="AZ95" s="125">
        <f>'FNBRNO 1 - SO-01-Kácení d...'!F33</f>
        <v>0</v>
      </c>
      <c r="BA95" s="125">
        <f>'FNBRNO 1 - SO-01-Kácení d...'!F34</f>
        <v>0</v>
      </c>
      <c r="BB95" s="125">
        <f>'FNBRNO 1 - SO-01-Kácení d...'!F35</f>
        <v>0</v>
      </c>
      <c r="BC95" s="125">
        <f>'FNBRNO 1 - SO-01-Kácení d...'!F36</f>
        <v>0</v>
      </c>
      <c r="BD95" s="127">
        <f>'FNBRNO 1 - SO-01-Kácení d...'!F37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24.7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'FNBRNO 2 - SO-02-Kácení d...'!J30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'FNBRNO 2 - SO-02-Kácení d...'!P119</f>
        <v>0</v>
      </c>
      <c r="AV96" s="130">
        <f>'FNBRNO 2 - SO-02-Kácení d...'!J33</f>
        <v>0</v>
      </c>
      <c r="AW96" s="130">
        <f>'FNBRNO 2 - SO-02-Kácení d...'!J34</f>
        <v>0</v>
      </c>
      <c r="AX96" s="130">
        <f>'FNBRNO 2 - SO-02-Kácení d...'!J35</f>
        <v>0</v>
      </c>
      <c r="AY96" s="130">
        <f>'FNBRNO 2 - SO-02-Kácení d...'!J36</f>
        <v>0</v>
      </c>
      <c r="AZ96" s="130">
        <f>'FNBRNO 2 - SO-02-Kácení d...'!F33</f>
        <v>0</v>
      </c>
      <c r="BA96" s="130">
        <f>'FNBRNO 2 - SO-02-Kácení d...'!F34</f>
        <v>0</v>
      </c>
      <c r="BB96" s="130">
        <f>'FNBRNO 2 - SO-02-Kácení d...'!F35</f>
        <v>0</v>
      </c>
      <c r="BC96" s="130">
        <f>'FNBRNO 2 - SO-02-Kácení d...'!F36</f>
        <v>0</v>
      </c>
      <c r="BD96" s="132">
        <f>'FNBRNO 2 - SO-02-Kácení d...'!F37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trkh60ERx3zIaLmMSVx1VdfRHjbQHe3yeo3s1QGBc3j4vz5q0x/Fq/V2bFeC7IMrtP7V+aamH+yBJcDEYJtPFw==" hashValue="SAu425MJ1AejBTNBxb1p+zCUOqiyObA9CshWZVmxivX/tF92tANOO56QUrmnEIxZXZ42q8U1ms0ncTFnj5s+E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FNBRNO 1 - SO-01-Kácení d...'!C2" display="/"/>
    <hyperlink ref="A96" location="'FNBRNO 2 - SO-02-Kácení 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Ústavní lékárna a gynelologicko-porodnická klinika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22. 1. 2023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ROUND((SUM(BE119:BE130)),  2)</f>
        <v>0</v>
      </c>
      <c r="G33" s="35"/>
      <c r="H33" s="35"/>
      <c r="I33" s="152">
        <v>0.20999999999999999</v>
      </c>
      <c r="J33" s="151">
        <f>ROUND(((SUM(BE119:BE130))*I33),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ROUND((SUM(BF119:BF130)),  2)</f>
        <v>0</v>
      </c>
      <c r="G34" s="35"/>
      <c r="H34" s="35"/>
      <c r="I34" s="152">
        <v>0.14999999999999999</v>
      </c>
      <c r="J34" s="151">
        <f>ROUND(((SUM(BF119:BF130))*I34),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ROUND((SUM(BG119:BG130)),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ROUND((SUM(BH119:BH130)),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ROUND((SUM(BI119:BI130)),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Ústavní lékárna a gynelologicko-porodnická klinika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FNBRNO 1 - SO-01-Kácení dřevin-ústavní lékárna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FN Brno-ústavní lékárna</v>
      </c>
      <c r="G89" s="37"/>
      <c r="H89" s="37"/>
      <c r="I89" s="29" t="s">
        <v>22</v>
      </c>
      <c r="J89" s="76" t="str">
        <f>IF(J12="","",J12)</f>
        <v>22. 1. 2023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FN Brno</v>
      </c>
      <c r="G91" s="37"/>
      <c r="H91" s="37"/>
      <c r="I91" s="29" t="s">
        <v>30</v>
      </c>
      <c r="J91" s="33" t="str">
        <f>E21</f>
        <v xml:space="preserve">JIKA CZ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Ing.Pavel Michálek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Ústavní lékárna a gynelologicko-porodnická klinika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FNBRNO 1 - SO-01-Kácení dřevin-ústavní lékárna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FN Brno-ústavní lékárna</v>
      </c>
      <c r="G113" s="37"/>
      <c r="H113" s="37"/>
      <c r="I113" s="29" t="s">
        <v>22</v>
      </c>
      <c r="J113" s="76" t="str">
        <f>IF(J12="","",J12)</f>
        <v>22. 1. 2023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FN Brno</v>
      </c>
      <c r="G115" s="37"/>
      <c r="H115" s="37"/>
      <c r="I115" s="29" t="s">
        <v>30</v>
      </c>
      <c r="J115" s="33" t="str">
        <f>E21</f>
        <v xml:space="preserve">JIKA CZ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>Ing.Pavel Michálek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102</v>
      </c>
      <c r="D118" s="191" t="s">
        <v>61</v>
      </c>
      <c r="E118" s="191" t="s">
        <v>57</v>
      </c>
      <c r="F118" s="191" t="s">
        <v>58</v>
      </c>
      <c r="G118" s="191" t="s">
        <v>103</v>
      </c>
      <c r="H118" s="191" t="s">
        <v>104</v>
      </c>
      <c r="I118" s="191" t="s">
        <v>105</v>
      </c>
      <c r="J118" s="191" t="s">
        <v>95</v>
      </c>
      <c r="K118" s="192" t="s">
        <v>106</v>
      </c>
      <c r="L118" s="193"/>
      <c r="M118" s="97" t="s">
        <v>1</v>
      </c>
      <c r="N118" s="98" t="s">
        <v>40</v>
      </c>
      <c r="O118" s="98" t="s">
        <v>107</v>
      </c>
      <c r="P118" s="98" t="s">
        <v>108</v>
      </c>
      <c r="Q118" s="98" t="s">
        <v>109</v>
      </c>
      <c r="R118" s="98" t="s">
        <v>110</v>
      </c>
      <c r="S118" s="98" t="s">
        <v>111</v>
      </c>
      <c r="T118" s="99" t="s">
        <v>112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113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97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75</v>
      </c>
      <c r="E120" s="202" t="s">
        <v>114</v>
      </c>
      <c r="F120" s="202" t="s">
        <v>115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P121+P129</f>
        <v>0</v>
      </c>
      <c r="Q120" s="207"/>
      <c r="R120" s="208">
        <f>R121+R129</f>
        <v>0</v>
      </c>
      <c r="S120" s="207"/>
      <c r="T120" s="209">
        <f>T121+T129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84</v>
      </c>
      <c r="AT120" s="211" t="s">
        <v>75</v>
      </c>
      <c r="AU120" s="211" t="s">
        <v>76</v>
      </c>
      <c r="AY120" s="210" t="s">
        <v>116</v>
      </c>
      <c r="BK120" s="212">
        <f>BK121+BK129</f>
        <v>0</v>
      </c>
    </row>
    <row r="121" s="12" customFormat="1" ht="22.8" customHeight="1">
      <c r="A121" s="12"/>
      <c r="B121" s="199"/>
      <c r="C121" s="200"/>
      <c r="D121" s="201" t="s">
        <v>75</v>
      </c>
      <c r="E121" s="213" t="s">
        <v>84</v>
      </c>
      <c r="F121" s="213" t="s">
        <v>117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SUM(P122:P128)</f>
        <v>0</v>
      </c>
      <c r="Q121" s="207"/>
      <c r="R121" s="208">
        <f>SUM(R122:R128)</f>
        <v>0</v>
      </c>
      <c r="S121" s="207"/>
      <c r="T121" s="209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84</v>
      </c>
      <c r="AT121" s="211" t="s">
        <v>75</v>
      </c>
      <c r="AU121" s="211" t="s">
        <v>84</v>
      </c>
      <c r="AY121" s="210" t="s">
        <v>116</v>
      </c>
      <c r="BK121" s="212">
        <f>SUM(BK122:BK128)</f>
        <v>0</v>
      </c>
    </row>
    <row r="122" s="2" customFormat="1" ht="37.8" customHeight="1">
      <c r="A122" s="35"/>
      <c r="B122" s="36"/>
      <c r="C122" s="215" t="s">
        <v>84</v>
      </c>
      <c r="D122" s="215" t="s">
        <v>118</v>
      </c>
      <c r="E122" s="216" t="s">
        <v>119</v>
      </c>
      <c r="F122" s="217" t="s">
        <v>120</v>
      </c>
      <c r="G122" s="218" t="s">
        <v>121</v>
      </c>
      <c r="H122" s="219">
        <v>689</v>
      </c>
      <c r="I122" s="220"/>
      <c r="J122" s="221">
        <f>ROUND(I122*H122,2)</f>
        <v>0</v>
      </c>
      <c r="K122" s="217" t="s">
        <v>122</v>
      </c>
      <c r="L122" s="41"/>
      <c r="M122" s="222" t="s">
        <v>1</v>
      </c>
      <c r="N122" s="223" t="s">
        <v>41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123</v>
      </c>
      <c r="AT122" s="226" t="s">
        <v>118</v>
      </c>
      <c r="AU122" s="226" t="s">
        <v>86</v>
      </c>
      <c r="AY122" s="14" t="s">
        <v>116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84</v>
      </c>
      <c r="BK122" s="227">
        <f>ROUND(I122*H122,2)</f>
        <v>0</v>
      </c>
      <c r="BL122" s="14" t="s">
        <v>123</v>
      </c>
      <c r="BM122" s="226" t="s">
        <v>124</v>
      </c>
    </row>
    <row r="123" s="2" customFormat="1" ht="24.15" customHeight="1">
      <c r="A123" s="35"/>
      <c r="B123" s="36"/>
      <c r="C123" s="215" t="s">
        <v>86</v>
      </c>
      <c r="D123" s="215" t="s">
        <v>118</v>
      </c>
      <c r="E123" s="216" t="s">
        <v>125</v>
      </c>
      <c r="F123" s="217" t="s">
        <v>126</v>
      </c>
      <c r="G123" s="218" t="s">
        <v>127</v>
      </c>
      <c r="H123" s="219">
        <v>25</v>
      </c>
      <c r="I123" s="220"/>
      <c r="J123" s="221">
        <f>ROUND(I123*H123,2)</f>
        <v>0</v>
      </c>
      <c r="K123" s="217" t="s">
        <v>122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123</v>
      </c>
      <c r="AT123" s="226" t="s">
        <v>118</v>
      </c>
      <c r="AU123" s="226" t="s">
        <v>86</v>
      </c>
      <c r="AY123" s="14" t="s">
        <v>116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123</v>
      </c>
      <c r="BM123" s="226" t="s">
        <v>128</v>
      </c>
    </row>
    <row r="124" s="2" customFormat="1" ht="24.15" customHeight="1">
      <c r="A124" s="35"/>
      <c r="B124" s="36"/>
      <c r="C124" s="215" t="s">
        <v>129</v>
      </c>
      <c r="D124" s="215" t="s">
        <v>118</v>
      </c>
      <c r="E124" s="216" t="s">
        <v>130</v>
      </c>
      <c r="F124" s="217" t="s">
        <v>131</v>
      </c>
      <c r="G124" s="218" t="s">
        <v>127</v>
      </c>
      <c r="H124" s="219">
        <v>20</v>
      </c>
      <c r="I124" s="220"/>
      <c r="J124" s="221">
        <f>ROUND(I124*H124,2)</f>
        <v>0</v>
      </c>
      <c r="K124" s="217" t="s">
        <v>122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123</v>
      </c>
      <c r="AT124" s="226" t="s">
        <v>118</v>
      </c>
      <c r="AU124" s="226" t="s">
        <v>86</v>
      </c>
      <c r="AY124" s="14" t="s">
        <v>116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123</v>
      </c>
      <c r="BM124" s="226" t="s">
        <v>132</v>
      </c>
    </row>
    <row r="125" s="2" customFormat="1" ht="24.15" customHeight="1">
      <c r="A125" s="35"/>
      <c r="B125" s="36"/>
      <c r="C125" s="215" t="s">
        <v>123</v>
      </c>
      <c r="D125" s="215" t="s">
        <v>118</v>
      </c>
      <c r="E125" s="216" t="s">
        <v>133</v>
      </c>
      <c r="F125" s="217" t="s">
        <v>134</v>
      </c>
      <c r="G125" s="218" t="s">
        <v>127</v>
      </c>
      <c r="H125" s="219">
        <v>45</v>
      </c>
      <c r="I125" s="220"/>
      <c r="J125" s="221">
        <f>ROUND(I125*H125,2)</f>
        <v>0</v>
      </c>
      <c r="K125" s="217" t="s">
        <v>122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123</v>
      </c>
      <c r="AT125" s="226" t="s">
        <v>118</v>
      </c>
      <c r="AU125" s="226" t="s">
        <v>86</v>
      </c>
      <c r="AY125" s="14" t="s">
        <v>116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123</v>
      </c>
      <c r="BM125" s="226" t="s">
        <v>135</v>
      </c>
    </row>
    <row r="126" s="2" customFormat="1" ht="21.75" customHeight="1">
      <c r="A126" s="35"/>
      <c r="B126" s="36"/>
      <c r="C126" s="215" t="s">
        <v>136</v>
      </c>
      <c r="D126" s="215" t="s">
        <v>118</v>
      </c>
      <c r="E126" s="216" t="s">
        <v>137</v>
      </c>
      <c r="F126" s="217" t="s">
        <v>138</v>
      </c>
      <c r="G126" s="218" t="s">
        <v>121</v>
      </c>
      <c r="H126" s="219">
        <v>689</v>
      </c>
      <c r="I126" s="220"/>
      <c r="J126" s="221">
        <f>ROUND(I126*H126,2)</f>
        <v>0</v>
      </c>
      <c r="K126" s="217" t="s">
        <v>122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123</v>
      </c>
      <c r="AT126" s="226" t="s">
        <v>118</v>
      </c>
      <c r="AU126" s="226" t="s">
        <v>86</v>
      </c>
      <c r="AY126" s="14" t="s">
        <v>116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123</v>
      </c>
      <c r="BM126" s="226" t="s">
        <v>139</v>
      </c>
    </row>
    <row r="127" s="2" customFormat="1" ht="24.15" customHeight="1">
      <c r="A127" s="35"/>
      <c r="B127" s="36"/>
      <c r="C127" s="215" t="s">
        <v>140</v>
      </c>
      <c r="D127" s="215" t="s">
        <v>118</v>
      </c>
      <c r="E127" s="216" t="s">
        <v>141</v>
      </c>
      <c r="F127" s="217" t="s">
        <v>142</v>
      </c>
      <c r="G127" s="218" t="s">
        <v>127</v>
      </c>
      <c r="H127" s="219">
        <v>25</v>
      </c>
      <c r="I127" s="220"/>
      <c r="J127" s="221">
        <f>ROUND(I127*H127,2)</f>
        <v>0</v>
      </c>
      <c r="K127" s="217" t="s">
        <v>122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123</v>
      </c>
      <c r="AT127" s="226" t="s">
        <v>118</v>
      </c>
      <c r="AU127" s="226" t="s">
        <v>86</v>
      </c>
      <c r="AY127" s="14" t="s">
        <v>116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123</v>
      </c>
      <c r="BM127" s="226" t="s">
        <v>143</v>
      </c>
    </row>
    <row r="128" s="2" customFormat="1" ht="24.15" customHeight="1">
      <c r="A128" s="35"/>
      <c r="B128" s="36"/>
      <c r="C128" s="215" t="s">
        <v>144</v>
      </c>
      <c r="D128" s="215" t="s">
        <v>118</v>
      </c>
      <c r="E128" s="216" t="s">
        <v>145</v>
      </c>
      <c r="F128" s="217" t="s">
        <v>146</v>
      </c>
      <c r="G128" s="218" t="s">
        <v>127</v>
      </c>
      <c r="H128" s="219">
        <v>20</v>
      </c>
      <c r="I128" s="220"/>
      <c r="J128" s="221">
        <f>ROUND(I128*H128,2)</f>
        <v>0</v>
      </c>
      <c r="K128" s="217" t="s">
        <v>122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123</v>
      </c>
      <c r="AT128" s="226" t="s">
        <v>118</v>
      </c>
      <c r="AU128" s="226" t="s">
        <v>86</v>
      </c>
      <c r="AY128" s="14" t="s">
        <v>116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123</v>
      </c>
      <c r="BM128" s="226" t="s">
        <v>147</v>
      </c>
    </row>
    <row r="129" s="12" customFormat="1" ht="22.8" customHeight="1">
      <c r="A129" s="12"/>
      <c r="B129" s="199"/>
      <c r="C129" s="200"/>
      <c r="D129" s="201" t="s">
        <v>75</v>
      </c>
      <c r="E129" s="213" t="s">
        <v>148</v>
      </c>
      <c r="F129" s="213" t="s">
        <v>149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P130</f>
        <v>0</v>
      </c>
      <c r="Q129" s="207"/>
      <c r="R129" s="208">
        <f>R130</f>
        <v>0</v>
      </c>
      <c r="S129" s="207"/>
      <c r="T129" s="20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84</v>
      </c>
      <c r="AT129" s="211" t="s">
        <v>75</v>
      </c>
      <c r="AU129" s="211" t="s">
        <v>84</v>
      </c>
      <c r="AY129" s="210" t="s">
        <v>116</v>
      </c>
      <c r="BK129" s="212">
        <f>BK130</f>
        <v>0</v>
      </c>
    </row>
    <row r="130" s="2" customFormat="1" ht="44.25" customHeight="1">
      <c r="A130" s="35"/>
      <c r="B130" s="36"/>
      <c r="C130" s="215" t="s">
        <v>150</v>
      </c>
      <c r="D130" s="215" t="s">
        <v>118</v>
      </c>
      <c r="E130" s="216" t="s">
        <v>151</v>
      </c>
      <c r="F130" s="217" t="s">
        <v>152</v>
      </c>
      <c r="G130" s="218" t="s">
        <v>153</v>
      </c>
      <c r="H130" s="219">
        <v>16</v>
      </c>
      <c r="I130" s="220"/>
      <c r="J130" s="221">
        <f>ROUND(I130*H130,2)</f>
        <v>0</v>
      </c>
      <c r="K130" s="217" t="s">
        <v>122</v>
      </c>
      <c r="L130" s="41"/>
      <c r="M130" s="228" t="s">
        <v>1</v>
      </c>
      <c r="N130" s="229" t="s">
        <v>41</v>
      </c>
      <c r="O130" s="230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123</v>
      </c>
      <c r="AT130" s="226" t="s">
        <v>118</v>
      </c>
      <c r="AU130" s="226" t="s">
        <v>86</v>
      </c>
      <c r="AY130" s="14" t="s">
        <v>116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123</v>
      </c>
      <c r="BM130" s="226" t="s">
        <v>154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lkZvi9nvPg45IqBgpBRGScESZa8j9nGd4wzeJxrS4oJj1+C7Vh/lvNKk10NZ7BCcRsHj9gNeZAEntIW9vTlrdA==" hashValue="nzbfdCag6KodXw46oCLiUs65YQVz9suSfEytwKVK6uU+h/tyjYPAN+SaQpHAy9A9bLpvJVqlZDVkrbl0MXfSXQ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Ústavní lékárna a gynelologicko-porodnická klinika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155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22. 1. 2023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ROUND((SUM(BE119:BE129)),  2)</f>
        <v>0</v>
      </c>
      <c r="G33" s="35"/>
      <c r="H33" s="35"/>
      <c r="I33" s="152">
        <v>0.20999999999999999</v>
      </c>
      <c r="J33" s="151">
        <f>ROUND(((SUM(BE119:BE129))*I33),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ROUND((SUM(BF119:BF129)),  2)</f>
        <v>0</v>
      </c>
      <c r="G34" s="35"/>
      <c r="H34" s="35"/>
      <c r="I34" s="152">
        <v>0.14999999999999999</v>
      </c>
      <c r="J34" s="151">
        <f>ROUND(((SUM(BF119:BF129))*I34),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ROUND((SUM(BG119:BG129)),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ROUND((SUM(BH119:BH129)),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ROUND((SUM(BI119:BI129)),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Ústavní lékárna a gynelologicko-porodnická klinika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FNBRNO 2 - SO-02-Kácení dřevin-gynekologická a porodnická klinika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FN Brno-ústavní lékárna</v>
      </c>
      <c r="G89" s="37"/>
      <c r="H89" s="37"/>
      <c r="I89" s="29" t="s">
        <v>22</v>
      </c>
      <c r="J89" s="76" t="str">
        <f>IF(J12="","",J12)</f>
        <v>22. 1. 2023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FN Brno</v>
      </c>
      <c r="G91" s="37"/>
      <c r="H91" s="37"/>
      <c r="I91" s="29" t="s">
        <v>30</v>
      </c>
      <c r="J91" s="33" t="str">
        <f>E21</f>
        <v xml:space="preserve">JIKA CZ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Ing.Pavel Michálek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J128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Ústavní lékárna a gynelologicko-porodnická klinika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30" customHeight="1">
      <c r="A111" s="35"/>
      <c r="B111" s="36"/>
      <c r="C111" s="37"/>
      <c r="D111" s="37"/>
      <c r="E111" s="73" t="str">
        <f>E9</f>
        <v>FNBRNO 2 - SO-02-Kácení dřevin-gynekologická a porodnická klinika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FN Brno-ústavní lékárna</v>
      </c>
      <c r="G113" s="37"/>
      <c r="H113" s="37"/>
      <c r="I113" s="29" t="s">
        <v>22</v>
      </c>
      <c r="J113" s="76" t="str">
        <f>IF(J12="","",J12)</f>
        <v>22. 1. 2023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FN Brno</v>
      </c>
      <c r="G115" s="37"/>
      <c r="H115" s="37"/>
      <c r="I115" s="29" t="s">
        <v>30</v>
      </c>
      <c r="J115" s="33" t="str">
        <f>E21</f>
        <v xml:space="preserve">JIKA CZ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>Ing.Pavel Michálek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102</v>
      </c>
      <c r="D118" s="191" t="s">
        <v>61</v>
      </c>
      <c r="E118" s="191" t="s">
        <v>57</v>
      </c>
      <c r="F118" s="191" t="s">
        <v>58</v>
      </c>
      <c r="G118" s="191" t="s">
        <v>103</v>
      </c>
      <c r="H118" s="191" t="s">
        <v>104</v>
      </c>
      <c r="I118" s="191" t="s">
        <v>105</v>
      </c>
      <c r="J118" s="191" t="s">
        <v>95</v>
      </c>
      <c r="K118" s="192" t="s">
        <v>106</v>
      </c>
      <c r="L118" s="193"/>
      <c r="M118" s="97" t="s">
        <v>1</v>
      </c>
      <c r="N118" s="98" t="s">
        <v>40</v>
      </c>
      <c r="O118" s="98" t="s">
        <v>107</v>
      </c>
      <c r="P118" s="98" t="s">
        <v>108</v>
      </c>
      <c r="Q118" s="98" t="s">
        <v>109</v>
      </c>
      <c r="R118" s="98" t="s">
        <v>110</v>
      </c>
      <c r="S118" s="98" t="s">
        <v>111</v>
      </c>
      <c r="T118" s="99" t="s">
        <v>112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113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</f>
        <v>0</v>
      </c>
      <c r="Q119" s="101"/>
      <c r="R119" s="196">
        <f>R120</f>
        <v>0</v>
      </c>
      <c r="S119" s="101"/>
      <c r="T119" s="197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97</v>
      </c>
      <c r="BK119" s="198">
        <f>BK120</f>
        <v>0</v>
      </c>
    </row>
    <row r="120" s="12" customFormat="1" ht="25.92" customHeight="1">
      <c r="A120" s="12"/>
      <c r="B120" s="199"/>
      <c r="C120" s="200"/>
      <c r="D120" s="201" t="s">
        <v>75</v>
      </c>
      <c r="E120" s="202" t="s">
        <v>114</v>
      </c>
      <c r="F120" s="202" t="s">
        <v>115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P121+P128</f>
        <v>0</v>
      </c>
      <c r="Q120" s="207"/>
      <c r="R120" s="208">
        <f>R121+R128</f>
        <v>0</v>
      </c>
      <c r="S120" s="207"/>
      <c r="T120" s="209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84</v>
      </c>
      <c r="AT120" s="211" t="s">
        <v>75</v>
      </c>
      <c r="AU120" s="211" t="s">
        <v>76</v>
      </c>
      <c r="AY120" s="210" t="s">
        <v>116</v>
      </c>
      <c r="BK120" s="212">
        <f>BK121+BK128</f>
        <v>0</v>
      </c>
    </row>
    <row r="121" s="12" customFormat="1" ht="22.8" customHeight="1">
      <c r="A121" s="12"/>
      <c r="B121" s="199"/>
      <c r="C121" s="200"/>
      <c r="D121" s="201" t="s">
        <v>75</v>
      </c>
      <c r="E121" s="213" t="s">
        <v>84</v>
      </c>
      <c r="F121" s="213" t="s">
        <v>117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SUM(P122:P127)</f>
        <v>0</v>
      </c>
      <c r="Q121" s="207"/>
      <c r="R121" s="208">
        <f>SUM(R122:R127)</f>
        <v>0</v>
      </c>
      <c r="S121" s="207"/>
      <c r="T121" s="209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84</v>
      </c>
      <c r="AT121" s="211" t="s">
        <v>75</v>
      </c>
      <c r="AU121" s="211" t="s">
        <v>84</v>
      </c>
      <c r="AY121" s="210" t="s">
        <v>116</v>
      </c>
      <c r="BK121" s="212">
        <f>SUM(BK122:BK127)</f>
        <v>0</v>
      </c>
    </row>
    <row r="122" s="2" customFormat="1" ht="33" customHeight="1">
      <c r="A122" s="35"/>
      <c r="B122" s="36"/>
      <c r="C122" s="215" t="s">
        <v>84</v>
      </c>
      <c r="D122" s="215" t="s">
        <v>118</v>
      </c>
      <c r="E122" s="216" t="s">
        <v>156</v>
      </c>
      <c r="F122" s="217" t="s">
        <v>157</v>
      </c>
      <c r="G122" s="218" t="s">
        <v>121</v>
      </c>
      <c r="H122" s="219">
        <v>752</v>
      </c>
      <c r="I122" s="220"/>
      <c r="J122" s="221">
        <f>ROUND(I122*H122,2)</f>
        <v>0</v>
      </c>
      <c r="K122" s="217" t="s">
        <v>122</v>
      </c>
      <c r="L122" s="41"/>
      <c r="M122" s="222" t="s">
        <v>1</v>
      </c>
      <c r="N122" s="223" t="s">
        <v>41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123</v>
      </c>
      <c r="AT122" s="226" t="s">
        <v>118</v>
      </c>
      <c r="AU122" s="226" t="s">
        <v>86</v>
      </c>
      <c r="AY122" s="14" t="s">
        <v>116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84</v>
      </c>
      <c r="BK122" s="227">
        <f>ROUND(I122*H122,2)</f>
        <v>0</v>
      </c>
      <c r="BL122" s="14" t="s">
        <v>123</v>
      </c>
      <c r="BM122" s="226" t="s">
        <v>158</v>
      </c>
    </row>
    <row r="123" s="2" customFormat="1" ht="24.15" customHeight="1">
      <c r="A123" s="35"/>
      <c r="B123" s="36"/>
      <c r="C123" s="215" t="s">
        <v>86</v>
      </c>
      <c r="D123" s="215" t="s">
        <v>118</v>
      </c>
      <c r="E123" s="216" t="s">
        <v>159</v>
      </c>
      <c r="F123" s="217" t="s">
        <v>160</v>
      </c>
      <c r="G123" s="218" t="s">
        <v>127</v>
      </c>
      <c r="H123" s="219">
        <v>7</v>
      </c>
      <c r="I123" s="220"/>
      <c r="J123" s="221">
        <f>ROUND(I123*H123,2)</f>
        <v>0</v>
      </c>
      <c r="K123" s="217" t="s">
        <v>122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123</v>
      </c>
      <c r="AT123" s="226" t="s">
        <v>118</v>
      </c>
      <c r="AU123" s="226" t="s">
        <v>86</v>
      </c>
      <c r="AY123" s="14" t="s">
        <v>116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123</v>
      </c>
      <c r="BM123" s="226" t="s">
        <v>161</v>
      </c>
    </row>
    <row r="124" s="2" customFormat="1" ht="24.15" customHeight="1">
      <c r="A124" s="35"/>
      <c r="B124" s="36"/>
      <c r="C124" s="215" t="s">
        <v>129</v>
      </c>
      <c r="D124" s="215" t="s">
        <v>118</v>
      </c>
      <c r="E124" s="216" t="s">
        <v>162</v>
      </c>
      <c r="F124" s="217" t="s">
        <v>163</v>
      </c>
      <c r="G124" s="218" t="s">
        <v>127</v>
      </c>
      <c r="H124" s="219">
        <v>11</v>
      </c>
      <c r="I124" s="220"/>
      <c r="J124" s="221">
        <f>ROUND(I124*H124,2)</f>
        <v>0</v>
      </c>
      <c r="K124" s="217" t="s">
        <v>122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123</v>
      </c>
      <c r="AT124" s="226" t="s">
        <v>118</v>
      </c>
      <c r="AU124" s="226" t="s">
        <v>86</v>
      </c>
      <c r="AY124" s="14" t="s">
        <v>116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123</v>
      </c>
      <c r="BM124" s="226" t="s">
        <v>164</v>
      </c>
    </row>
    <row r="125" s="2" customFormat="1" ht="24.15" customHeight="1">
      <c r="A125" s="35"/>
      <c r="B125" s="36"/>
      <c r="C125" s="215" t="s">
        <v>123</v>
      </c>
      <c r="D125" s="215" t="s">
        <v>118</v>
      </c>
      <c r="E125" s="216" t="s">
        <v>165</v>
      </c>
      <c r="F125" s="217" t="s">
        <v>166</v>
      </c>
      <c r="G125" s="218" t="s">
        <v>127</v>
      </c>
      <c r="H125" s="219">
        <v>11</v>
      </c>
      <c r="I125" s="220"/>
      <c r="J125" s="221">
        <f>ROUND(I125*H125,2)</f>
        <v>0</v>
      </c>
      <c r="K125" s="217" t="s">
        <v>122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123</v>
      </c>
      <c r="AT125" s="226" t="s">
        <v>118</v>
      </c>
      <c r="AU125" s="226" t="s">
        <v>86</v>
      </c>
      <c r="AY125" s="14" t="s">
        <v>116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123</v>
      </c>
      <c r="BM125" s="226" t="s">
        <v>167</v>
      </c>
    </row>
    <row r="126" s="2" customFormat="1" ht="24.15" customHeight="1">
      <c r="A126" s="35"/>
      <c r="B126" s="36"/>
      <c r="C126" s="215" t="s">
        <v>136</v>
      </c>
      <c r="D126" s="215" t="s">
        <v>118</v>
      </c>
      <c r="E126" s="216" t="s">
        <v>168</v>
      </c>
      <c r="F126" s="217" t="s">
        <v>169</v>
      </c>
      <c r="G126" s="218" t="s">
        <v>127</v>
      </c>
      <c r="H126" s="219">
        <v>29</v>
      </c>
      <c r="I126" s="220"/>
      <c r="J126" s="221">
        <f>ROUND(I126*H126,2)</f>
        <v>0</v>
      </c>
      <c r="K126" s="217" t="s">
        <v>122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123</v>
      </c>
      <c r="AT126" s="226" t="s">
        <v>118</v>
      </c>
      <c r="AU126" s="226" t="s">
        <v>86</v>
      </c>
      <c r="AY126" s="14" t="s">
        <v>116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123</v>
      </c>
      <c r="BM126" s="226" t="s">
        <v>170</v>
      </c>
    </row>
    <row r="127" s="2" customFormat="1" ht="21.75" customHeight="1">
      <c r="A127" s="35"/>
      <c r="B127" s="36"/>
      <c r="C127" s="215" t="s">
        <v>140</v>
      </c>
      <c r="D127" s="215" t="s">
        <v>118</v>
      </c>
      <c r="E127" s="216" t="s">
        <v>137</v>
      </c>
      <c r="F127" s="217" t="s">
        <v>138</v>
      </c>
      <c r="G127" s="218" t="s">
        <v>121</v>
      </c>
      <c r="H127" s="219">
        <v>752</v>
      </c>
      <c r="I127" s="220"/>
      <c r="J127" s="221">
        <f>ROUND(I127*H127,2)</f>
        <v>0</v>
      </c>
      <c r="K127" s="217" t="s">
        <v>122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123</v>
      </c>
      <c r="AT127" s="226" t="s">
        <v>118</v>
      </c>
      <c r="AU127" s="226" t="s">
        <v>86</v>
      </c>
      <c r="AY127" s="14" t="s">
        <v>116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123</v>
      </c>
      <c r="BM127" s="226" t="s">
        <v>171</v>
      </c>
    </row>
    <row r="128" s="12" customFormat="1" ht="22.8" customHeight="1">
      <c r="A128" s="12"/>
      <c r="B128" s="199"/>
      <c r="C128" s="200"/>
      <c r="D128" s="201" t="s">
        <v>75</v>
      </c>
      <c r="E128" s="213" t="s">
        <v>148</v>
      </c>
      <c r="F128" s="213" t="s">
        <v>149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P129</f>
        <v>0</v>
      </c>
      <c r="Q128" s="207"/>
      <c r="R128" s="208">
        <f>R129</f>
        <v>0</v>
      </c>
      <c r="S128" s="207"/>
      <c r="T128" s="20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84</v>
      </c>
      <c r="AT128" s="211" t="s">
        <v>75</v>
      </c>
      <c r="AU128" s="211" t="s">
        <v>84</v>
      </c>
      <c r="AY128" s="210" t="s">
        <v>116</v>
      </c>
      <c r="BK128" s="212">
        <f>BK129</f>
        <v>0</v>
      </c>
    </row>
    <row r="129" s="2" customFormat="1" ht="44.25" customHeight="1">
      <c r="A129" s="35"/>
      <c r="B129" s="36"/>
      <c r="C129" s="215" t="s">
        <v>144</v>
      </c>
      <c r="D129" s="215" t="s">
        <v>118</v>
      </c>
      <c r="E129" s="216" t="s">
        <v>151</v>
      </c>
      <c r="F129" s="217" t="s">
        <v>152</v>
      </c>
      <c r="G129" s="218" t="s">
        <v>153</v>
      </c>
      <c r="H129" s="219">
        <v>12</v>
      </c>
      <c r="I129" s="220"/>
      <c r="J129" s="221">
        <f>ROUND(I129*H129,2)</f>
        <v>0</v>
      </c>
      <c r="K129" s="217" t="s">
        <v>122</v>
      </c>
      <c r="L129" s="41"/>
      <c r="M129" s="228" t="s">
        <v>1</v>
      </c>
      <c r="N129" s="229" t="s">
        <v>41</v>
      </c>
      <c r="O129" s="230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123</v>
      </c>
      <c r="AT129" s="226" t="s">
        <v>118</v>
      </c>
      <c r="AU129" s="226" t="s">
        <v>86</v>
      </c>
      <c r="AY129" s="14" t="s">
        <v>116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123</v>
      </c>
      <c r="BM129" s="226" t="s">
        <v>172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C4Bw3SRT2zZcnRqhi3RC9ewZlfm83svW9oBSEYPdtbu5VmpiZSuBjqHKbXRaowxxedhjztu8FyJWXGh+1KNtyQ==" hashValue="yQn+17k7B5A6rgIwB0lWUq0J2DDgeAEharQdKRUuDeXnmCv3VU2fecOiv2Nm0qdER22bN7pzobkf9cqfmSoI6Q==" algorithmName="SHA-512" password="CC35"/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2023-02-03T08:50:29Z</dcterms:created>
  <dcterms:modified xsi:type="dcterms:W3CDTF">2023-02-03T08:50:31Z</dcterms:modified>
</cp:coreProperties>
</file>