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OZPOČTOVÁNÍ\ROZPOČTY-AKCE seznam\ROZPOČTY 2023\TOMKOVÁ\Nem.Bohunice-radiologie\"/>
    </mc:Choice>
  </mc:AlternateContent>
  <xr:revisionPtr revIDLastSave="0" documentId="8_{457B4581-EA4C-40F6-9257-07908D6802A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.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1. Pol'!$A$1:$Y$85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I16" i="1" s="1"/>
  <c r="G41" i="1"/>
  <c r="F41" i="1"/>
  <c r="G40" i="1"/>
  <c r="F40" i="1"/>
  <c r="H40" i="1" s="1"/>
  <c r="I40" i="1" s="1"/>
  <c r="G39" i="1"/>
  <c r="G42" i="1" s="1"/>
  <c r="G25" i="1" s="1"/>
  <c r="A25" i="1" s="1"/>
  <c r="A26" i="1" s="1"/>
  <c r="G26" i="1" s="1"/>
  <c r="F39" i="1"/>
  <c r="G75" i="12"/>
  <c r="G8" i="12"/>
  <c r="O8" i="12"/>
  <c r="Q8" i="12"/>
  <c r="G9" i="12"/>
  <c r="M9" i="12" s="1"/>
  <c r="M8" i="12" s="1"/>
  <c r="I9" i="12"/>
  <c r="I8" i="12" s="1"/>
  <c r="K9" i="12"/>
  <c r="K8" i="12" s="1"/>
  <c r="O9" i="12"/>
  <c r="Q9" i="12"/>
  <c r="V9" i="12"/>
  <c r="V8" i="12" s="1"/>
  <c r="G10" i="12"/>
  <c r="G11" i="12"/>
  <c r="I11" i="12"/>
  <c r="I10" i="12" s="1"/>
  <c r="K11" i="12"/>
  <c r="M11" i="12"/>
  <c r="M10" i="12" s="1"/>
  <c r="O11" i="12"/>
  <c r="O10" i="12" s="1"/>
  <c r="Q11" i="12"/>
  <c r="Q10" i="12" s="1"/>
  <c r="V11" i="12"/>
  <c r="G12" i="12"/>
  <c r="I12" i="12"/>
  <c r="K12" i="12"/>
  <c r="K10" i="12" s="1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V10" i="12" s="1"/>
  <c r="G16" i="12"/>
  <c r="G15" i="12" s="1"/>
  <c r="I16" i="12"/>
  <c r="I15" i="12" s="1"/>
  <c r="K16" i="12"/>
  <c r="K15" i="12" s="1"/>
  <c r="O16" i="12"/>
  <c r="Q16" i="12"/>
  <c r="V16" i="12"/>
  <c r="V15" i="12" s="1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O15" i="12" s="1"/>
  <c r="Q19" i="12"/>
  <c r="V19" i="12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Q15" i="12" s="1"/>
  <c r="V24" i="12"/>
  <c r="G25" i="12"/>
  <c r="M25" i="12" s="1"/>
  <c r="I25" i="12"/>
  <c r="K25" i="12"/>
  <c r="O25" i="12"/>
  <c r="Q25" i="12"/>
  <c r="V25" i="12"/>
  <c r="G27" i="12"/>
  <c r="M27" i="12" s="1"/>
  <c r="I27" i="12"/>
  <c r="I26" i="12" s="1"/>
  <c r="K27" i="12"/>
  <c r="K26" i="12" s="1"/>
  <c r="O27" i="12"/>
  <c r="O26" i="12" s="1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Q26" i="12" s="1"/>
  <c r="V29" i="12"/>
  <c r="G30" i="12"/>
  <c r="I30" i="12"/>
  <c r="K30" i="12"/>
  <c r="M30" i="12"/>
  <c r="O30" i="12"/>
  <c r="Q30" i="12"/>
  <c r="V30" i="12"/>
  <c r="V26" i="12" s="1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3" i="12"/>
  <c r="G42" i="12" s="1"/>
  <c r="I43" i="12"/>
  <c r="I42" i="12" s="1"/>
  <c r="K43" i="12"/>
  <c r="K42" i="12" s="1"/>
  <c r="O43" i="12"/>
  <c r="O42" i="12" s="1"/>
  <c r="Q43" i="12"/>
  <c r="V43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Q42" i="12" s="1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V42" i="12" s="1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4" i="12"/>
  <c r="I54" i="12"/>
  <c r="K54" i="12"/>
  <c r="K53" i="12" s="1"/>
  <c r="M54" i="12"/>
  <c r="O54" i="12"/>
  <c r="O53" i="12" s="1"/>
  <c r="Q54" i="12"/>
  <c r="Q53" i="12" s="1"/>
  <c r="V54" i="12"/>
  <c r="G55" i="12"/>
  <c r="I55" i="12"/>
  <c r="K55" i="12"/>
  <c r="M55" i="12"/>
  <c r="O55" i="12"/>
  <c r="Q55" i="12"/>
  <c r="V55" i="12"/>
  <c r="V53" i="12" s="1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I53" i="12" s="1"/>
  <c r="K61" i="12"/>
  <c r="O61" i="12"/>
  <c r="Q61" i="12"/>
  <c r="V61" i="12"/>
  <c r="G62" i="12"/>
  <c r="I62" i="12"/>
  <c r="K62" i="12"/>
  <c r="M62" i="12"/>
  <c r="O62" i="12"/>
  <c r="Q62" i="12"/>
  <c r="V62" i="12"/>
  <c r="K63" i="12"/>
  <c r="G64" i="12"/>
  <c r="I64" i="12"/>
  <c r="I63" i="12" s="1"/>
  <c r="K64" i="12"/>
  <c r="M64" i="12"/>
  <c r="O64" i="12"/>
  <c r="O63" i="12" s="1"/>
  <c r="Q64" i="12"/>
  <c r="Q63" i="12" s="1"/>
  <c r="V64" i="12"/>
  <c r="V63" i="12" s="1"/>
  <c r="G65" i="12"/>
  <c r="I65" i="12"/>
  <c r="K65" i="12"/>
  <c r="M65" i="12"/>
  <c r="O65" i="12"/>
  <c r="Q65" i="12"/>
  <c r="V65" i="12"/>
  <c r="G67" i="12"/>
  <c r="G63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G70" i="12"/>
  <c r="M70" i="12" s="1"/>
  <c r="M69" i="12" s="1"/>
  <c r="I70" i="12"/>
  <c r="I69" i="12" s="1"/>
  <c r="K70" i="12"/>
  <c r="K69" i="12" s="1"/>
  <c r="O70" i="12"/>
  <c r="O69" i="12" s="1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Q69" i="12" s="1"/>
  <c r="V72" i="12"/>
  <c r="G73" i="12"/>
  <c r="I73" i="12"/>
  <c r="K73" i="12"/>
  <c r="M73" i="12"/>
  <c r="O73" i="12"/>
  <c r="Q73" i="12"/>
  <c r="V73" i="12"/>
  <c r="V69" i="12" s="1"/>
  <c r="AE75" i="12"/>
  <c r="I20" i="1"/>
  <c r="I19" i="1"/>
  <c r="I18" i="1"/>
  <c r="F42" i="1"/>
  <c r="H41" i="1"/>
  <c r="I41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57" i="1" l="1"/>
  <c r="J56" i="1" s="1"/>
  <c r="I17" i="1"/>
  <c r="I21" i="1" s="1"/>
  <c r="G28" i="1"/>
  <c r="G23" i="1"/>
  <c r="M53" i="12"/>
  <c r="M26" i="12"/>
  <c r="G26" i="12"/>
  <c r="G53" i="12"/>
  <c r="M67" i="12"/>
  <c r="M63" i="12" s="1"/>
  <c r="AF75" i="12"/>
  <c r="M16" i="12"/>
  <c r="M15" i="12" s="1"/>
  <c r="M43" i="12"/>
  <c r="M42" i="12" s="1"/>
  <c r="I39" i="1"/>
  <c r="I42" i="1" s="1"/>
  <c r="J52" i="1" l="1"/>
  <c r="J54" i="1"/>
  <c r="J55" i="1"/>
  <c r="J50" i="1"/>
  <c r="J49" i="1"/>
  <c r="J53" i="1"/>
  <c r="J51" i="1"/>
  <c r="A23" i="1"/>
  <c r="A24" i="1" s="1"/>
  <c r="G24" i="1" s="1"/>
  <c r="A27" i="1" s="1"/>
  <c r="A29" i="1" s="1"/>
  <c r="G29" i="1" s="1"/>
  <c r="G27" i="1" s="1"/>
  <c r="J40" i="1"/>
  <c r="J39" i="1"/>
  <c r="J42" i="1" s="1"/>
  <c r="J41" i="1"/>
  <c r="J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6FB334E5-05C2-44CC-BBDA-6FEA384C941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5B68FCD-E3BA-463D-8AD6-5A93F2FD8BB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<sst xmlns="http://schemas.openxmlformats.org/spreadsheetml/2006/main" count="631" uniqueCount="250">
  <si>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</si>
  <si>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</si>
  <si>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</si>
  <si>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</si>
  <si>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</si>
  <si>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</si>
  <si>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</si>
  <si>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</si>
  <si>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</si>
  <si>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</si>
  <si>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</si>
  <si>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</si>
  <si>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</si>
  <si>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</si>
  <si>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</si>
  <si>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</si>
  <si>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</si>
  <si>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</si>
  <si>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</si>
  <si>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</si>
  <si>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</si>
  <si>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</si>
  <si>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</si>
  <si>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</si>
  <si>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</si>
  <si>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</si>
  <si>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</si>
  <si>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</si>
  <si>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</si>
  <si>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</si>
  <si>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</si>
  <si>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</si>
  <si>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</si>
  <si>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</si>
  <si>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</si>
  <si>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</si>
  <si>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</si>
  <si>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</si>
  <si>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</si>
  <si>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</si>
  <si>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</si>
  <si>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</si>
  <si>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</si>
  <si>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1.</t>
  </si>
  <si>
    <t>Zdravotně technické instalace</t>
  </si>
  <si>
    <t>01</t>
  </si>
  <si>
    <t>CH_1.NP</t>
  </si>
  <si>
    <t>Objekt:</t>
  </si>
  <si>
    <t>Rozpočet:</t>
  </si>
  <si>
    <t>TM23/05</t>
  </si>
  <si>
    <t>KRNM REKONSTRUKCE CT V BUDOVĚ CH 1.NP a L 3.NP</t>
  </si>
  <si>
    <t>Fakultní nemocnice Brno</t>
  </si>
  <si>
    <t>Jihlavská 340/20</t>
  </si>
  <si>
    <t>Brno-Bohunice</t>
  </si>
  <si>
    <t>62500</t>
  </si>
  <si>
    <t>65269705</t>
  </si>
  <si>
    <t>CZ65269705</t>
  </si>
  <si>
    <t>Stavba</t>
  </si>
  <si>
    <t>Celkem za stavbu</t>
  </si>
  <si>
    <t>CZK</t>
  </si>
  <si>
    <t>Rekapitulace dílů</t>
  </si>
  <si>
    <t>Typ dílu</t>
  </si>
  <si>
    <t>9</t>
  </si>
  <si>
    <t>Ostatní konstrukce, bourání</t>
  </si>
  <si>
    <t>700B</t>
  </si>
  <si>
    <t>Demontáže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</si>
  <si>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</si>
  <si>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</si>
  <si>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</si>
  <si>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</si>
  <si>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</si>
  <si>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</si>
  <si>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</si>
  <si>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</si>
  <si>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</si>
  <si>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</si>
  <si>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</si>
  <si>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</si>
  <si>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</si>
  <si>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</si>
  <si>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</si>
  <si>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</si>
  <si>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</si>
  <si>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</si>
  <si>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</si>
  <si>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</si>
  <si>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</si>
  <si>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</si>
  <si>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</si>
  <si>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</si>
  <si>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</si>
  <si>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</si>
  <si>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</si>
  <si>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</si>
  <si>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</si>
  <si>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</si>
  <si>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</si>
  <si>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</si>
  <si>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</si>
  <si>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</si>
  <si>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</si>
  <si>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</si>
  <si>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</si>
  <si>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</si>
  <si>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</si>
  <si>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</si>
  <si>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910      T01</t>
  </si>
  <si>
    <t>Hzs-nezměřitelné stavební práce a přípomoci</t>
  </si>
  <si>
    <t>h</t>
  </si>
  <si>
    <t>Vlastní</t>
  </si>
  <si>
    <t>Indiv</t>
  </si>
  <si>
    <t>Práce</t>
  </si>
  <si>
    <t>Běžná</t>
  </si>
  <si>
    <t>POL1_</t>
  </si>
  <si>
    <t>725210821R00</t>
  </si>
  <si>
    <t>Demontáž umyvadel bez výtokových armatur</t>
  </si>
  <si>
    <t>soubor</t>
  </si>
  <si>
    <t>RTS 23/ I</t>
  </si>
  <si>
    <t>725310821R00</t>
  </si>
  <si>
    <t>Demontáž dřezů jednodílných na konzolách</t>
  </si>
  <si>
    <t>725590811R00</t>
  </si>
  <si>
    <t>Přesun vybouranou hmot, zařizovací předměty H 6 m</t>
  </si>
  <si>
    <t>t</t>
  </si>
  <si>
    <t>725820801R00</t>
  </si>
  <si>
    <t>Demontáž baterie nástěnné do G 3/4"</t>
  </si>
  <si>
    <t>721170955R00</t>
  </si>
  <si>
    <t>Provedení opravy vnitřní kanalizace, potrubí plastové, vsazení odbočky, potrubí hrdlové, D 110 mm</t>
  </si>
  <si>
    <t>kus</t>
  </si>
  <si>
    <t>721170962R00</t>
  </si>
  <si>
    <t>Provedení opravy vnitřní kanalizace, potrubí plastové, propojení dosavadního potrubí, D 63 mm</t>
  </si>
  <si>
    <t>721170965R00</t>
  </si>
  <si>
    <t>Provedení opravy vnitřní kanalizace, potrubí plastové, propojení dosavadního potrubí, D 110 mm</t>
  </si>
  <si>
    <t>721194104R00</t>
  </si>
  <si>
    <t>Vyvedení odpadních výpustek, D 40 x 1,8 mm</t>
  </si>
  <si>
    <t>721290111R00</t>
  </si>
  <si>
    <t>Zkouška těsnosti kanalizace vodou DN 125 mm</t>
  </si>
  <si>
    <t>m</t>
  </si>
  <si>
    <t>12+16</t>
  </si>
  <si>
    <t>VV</t>
  </si>
  <si>
    <t>722172744R00</t>
  </si>
  <si>
    <t>Potrubí plastové PP-RCT Ekoplastik, bez zednických výpomocí, D 32 x 3,6 mm, S 4</t>
  </si>
  <si>
    <t>722172745R00</t>
  </si>
  <si>
    <t>Potrubí plastové PP-RCT Ekoplastik, bez zednických výpomocí, D 40 x 4,5 mm, S 4</t>
  </si>
  <si>
    <t>725850145R00</t>
  </si>
  <si>
    <t>Sifon kondenzační HL 136N, DN 40 mm, vodorovný odtok</t>
  </si>
  <si>
    <t>998721101R00</t>
  </si>
  <si>
    <t>Přesun hmot pro vnitřní kanalizaci, výšky do 6 m</t>
  </si>
  <si>
    <t>Přesun hmot</t>
  </si>
  <si>
    <t>POL7_</t>
  </si>
  <si>
    <t>722131912R00</t>
  </si>
  <si>
    <t>Oprava závitového potrubí, vsazení odbočky DN 20 mm</t>
  </si>
  <si>
    <t>722131932R00</t>
  </si>
  <si>
    <t>Oprava a propojení dosavadního závitového potrubí DN 20 mm</t>
  </si>
  <si>
    <t>722151114R00</t>
  </si>
  <si>
    <t>Potrubí nerezové Geberit Mapress D 22 x 1,2 mm, voda</t>
  </si>
  <si>
    <t>722178712R00</t>
  </si>
  <si>
    <t>Potrubí vícevrstvé vodovodní,Wavin Basalt Plus, polyfuzně svařené, D 25 x 3,5 mm</t>
  </si>
  <si>
    <t>722179191R00</t>
  </si>
  <si>
    <t>Příplatek za malý rozsah do 20 m rozvodu</t>
  </si>
  <si>
    <t>722181213RT9</t>
  </si>
  <si>
    <t>Izolace návleková MIRELON PRO tl. stěny 13 mm vnitřní průměr 28 mm</t>
  </si>
  <si>
    <t>722190401R00</t>
  </si>
  <si>
    <t>Vyvedení a upevnění výpustek DN 15 mm</t>
  </si>
  <si>
    <t>722190402R00</t>
  </si>
  <si>
    <t>Vyvedení a upevnění výpustek DN 20 mm</t>
  </si>
  <si>
    <t>722190901R00</t>
  </si>
  <si>
    <t>Uzavření/otevření vodovodního potrubí při opravě</t>
  </si>
  <si>
    <t>722202213R00</t>
  </si>
  <si>
    <t>Nástěnka MZD PP-R INSTAPLAST, D 20 mm x R 1/2"</t>
  </si>
  <si>
    <t>722237122R00</t>
  </si>
  <si>
    <t>Kohout vodovodní, kulový, 2x vnitřní závit, GIACOMINI R250D, DN 20 mm</t>
  </si>
  <si>
    <t>722280106R00</t>
  </si>
  <si>
    <t>Tlaková zkouška vodovodního potrubí DN 32 mm</t>
  </si>
  <si>
    <t>18+2</t>
  </si>
  <si>
    <t>722290234R00</t>
  </si>
  <si>
    <t>Proplach a dezinfekce vodovodního potrubí DN 80 mm</t>
  </si>
  <si>
    <t>998722101R00</t>
  </si>
  <si>
    <t>Přesun hmot pro vnitřní vodovod, výšky do 6 m</t>
  </si>
  <si>
    <t>722190222R00</t>
  </si>
  <si>
    <t>Přípojky vodovodní pro pevné připojení DN 20 mm</t>
  </si>
  <si>
    <t>dopojení úpravny vody : 1</t>
  </si>
  <si>
    <t>732339104R00</t>
  </si>
  <si>
    <t>Montáž nádoby expanzní tlakové 50 l</t>
  </si>
  <si>
    <t>734261224R00</t>
  </si>
  <si>
    <t>Šroubení  Ve 4300 přímé, G 3/4</t>
  </si>
  <si>
    <t>724399101MTZ</t>
  </si>
  <si>
    <t>Montáž úpravny</t>
  </si>
  <si>
    <t>43632423O</t>
  </si>
  <si>
    <t>Úpravna vody RO Klinika 200, rozměry cca 85x45x30cm (v*š*h), 15-100 l/hod, odsolení 92-98,5% RO vodivost 0,1-1uS/cm; jednotka s pomocným čerpadlem, změkčovač vody, regulátor tlaku, procesor</t>
  </si>
  <si>
    <t>Specifikace</t>
  </si>
  <si>
    <t>POL3_</t>
  </si>
  <si>
    <t>48466606R</t>
  </si>
  <si>
    <t>Nádoba expanzní vodárenská s vakem DE 50/10</t>
  </si>
  <si>
    <t>SPCM</t>
  </si>
  <si>
    <t>90001396906T</t>
  </si>
  <si>
    <t>Nádoba příslušenství-průtoč.armatura 3/4"</t>
  </si>
  <si>
    <t>PT</t>
  </si>
  <si>
    <t>998724101R00</t>
  </si>
  <si>
    <t>Přesun hmot pro strojní vybavení, výšky do 6 m</t>
  </si>
  <si>
    <t>724-01</t>
  </si>
  <si>
    <t>Uvedení úpravny do provozu, zaškolení obsluhy</t>
  </si>
  <si>
    <t>sbr.</t>
  </si>
  <si>
    <t>OPN</t>
  </si>
  <si>
    <t>POL13_0</t>
  </si>
  <si>
    <t>725219401R00</t>
  </si>
  <si>
    <t>Montáž umyvadel na šrouby do zdiva</t>
  </si>
  <si>
    <t>725319101R00</t>
  </si>
  <si>
    <t>Montáž dřezů jednoduchých</t>
  </si>
  <si>
    <t>725814103R00</t>
  </si>
  <si>
    <t>Ventil rohový IVAR.TWISTER DN 15 mm x DN 10 mm</t>
  </si>
  <si>
    <t>725829301R00</t>
  </si>
  <si>
    <t>Montáž baterie umyvadlové a dřezové stojánkové</t>
  </si>
  <si>
    <t>551450004R</t>
  </si>
  <si>
    <t>Baterie umyvadlová stojánková POLAR NEW s výpustí PN21</t>
  </si>
  <si>
    <t>55145041R</t>
  </si>
  <si>
    <t>Baterie dřezová směšovací stojánková TM05</t>
  </si>
  <si>
    <t>55231360R</t>
  </si>
  <si>
    <t>dřez nerez nástavný odkap. 505 pravý / 506 levý celoplošný</t>
  </si>
  <si>
    <t>64214361R</t>
  </si>
  <si>
    <t>Umyvadlo keramické LYRA Plus s otvorem pro baterii 600 x 490 mm</t>
  </si>
  <si>
    <t>998725101R00</t>
  </si>
  <si>
    <t>Přesun hmot pro zařizovací předměty, výšky do 6 m</t>
  </si>
  <si>
    <t>767885002R00</t>
  </si>
  <si>
    <t>Žlab podpůrný pro potrubí D 25</t>
  </si>
  <si>
    <t>767995101R00</t>
  </si>
  <si>
    <t>Výroba a montáž kov. atypických konstr. do 5 kg</t>
  </si>
  <si>
    <t>kg</t>
  </si>
  <si>
    <t>18,0*0,25</t>
  </si>
  <si>
    <t>55399999R</t>
  </si>
  <si>
    <t>Ocelové výrobky - kotvy a spojky-atypické prvky</t>
  </si>
  <si>
    <t>998767101R00</t>
  </si>
  <si>
    <t>Přesun hmot pro zámečnické konstr., výšky do 6 m</t>
  </si>
  <si>
    <t>00411 R</t>
  </si>
  <si>
    <t>Přípravné a průzkumné služby či práce</t>
  </si>
  <si>
    <t>Soubor</t>
  </si>
  <si>
    <t>VRN</t>
  </si>
  <si>
    <t>POL99_8</t>
  </si>
  <si>
    <t>005121 R</t>
  </si>
  <si>
    <t>Zařízení staveniště</t>
  </si>
  <si>
    <t>POL99_0</t>
  </si>
  <si>
    <t>005122 R</t>
  </si>
  <si>
    <t>Provozní vlivy</t>
  </si>
  <si>
    <t>POL99_1</t>
  </si>
  <si>
    <t>005124010R</t>
  </si>
  <si>
    <t>Koordinační činnost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</si>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</sst>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18259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51</v>
      </c>
      <c r="E5" s="91"/>
      <c r="F5" s="91"/>
      <c r="G5" s="91"/>
      <c r="H5" s="18" t="s">
        <v>42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36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SUMIF(F49:F56,A16,I49:I56)+SUMIF(F49:F56,"PSU",I49:I56)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SUMIF(F49:F56,A17,I49:I56)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SUMIF(F49:F56,A18,I49:I56)</f>
        <v>0</v>
      </c>
      <c r="J18" s="85"/>
    </row>
    <row r="19" spans="1:10" ht="23.25" customHeight="1" x14ac:dyDescent="0.2">
      <c r="A19" s="198" t="s">
        <v>76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SUMIF(F49:F56,A19,I49:I56)</f>
        <v>0</v>
      </c>
      <c r="J19" s="85"/>
    </row>
    <row r="20" spans="1:10" ht="23.25" customHeight="1" x14ac:dyDescent="0.2">
      <c r="A20" s="198" t="s">
        <v>77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SUMIF(F49:F56,A20,I49:I56)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25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37</v>
      </c>
      <c r="C29" s="173"/>
      <c r="D29" s="173"/>
      <c r="E29" s="173"/>
      <c r="F29" s="174"/>
      <c r="G29" s="175">
        <f>IF(A29&gt;50, ROUNDUP(A27, 0), ROUNDDOWN(A27, 0))</f>
        <v>0</v>
      </c>
      <c r="H29" s="175"/>
      <c r="I29" s="175"/>
      <c r="J29" s="176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57</v>
      </c>
      <c r="C39" s="149"/>
      <c r="D39" s="149"/>
      <c r="E39" s="149"/>
      <c r="F39" s="150">
        <f>'01 1. Pol'!AE75</f>
        <v>0</v>
      </c>
      <c r="G39" s="151">
        <f>'01 1. Pol'!AF75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 t="s">
        <v>45</v>
      </c>
      <c r="C40" s="155" t="s">
        <v>46</v>
      </c>
      <c r="D40" s="155"/>
      <c r="E40" s="155"/>
      <c r="F40" s="156">
        <f>'01 1. Pol'!AE75</f>
        <v>0</v>
      </c>
      <c r="G40" s="157">
        <f>'01 1. Pol'!AF75</f>
        <v>0</v>
      </c>
      <c r="H40" s="157">
        <f>(F40*SazbaDPH1/100)+(G40*SazbaDPH2/100)</f>
        <v>0</v>
      </c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hidden="1" customHeight="1" x14ac:dyDescent="0.2">
      <c r="A41" s="138">
        <v>3</v>
      </c>
      <c r="B41" s="159" t="s">
        <v>43</v>
      </c>
      <c r="C41" s="149" t="s">
        <v>44</v>
      </c>
      <c r="D41" s="149"/>
      <c r="E41" s="149"/>
      <c r="F41" s="160">
        <f>'01 1. Pol'!AE75</f>
        <v>0</v>
      </c>
      <c r="G41" s="152">
        <f>'01 1. Pol'!AF75</f>
        <v>0</v>
      </c>
      <c r="H41" s="152">
        <f>(F41*SazbaDPH1/100)+(G41*SazbaDPH2/100)</f>
        <v>0</v>
      </c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hidden="1" customHeight="1" x14ac:dyDescent="0.2">
      <c r="A42" s="138"/>
      <c r="B42" s="161" t="s">
        <v>58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6" spans="1:10" ht="15.75" x14ac:dyDescent="0.25">
      <c r="B46" s="177" t="s">
        <v>60</v>
      </c>
    </row>
    <row r="48" spans="1:10" ht="25.5" customHeight="1" x14ac:dyDescent="0.2">
      <c r="A48" s="179"/>
      <c r="B48" s="182" t="s">
        <v>18</v>
      </c>
      <c r="C48" s="182" t="s">
        <v>6</v>
      </c>
      <c r="D48" s="183"/>
      <c r="E48" s="183"/>
      <c r="F48" s="184" t="s">
        <v>61</v>
      </c>
      <c r="G48" s="184"/>
      <c r="H48" s="184"/>
      <c r="I48" s="184" t="s">
        <v>31</v>
      </c>
      <c r="J48" s="184" t="s">
        <v>0</v>
      </c>
    </row>
    <row r="49" spans="1:10" ht="36.75" customHeight="1" x14ac:dyDescent="0.2">
      <c r="A49" s="180"/>
      <c r="B49" s="185" t="s">
        <v>62</v>
      </c>
      <c r="C49" s="186" t="s">
        <v>63</v>
      </c>
      <c r="D49" s="187"/>
      <c r="E49" s="187"/>
      <c r="F49" s="194" t="s">
        <v>26</v>
      </c>
      <c r="G49" s="195"/>
      <c r="H49" s="195"/>
      <c r="I49" s="195">
        <f>'01 1. Pol'!G8</f>
        <v>0</v>
      </c>
      <c r="J49" s="191" t="str">
        <f>IF(I57=0,"",I49/I57*100)</f>
        <v/>
      </c>
    </row>
    <row r="50" spans="1:10" ht="36.75" customHeight="1" x14ac:dyDescent="0.2">
      <c r="A50" s="180"/>
      <c r="B50" s="185" t="s">
        <v>64</v>
      </c>
      <c r="C50" s="186" t="s">
        <v>65</v>
      </c>
      <c r="D50" s="187"/>
      <c r="E50" s="187"/>
      <c r="F50" s="194" t="s">
        <v>27</v>
      </c>
      <c r="G50" s="195"/>
      <c r="H50" s="195"/>
      <c r="I50" s="195">
        <f>'01 1. Pol'!G10</f>
        <v>0</v>
      </c>
      <c r="J50" s="191" t="str">
        <f>IF(I57=0,"",I50/I57*100)</f>
        <v/>
      </c>
    </row>
    <row r="51" spans="1:10" ht="36.75" customHeight="1" x14ac:dyDescent="0.2">
      <c r="A51" s="180"/>
      <c r="B51" s="185" t="s">
        <v>66</v>
      </c>
      <c r="C51" s="186" t="s">
        <v>67</v>
      </c>
      <c r="D51" s="187"/>
      <c r="E51" s="187"/>
      <c r="F51" s="194" t="s">
        <v>27</v>
      </c>
      <c r="G51" s="195"/>
      <c r="H51" s="195"/>
      <c r="I51" s="195">
        <f>'01 1. Pol'!G15</f>
        <v>0</v>
      </c>
      <c r="J51" s="191" t="str">
        <f>IF(I57=0,"",I51/I57*100)</f>
        <v/>
      </c>
    </row>
    <row r="52" spans="1:10" ht="36.75" customHeight="1" x14ac:dyDescent="0.2">
      <c r="A52" s="180"/>
      <c r="B52" s="185" t="s">
        <v>68</v>
      </c>
      <c r="C52" s="186" t="s">
        <v>69</v>
      </c>
      <c r="D52" s="187"/>
      <c r="E52" s="187"/>
      <c r="F52" s="194" t="s">
        <v>27</v>
      </c>
      <c r="G52" s="195"/>
      <c r="H52" s="195"/>
      <c r="I52" s="195">
        <f>'01 1. Pol'!G26</f>
        <v>0</v>
      </c>
      <c r="J52" s="191" t="str">
        <f>IF(I57=0,"",I52/I57*100)</f>
        <v/>
      </c>
    </row>
    <row r="53" spans="1:10" ht="36.75" customHeight="1" x14ac:dyDescent="0.2">
      <c r="A53" s="180"/>
      <c r="B53" s="185" t="s">
        <v>70</v>
      </c>
      <c r="C53" s="186" t="s">
        <v>71</v>
      </c>
      <c r="D53" s="187"/>
      <c r="E53" s="187"/>
      <c r="F53" s="194" t="s">
        <v>27</v>
      </c>
      <c r="G53" s="195"/>
      <c r="H53" s="195"/>
      <c r="I53" s="195">
        <f>'01 1. Pol'!G42</f>
        <v>0</v>
      </c>
      <c r="J53" s="191" t="str">
        <f>IF(I57=0,"",I53/I57*100)</f>
        <v/>
      </c>
    </row>
    <row r="54" spans="1:10" ht="36.75" customHeight="1" x14ac:dyDescent="0.2">
      <c r="A54" s="180"/>
      <c r="B54" s="185" t="s">
        <v>72</v>
      </c>
      <c r="C54" s="186" t="s">
        <v>73</v>
      </c>
      <c r="D54" s="187"/>
      <c r="E54" s="187"/>
      <c r="F54" s="194" t="s">
        <v>27</v>
      </c>
      <c r="G54" s="195"/>
      <c r="H54" s="195"/>
      <c r="I54" s="195">
        <f>'01 1. Pol'!G53</f>
        <v>0</v>
      </c>
      <c r="J54" s="191" t="str">
        <f>IF(I57=0,"",I54/I57*100)</f>
        <v/>
      </c>
    </row>
    <row r="55" spans="1:10" ht="36.75" customHeight="1" x14ac:dyDescent="0.2">
      <c r="A55" s="180"/>
      <c r="B55" s="185" t="s">
        <v>74</v>
      </c>
      <c r="C55" s="186" t="s">
        <v>75</v>
      </c>
      <c r="D55" s="187"/>
      <c r="E55" s="187"/>
      <c r="F55" s="194" t="s">
        <v>27</v>
      </c>
      <c r="G55" s="195"/>
      <c r="H55" s="195"/>
      <c r="I55" s="195">
        <f>'01 1. Pol'!G63</f>
        <v>0</v>
      </c>
      <c r="J55" s="191" t="str">
        <f>IF(I57=0,"",I55/I57*100)</f>
        <v/>
      </c>
    </row>
    <row r="56" spans="1:10" ht="36.75" customHeight="1" x14ac:dyDescent="0.2">
      <c r="A56" s="180"/>
      <c r="B56" s="185" t="s">
        <v>76</v>
      </c>
      <c r="C56" s="186" t="s">
        <v>29</v>
      </c>
      <c r="D56" s="187"/>
      <c r="E56" s="187"/>
      <c r="F56" s="194" t="s">
        <v>76</v>
      </c>
      <c r="G56" s="195"/>
      <c r="H56" s="195"/>
      <c r="I56" s="195">
        <f>'01 1. Pol'!G69</f>
        <v>0</v>
      </c>
      <c r="J56" s="191" t="str">
        <f>IF(I57=0,"",I56/I57*100)</f>
        <v/>
      </c>
    </row>
    <row r="57" spans="1:10" ht="25.5" customHeight="1" x14ac:dyDescent="0.2">
      <c r="A57" s="181"/>
      <c r="B57" s="188" t="s">
        <v>1</v>
      </c>
      <c r="C57" s="189"/>
      <c r="D57" s="190"/>
      <c r="E57" s="190"/>
      <c r="F57" s="196"/>
      <c r="G57" s="197"/>
      <c r="H57" s="197"/>
      <c r="I57" s="197">
        <f>SUM(I49:I56)</f>
        <v>0</v>
      </c>
      <c r="J57" s="192">
        <f>SUM(J49:J56)</f>
        <v>0</v>
      </c>
    </row>
    <row r="58" spans="1:10" x14ac:dyDescent="0.2">
      <c r="F58" s="137"/>
      <c r="G58" s="137"/>
      <c r="H58" s="137"/>
      <c r="I58" s="137"/>
      <c r="J58" s="193"/>
    </row>
    <row r="59" spans="1:10" x14ac:dyDescent="0.2">
      <c r="F59" s="137"/>
      <c r="G59" s="137"/>
      <c r="H59" s="137"/>
      <c r="I59" s="137"/>
      <c r="J59" s="193"/>
    </row>
    <row r="60" spans="1:10" x14ac:dyDescent="0.2">
      <c r="F60" s="137"/>
      <c r="G60" s="137"/>
      <c r="H60" s="137"/>
      <c r="I60" s="137"/>
      <c r="J60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8FA48-66AE-4054-93F4-4F5356B6425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78</v>
      </c>
    </row>
    <row r="2" spans="1:60" ht="24.95" customHeight="1" x14ac:dyDescent="0.2">
      <c r="A2" s="200" t="s">
        <v>8</v>
      </c>
      <c r="B2" s="49" t="s">
        <v>49</v>
      </c>
      <c r="C2" s="203" t="s">
        <v>50</v>
      </c>
      <c r="D2" s="201"/>
      <c r="E2" s="201"/>
      <c r="F2" s="201"/>
      <c r="G2" s="202"/>
      <c r="AG2" t="s">
        <v>79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79</v>
      </c>
      <c r="AG3" t="s">
        <v>80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81</v>
      </c>
    </row>
    <row r="5" spans="1:60" x14ac:dyDescent="0.2">
      <c r="D5" s="10"/>
    </row>
    <row r="6" spans="1:60" ht="38.25" x14ac:dyDescent="0.2">
      <c r="A6" s="210" t="s">
        <v>82</v>
      </c>
      <c r="B6" s="212" t="s">
        <v>83</v>
      </c>
      <c r="C6" s="212" t="s">
        <v>84</v>
      </c>
      <c r="D6" s="211" t="s">
        <v>85</v>
      </c>
      <c r="E6" s="210" t="s">
        <v>86</v>
      </c>
      <c r="F6" s="209" t="s">
        <v>87</v>
      </c>
      <c r="G6" s="210" t="s">
        <v>31</v>
      </c>
      <c r="H6" s="213" t="s">
        <v>32</v>
      </c>
      <c r="I6" s="213" t="s">
        <v>88</v>
      </c>
      <c r="J6" s="213" t="s">
        <v>33</v>
      </c>
      <c r="K6" s="213" t="s">
        <v>89</v>
      </c>
      <c r="L6" s="213" t="s">
        <v>90</v>
      </c>
      <c r="M6" s="213" t="s">
        <v>91</v>
      </c>
      <c r="N6" s="213" t="s">
        <v>92</v>
      </c>
      <c r="O6" s="213" t="s">
        <v>93</v>
      </c>
      <c r="P6" s="213" t="s">
        <v>94</v>
      </c>
      <c r="Q6" s="213" t="s">
        <v>95</v>
      </c>
      <c r="R6" s="213" t="s">
        <v>96</v>
      </c>
      <c r="S6" s="213" t="s">
        <v>97</v>
      </c>
      <c r="T6" s="213" t="s">
        <v>98</v>
      </c>
      <c r="U6" s="213" t="s">
        <v>99</v>
      </c>
      <c r="V6" s="213" t="s">
        <v>100</v>
      </c>
      <c r="W6" s="213" t="s">
        <v>101</v>
      </c>
      <c r="X6" s="213" t="s">
        <v>102</v>
      </c>
      <c r="Y6" s="213" t="s">
        <v>103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40" t="s">
        <v>104</v>
      </c>
      <c r="B8" s="241" t="s">
        <v>62</v>
      </c>
      <c r="C8" s="259" t="s">
        <v>63</v>
      </c>
      <c r="D8" s="242"/>
      <c r="E8" s="243"/>
      <c r="F8" s="244"/>
      <c r="G8" s="245">
        <f>SUMIF(AG9:AG9,"&lt;&gt;NOR",G9:G9)</f>
        <v>0</v>
      </c>
      <c r="H8" s="239"/>
      <c r="I8" s="239">
        <f>SUM(I9:I9)</f>
        <v>0</v>
      </c>
      <c r="J8" s="239"/>
      <c r="K8" s="239">
        <f>SUM(K9:K9)</f>
        <v>0</v>
      </c>
      <c r="L8" s="239"/>
      <c r="M8" s="239">
        <f>SUM(M9:M9)</f>
        <v>0</v>
      </c>
      <c r="N8" s="238"/>
      <c r="O8" s="238">
        <f>SUM(O9:O9)</f>
        <v>0</v>
      </c>
      <c r="P8" s="238"/>
      <c r="Q8" s="238">
        <f>SUM(Q9:Q9)</f>
        <v>0</v>
      </c>
      <c r="R8" s="239"/>
      <c r="S8" s="239"/>
      <c r="T8" s="239"/>
      <c r="U8" s="239"/>
      <c r="V8" s="239">
        <f>SUM(V9:V9)</f>
        <v>8</v>
      </c>
      <c r="W8" s="239"/>
      <c r="X8" s="239"/>
      <c r="Y8" s="239"/>
      <c r="AG8" t="s">
        <v>105</v>
      </c>
    </row>
    <row r="9" spans="1:60" outlineLevel="1" x14ac:dyDescent="0.2">
      <c r="A9" s="253">
        <v>1</v>
      </c>
      <c r="B9" s="254" t="s">
        <v>106</v>
      </c>
      <c r="C9" s="260" t="s">
        <v>107</v>
      </c>
      <c r="D9" s="255" t="s">
        <v>108</v>
      </c>
      <c r="E9" s="256">
        <v>8</v>
      </c>
      <c r="F9" s="257"/>
      <c r="G9" s="258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4"/>
      <c r="S9" s="234" t="s">
        <v>109</v>
      </c>
      <c r="T9" s="234" t="s">
        <v>110</v>
      </c>
      <c r="U9" s="234">
        <v>1</v>
      </c>
      <c r="V9" s="234">
        <f>ROUND(E9*U9,2)</f>
        <v>8</v>
      </c>
      <c r="W9" s="234"/>
      <c r="X9" s="234" t="s">
        <v>111</v>
      </c>
      <c r="Y9" s="234" t="s">
        <v>112</v>
      </c>
      <c r="Z9" s="214"/>
      <c r="AA9" s="214"/>
      <c r="AB9" s="214"/>
      <c r="AC9" s="214"/>
      <c r="AD9" s="214"/>
      <c r="AE9" s="214"/>
      <c r="AF9" s="214"/>
      <c r="AG9" s="214" t="s">
        <v>113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x14ac:dyDescent="0.2">
      <c r="A10" s="240" t="s">
        <v>104</v>
      </c>
      <c r="B10" s="241" t="s">
        <v>64</v>
      </c>
      <c r="C10" s="259" t="s">
        <v>65</v>
      </c>
      <c r="D10" s="242"/>
      <c r="E10" s="243"/>
      <c r="F10" s="244"/>
      <c r="G10" s="245">
        <f>SUMIF(AG11:AG14,"&lt;&gt;NOR",G11:G14)</f>
        <v>0</v>
      </c>
      <c r="H10" s="239"/>
      <c r="I10" s="239">
        <f>SUM(I11:I14)</f>
        <v>0</v>
      </c>
      <c r="J10" s="239"/>
      <c r="K10" s="239">
        <f>SUM(K11:K14)</f>
        <v>0</v>
      </c>
      <c r="L10" s="239"/>
      <c r="M10" s="239">
        <f>SUM(M11:M14)</f>
        <v>0</v>
      </c>
      <c r="N10" s="238"/>
      <c r="O10" s="238">
        <f>SUM(O11:O14)</f>
        <v>0</v>
      </c>
      <c r="P10" s="238"/>
      <c r="Q10" s="238">
        <f>SUM(Q11:Q14)</f>
        <v>0.04</v>
      </c>
      <c r="R10" s="239"/>
      <c r="S10" s="239"/>
      <c r="T10" s="239"/>
      <c r="U10" s="239"/>
      <c r="V10" s="239">
        <f>SUM(V11:V14)</f>
        <v>1.3</v>
      </c>
      <c r="W10" s="239"/>
      <c r="X10" s="239"/>
      <c r="Y10" s="239"/>
      <c r="AG10" t="s">
        <v>105</v>
      </c>
    </row>
    <row r="11" spans="1:60" outlineLevel="1" x14ac:dyDescent="0.2">
      <c r="A11" s="253">
        <v>2</v>
      </c>
      <c r="B11" s="254" t="s">
        <v>114</v>
      </c>
      <c r="C11" s="260" t="s">
        <v>115</v>
      </c>
      <c r="D11" s="255" t="s">
        <v>116</v>
      </c>
      <c r="E11" s="256">
        <v>1</v>
      </c>
      <c r="F11" s="257"/>
      <c r="G11" s="258">
        <f>ROUND(E11*F11,2)</f>
        <v>0</v>
      </c>
      <c r="H11" s="235"/>
      <c r="I11" s="234">
        <f>ROUND(E11*H11,2)</f>
        <v>0</v>
      </c>
      <c r="J11" s="235"/>
      <c r="K11" s="234">
        <f>ROUND(E11*J11,2)</f>
        <v>0</v>
      </c>
      <c r="L11" s="234">
        <v>21</v>
      </c>
      <c r="M11" s="234">
        <f>G11*(1+L11/100)</f>
        <v>0</v>
      </c>
      <c r="N11" s="233">
        <v>0</v>
      </c>
      <c r="O11" s="233">
        <f>ROUND(E11*N11,2)</f>
        <v>0</v>
      </c>
      <c r="P11" s="233">
        <v>1.9460000000000002E-2</v>
      </c>
      <c r="Q11" s="233">
        <f>ROUND(E11*P11,2)</f>
        <v>0.02</v>
      </c>
      <c r="R11" s="234"/>
      <c r="S11" s="234" t="s">
        <v>117</v>
      </c>
      <c r="T11" s="234" t="s">
        <v>117</v>
      </c>
      <c r="U11" s="234">
        <v>0.38200000000000001</v>
      </c>
      <c r="V11" s="234">
        <f>ROUND(E11*U11,2)</f>
        <v>0.38</v>
      </c>
      <c r="W11" s="234"/>
      <c r="X11" s="234" t="s">
        <v>111</v>
      </c>
      <c r="Y11" s="234" t="s">
        <v>112</v>
      </c>
      <c r="Z11" s="214"/>
      <c r="AA11" s="214"/>
      <c r="AB11" s="214"/>
      <c r="AC11" s="214"/>
      <c r="AD11" s="214"/>
      <c r="AE11" s="214"/>
      <c r="AF11" s="214"/>
      <c r="AG11" s="214" t="s">
        <v>113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53">
        <v>3</v>
      </c>
      <c r="B12" s="254" t="s">
        <v>118</v>
      </c>
      <c r="C12" s="260" t="s">
        <v>119</v>
      </c>
      <c r="D12" s="255" t="s">
        <v>116</v>
      </c>
      <c r="E12" s="256">
        <v>1</v>
      </c>
      <c r="F12" s="257"/>
      <c r="G12" s="258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21</v>
      </c>
      <c r="M12" s="234">
        <f>G12*(1+L12/100)</f>
        <v>0</v>
      </c>
      <c r="N12" s="233">
        <v>0</v>
      </c>
      <c r="O12" s="233">
        <f>ROUND(E12*N12,2)</f>
        <v>0</v>
      </c>
      <c r="P12" s="233">
        <v>1.7069999999999998E-2</v>
      </c>
      <c r="Q12" s="233">
        <f>ROUND(E12*P12,2)</f>
        <v>0.02</v>
      </c>
      <c r="R12" s="234"/>
      <c r="S12" s="234" t="s">
        <v>117</v>
      </c>
      <c r="T12" s="234" t="s">
        <v>117</v>
      </c>
      <c r="U12" s="234">
        <v>0.36199999999999999</v>
      </c>
      <c r="V12" s="234">
        <f>ROUND(E12*U12,2)</f>
        <v>0.36</v>
      </c>
      <c r="W12" s="234"/>
      <c r="X12" s="234" t="s">
        <v>111</v>
      </c>
      <c r="Y12" s="234" t="s">
        <v>112</v>
      </c>
      <c r="Z12" s="214"/>
      <c r="AA12" s="214"/>
      <c r="AB12" s="214"/>
      <c r="AC12" s="214"/>
      <c r="AD12" s="214"/>
      <c r="AE12" s="214"/>
      <c r="AF12" s="214"/>
      <c r="AG12" s="214" t="s">
        <v>113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53">
        <v>4</v>
      </c>
      <c r="B13" s="254" t="s">
        <v>120</v>
      </c>
      <c r="C13" s="260" t="s">
        <v>121</v>
      </c>
      <c r="D13" s="255" t="s">
        <v>122</v>
      </c>
      <c r="E13" s="256">
        <v>3.9649999999999998E-2</v>
      </c>
      <c r="F13" s="257"/>
      <c r="G13" s="258">
        <f>ROUND(E13*F13,2)</f>
        <v>0</v>
      </c>
      <c r="H13" s="235"/>
      <c r="I13" s="234">
        <f>ROUND(E13*H13,2)</f>
        <v>0</v>
      </c>
      <c r="J13" s="235"/>
      <c r="K13" s="234">
        <f>ROUND(E13*J13,2)</f>
        <v>0</v>
      </c>
      <c r="L13" s="234">
        <v>21</v>
      </c>
      <c r="M13" s="234">
        <f>G13*(1+L13/100)</f>
        <v>0</v>
      </c>
      <c r="N13" s="233">
        <v>0</v>
      </c>
      <c r="O13" s="233">
        <f>ROUND(E13*N13,2)</f>
        <v>0</v>
      </c>
      <c r="P13" s="233">
        <v>0</v>
      </c>
      <c r="Q13" s="233">
        <f>ROUND(E13*P13,2)</f>
        <v>0</v>
      </c>
      <c r="R13" s="234"/>
      <c r="S13" s="234" t="s">
        <v>117</v>
      </c>
      <c r="T13" s="234" t="s">
        <v>117</v>
      </c>
      <c r="U13" s="234">
        <v>3.169</v>
      </c>
      <c r="V13" s="234">
        <f>ROUND(E13*U13,2)</f>
        <v>0.13</v>
      </c>
      <c r="W13" s="234"/>
      <c r="X13" s="234" t="s">
        <v>111</v>
      </c>
      <c r="Y13" s="234" t="s">
        <v>112</v>
      </c>
      <c r="Z13" s="214"/>
      <c r="AA13" s="214"/>
      <c r="AB13" s="214"/>
      <c r="AC13" s="214"/>
      <c r="AD13" s="214"/>
      <c r="AE13" s="214"/>
      <c r="AF13" s="214"/>
      <c r="AG13" s="214" t="s">
        <v>113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53">
        <v>5</v>
      </c>
      <c r="B14" s="254" t="s">
        <v>123</v>
      </c>
      <c r="C14" s="260" t="s">
        <v>124</v>
      </c>
      <c r="D14" s="255" t="s">
        <v>116</v>
      </c>
      <c r="E14" s="256">
        <v>2</v>
      </c>
      <c r="F14" s="257"/>
      <c r="G14" s="258">
        <f>ROUND(E14*F14,2)</f>
        <v>0</v>
      </c>
      <c r="H14" s="235"/>
      <c r="I14" s="234">
        <f>ROUND(E14*H14,2)</f>
        <v>0</v>
      </c>
      <c r="J14" s="235"/>
      <c r="K14" s="234">
        <f>ROUND(E14*J14,2)</f>
        <v>0</v>
      </c>
      <c r="L14" s="234">
        <v>21</v>
      </c>
      <c r="M14" s="234">
        <f>G14*(1+L14/100)</f>
        <v>0</v>
      </c>
      <c r="N14" s="233">
        <v>0</v>
      </c>
      <c r="O14" s="233">
        <f>ROUND(E14*N14,2)</f>
        <v>0</v>
      </c>
      <c r="P14" s="233">
        <v>1.56E-3</v>
      </c>
      <c r="Q14" s="233">
        <f>ROUND(E14*P14,2)</f>
        <v>0</v>
      </c>
      <c r="R14" s="234"/>
      <c r="S14" s="234" t="s">
        <v>117</v>
      </c>
      <c r="T14" s="234" t="s">
        <v>117</v>
      </c>
      <c r="U14" s="234">
        <v>0.217</v>
      </c>
      <c r="V14" s="234">
        <f>ROUND(E14*U14,2)</f>
        <v>0.43</v>
      </c>
      <c r="W14" s="234"/>
      <c r="X14" s="234" t="s">
        <v>111</v>
      </c>
      <c r="Y14" s="234" t="s">
        <v>112</v>
      </c>
      <c r="Z14" s="214"/>
      <c r="AA14" s="214"/>
      <c r="AB14" s="214"/>
      <c r="AC14" s="214"/>
      <c r="AD14" s="214"/>
      <c r="AE14" s="214"/>
      <c r="AF14" s="214"/>
      <c r="AG14" s="214" t="s">
        <v>113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x14ac:dyDescent="0.2">
      <c r="A15" s="240" t="s">
        <v>104</v>
      </c>
      <c r="B15" s="241" t="s">
        <v>66</v>
      </c>
      <c r="C15" s="259" t="s">
        <v>67</v>
      </c>
      <c r="D15" s="242"/>
      <c r="E15" s="243"/>
      <c r="F15" s="244"/>
      <c r="G15" s="245">
        <f>SUMIF(AG16:AG25,"&lt;&gt;NOR",G16:G25)</f>
        <v>0</v>
      </c>
      <c r="H15" s="239"/>
      <c r="I15" s="239">
        <f>SUM(I16:I25)</f>
        <v>0</v>
      </c>
      <c r="J15" s="239"/>
      <c r="K15" s="239">
        <f>SUM(K16:K25)</f>
        <v>0</v>
      </c>
      <c r="L15" s="239"/>
      <c r="M15" s="239">
        <f>SUM(M16:M25)</f>
        <v>0</v>
      </c>
      <c r="N15" s="238"/>
      <c r="O15" s="238">
        <f>SUM(O16:O25)</f>
        <v>0.06</v>
      </c>
      <c r="P15" s="238"/>
      <c r="Q15" s="238">
        <f>SUM(Q16:Q25)</f>
        <v>0</v>
      </c>
      <c r="R15" s="239"/>
      <c r="S15" s="239"/>
      <c r="T15" s="239"/>
      <c r="U15" s="239"/>
      <c r="V15" s="239">
        <f>SUM(V16:V25)</f>
        <v>14.629999999999999</v>
      </c>
      <c r="W15" s="239"/>
      <c r="X15" s="239"/>
      <c r="Y15" s="239"/>
      <c r="AG15" t="s">
        <v>105</v>
      </c>
    </row>
    <row r="16" spans="1:60" ht="33.75" outlineLevel="1" x14ac:dyDescent="0.2">
      <c r="A16" s="253">
        <v>6</v>
      </c>
      <c r="B16" s="254" t="s">
        <v>125</v>
      </c>
      <c r="C16" s="260" t="s">
        <v>126</v>
      </c>
      <c r="D16" s="255" t="s">
        <v>127</v>
      </c>
      <c r="E16" s="256">
        <v>1</v>
      </c>
      <c r="F16" s="257"/>
      <c r="G16" s="258">
        <f>ROUND(E16*F16,2)</f>
        <v>0</v>
      </c>
      <c r="H16" s="235"/>
      <c r="I16" s="234">
        <f>ROUND(E16*H16,2)</f>
        <v>0</v>
      </c>
      <c r="J16" s="235"/>
      <c r="K16" s="234">
        <f>ROUND(E16*J16,2)</f>
        <v>0</v>
      </c>
      <c r="L16" s="234">
        <v>21</v>
      </c>
      <c r="M16" s="234">
        <f>G16*(1+L16/100)</f>
        <v>0</v>
      </c>
      <c r="N16" s="233">
        <v>8.94E-3</v>
      </c>
      <c r="O16" s="233">
        <f>ROUND(E16*N16,2)</f>
        <v>0.01</v>
      </c>
      <c r="P16" s="233">
        <v>0</v>
      </c>
      <c r="Q16" s="233">
        <f>ROUND(E16*P16,2)</f>
        <v>0</v>
      </c>
      <c r="R16" s="234"/>
      <c r="S16" s="234" t="s">
        <v>117</v>
      </c>
      <c r="T16" s="234" t="s">
        <v>117</v>
      </c>
      <c r="U16" s="234">
        <v>1.1279999999999999</v>
      </c>
      <c r="V16" s="234">
        <f>ROUND(E16*U16,2)</f>
        <v>1.1299999999999999</v>
      </c>
      <c r="W16" s="234"/>
      <c r="X16" s="234" t="s">
        <v>111</v>
      </c>
      <c r="Y16" s="234" t="s">
        <v>112</v>
      </c>
      <c r="Z16" s="214"/>
      <c r="AA16" s="214"/>
      <c r="AB16" s="214"/>
      <c r="AC16" s="214"/>
      <c r="AD16" s="214"/>
      <c r="AE16" s="214"/>
      <c r="AF16" s="214"/>
      <c r="AG16" s="214" t="s">
        <v>113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53">
        <v>7</v>
      </c>
      <c r="B17" s="254" t="s">
        <v>128</v>
      </c>
      <c r="C17" s="260" t="s">
        <v>129</v>
      </c>
      <c r="D17" s="255" t="s">
        <v>127</v>
      </c>
      <c r="E17" s="256">
        <v>1</v>
      </c>
      <c r="F17" s="257"/>
      <c r="G17" s="258">
        <f>ROUND(E17*F17,2)</f>
        <v>0</v>
      </c>
      <c r="H17" s="235"/>
      <c r="I17" s="234">
        <f>ROUND(E17*H17,2)</f>
        <v>0</v>
      </c>
      <c r="J17" s="235"/>
      <c r="K17" s="234">
        <f>ROUND(E17*J17,2)</f>
        <v>0</v>
      </c>
      <c r="L17" s="234">
        <v>21</v>
      </c>
      <c r="M17" s="234">
        <f>G17*(1+L17/100)</f>
        <v>0</v>
      </c>
      <c r="N17" s="233">
        <v>1.265E-2</v>
      </c>
      <c r="O17" s="233">
        <f>ROUND(E17*N17,2)</f>
        <v>0.01</v>
      </c>
      <c r="P17" s="233">
        <v>0</v>
      </c>
      <c r="Q17" s="233">
        <f>ROUND(E17*P17,2)</f>
        <v>0</v>
      </c>
      <c r="R17" s="234"/>
      <c r="S17" s="234" t="s">
        <v>117</v>
      </c>
      <c r="T17" s="234" t="s">
        <v>117</v>
      </c>
      <c r="U17" s="234">
        <v>0.50600000000000001</v>
      </c>
      <c r="V17" s="234">
        <f>ROUND(E17*U17,2)</f>
        <v>0.51</v>
      </c>
      <c r="W17" s="234"/>
      <c r="X17" s="234" t="s">
        <v>111</v>
      </c>
      <c r="Y17" s="234" t="s">
        <v>112</v>
      </c>
      <c r="Z17" s="214"/>
      <c r="AA17" s="214"/>
      <c r="AB17" s="214"/>
      <c r="AC17" s="214"/>
      <c r="AD17" s="214"/>
      <c r="AE17" s="214"/>
      <c r="AF17" s="214"/>
      <c r="AG17" s="214" t="s">
        <v>113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53">
        <v>8</v>
      </c>
      <c r="B18" s="254" t="s">
        <v>130</v>
      </c>
      <c r="C18" s="260" t="s">
        <v>131</v>
      </c>
      <c r="D18" s="255" t="s">
        <v>127</v>
      </c>
      <c r="E18" s="256">
        <v>1</v>
      </c>
      <c r="F18" s="257"/>
      <c r="G18" s="258">
        <f>ROUND(E18*F18,2)</f>
        <v>0</v>
      </c>
      <c r="H18" s="235"/>
      <c r="I18" s="234">
        <f>ROUND(E18*H18,2)</f>
        <v>0</v>
      </c>
      <c r="J18" s="235"/>
      <c r="K18" s="234">
        <f>ROUND(E18*J18,2)</f>
        <v>0</v>
      </c>
      <c r="L18" s="234">
        <v>21</v>
      </c>
      <c r="M18" s="234">
        <f>G18*(1+L18/100)</f>
        <v>0</v>
      </c>
      <c r="N18" s="233">
        <v>6.7499999999999999E-3</v>
      </c>
      <c r="O18" s="233">
        <f>ROUND(E18*N18,2)</f>
        <v>0.01</v>
      </c>
      <c r="P18" s="233">
        <v>0</v>
      </c>
      <c r="Q18" s="233">
        <f>ROUND(E18*P18,2)</f>
        <v>0</v>
      </c>
      <c r="R18" s="234"/>
      <c r="S18" s="234" t="s">
        <v>117</v>
      </c>
      <c r="T18" s="234" t="s">
        <v>117</v>
      </c>
      <c r="U18" s="234">
        <v>0.70899999999999996</v>
      </c>
      <c r="V18" s="234">
        <f>ROUND(E18*U18,2)</f>
        <v>0.71</v>
      </c>
      <c r="W18" s="234"/>
      <c r="X18" s="234" t="s">
        <v>111</v>
      </c>
      <c r="Y18" s="234" t="s">
        <v>112</v>
      </c>
      <c r="Z18" s="214"/>
      <c r="AA18" s="214"/>
      <c r="AB18" s="214"/>
      <c r="AC18" s="214"/>
      <c r="AD18" s="214"/>
      <c r="AE18" s="214"/>
      <c r="AF18" s="214"/>
      <c r="AG18" s="214" t="s">
        <v>113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53">
        <v>9</v>
      </c>
      <c r="B19" s="254" t="s">
        <v>132</v>
      </c>
      <c r="C19" s="260" t="s">
        <v>133</v>
      </c>
      <c r="D19" s="255" t="s">
        <v>127</v>
      </c>
      <c r="E19" s="256">
        <v>3</v>
      </c>
      <c r="F19" s="257"/>
      <c r="G19" s="258">
        <f>ROUND(E19*F19,2)</f>
        <v>0</v>
      </c>
      <c r="H19" s="235"/>
      <c r="I19" s="234">
        <f>ROUND(E19*H19,2)</f>
        <v>0</v>
      </c>
      <c r="J19" s="235"/>
      <c r="K19" s="234">
        <f>ROUND(E19*J19,2)</f>
        <v>0</v>
      </c>
      <c r="L19" s="234">
        <v>21</v>
      </c>
      <c r="M19" s="234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4"/>
      <c r="S19" s="234" t="s">
        <v>117</v>
      </c>
      <c r="T19" s="234" t="s">
        <v>117</v>
      </c>
      <c r="U19" s="234">
        <v>0.157</v>
      </c>
      <c r="V19" s="234">
        <f>ROUND(E19*U19,2)</f>
        <v>0.47</v>
      </c>
      <c r="W19" s="234"/>
      <c r="X19" s="234" t="s">
        <v>111</v>
      </c>
      <c r="Y19" s="234" t="s">
        <v>112</v>
      </c>
      <c r="Z19" s="214"/>
      <c r="AA19" s="214"/>
      <c r="AB19" s="214"/>
      <c r="AC19" s="214"/>
      <c r="AD19" s="214"/>
      <c r="AE19" s="214"/>
      <c r="AF19" s="214"/>
      <c r="AG19" s="214" t="s">
        <v>113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7">
        <v>10</v>
      </c>
      <c r="B20" s="248" t="s">
        <v>134</v>
      </c>
      <c r="C20" s="261" t="s">
        <v>135</v>
      </c>
      <c r="D20" s="249" t="s">
        <v>136</v>
      </c>
      <c r="E20" s="250">
        <v>28</v>
      </c>
      <c r="F20" s="251"/>
      <c r="G20" s="252">
        <f>ROUND(E20*F20,2)</f>
        <v>0</v>
      </c>
      <c r="H20" s="235"/>
      <c r="I20" s="234">
        <f>ROUND(E20*H20,2)</f>
        <v>0</v>
      </c>
      <c r="J20" s="235"/>
      <c r="K20" s="234">
        <f>ROUND(E20*J20,2)</f>
        <v>0</v>
      </c>
      <c r="L20" s="234">
        <v>21</v>
      </c>
      <c r="M20" s="234">
        <f>G20*(1+L20/100)</f>
        <v>0</v>
      </c>
      <c r="N20" s="233">
        <v>0</v>
      </c>
      <c r="O20" s="233">
        <f>ROUND(E20*N20,2)</f>
        <v>0</v>
      </c>
      <c r="P20" s="233">
        <v>0</v>
      </c>
      <c r="Q20" s="233">
        <f>ROUND(E20*P20,2)</f>
        <v>0</v>
      </c>
      <c r="R20" s="234"/>
      <c r="S20" s="234" t="s">
        <v>117</v>
      </c>
      <c r="T20" s="234" t="s">
        <v>117</v>
      </c>
      <c r="U20" s="234">
        <v>4.8000000000000001E-2</v>
      </c>
      <c r="V20" s="234">
        <f>ROUND(E20*U20,2)</f>
        <v>1.34</v>
      </c>
      <c r="W20" s="234"/>
      <c r="X20" s="234" t="s">
        <v>111</v>
      </c>
      <c r="Y20" s="234" t="s">
        <v>112</v>
      </c>
      <c r="Z20" s="214"/>
      <c r="AA20" s="214"/>
      <c r="AB20" s="214"/>
      <c r="AC20" s="214"/>
      <c r="AD20" s="214"/>
      <c r="AE20" s="214"/>
      <c r="AF20" s="214"/>
      <c r="AG20" s="214" t="s">
        <v>113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31"/>
      <c r="B21" s="232"/>
      <c r="C21" s="262" t="s">
        <v>137</v>
      </c>
      <c r="D21" s="236"/>
      <c r="E21" s="237">
        <v>28</v>
      </c>
      <c r="F21" s="234"/>
      <c r="G21" s="234"/>
      <c r="H21" s="234"/>
      <c r="I21" s="234"/>
      <c r="J21" s="234"/>
      <c r="K21" s="234"/>
      <c r="L21" s="234"/>
      <c r="M21" s="234"/>
      <c r="N21" s="233"/>
      <c r="O21" s="233"/>
      <c r="P21" s="233"/>
      <c r="Q21" s="233"/>
      <c r="R21" s="234"/>
      <c r="S21" s="234"/>
      <c r="T21" s="234"/>
      <c r="U21" s="234"/>
      <c r="V21" s="234"/>
      <c r="W21" s="234"/>
      <c r="X21" s="234"/>
      <c r="Y21" s="234"/>
      <c r="Z21" s="214"/>
      <c r="AA21" s="214"/>
      <c r="AB21" s="214"/>
      <c r="AC21" s="214"/>
      <c r="AD21" s="214"/>
      <c r="AE21" s="214"/>
      <c r="AF21" s="214"/>
      <c r="AG21" s="214" t="s">
        <v>138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53">
        <v>11</v>
      </c>
      <c r="B22" s="254" t="s">
        <v>139</v>
      </c>
      <c r="C22" s="260" t="s">
        <v>140</v>
      </c>
      <c r="D22" s="255" t="s">
        <v>136</v>
      </c>
      <c r="E22" s="256">
        <v>12</v>
      </c>
      <c r="F22" s="257"/>
      <c r="G22" s="258">
        <f>ROUND(E22*F22,2)</f>
        <v>0</v>
      </c>
      <c r="H22" s="235"/>
      <c r="I22" s="234">
        <f>ROUND(E22*H22,2)</f>
        <v>0</v>
      </c>
      <c r="J22" s="235"/>
      <c r="K22" s="234">
        <f>ROUND(E22*J22,2)</f>
        <v>0</v>
      </c>
      <c r="L22" s="234">
        <v>21</v>
      </c>
      <c r="M22" s="234">
        <f>G22*(1+L22/100)</f>
        <v>0</v>
      </c>
      <c r="N22" s="233">
        <v>7.1000000000000002E-4</v>
      </c>
      <c r="O22" s="233">
        <f>ROUND(E22*N22,2)</f>
        <v>0.01</v>
      </c>
      <c r="P22" s="233">
        <v>0</v>
      </c>
      <c r="Q22" s="233">
        <f>ROUND(E22*P22,2)</f>
        <v>0</v>
      </c>
      <c r="R22" s="234"/>
      <c r="S22" s="234" t="s">
        <v>117</v>
      </c>
      <c r="T22" s="234" t="s">
        <v>117</v>
      </c>
      <c r="U22" s="234">
        <v>0.33279999999999998</v>
      </c>
      <c r="V22" s="234">
        <f>ROUND(E22*U22,2)</f>
        <v>3.99</v>
      </c>
      <c r="W22" s="234"/>
      <c r="X22" s="234" t="s">
        <v>111</v>
      </c>
      <c r="Y22" s="234" t="s">
        <v>112</v>
      </c>
      <c r="Z22" s="214"/>
      <c r="AA22" s="214"/>
      <c r="AB22" s="214"/>
      <c r="AC22" s="214"/>
      <c r="AD22" s="214"/>
      <c r="AE22" s="214"/>
      <c r="AF22" s="214"/>
      <c r="AG22" s="214" t="s">
        <v>113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53">
        <v>12</v>
      </c>
      <c r="B23" s="254" t="s">
        <v>141</v>
      </c>
      <c r="C23" s="260" t="s">
        <v>142</v>
      </c>
      <c r="D23" s="255" t="s">
        <v>136</v>
      </c>
      <c r="E23" s="256">
        <v>16</v>
      </c>
      <c r="F23" s="257"/>
      <c r="G23" s="258">
        <f>ROUND(E23*F23,2)</f>
        <v>0</v>
      </c>
      <c r="H23" s="235"/>
      <c r="I23" s="234">
        <f>ROUND(E23*H23,2)</f>
        <v>0</v>
      </c>
      <c r="J23" s="235"/>
      <c r="K23" s="234">
        <f>ROUND(E23*J23,2)</f>
        <v>0</v>
      </c>
      <c r="L23" s="234">
        <v>21</v>
      </c>
      <c r="M23" s="234">
        <f>G23*(1+L23/100)</f>
        <v>0</v>
      </c>
      <c r="N23" s="233">
        <v>1.0399999999999999E-3</v>
      </c>
      <c r="O23" s="233">
        <f>ROUND(E23*N23,2)</f>
        <v>0.02</v>
      </c>
      <c r="P23" s="233">
        <v>0</v>
      </c>
      <c r="Q23" s="233">
        <f>ROUND(E23*P23,2)</f>
        <v>0</v>
      </c>
      <c r="R23" s="234"/>
      <c r="S23" s="234" t="s">
        <v>117</v>
      </c>
      <c r="T23" s="234" t="s">
        <v>117</v>
      </c>
      <c r="U23" s="234">
        <v>0.38469999999999999</v>
      </c>
      <c r="V23" s="234">
        <f>ROUND(E23*U23,2)</f>
        <v>6.16</v>
      </c>
      <c r="W23" s="234"/>
      <c r="X23" s="234" t="s">
        <v>111</v>
      </c>
      <c r="Y23" s="234" t="s">
        <v>112</v>
      </c>
      <c r="Z23" s="214"/>
      <c r="AA23" s="214"/>
      <c r="AB23" s="214"/>
      <c r="AC23" s="214"/>
      <c r="AD23" s="214"/>
      <c r="AE23" s="214"/>
      <c r="AF23" s="214"/>
      <c r="AG23" s="214" t="s">
        <v>113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53">
        <v>13</v>
      </c>
      <c r="B24" s="254" t="s">
        <v>143</v>
      </c>
      <c r="C24" s="260" t="s">
        <v>144</v>
      </c>
      <c r="D24" s="255" t="s">
        <v>127</v>
      </c>
      <c r="E24" s="256">
        <v>1</v>
      </c>
      <c r="F24" s="257"/>
      <c r="G24" s="258">
        <f>ROUND(E24*F24,2)</f>
        <v>0</v>
      </c>
      <c r="H24" s="235"/>
      <c r="I24" s="234">
        <f>ROUND(E24*H24,2)</f>
        <v>0</v>
      </c>
      <c r="J24" s="235"/>
      <c r="K24" s="234">
        <f>ROUND(E24*J24,2)</f>
        <v>0</v>
      </c>
      <c r="L24" s="234">
        <v>21</v>
      </c>
      <c r="M24" s="234">
        <f>G24*(1+L24/100)</f>
        <v>0</v>
      </c>
      <c r="N24" s="233">
        <v>2.3000000000000001E-4</v>
      </c>
      <c r="O24" s="233">
        <f>ROUND(E24*N24,2)</f>
        <v>0</v>
      </c>
      <c r="P24" s="233">
        <v>0</v>
      </c>
      <c r="Q24" s="233">
        <f>ROUND(E24*P24,2)</f>
        <v>0</v>
      </c>
      <c r="R24" s="234"/>
      <c r="S24" s="234" t="s">
        <v>117</v>
      </c>
      <c r="T24" s="234" t="s">
        <v>117</v>
      </c>
      <c r="U24" s="234">
        <v>0.23699999999999999</v>
      </c>
      <c r="V24" s="234">
        <f>ROUND(E24*U24,2)</f>
        <v>0.24</v>
      </c>
      <c r="W24" s="234"/>
      <c r="X24" s="234" t="s">
        <v>111</v>
      </c>
      <c r="Y24" s="234" t="s">
        <v>112</v>
      </c>
      <c r="Z24" s="214"/>
      <c r="AA24" s="214"/>
      <c r="AB24" s="214"/>
      <c r="AC24" s="214"/>
      <c r="AD24" s="214"/>
      <c r="AE24" s="214"/>
      <c r="AF24" s="214"/>
      <c r="AG24" s="214" t="s">
        <v>113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53">
        <v>14</v>
      </c>
      <c r="B25" s="254" t="s">
        <v>145</v>
      </c>
      <c r="C25" s="260" t="s">
        <v>146</v>
      </c>
      <c r="D25" s="255" t="s">
        <v>122</v>
      </c>
      <c r="E25" s="256">
        <v>5.373E-2</v>
      </c>
      <c r="F25" s="257"/>
      <c r="G25" s="258">
        <f>ROUND(E25*F25,2)</f>
        <v>0</v>
      </c>
      <c r="H25" s="235"/>
      <c r="I25" s="234">
        <f>ROUND(E25*H25,2)</f>
        <v>0</v>
      </c>
      <c r="J25" s="235"/>
      <c r="K25" s="234">
        <f>ROUND(E25*J25,2)</f>
        <v>0</v>
      </c>
      <c r="L25" s="234">
        <v>21</v>
      </c>
      <c r="M25" s="234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4"/>
      <c r="S25" s="234" t="s">
        <v>117</v>
      </c>
      <c r="T25" s="234" t="s">
        <v>117</v>
      </c>
      <c r="U25" s="234">
        <v>1.47</v>
      </c>
      <c r="V25" s="234">
        <f>ROUND(E25*U25,2)</f>
        <v>0.08</v>
      </c>
      <c r="W25" s="234"/>
      <c r="X25" s="234" t="s">
        <v>147</v>
      </c>
      <c r="Y25" s="234" t="s">
        <v>112</v>
      </c>
      <c r="Z25" s="214"/>
      <c r="AA25" s="214"/>
      <c r="AB25" s="214"/>
      <c r="AC25" s="214"/>
      <c r="AD25" s="214"/>
      <c r="AE25" s="214"/>
      <c r="AF25" s="214"/>
      <c r="AG25" s="214" t="s">
        <v>148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x14ac:dyDescent="0.2">
      <c r="A26" s="240" t="s">
        <v>104</v>
      </c>
      <c r="B26" s="241" t="s">
        <v>68</v>
      </c>
      <c r="C26" s="259" t="s">
        <v>69</v>
      </c>
      <c r="D26" s="242"/>
      <c r="E26" s="243"/>
      <c r="F26" s="244"/>
      <c r="G26" s="245">
        <f>SUMIF(AG27:AG41,"&lt;&gt;NOR",G27:G41)</f>
        <v>0</v>
      </c>
      <c r="H26" s="239"/>
      <c r="I26" s="239">
        <f>SUM(I27:I41)</f>
        <v>0</v>
      </c>
      <c r="J26" s="239"/>
      <c r="K26" s="239">
        <f>SUM(K27:K41)</f>
        <v>0</v>
      </c>
      <c r="L26" s="239"/>
      <c r="M26" s="239">
        <f>SUM(M27:M41)</f>
        <v>0</v>
      </c>
      <c r="N26" s="238"/>
      <c r="O26" s="238">
        <f>SUM(O27:O41)</f>
        <v>0.02</v>
      </c>
      <c r="P26" s="238"/>
      <c r="Q26" s="238">
        <f>SUM(Q27:Q41)</f>
        <v>0</v>
      </c>
      <c r="R26" s="239"/>
      <c r="S26" s="239"/>
      <c r="T26" s="239"/>
      <c r="U26" s="239"/>
      <c r="V26" s="239">
        <f>SUM(V27:V41)</f>
        <v>16.259999999999998</v>
      </c>
      <c r="W26" s="239"/>
      <c r="X26" s="239"/>
      <c r="Y26" s="239"/>
      <c r="AG26" t="s">
        <v>105</v>
      </c>
    </row>
    <row r="27" spans="1:60" ht="22.5" outlineLevel="1" x14ac:dyDescent="0.2">
      <c r="A27" s="253">
        <v>15</v>
      </c>
      <c r="B27" s="254" t="s">
        <v>149</v>
      </c>
      <c r="C27" s="260" t="s">
        <v>150</v>
      </c>
      <c r="D27" s="255" t="s">
        <v>116</v>
      </c>
      <c r="E27" s="256">
        <v>1</v>
      </c>
      <c r="F27" s="257"/>
      <c r="G27" s="258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21</v>
      </c>
      <c r="M27" s="234">
        <f>G27*(1+L27/100)</f>
        <v>0</v>
      </c>
      <c r="N27" s="233">
        <v>9.5399999999999999E-3</v>
      </c>
      <c r="O27" s="233">
        <f>ROUND(E27*N27,2)</f>
        <v>0.01</v>
      </c>
      <c r="P27" s="233">
        <v>0</v>
      </c>
      <c r="Q27" s="233">
        <f>ROUND(E27*P27,2)</f>
        <v>0</v>
      </c>
      <c r="R27" s="234"/>
      <c r="S27" s="234" t="s">
        <v>117</v>
      </c>
      <c r="T27" s="234" t="s">
        <v>117</v>
      </c>
      <c r="U27" s="234">
        <v>0.99299999999999999</v>
      </c>
      <c r="V27" s="234">
        <f>ROUND(E27*U27,2)</f>
        <v>0.99</v>
      </c>
      <c r="W27" s="234"/>
      <c r="X27" s="234" t="s">
        <v>111</v>
      </c>
      <c r="Y27" s="234" t="s">
        <v>112</v>
      </c>
      <c r="Z27" s="214"/>
      <c r="AA27" s="214"/>
      <c r="AB27" s="214"/>
      <c r="AC27" s="214"/>
      <c r="AD27" s="214"/>
      <c r="AE27" s="214"/>
      <c r="AF27" s="214"/>
      <c r="AG27" s="214" t="s">
        <v>113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53">
        <v>16</v>
      </c>
      <c r="B28" s="254" t="s">
        <v>151</v>
      </c>
      <c r="C28" s="260" t="s">
        <v>152</v>
      </c>
      <c r="D28" s="255" t="s">
        <v>127</v>
      </c>
      <c r="E28" s="256">
        <v>1</v>
      </c>
      <c r="F28" s="257"/>
      <c r="G28" s="258">
        <f>ROUND(E28*F28,2)</f>
        <v>0</v>
      </c>
      <c r="H28" s="235"/>
      <c r="I28" s="234">
        <f>ROUND(E28*H28,2)</f>
        <v>0</v>
      </c>
      <c r="J28" s="235"/>
      <c r="K28" s="234">
        <f>ROUND(E28*J28,2)</f>
        <v>0</v>
      </c>
      <c r="L28" s="234">
        <v>21</v>
      </c>
      <c r="M28" s="234">
        <f>G28*(1+L28/100)</f>
        <v>0</v>
      </c>
      <c r="N28" s="233">
        <v>8.0000000000000004E-4</v>
      </c>
      <c r="O28" s="233">
        <f>ROUND(E28*N28,2)</f>
        <v>0</v>
      </c>
      <c r="P28" s="233">
        <v>0</v>
      </c>
      <c r="Q28" s="233">
        <f>ROUND(E28*P28,2)</f>
        <v>0</v>
      </c>
      <c r="R28" s="234"/>
      <c r="S28" s="234" t="s">
        <v>117</v>
      </c>
      <c r="T28" s="234" t="s">
        <v>117</v>
      </c>
      <c r="U28" s="234">
        <v>0.59399999999999997</v>
      </c>
      <c r="V28" s="234">
        <f>ROUND(E28*U28,2)</f>
        <v>0.59</v>
      </c>
      <c r="W28" s="234"/>
      <c r="X28" s="234" t="s">
        <v>111</v>
      </c>
      <c r="Y28" s="234" t="s">
        <v>112</v>
      </c>
      <c r="Z28" s="214"/>
      <c r="AA28" s="214"/>
      <c r="AB28" s="214"/>
      <c r="AC28" s="214"/>
      <c r="AD28" s="214"/>
      <c r="AE28" s="214"/>
      <c r="AF28" s="214"/>
      <c r="AG28" s="214" t="s">
        <v>113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53">
        <v>17</v>
      </c>
      <c r="B29" s="254" t="s">
        <v>153</v>
      </c>
      <c r="C29" s="260" t="s">
        <v>154</v>
      </c>
      <c r="D29" s="255" t="s">
        <v>136</v>
      </c>
      <c r="E29" s="256">
        <v>2</v>
      </c>
      <c r="F29" s="257"/>
      <c r="G29" s="258">
        <f>ROUND(E29*F29,2)</f>
        <v>0</v>
      </c>
      <c r="H29" s="235"/>
      <c r="I29" s="234">
        <f>ROUND(E29*H29,2)</f>
        <v>0</v>
      </c>
      <c r="J29" s="235"/>
      <c r="K29" s="234">
        <f>ROUND(E29*J29,2)</f>
        <v>0</v>
      </c>
      <c r="L29" s="234">
        <v>21</v>
      </c>
      <c r="M29" s="234">
        <f>G29*(1+L29/100)</f>
        <v>0</v>
      </c>
      <c r="N29" s="233">
        <v>9.5E-4</v>
      </c>
      <c r="O29" s="233">
        <f>ROUND(E29*N29,2)</f>
        <v>0</v>
      </c>
      <c r="P29" s="233">
        <v>0</v>
      </c>
      <c r="Q29" s="233">
        <f>ROUND(E29*P29,2)</f>
        <v>0</v>
      </c>
      <c r="R29" s="234"/>
      <c r="S29" s="234" t="s">
        <v>117</v>
      </c>
      <c r="T29" s="234" t="s">
        <v>117</v>
      </c>
      <c r="U29" s="234">
        <v>0.27400000000000002</v>
      </c>
      <c r="V29" s="234">
        <f>ROUND(E29*U29,2)</f>
        <v>0.55000000000000004</v>
      </c>
      <c r="W29" s="234"/>
      <c r="X29" s="234" t="s">
        <v>111</v>
      </c>
      <c r="Y29" s="234" t="s">
        <v>112</v>
      </c>
      <c r="Z29" s="214"/>
      <c r="AA29" s="214"/>
      <c r="AB29" s="214"/>
      <c r="AC29" s="214"/>
      <c r="AD29" s="214"/>
      <c r="AE29" s="214"/>
      <c r="AF29" s="214"/>
      <c r="AG29" s="214" t="s">
        <v>113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53">
        <v>18</v>
      </c>
      <c r="B30" s="254" t="s">
        <v>155</v>
      </c>
      <c r="C30" s="260" t="s">
        <v>156</v>
      </c>
      <c r="D30" s="255" t="s">
        <v>136</v>
      </c>
      <c r="E30" s="256">
        <v>18</v>
      </c>
      <c r="F30" s="257"/>
      <c r="G30" s="258">
        <f>ROUND(E30*F30,2)</f>
        <v>0</v>
      </c>
      <c r="H30" s="235"/>
      <c r="I30" s="234">
        <f>ROUND(E30*H30,2)</f>
        <v>0</v>
      </c>
      <c r="J30" s="235"/>
      <c r="K30" s="234">
        <f>ROUND(E30*J30,2)</f>
        <v>0</v>
      </c>
      <c r="L30" s="234">
        <v>21</v>
      </c>
      <c r="M30" s="234">
        <f>G30*(1+L30/100)</f>
        <v>0</v>
      </c>
      <c r="N30" s="233">
        <v>5.2999999999999998E-4</v>
      </c>
      <c r="O30" s="233">
        <f>ROUND(E30*N30,2)</f>
        <v>0.01</v>
      </c>
      <c r="P30" s="233">
        <v>0</v>
      </c>
      <c r="Q30" s="233">
        <f>ROUND(E30*P30,2)</f>
        <v>0</v>
      </c>
      <c r="R30" s="234"/>
      <c r="S30" s="234" t="s">
        <v>117</v>
      </c>
      <c r="T30" s="234" t="s">
        <v>117</v>
      </c>
      <c r="U30" s="234">
        <v>0.29730000000000001</v>
      </c>
      <c r="V30" s="234">
        <f>ROUND(E30*U30,2)</f>
        <v>5.35</v>
      </c>
      <c r="W30" s="234"/>
      <c r="X30" s="234" t="s">
        <v>111</v>
      </c>
      <c r="Y30" s="234" t="s">
        <v>112</v>
      </c>
      <c r="Z30" s="214"/>
      <c r="AA30" s="214"/>
      <c r="AB30" s="214"/>
      <c r="AC30" s="214"/>
      <c r="AD30" s="214"/>
      <c r="AE30" s="214"/>
      <c r="AF30" s="214"/>
      <c r="AG30" s="214" t="s">
        <v>113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53">
        <v>19</v>
      </c>
      <c r="B31" s="254" t="s">
        <v>157</v>
      </c>
      <c r="C31" s="260" t="s">
        <v>158</v>
      </c>
      <c r="D31" s="255" t="s">
        <v>116</v>
      </c>
      <c r="E31" s="256">
        <v>1</v>
      </c>
      <c r="F31" s="257"/>
      <c r="G31" s="258">
        <f>ROUND(E31*F31,2)</f>
        <v>0</v>
      </c>
      <c r="H31" s="235"/>
      <c r="I31" s="234">
        <f>ROUND(E31*H31,2)</f>
        <v>0</v>
      </c>
      <c r="J31" s="235"/>
      <c r="K31" s="234">
        <f>ROUND(E31*J31,2)</f>
        <v>0</v>
      </c>
      <c r="L31" s="234">
        <v>21</v>
      </c>
      <c r="M31" s="234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4"/>
      <c r="S31" s="234" t="s">
        <v>117</v>
      </c>
      <c r="T31" s="234" t="s">
        <v>117</v>
      </c>
      <c r="U31" s="234">
        <v>0.65566000000000002</v>
      </c>
      <c r="V31" s="234">
        <f>ROUND(E31*U31,2)</f>
        <v>0.66</v>
      </c>
      <c r="W31" s="234"/>
      <c r="X31" s="234" t="s">
        <v>111</v>
      </c>
      <c r="Y31" s="234" t="s">
        <v>112</v>
      </c>
      <c r="Z31" s="214"/>
      <c r="AA31" s="214"/>
      <c r="AB31" s="214"/>
      <c r="AC31" s="214"/>
      <c r="AD31" s="214"/>
      <c r="AE31" s="214"/>
      <c r="AF31" s="214"/>
      <c r="AG31" s="214" t="s">
        <v>113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53">
        <v>20</v>
      </c>
      <c r="B32" s="254" t="s">
        <v>159</v>
      </c>
      <c r="C32" s="260" t="s">
        <v>160</v>
      </c>
      <c r="D32" s="255" t="s">
        <v>136</v>
      </c>
      <c r="E32" s="256">
        <v>20</v>
      </c>
      <c r="F32" s="257"/>
      <c r="G32" s="258">
        <f>ROUND(E32*F32,2)</f>
        <v>0</v>
      </c>
      <c r="H32" s="235"/>
      <c r="I32" s="234">
        <f>ROUND(E32*H32,2)</f>
        <v>0</v>
      </c>
      <c r="J32" s="235"/>
      <c r="K32" s="234">
        <f>ROUND(E32*J32,2)</f>
        <v>0</v>
      </c>
      <c r="L32" s="234">
        <v>21</v>
      </c>
      <c r="M32" s="234">
        <f>G32*(1+L32/100)</f>
        <v>0</v>
      </c>
      <c r="N32" s="233">
        <v>8.0000000000000007E-5</v>
      </c>
      <c r="O32" s="233">
        <f>ROUND(E32*N32,2)</f>
        <v>0</v>
      </c>
      <c r="P32" s="233">
        <v>0</v>
      </c>
      <c r="Q32" s="233">
        <f>ROUND(E32*P32,2)</f>
        <v>0</v>
      </c>
      <c r="R32" s="234"/>
      <c r="S32" s="234" t="s">
        <v>117</v>
      </c>
      <c r="T32" s="234" t="s">
        <v>117</v>
      </c>
      <c r="U32" s="234">
        <v>0.129</v>
      </c>
      <c r="V32" s="234">
        <f>ROUND(E32*U32,2)</f>
        <v>2.58</v>
      </c>
      <c r="W32" s="234"/>
      <c r="X32" s="234" t="s">
        <v>111</v>
      </c>
      <c r="Y32" s="234" t="s">
        <v>112</v>
      </c>
      <c r="Z32" s="214"/>
      <c r="AA32" s="214"/>
      <c r="AB32" s="214"/>
      <c r="AC32" s="214"/>
      <c r="AD32" s="214"/>
      <c r="AE32" s="214"/>
      <c r="AF32" s="214"/>
      <c r="AG32" s="214" t="s">
        <v>113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53">
        <v>21</v>
      </c>
      <c r="B33" s="254" t="s">
        <v>161</v>
      </c>
      <c r="C33" s="260" t="s">
        <v>162</v>
      </c>
      <c r="D33" s="255" t="s">
        <v>127</v>
      </c>
      <c r="E33" s="256">
        <v>4</v>
      </c>
      <c r="F33" s="257"/>
      <c r="G33" s="258">
        <f>ROUND(E33*F33,2)</f>
        <v>0</v>
      </c>
      <c r="H33" s="235"/>
      <c r="I33" s="234">
        <f>ROUND(E33*H33,2)</f>
        <v>0</v>
      </c>
      <c r="J33" s="235"/>
      <c r="K33" s="234">
        <f>ROUND(E33*J33,2)</f>
        <v>0</v>
      </c>
      <c r="L33" s="234">
        <v>21</v>
      </c>
      <c r="M33" s="234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4"/>
      <c r="S33" s="234" t="s">
        <v>117</v>
      </c>
      <c r="T33" s="234" t="s">
        <v>117</v>
      </c>
      <c r="U33" s="234">
        <v>0.42499999999999999</v>
      </c>
      <c r="V33" s="234">
        <f>ROUND(E33*U33,2)</f>
        <v>1.7</v>
      </c>
      <c r="W33" s="234"/>
      <c r="X33" s="234" t="s">
        <v>111</v>
      </c>
      <c r="Y33" s="234" t="s">
        <v>112</v>
      </c>
      <c r="Z33" s="214"/>
      <c r="AA33" s="214"/>
      <c r="AB33" s="214"/>
      <c r="AC33" s="214"/>
      <c r="AD33" s="214"/>
      <c r="AE33" s="214"/>
      <c r="AF33" s="214"/>
      <c r="AG33" s="214" t="s">
        <v>113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53">
        <v>22</v>
      </c>
      <c r="B34" s="254" t="s">
        <v>163</v>
      </c>
      <c r="C34" s="260" t="s">
        <v>164</v>
      </c>
      <c r="D34" s="255" t="s">
        <v>127</v>
      </c>
      <c r="E34" s="256">
        <v>1</v>
      </c>
      <c r="F34" s="257"/>
      <c r="G34" s="258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21</v>
      </c>
      <c r="M34" s="234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4"/>
      <c r="S34" s="234" t="s">
        <v>117</v>
      </c>
      <c r="T34" s="234" t="s">
        <v>117</v>
      </c>
      <c r="U34" s="234">
        <v>0.42499999999999999</v>
      </c>
      <c r="V34" s="234">
        <f>ROUND(E34*U34,2)</f>
        <v>0.43</v>
      </c>
      <c r="W34" s="234"/>
      <c r="X34" s="234" t="s">
        <v>111</v>
      </c>
      <c r="Y34" s="234" t="s">
        <v>112</v>
      </c>
      <c r="Z34" s="214"/>
      <c r="AA34" s="214"/>
      <c r="AB34" s="214"/>
      <c r="AC34" s="214"/>
      <c r="AD34" s="214"/>
      <c r="AE34" s="214"/>
      <c r="AF34" s="214"/>
      <c r="AG34" s="214" t="s">
        <v>113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53">
        <v>23</v>
      </c>
      <c r="B35" s="254" t="s">
        <v>165</v>
      </c>
      <c r="C35" s="260" t="s">
        <v>166</v>
      </c>
      <c r="D35" s="255" t="s">
        <v>127</v>
      </c>
      <c r="E35" s="256">
        <v>2</v>
      </c>
      <c r="F35" s="257"/>
      <c r="G35" s="258">
        <f>ROUND(E35*F35,2)</f>
        <v>0</v>
      </c>
      <c r="H35" s="235"/>
      <c r="I35" s="234">
        <f>ROUND(E35*H35,2)</f>
        <v>0</v>
      </c>
      <c r="J35" s="235"/>
      <c r="K35" s="234">
        <f>ROUND(E35*J35,2)</f>
        <v>0</v>
      </c>
      <c r="L35" s="234">
        <v>21</v>
      </c>
      <c r="M35" s="234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4"/>
      <c r="S35" s="234" t="s">
        <v>117</v>
      </c>
      <c r="T35" s="234" t="s">
        <v>117</v>
      </c>
      <c r="U35" s="234">
        <v>0.16500000000000001</v>
      </c>
      <c r="V35" s="234">
        <f>ROUND(E35*U35,2)</f>
        <v>0.33</v>
      </c>
      <c r="W35" s="234"/>
      <c r="X35" s="234" t="s">
        <v>111</v>
      </c>
      <c r="Y35" s="234" t="s">
        <v>112</v>
      </c>
      <c r="Z35" s="214"/>
      <c r="AA35" s="214"/>
      <c r="AB35" s="214"/>
      <c r="AC35" s="214"/>
      <c r="AD35" s="214"/>
      <c r="AE35" s="214"/>
      <c r="AF35" s="214"/>
      <c r="AG35" s="214" t="s">
        <v>113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53">
        <v>24</v>
      </c>
      <c r="B36" s="254" t="s">
        <v>167</v>
      </c>
      <c r="C36" s="260" t="s">
        <v>168</v>
      </c>
      <c r="D36" s="255" t="s">
        <v>127</v>
      </c>
      <c r="E36" s="256">
        <v>4</v>
      </c>
      <c r="F36" s="257"/>
      <c r="G36" s="258">
        <f>ROUND(E36*F36,2)</f>
        <v>0</v>
      </c>
      <c r="H36" s="235"/>
      <c r="I36" s="234">
        <f>ROUND(E36*H36,2)</f>
        <v>0</v>
      </c>
      <c r="J36" s="235"/>
      <c r="K36" s="234">
        <f>ROUND(E36*J36,2)</f>
        <v>0</v>
      </c>
      <c r="L36" s="234">
        <v>21</v>
      </c>
      <c r="M36" s="234">
        <f>G36*(1+L36/100)</f>
        <v>0</v>
      </c>
      <c r="N36" s="233">
        <v>1.8000000000000001E-4</v>
      </c>
      <c r="O36" s="233">
        <f>ROUND(E36*N36,2)</f>
        <v>0</v>
      </c>
      <c r="P36" s="233">
        <v>0</v>
      </c>
      <c r="Q36" s="233">
        <f>ROUND(E36*P36,2)</f>
        <v>0</v>
      </c>
      <c r="R36" s="234"/>
      <c r="S36" s="234" t="s">
        <v>117</v>
      </c>
      <c r="T36" s="234" t="s">
        <v>117</v>
      </c>
      <c r="U36" s="234">
        <v>0.254</v>
      </c>
      <c r="V36" s="234">
        <f>ROUND(E36*U36,2)</f>
        <v>1.02</v>
      </c>
      <c r="W36" s="234"/>
      <c r="X36" s="234" t="s">
        <v>111</v>
      </c>
      <c r="Y36" s="234" t="s">
        <v>112</v>
      </c>
      <c r="Z36" s="214"/>
      <c r="AA36" s="214"/>
      <c r="AB36" s="214"/>
      <c r="AC36" s="214"/>
      <c r="AD36" s="214"/>
      <c r="AE36" s="214"/>
      <c r="AF36" s="214"/>
      <c r="AG36" s="214" t="s">
        <v>113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53">
        <v>25</v>
      </c>
      <c r="B37" s="254" t="s">
        <v>169</v>
      </c>
      <c r="C37" s="260" t="s">
        <v>170</v>
      </c>
      <c r="D37" s="255" t="s">
        <v>127</v>
      </c>
      <c r="E37" s="256">
        <v>1</v>
      </c>
      <c r="F37" s="257"/>
      <c r="G37" s="258">
        <f>ROUND(E37*F37,2)</f>
        <v>0</v>
      </c>
      <c r="H37" s="235"/>
      <c r="I37" s="234">
        <f>ROUND(E37*H37,2)</f>
        <v>0</v>
      </c>
      <c r="J37" s="235"/>
      <c r="K37" s="234">
        <f>ROUND(E37*J37,2)</f>
        <v>0</v>
      </c>
      <c r="L37" s="234">
        <v>21</v>
      </c>
      <c r="M37" s="234">
        <f>G37*(1+L37/100)</f>
        <v>0</v>
      </c>
      <c r="N37" s="233">
        <v>3.1E-4</v>
      </c>
      <c r="O37" s="233">
        <f>ROUND(E37*N37,2)</f>
        <v>0</v>
      </c>
      <c r="P37" s="233">
        <v>0</v>
      </c>
      <c r="Q37" s="233">
        <f>ROUND(E37*P37,2)</f>
        <v>0</v>
      </c>
      <c r="R37" s="234"/>
      <c r="S37" s="234" t="s">
        <v>117</v>
      </c>
      <c r="T37" s="234" t="s">
        <v>117</v>
      </c>
      <c r="U37" s="234">
        <v>0.20699999999999999</v>
      </c>
      <c r="V37" s="234">
        <f>ROUND(E37*U37,2)</f>
        <v>0.21</v>
      </c>
      <c r="W37" s="234"/>
      <c r="X37" s="234" t="s">
        <v>111</v>
      </c>
      <c r="Y37" s="234" t="s">
        <v>112</v>
      </c>
      <c r="Z37" s="214"/>
      <c r="AA37" s="214"/>
      <c r="AB37" s="214"/>
      <c r="AC37" s="214"/>
      <c r="AD37" s="214"/>
      <c r="AE37" s="214"/>
      <c r="AF37" s="214"/>
      <c r="AG37" s="214" t="s">
        <v>113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47">
        <v>26</v>
      </c>
      <c r="B38" s="248" t="s">
        <v>171</v>
      </c>
      <c r="C38" s="261" t="s">
        <v>172</v>
      </c>
      <c r="D38" s="249" t="s">
        <v>136</v>
      </c>
      <c r="E38" s="250">
        <v>20</v>
      </c>
      <c r="F38" s="251"/>
      <c r="G38" s="252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21</v>
      </c>
      <c r="M38" s="234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4"/>
      <c r="S38" s="234" t="s">
        <v>117</v>
      </c>
      <c r="T38" s="234" t="s">
        <v>117</v>
      </c>
      <c r="U38" s="234">
        <v>2.9000000000000001E-2</v>
      </c>
      <c r="V38" s="234">
        <f>ROUND(E38*U38,2)</f>
        <v>0.57999999999999996</v>
      </c>
      <c r="W38" s="234"/>
      <c r="X38" s="234" t="s">
        <v>111</v>
      </c>
      <c r="Y38" s="234" t="s">
        <v>112</v>
      </c>
      <c r="Z38" s="214"/>
      <c r="AA38" s="214"/>
      <c r="AB38" s="214"/>
      <c r="AC38" s="214"/>
      <c r="AD38" s="214"/>
      <c r="AE38" s="214"/>
      <c r="AF38" s="214"/>
      <c r="AG38" s="214" t="s">
        <v>113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31"/>
      <c r="B39" s="232"/>
      <c r="C39" s="262" t="s">
        <v>173</v>
      </c>
      <c r="D39" s="236"/>
      <c r="E39" s="237">
        <v>20</v>
      </c>
      <c r="F39" s="234"/>
      <c r="G39" s="234"/>
      <c r="H39" s="234"/>
      <c r="I39" s="234"/>
      <c r="J39" s="234"/>
      <c r="K39" s="234"/>
      <c r="L39" s="234"/>
      <c r="M39" s="234"/>
      <c r="N39" s="233"/>
      <c r="O39" s="233"/>
      <c r="P39" s="233"/>
      <c r="Q39" s="233"/>
      <c r="R39" s="234"/>
      <c r="S39" s="234"/>
      <c r="T39" s="234"/>
      <c r="U39" s="234"/>
      <c r="V39" s="234"/>
      <c r="W39" s="234"/>
      <c r="X39" s="234"/>
      <c r="Y39" s="234"/>
      <c r="Z39" s="214"/>
      <c r="AA39" s="214"/>
      <c r="AB39" s="214"/>
      <c r="AC39" s="214"/>
      <c r="AD39" s="214"/>
      <c r="AE39" s="214"/>
      <c r="AF39" s="214"/>
      <c r="AG39" s="214" t="s">
        <v>138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53">
        <v>27</v>
      </c>
      <c r="B40" s="254" t="s">
        <v>174</v>
      </c>
      <c r="C40" s="260" t="s">
        <v>175</v>
      </c>
      <c r="D40" s="255" t="s">
        <v>136</v>
      </c>
      <c r="E40" s="256">
        <v>20</v>
      </c>
      <c r="F40" s="257"/>
      <c r="G40" s="258">
        <f>ROUND(E40*F40,2)</f>
        <v>0</v>
      </c>
      <c r="H40" s="235"/>
      <c r="I40" s="234">
        <f>ROUND(E40*H40,2)</f>
        <v>0</v>
      </c>
      <c r="J40" s="235"/>
      <c r="K40" s="234">
        <f>ROUND(E40*J40,2)</f>
        <v>0</v>
      </c>
      <c r="L40" s="234">
        <v>21</v>
      </c>
      <c r="M40" s="234">
        <f>G40*(1+L40/100)</f>
        <v>0</v>
      </c>
      <c r="N40" s="233">
        <v>1.0000000000000001E-5</v>
      </c>
      <c r="O40" s="233">
        <f>ROUND(E40*N40,2)</f>
        <v>0</v>
      </c>
      <c r="P40" s="233">
        <v>0</v>
      </c>
      <c r="Q40" s="233">
        <f>ROUND(E40*P40,2)</f>
        <v>0</v>
      </c>
      <c r="R40" s="234"/>
      <c r="S40" s="234" t="s">
        <v>117</v>
      </c>
      <c r="T40" s="234" t="s">
        <v>117</v>
      </c>
      <c r="U40" s="234">
        <v>6.2E-2</v>
      </c>
      <c r="V40" s="234">
        <f>ROUND(E40*U40,2)</f>
        <v>1.24</v>
      </c>
      <c r="W40" s="234"/>
      <c r="X40" s="234" t="s">
        <v>111</v>
      </c>
      <c r="Y40" s="234" t="s">
        <v>112</v>
      </c>
      <c r="Z40" s="214"/>
      <c r="AA40" s="214"/>
      <c r="AB40" s="214"/>
      <c r="AC40" s="214"/>
      <c r="AD40" s="214"/>
      <c r="AE40" s="214"/>
      <c r="AF40" s="214"/>
      <c r="AG40" s="214" t="s">
        <v>113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53">
        <v>28</v>
      </c>
      <c r="B41" s="254" t="s">
        <v>176</v>
      </c>
      <c r="C41" s="260" t="s">
        <v>177</v>
      </c>
      <c r="D41" s="255" t="s">
        <v>122</v>
      </c>
      <c r="E41" s="256">
        <v>2.461E-2</v>
      </c>
      <c r="F41" s="257"/>
      <c r="G41" s="258">
        <f>ROUND(E41*F41,2)</f>
        <v>0</v>
      </c>
      <c r="H41" s="235"/>
      <c r="I41" s="234">
        <f>ROUND(E41*H41,2)</f>
        <v>0</v>
      </c>
      <c r="J41" s="235"/>
      <c r="K41" s="234">
        <f>ROUND(E41*J41,2)</f>
        <v>0</v>
      </c>
      <c r="L41" s="234">
        <v>21</v>
      </c>
      <c r="M41" s="234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4"/>
      <c r="S41" s="234" t="s">
        <v>117</v>
      </c>
      <c r="T41" s="234" t="s">
        <v>117</v>
      </c>
      <c r="U41" s="234">
        <v>1.327</v>
      </c>
      <c r="V41" s="234">
        <f>ROUND(E41*U41,2)</f>
        <v>0.03</v>
      </c>
      <c r="W41" s="234"/>
      <c r="X41" s="234" t="s">
        <v>147</v>
      </c>
      <c r="Y41" s="234" t="s">
        <v>112</v>
      </c>
      <c r="Z41" s="214"/>
      <c r="AA41" s="214"/>
      <c r="AB41" s="214"/>
      <c r="AC41" s="214"/>
      <c r="AD41" s="214"/>
      <c r="AE41" s="214"/>
      <c r="AF41" s="214"/>
      <c r="AG41" s="214" t="s">
        <v>148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">
      <c r="A42" s="240" t="s">
        <v>104</v>
      </c>
      <c r="B42" s="241" t="s">
        <v>70</v>
      </c>
      <c r="C42" s="259" t="s">
        <v>71</v>
      </c>
      <c r="D42" s="242"/>
      <c r="E42" s="243"/>
      <c r="F42" s="244"/>
      <c r="G42" s="245">
        <f>SUMIF(AG43:AG52,"&lt;&gt;NOR",G43:G52)</f>
        <v>0</v>
      </c>
      <c r="H42" s="239"/>
      <c r="I42" s="239">
        <f>SUM(I43:I52)</f>
        <v>0</v>
      </c>
      <c r="J42" s="239"/>
      <c r="K42" s="239">
        <f>SUM(K43:K52)</f>
        <v>0</v>
      </c>
      <c r="L42" s="239"/>
      <c r="M42" s="239">
        <f>SUM(M43:M52)</f>
        <v>0</v>
      </c>
      <c r="N42" s="238"/>
      <c r="O42" s="238">
        <f>SUM(O43:O52)</f>
        <v>0.04</v>
      </c>
      <c r="P42" s="238"/>
      <c r="Q42" s="238">
        <f>SUM(Q43:Q52)</f>
        <v>0</v>
      </c>
      <c r="R42" s="239"/>
      <c r="S42" s="239"/>
      <c r="T42" s="239"/>
      <c r="U42" s="239"/>
      <c r="V42" s="239">
        <f>SUM(V43:V52)</f>
        <v>21.48</v>
      </c>
      <c r="W42" s="239"/>
      <c r="X42" s="239"/>
      <c r="Y42" s="239"/>
      <c r="AG42" t="s">
        <v>105</v>
      </c>
    </row>
    <row r="43" spans="1:60" outlineLevel="1" x14ac:dyDescent="0.2">
      <c r="A43" s="247">
        <v>29</v>
      </c>
      <c r="B43" s="248" t="s">
        <v>178</v>
      </c>
      <c r="C43" s="261" t="s">
        <v>179</v>
      </c>
      <c r="D43" s="249" t="s">
        <v>116</v>
      </c>
      <c r="E43" s="250">
        <v>1</v>
      </c>
      <c r="F43" s="251"/>
      <c r="G43" s="252">
        <f>ROUND(E43*F43,2)</f>
        <v>0</v>
      </c>
      <c r="H43" s="235"/>
      <c r="I43" s="234">
        <f>ROUND(E43*H43,2)</f>
        <v>0</v>
      </c>
      <c r="J43" s="235"/>
      <c r="K43" s="234">
        <f>ROUND(E43*J43,2)</f>
        <v>0</v>
      </c>
      <c r="L43" s="234">
        <v>21</v>
      </c>
      <c r="M43" s="234">
        <f>G43*(1+L43/100)</f>
        <v>0</v>
      </c>
      <c r="N43" s="233">
        <v>7.0400000000000003E-3</v>
      </c>
      <c r="O43" s="233">
        <f>ROUND(E43*N43,2)</f>
        <v>0.01</v>
      </c>
      <c r="P43" s="233">
        <v>0</v>
      </c>
      <c r="Q43" s="233">
        <f>ROUND(E43*P43,2)</f>
        <v>0</v>
      </c>
      <c r="R43" s="234"/>
      <c r="S43" s="234" t="s">
        <v>117</v>
      </c>
      <c r="T43" s="234" t="s">
        <v>117</v>
      </c>
      <c r="U43" s="234">
        <v>1.7629999999999999</v>
      </c>
      <c r="V43" s="234">
        <f>ROUND(E43*U43,2)</f>
        <v>1.76</v>
      </c>
      <c r="W43" s="234"/>
      <c r="X43" s="234" t="s">
        <v>111</v>
      </c>
      <c r="Y43" s="234" t="s">
        <v>112</v>
      </c>
      <c r="Z43" s="214"/>
      <c r="AA43" s="214"/>
      <c r="AB43" s="214"/>
      <c r="AC43" s="214"/>
      <c r="AD43" s="214"/>
      <c r="AE43" s="214"/>
      <c r="AF43" s="214"/>
      <c r="AG43" s="214" t="s">
        <v>113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31"/>
      <c r="B44" s="232"/>
      <c r="C44" s="262" t="s">
        <v>180</v>
      </c>
      <c r="D44" s="236"/>
      <c r="E44" s="237">
        <v>1</v>
      </c>
      <c r="F44" s="234"/>
      <c r="G44" s="234"/>
      <c r="H44" s="234"/>
      <c r="I44" s="234"/>
      <c r="J44" s="234"/>
      <c r="K44" s="234"/>
      <c r="L44" s="234"/>
      <c r="M44" s="234"/>
      <c r="N44" s="233"/>
      <c r="O44" s="233"/>
      <c r="P44" s="233"/>
      <c r="Q44" s="233"/>
      <c r="R44" s="234"/>
      <c r="S44" s="234"/>
      <c r="T44" s="234"/>
      <c r="U44" s="234"/>
      <c r="V44" s="234"/>
      <c r="W44" s="234"/>
      <c r="X44" s="234"/>
      <c r="Y44" s="234"/>
      <c r="Z44" s="214"/>
      <c r="AA44" s="214"/>
      <c r="AB44" s="214"/>
      <c r="AC44" s="214"/>
      <c r="AD44" s="214"/>
      <c r="AE44" s="214"/>
      <c r="AF44" s="214"/>
      <c r="AG44" s="214" t="s">
        <v>138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53">
        <v>30</v>
      </c>
      <c r="B45" s="254" t="s">
        <v>181</v>
      </c>
      <c r="C45" s="260" t="s">
        <v>182</v>
      </c>
      <c r="D45" s="255" t="s">
        <v>116</v>
      </c>
      <c r="E45" s="256">
        <v>1</v>
      </c>
      <c r="F45" s="257"/>
      <c r="G45" s="258">
        <f>ROUND(E45*F45,2)</f>
        <v>0</v>
      </c>
      <c r="H45" s="235"/>
      <c r="I45" s="234">
        <f>ROUND(E45*H45,2)</f>
        <v>0</v>
      </c>
      <c r="J45" s="235"/>
      <c r="K45" s="234">
        <f>ROUND(E45*J45,2)</f>
        <v>0</v>
      </c>
      <c r="L45" s="234">
        <v>21</v>
      </c>
      <c r="M45" s="234">
        <f>G45*(1+L45/100)</f>
        <v>0</v>
      </c>
      <c r="N45" s="233">
        <v>4.7600000000000003E-3</v>
      </c>
      <c r="O45" s="233">
        <f>ROUND(E45*N45,2)</f>
        <v>0</v>
      </c>
      <c r="P45" s="233">
        <v>0</v>
      </c>
      <c r="Q45" s="233">
        <f>ROUND(E45*P45,2)</f>
        <v>0</v>
      </c>
      <c r="R45" s="234"/>
      <c r="S45" s="234" t="s">
        <v>117</v>
      </c>
      <c r="T45" s="234" t="s">
        <v>117</v>
      </c>
      <c r="U45" s="234">
        <v>0.81</v>
      </c>
      <c r="V45" s="234">
        <f>ROUND(E45*U45,2)</f>
        <v>0.81</v>
      </c>
      <c r="W45" s="234"/>
      <c r="X45" s="234" t="s">
        <v>111</v>
      </c>
      <c r="Y45" s="234" t="s">
        <v>112</v>
      </c>
      <c r="Z45" s="214"/>
      <c r="AA45" s="214"/>
      <c r="AB45" s="214"/>
      <c r="AC45" s="214"/>
      <c r="AD45" s="214"/>
      <c r="AE45" s="214"/>
      <c r="AF45" s="214"/>
      <c r="AG45" s="214" t="s">
        <v>113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53">
        <v>31</v>
      </c>
      <c r="B46" s="254" t="s">
        <v>183</v>
      </c>
      <c r="C46" s="260" t="s">
        <v>184</v>
      </c>
      <c r="D46" s="255" t="s">
        <v>127</v>
      </c>
      <c r="E46" s="256">
        <v>1</v>
      </c>
      <c r="F46" s="257"/>
      <c r="G46" s="258">
        <f>ROUND(E46*F46,2)</f>
        <v>0</v>
      </c>
      <c r="H46" s="235"/>
      <c r="I46" s="234">
        <f>ROUND(E46*H46,2)</f>
        <v>0</v>
      </c>
      <c r="J46" s="235"/>
      <c r="K46" s="234">
        <f>ROUND(E46*J46,2)</f>
        <v>0</v>
      </c>
      <c r="L46" s="234">
        <v>21</v>
      </c>
      <c r="M46" s="234">
        <f>G46*(1+L46/100)</f>
        <v>0</v>
      </c>
      <c r="N46" s="233">
        <v>1.9000000000000001E-4</v>
      </c>
      <c r="O46" s="233">
        <f>ROUND(E46*N46,2)</f>
        <v>0</v>
      </c>
      <c r="P46" s="233">
        <v>0</v>
      </c>
      <c r="Q46" s="233">
        <f>ROUND(E46*P46,2)</f>
        <v>0</v>
      </c>
      <c r="R46" s="234"/>
      <c r="S46" s="234" t="s">
        <v>117</v>
      </c>
      <c r="T46" s="234" t="s">
        <v>117</v>
      </c>
      <c r="U46" s="234">
        <v>9.2999999999999999E-2</v>
      </c>
      <c r="V46" s="234">
        <f>ROUND(E46*U46,2)</f>
        <v>0.09</v>
      </c>
      <c r="W46" s="234"/>
      <c r="X46" s="234" t="s">
        <v>111</v>
      </c>
      <c r="Y46" s="234" t="s">
        <v>112</v>
      </c>
      <c r="Z46" s="214"/>
      <c r="AA46" s="214"/>
      <c r="AB46" s="214"/>
      <c r="AC46" s="214"/>
      <c r="AD46" s="214"/>
      <c r="AE46" s="214"/>
      <c r="AF46" s="214"/>
      <c r="AG46" s="214" t="s">
        <v>113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53">
        <v>32</v>
      </c>
      <c r="B47" s="254" t="s">
        <v>185</v>
      </c>
      <c r="C47" s="260" t="s">
        <v>186</v>
      </c>
      <c r="D47" s="255" t="s">
        <v>116</v>
      </c>
      <c r="E47" s="256">
        <v>1</v>
      </c>
      <c r="F47" s="257"/>
      <c r="G47" s="258">
        <f>ROUND(E47*F47,2)</f>
        <v>0</v>
      </c>
      <c r="H47" s="235"/>
      <c r="I47" s="234">
        <f>ROUND(E47*H47,2)</f>
        <v>0</v>
      </c>
      <c r="J47" s="235"/>
      <c r="K47" s="234">
        <f>ROUND(E47*J47,2)</f>
        <v>0</v>
      </c>
      <c r="L47" s="234">
        <v>21</v>
      </c>
      <c r="M47" s="234">
        <f>G47*(1+L47/100)</f>
        <v>0</v>
      </c>
      <c r="N47" s="233">
        <v>1.383E-2</v>
      </c>
      <c r="O47" s="233">
        <f>ROUND(E47*N47,2)</f>
        <v>0.01</v>
      </c>
      <c r="P47" s="233">
        <v>0</v>
      </c>
      <c r="Q47" s="233">
        <f>ROUND(E47*P47,2)</f>
        <v>0</v>
      </c>
      <c r="R47" s="234"/>
      <c r="S47" s="234" t="s">
        <v>109</v>
      </c>
      <c r="T47" s="234" t="s">
        <v>117</v>
      </c>
      <c r="U47" s="234">
        <v>18.704999999999998</v>
      </c>
      <c r="V47" s="234">
        <f>ROUND(E47*U47,2)</f>
        <v>18.71</v>
      </c>
      <c r="W47" s="234"/>
      <c r="X47" s="234" t="s">
        <v>111</v>
      </c>
      <c r="Y47" s="234" t="s">
        <v>112</v>
      </c>
      <c r="Z47" s="214"/>
      <c r="AA47" s="214"/>
      <c r="AB47" s="214"/>
      <c r="AC47" s="214"/>
      <c r="AD47" s="214"/>
      <c r="AE47" s="214"/>
      <c r="AF47" s="214"/>
      <c r="AG47" s="214" t="s">
        <v>113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56.25" outlineLevel="1" x14ac:dyDescent="0.2">
      <c r="A48" s="253">
        <v>33</v>
      </c>
      <c r="B48" s="254" t="s">
        <v>187</v>
      </c>
      <c r="C48" s="260" t="s">
        <v>188</v>
      </c>
      <c r="D48" s="255" t="s">
        <v>127</v>
      </c>
      <c r="E48" s="256">
        <v>1</v>
      </c>
      <c r="F48" s="257"/>
      <c r="G48" s="258">
        <f>ROUND(E48*F48,2)</f>
        <v>0</v>
      </c>
      <c r="H48" s="235"/>
      <c r="I48" s="234">
        <f>ROUND(E48*H48,2)</f>
        <v>0</v>
      </c>
      <c r="J48" s="235"/>
      <c r="K48" s="234">
        <f>ROUND(E48*J48,2)</f>
        <v>0</v>
      </c>
      <c r="L48" s="234">
        <v>21</v>
      </c>
      <c r="M48" s="234">
        <f>G48*(1+L48/100)</f>
        <v>0</v>
      </c>
      <c r="N48" s="233">
        <v>8.0000000000000002E-3</v>
      </c>
      <c r="O48" s="233">
        <f>ROUND(E48*N48,2)</f>
        <v>0.01</v>
      </c>
      <c r="P48" s="233">
        <v>0</v>
      </c>
      <c r="Q48" s="233">
        <f>ROUND(E48*P48,2)</f>
        <v>0</v>
      </c>
      <c r="R48" s="234"/>
      <c r="S48" s="234" t="s">
        <v>109</v>
      </c>
      <c r="T48" s="234" t="s">
        <v>110</v>
      </c>
      <c r="U48" s="234">
        <v>0</v>
      </c>
      <c r="V48" s="234">
        <f>ROUND(E48*U48,2)</f>
        <v>0</v>
      </c>
      <c r="W48" s="234"/>
      <c r="X48" s="234" t="s">
        <v>189</v>
      </c>
      <c r="Y48" s="234" t="s">
        <v>112</v>
      </c>
      <c r="Z48" s="214"/>
      <c r="AA48" s="214"/>
      <c r="AB48" s="214"/>
      <c r="AC48" s="214"/>
      <c r="AD48" s="214"/>
      <c r="AE48" s="214"/>
      <c r="AF48" s="214"/>
      <c r="AG48" s="214" t="s">
        <v>190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53">
        <v>34</v>
      </c>
      <c r="B49" s="254" t="s">
        <v>191</v>
      </c>
      <c r="C49" s="260" t="s">
        <v>192</v>
      </c>
      <c r="D49" s="255" t="s">
        <v>127</v>
      </c>
      <c r="E49" s="256">
        <v>1</v>
      </c>
      <c r="F49" s="257"/>
      <c r="G49" s="258">
        <f>ROUND(E49*F49,2)</f>
        <v>0</v>
      </c>
      <c r="H49" s="235"/>
      <c r="I49" s="234">
        <f>ROUND(E49*H49,2)</f>
        <v>0</v>
      </c>
      <c r="J49" s="235"/>
      <c r="K49" s="234">
        <f>ROUND(E49*J49,2)</f>
        <v>0</v>
      </c>
      <c r="L49" s="234">
        <v>21</v>
      </c>
      <c r="M49" s="234">
        <f>G49*(1+L49/100)</f>
        <v>0</v>
      </c>
      <c r="N49" s="233">
        <v>1.2500000000000001E-2</v>
      </c>
      <c r="O49" s="233">
        <f>ROUND(E49*N49,2)</f>
        <v>0.01</v>
      </c>
      <c r="P49" s="233">
        <v>0</v>
      </c>
      <c r="Q49" s="233">
        <f>ROUND(E49*P49,2)</f>
        <v>0</v>
      </c>
      <c r="R49" s="234" t="s">
        <v>193</v>
      </c>
      <c r="S49" s="234" t="s">
        <v>117</v>
      </c>
      <c r="T49" s="234" t="s">
        <v>117</v>
      </c>
      <c r="U49" s="234">
        <v>0</v>
      </c>
      <c r="V49" s="234">
        <f>ROUND(E49*U49,2)</f>
        <v>0</v>
      </c>
      <c r="W49" s="234"/>
      <c r="X49" s="234" t="s">
        <v>189</v>
      </c>
      <c r="Y49" s="234" t="s">
        <v>112</v>
      </c>
      <c r="Z49" s="214"/>
      <c r="AA49" s="214"/>
      <c r="AB49" s="214"/>
      <c r="AC49" s="214"/>
      <c r="AD49" s="214"/>
      <c r="AE49" s="214"/>
      <c r="AF49" s="214"/>
      <c r="AG49" s="214" t="s">
        <v>190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53">
        <v>35</v>
      </c>
      <c r="B50" s="254" t="s">
        <v>194</v>
      </c>
      <c r="C50" s="260" t="s">
        <v>195</v>
      </c>
      <c r="D50" s="255" t="s">
        <v>127</v>
      </c>
      <c r="E50" s="256">
        <v>1</v>
      </c>
      <c r="F50" s="257"/>
      <c r="G50" s="258">
        <f>ROUND(E50*F50,2)</f>
        <v>0</v>
      </c>
      <c r="H50" s="235"/>
      <c r="I50" s="234">
        <f>ROUND(E50*H50,2)</f>
        <v>0</v>
      </c>
      <c r="J50" s="235"/>
      <c r="K50" s="234">
        <f>ROUND(E50*J50,2)</f>
        <v>0</v>
      </c>
      <c r="L50" s="234">
        <v>21</v>
      </c>
      <c r="M50" s="234">
        <f>G50*(1+L50/100)</f>
        <v>0</v>
      </c>
      <c r="N50" s="233">
        <v>0</v>
      </c>
      <c r="O50" s="233">
        <f>ROUND(E50*N50,2)</f>
        <v>0</v>
      </c>
      <c r="P50" s="233">
        <v>0</v>
      </c>
      <c r="Q50" s="233">
        <f>ROUND(E50*P50,2)</f>
        <v>0</v>
      </c>
      <c r="R50" s="234"/>
      <c r="S50" s="234" t="s">
        <v>109</v>
      </c>
      <c r="T50" s="234" t="s">
        <v>196</v>
      </c>
      <c r="U50" s="234">
        <v>0</v>
      </c>
      <c r="V50" s="234">
        <f>ROUND(E50*U50,2)</f>
        <v>0</v>
      </c>
      <c r="W50" s="234"/>
      <c r="X50" s="234" t="s">
        <v>189</v>
      </c>
      <c r="Y50" s="234" t="s">
        <v>112</v>
      </c>
      <c r="Z50" s="214"/>
      <c r="AA50" s="214"/>
      <c r="AB50" s="214"/>
      <c r="AC50" s="214"/>
      <c r="AD50" s="214"/>
      <c r="AE50" s="214"/>
      <c r="AF50" s="214"/>
      <c r="AG50" s="214" t="s">
        <v>190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53">
        <v>36</v>
      </c>
      <c r="B51" s="254" t="s">
        <v>197</v>
      </c>
      <c r="C51" s="260" t="s">
        <v>198</v>
      </c>
      <c r="D51" s="255" t="s">
        <v>122</v>
      </c>
      <c r="E51" s="256">
        <v>4.632E-2</v>
      </c>
      <c r="F51" s="257"/>
      <c r="G51" s="258">
        <f>ROUND(E51*F51,2)</f>
        <v>0</v>
      </c>
      <c r="H51" s="235"/>
      <c r="I51" s="234">
        <f>ROUND(E51*H51,2)</f>
        <v>0</v>
      </c>
      <c r="J51" s="235"/>
      <c r="K51" s="234">
        <f>ROUND(E51*J51,2)</f>
        <v>0</v>
      </c>
      <c r="L51" s="234">
        <v>21</v>
      </c>
      <c r="M51" s="234">
        <f>G51*(1+L51/100)</f>
        <v>0</v>
      </c>
      <c r="N51" s="233">
        <v>0</v>
      </c>
      <c r="O51" s="233">
        <f>ROUND(E51*N51,2)</f>
        <v>0</v>
      </c>
      <c r="P51" s="233">
        <v>0</v>
      </c>
      <c r="Q51" s="233">
        <f>ROUND(E51*P51,2)</f>
        <v>0</v>
      </c>
      <c r="R51" s="234"/>
      <c r="S51" s="234" t="s">
        <v>117</v>
      </c>
      <c r="T51" s="234" t="s">
        <v>117</v>
      </c>
      <c r="U51" s="234">
        <v>2.3639999999999999</v>
      </c>
      <c r="V51" s="234">
        <f>ROUND(E51*U51,2)</f>
        <v>0.11</v>
      </c>
      <c r="W51" s="234"/>
      <c r="X51" s="234" t="s">
        <v>147</v>
      </c>
      <c r="Y51" s="234" t="s">
        <v>112</v>
      </c>
      <c r="Z51" s="214"/>
      <c r="AA51" s="214"/>
      <c r="AB51" s="214"/>
      <c r="AC51" s="214"/>
      <c r="AD51" s="214"/>
      <c r="AE51" s="214"/>
      <c r="AF51" s="214"/>
      <c r="AG51" s="214" t="s">
        <v>148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53">
        <v>37</v>
      </c>
      <c r="B52" s="254" t="s">
        <v>199</v>
      </c>
      <c r="C52" s="260" t="s">
        <v>200</v>
      </c>
      <c r="D52" s="255" t="s">
        <v>201</v>
      </c>
      <c r="E52" s="256">
        <v>1</v>
      </c>
      <c r="F52" s="257"/>
      <c r="G52" s="258">
        <f>ROUND(E52*F52,2)</f>
        <v>0</v>
      </c>
      <c r="H52" s="235"/>
      <c r="I52" s="234">
        <f>ROUND(E52*H52,2)</f>
        <v>0</v>
      </c>
      <c r="J52" s="235"/>
      <c r="K52" s="234">
        <f>ROUND(E52*J52,2)</f>
        <v>0</v>
      </c>
      <c r="L52" s="234">
        <v>21</v>
      </c>
      <c r="M52" s="234">
        <f>G52*(1+L52/100)</f>
        <v>0</v>
      </c>
      <c r="N52" s="233">
        <v>0</v>
      </c>
      <c r="O52" s="233">
        <f>ROUND(E52*N52,2)</f>
        <v>0</v>
      </c>
      <c r="P52" s="233">
        <v>0</v>
      </c>
      <c r="Q52" s="233">
        <f>ROUND(E52*P52,2)</f>
        <v>0</v>
      </c>
      <c r="R52" s="234"/>
      <c r="S52" s="234" t="s">
        <v>109</v>
      </c>
      <c r="T52" s="234" t="s">
        <v>110</v>
      </c>
      <c r="U52" s="234">
        <v>0</v>
      </c>
      <c r="V52" s="234">
        <f>ROUND(E52*U52,2)</f>
        <v>0</v>
      </c>
      <c r="W52" s="234"/>
      <c r="X52" s="234" t="s">
        <v>202</v>
      </c>
      <c r="Y52" s="234" t="s">
        <v>112</v>
      </c>
      <c r="Z52" s="214"/>
      <c r="AA52" s="214"/>
      <c r="AB52" s="214"/>
      <c r="AC52" s="214"/>
      <c r="AD52" s="214"/>
      <c r="AE52" s="214"/>
      <c r="AF52" s="214"/>
      <c r="AG52" s="214" t="s">
        <v>203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x14ac:dyDescent="0.2">
      <c r="A53" s="240" t="s">
        <v>104</v>
      </c>
      <c r="B53" s="241" t="s">
        <v>72</v>
      </c>
      <c r="C53" s="259" t="s">
        <v>73</v>
      </c>
      <c r="D53" s="242"/>
      <c r="E53" s="243"/>
      <c r="F53" s="244"/>
      <c r="G53" s="245">
        <f>SUMIF(AG54:AG62,"&lt;&gt;NOR",G54:G62)</f>
        <v>0</v>
      </c>
      <c r="H53" s="239"/>
      <c r="I53" s="239">
        <f>SUM(I54:I62)</f>
        <v>0</v>
      </c>
      <c r="J53" s="239"/>
      <c r="K53" s="239">
        <f>SUM(K54:K62)</f>
        <v>0</v>
      </c>
      <c r="L53" s="239"/>
      <c r="M53" s="239">
        <f>SUM(M54:M62)</f>
        <v>0</v>
      </c>
      <c r="N53" s="238"/>
      <c r="O53" s="238">
        <f>SUM(O54:O62)</f>
        <v>0.03</v>
      </c>
      <c r="P53" s="238"/>
      <c r="Q53" s="238">
        <f>SUM(Q54:Q62)</f>
        <v>0</v>
      </c>
      <c r="R53" s="239"/>
      <c r="S53" s="239"/>
      <c r="T53" s="239"/>
      <c r="U53" s="239"/>
      <c r="V53" s="239">
        <f>SUM(V54:V62)</f>
        <v>3.52</v>
      </c>
      <c r="W53" s="239"/>
      <c r="X53" s="239"/>
      <c r="Y53" s="239"/>
      <c r="AG53" t="s">
        <v>105</v>
      </c>
    </row>
    <row r="54" spans="1:60" outlineLevel="1" x14ac:dyDescent="0.2">
      <c r="A54" s="253">
        <v>38</v>
      </c>
      <c r="B54" s="254" t="s">
        <v>204</v>
      </c>
      <c r="C54" s="260" t="s">
        <v>205</v>
      </c>
      <c r="D54" s="255" t="s">
        <v>116</v>
      </c>
      <c r="E54" s="256">
        <v>1</v>
      </c>
      <c r="F54" s="257"/>
      <c r="G54" s="258">
        <f>ROUND(E54*F54,2)</f>
        <v>0</v>
      </c>
      <c r="H54" s="235"/>
      <c r="I54" s="234">
        <f>ROUND(E54*H54,2)</f>
        <v>0</v>
      </c>
      <c r="J54" s="235"/>
      <c r="K54" s="234">
        <f>ROUND(E54*J54,2)</f>
        <v>0</v>
      </c>
      <c r="L54" s="234">
        <v>21</v>
      </c>
      <c r="M54" s="234">
        <f>G54*(1+L54/100)</f>
        <v>0</v>
      </c>
      <c r="N54" s="233">
        <v>1.41E-3</v>
      </c>
      <c r="O54" s="233">
        <f>ROUND(E54*N54,2)</f>
        <v>0</v>
      </c>
      <c r="P54" s="233">
        <v>0</v>
      </c>
      <c r="Q54" s="233">
        <f>ROUND(E54*P54,2)</f>
        <v>0</v>
      </c>
      <c r="R54" s="234"/>
      <c r="S54" s="234" t="s">
        <v>117</v>
      </c>
      <c r="T54" s="234" t="s">
        <v>117</v>
      </c>
      <c r="U54" s="234">
        <v>1.575</v>
      </c>
      <c r="V54" s="234">
        <f>ROUND(E54*U54,2)</f>
        <v>1.58</v>
      </c>
      <c r="W54" s="234"/>
      <c r="X54" s="234" t="s">
        <v>111</v>
      </c>
      <c r="Y54" s="234" t="s">
        <v>112</v>
      </c>
      <c r="Z54" s="214"/>
      <c r="AA54" s="214"/>
      <c r="AB54" s="214"/>
      <c r="AC54" s="214"/>
      <c r="AD54" s="214"/>
      <c r="AE54" s="214"/>
      <c r="AF54" s="214"/>
      <c r="AG54" s="214" t="s">
        <v>113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53">
        <v>39</v>
      </c>
      <c r="B55" s="254" t="s">
        <v>206</v>
      </c>
      <c r="C55" s="260" t="s">
        <v>207</v>
      </c>
      <c r="D55" s="255" t="s">
        <v>116</v>
      </c>
      <c r="E55" s="256">
        <v>1</v>
      </c>
      <c r="F55" s="257"/>
      <c r="G55" s="258">
        <f>ROUND(E55*F55,2)</f>
        <v>0</v>
      </c>
      <c r="H55" s="235"/>
      <c r="I55" s="234">
        <f>ROUND(E55*H55,2)</f>
        <v>0</v>
      </c>
      <c r="J55" s="235"/>
      <c r="K55" s="234">
        <f>ROUND(E55*J55,2)</f>
        <v>0</v>
      </c>
      <c r="L55" s="234">
        <v>21</v>
      </c>
      <c r="M55" s="234">
        <f>G55*(1+L55/100)</f>
        <v>0</v>
      </c>
      <c r="N55" s="233">
        <v>7.2000000000000005E-4</v>
      </c>
      <c r="O55" s="233">
        <f>ROUND(E55*N55,2)</f>
        <v>0</v>
      </c>
      <c r="P55" s="233">
        <v>0</v>
      </c>
      <c r="Q55" s="233">
        <f>ROUND(E55*P55,2)</f>
        <v>0</v>
      </c>
      <c r="R55" s="234"/>
      <c r="S55" s="234" t="s">
        <v>117</v>
      </c>
      <c r="T55" s="234" t="s">
        <v>117</v>
      </c>
      <c r="U55" s="234">
        <v>0.50600000000000001</v>
      </c>
      <c r="V55" s="234">
        <f>ROUND(E55*U55,2)</f>
        <v>0.51</v>
      </c>
      <c r="W55" s="234"/>
      <c r="X55" s="234" t="s">
        <v>111</v>
      </c>
      <c r="Y55" s="234" t="s">
        <v>112</v>
      </c>
      <c r="Z55" s="214"/>
      <c r="AA55" s="214"/>
      <c r="AB55" s="214"/>
      <c r="AC55" s="214"/>
      <c r="AD55" s="214"/>
      <c r="AE55" s="214"/>
      <c r="AF55" s="214"/>
      <c r="AG55" s="214" t="s">
        <v>113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53">
        <v>40</v>
      </c>
      <c r="B56" s="254" t="s">
        <v>208</v>
      </c>
      <c r="C56" s="260" t="s">
        <v>209</v>
      </c>
      <c r="D56" s="255" t="s">
        <v>116</v>
      </c>
      <c r="E56" s="256">
        <v>4</v>
      </c>
      <c r="F56" s="257"/>
      <c r="G56" s="258">
        <f>ROUND(E56*F56,2)</f>
        <v>0</v>
      </c>
      <c r="H56" s="235"/>
      <c r="I56" s="234">
        <f>ROUND(E56*H56,2)</f>
        <v>0</v>
      </c>
      <c r="J56" s="235"/>
      <c r="K56" s="234">
        <f>ROUND(E56*J56,2)</f>
        <v>0</v>
      </c>
      <c r="L56" s="234">
        <v>21</v>
      </c>
      <c r="M56" s="234">
        <f>G56*(1+L56/100)</f>
        <v>0</v>
      </c>
      <c r="N56" s="233">
        <v>2.4000000000000001E-4</v>
      </c>
      <c r="O56" s="233">
        <f>ROUND(E56*N56,2)</f>
        <v>0</v>
      </c>
      <c r="P56" s="233">
        <v>0</v>
      </c>
      <c r="Q56" s="233">
        <f>ROUND(E56*P56,2)</f>
        <v>0</v>
      </c>
      <c r="R56" s="234"/>
      <c r="S56" s="234" t="s">
        <v>117</v>
      </c>
      <c r="T56" s="234" t="s">
        <v>117</v>
      </c>
      <c r="U56" s="234">
        <v>0.124</v>
      </c>
      <c r="V56" s="234">
        <f>ROUND(E56*U56,2)</f>
        <v>0.5</v>
      </c>
      <c r="W56" s="234"/>
      <c r="X56" s="234" t="s">
        <v>111</v>
      </c>
      <c r="Y56" s="234" t="s">
        <v>112</v>
      </c>
      <c r="Z56" s="214"/>
      <c r="AA56" s="214"/>
      <c r="AB56" s="214"/>
      <c r="AC56" s="214"/>
      <c r="AD56" s="214"/>
      <c r="AE56" s="214"/>
      <c r="AF56" s="214"/>
      <c r="AG56" s="214" t="s">
        <v>113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53">
        <v>41</v>
      </c>
      <c r="B57" s="254" t="s">
        <v>210</v>
      </c>
      <c r="C57" s="260" t="s">
        <v>211</v>
      </c>
      <c r="D57" s="255" t="s">
        <v>127</v>
      </c>
      <c r="E57" s="256">
        <v>2</v>
      </c>
      <c r="F57" s="257"/>
      <c r="G57" s="258">
        <f>ROUND(E57*F57,2)</f>
        <v>0</v>
      </c>
      <c r="H57" s="235"/>
      <c r="I57" s="234">
        <f>ROUND(E57*H57,2)</f>
        <v>0</v>
      </c>
      <c r="J57" s="235"/>
      <c r="K57" s="234">
        <f>ROUND(E57*J57,2)</f>
        <v>0</v>
      </c>
      <c r="L57" s="234">
        <v>21</v>
      </c>
      <c r="M57" s="234">
        <f>G57*(1+L57/100)</f>
        <v>0</v>
      </c>
      <c r="N57" s="233">
        <v>4.0000000000000003E-5</v>
      </c>
      <c r="O57" s="233">
        <f>ROUND(E57*N57,2)</f>
        <v>0</v>
      </c>
      <c r="P57" s="233">
        <v>0</v>
      </c>
      <c r="Q57" s="233">
        <f>ROUND(E57*P57,2)</f>
        <v>0</v>
      </c>
      <c r="R57" s="234"/>
      <c r="S57" s="234" t="s">
        <v>117</v>
      </c>
      <c r="T57" s="234" t="s">
        <v>117</v>
      </c>
      <c r="U57" s="234">
        <v>0.44500000000000001</v>
      </c>
      <c r="V57" s="234">
        <f>ROUND(E57*U57,2)</f>
        <v>0.89</v>
      </c>
      <c r="W57" s="234"/>
      <c r="X57" s="234" t="s">
        <v>111</v>
      </c>
      <c r="Y57" s="234" t="s">
        <v>112</v>
      </c>
      <c r="Z57" s="214"/>
      <c r="AA57" s="214"/>
      <c r="AB57" s="214"/>
      <c r="AC57" s="214"/>
      <c r="AD57" s="214"/>
      <c r="AE57" s="214"/>
      <c r="AF57" s="214"/>
      <c r="AG57" s="214" t="s">
        <v>113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53">
        <v>42</v>
      </c>
      <c r="B58" s="254" t="s">
        <v>212</v>
      </c>
      <c r="C58" s="260" t="s">
        <v>213</v>
      </c>
      <c r="D58" s="255" t="s">
        <v>127</v>
      </c>
      <c r="E58" s="256">
        <v>1</v>
      </c>
      <c r="F58" s="257"/>
      <c r="G58" s="258">
        <f>ROUND(E58*F58,2)</f>
        <v>0</v>
      </c>
      <c r="H58" s="235"/>
      <c r="I58" s="234">
        <f>ROUND(E58*H58,2)</f>
        <v>0</v>
      </c>
      <c r="J58" s="235"/>
      <c r="K58" s="234">
        <f>ROUND(E58*J58,2)</f>
        <v>0</v>
      </c>
      <c r="L58" s="234">
        <v>21</v>
      </c>
      <c r="M58" s="234">
        <f>G58*(1+L58/100)</f>
        <v>0</v>
      </c>
      <c r="N58" s="233">
        <v>1E-3</v>
      </c>
      <c r="O58" s="233">
        <f>ROUND(E58*N58,2)</f>
        <v>0</v>
      </c>
      <c r="P58" s="233">
        <v>0</v>
      </c>
      <c r="Q58" s="233">
        <f>ROUND(E58*P58,2)</f>
        <v>0</v>
      </c>
      <c r="R58" s="234" t="s">
        <v>193</v>
      </c>
      <c r="S58" s="234" t="s">
        <v>117</v>
      </c>
      <c r="T58" s="234" t="s">
        <v>117</v>
      </c>
      <c r="U58" s="234">
        <v>0</v>
      </c>
      <c r="V58" s="234">
        <f>ROUND(E58*U58,2)</f>
        <v>0</v>
      </c>
      <c r="W58" s="234"/>
      <c r="X58" s="234" t="s">
        <v>189</v>
      </c>
      <c r="Y58" s="234" t="s">
        <v>112</v>
      </c>
      <c r="Z58" s="214"/>
      <c r="AA58" s="214"/>
      <c r="AB58" s="214"/>
      <c r="AC58" s="214"/>
      <c r="AD58" s="214"/>
      <c r="AE58" s="214"/>
      <c r="AF58" s="214"/>
      <c r="AG58" s="214" t="s">
        <v>190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53">
        <v>43</v>
      </c>
      <c r="B59" s="254" t="s">
        <v>214</v>
      </c>
      <c r="C59" s="260" t="s">
        <v>215</v>
      </c>
      <c r="D59" s="255" t="s">
        <v>127</v>
      </c>
      <c r="E59" s="256">
        <v>1</v>
      </c>
      <c r="F59" s="257"/>
      <c r="G59" s="258">
        <f>ROUND(E59*F59,2)</f>
        <v>0</v>
      </c>
      <c r="H59" s="235"/>
      <c r="I59" s="234">
        <f>ROUND(E59*H59,2)</f>
        <v>0</v>
      </c>
      <c r="J59" s="235"/>
      <c r="K59" s="234">
        <f>ROUND(E59*J59,2)</f>
        <v>0</v>
      </c>
      <c r="L59" s="234">
        <v>21</v>
      </c>
      <c r="M59" s="234">
        <f>G59*(1+L59/100)</f>
        <v>0</v>
      </c>
      <c r="N59" s="233">
        <v>1.64E-3</v>
      </c>
      <c r="O59" s="233">
        <f>ROUND(E59*N59,2)</f>
        <v>0</v>
      </c>
      <c r="P59" s="233">
        <v>0</v>
      </c>
      <c r="Q59" s="233">
        <f>ROUND(E59*P59,2)</f>
        <v>0</v>
      </c>
      <c r="R59" s="234" t="s">
        <v>193</v>
      </c>
      <c r="S59" s="234" t="s">
        <v>117</v>
      </c>
      <c r="T59" s="234" t="s">
        <v>117</v>
      </c>
      <c r="U59" s="234">
        <v>0</v>
      </c>
      <c r="V59" s="234">
        <f>ROUND(E59*U59,2)</f>
        <v>0</v>
      </c>
      <c r="W59" s="234"/>
      <c r="X59" s="234" t="s">
        <v>189</v>
      </c>
      <c r="Y59" s="234" t="s">
        <v>112</v>
      </c>
      <c r="Z59" s="214"/>
      <c r="AA59" s="214"/>
      <c r="AB59" s="214"/>
      <c r="AC59" s="214"/>
      <c r="AD59" s="214"/>
      <c r="AE59" s="214"/>
      <c r="AF59" s="214"/>
      <c r="AG59" s="214" t="s">
        <v>190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53">
        <v>44</v>
      </c>
      <c r="B60" s="254" t="s">
        <v>216</v>
      </c>
      <c r="C60" s="260" t="s">
        <v>217</v>
      </c>
      <c r="D60" s="255" t="s">
        <v>127</v>
      </c>
      <c r="E60" s="256">
        <v>1</v>
      </c>
      <c r="F60" s="257"/>
      <c r="G60" s="258">
        <f>ROUND(E60*F60,2)</f>
        <v>0</v>
      </c>
      <c r="H60" s="235"/>
      <c r="I60" s="234">
        <f>ROUND(E60*H60,2)</f>
        <v>0</v>
      </c>
      <c r="J60" s="235"/>
      <c r="K60" s="234">
        <f>ROUND(E60*J60,2)</f>
        <v>0</v>
      </c>
      <c r="L60" s="234">
        <v>21</v>
      </c>
      <c r="M60" s="234">
        <f>G60*(1+L60/100)</f>
        <v>0</v>
      </c>
      <c r="N60" s="233">
        <v>6.4999999999999997E-3</v>
      </c>
      <c r="O60" s="233">
        <f>ROUND(E60*N60,2)</f>
        <v>0.01</v>
      </c>
      <c r="P60" s="233">
        <v>0</v>
      </c>
      <c r="Q60" s="233">
        <f>ROUND(E60*P60,2)</f>
        <v>0</v>
      </c>
      <c r="R60" s="234" t="s">
        <v>193</v>
      </c>
      <c r="S60" s="234" t="s">
        <v>117</v>
      </c>
      <c r="T60" s="234" t="s">
        <v>117</v>
      </c>
      <c r="U60" s="234">
        <v>0</v>
      </c>
      <c r="V60" s="234">
        <f>ROUND(E60*U60,2)</f>
        <v>0</v>
      </c>
      <c r="W60" s="234"/>
      <c r="X60" s="234" t="s">
        <v>189</v>
      </c>
      <c r="Y60" s="234" t="s">
        <v>112</v>
      </c>
      <c r="Z60" s="214"/>
      <c r="AA60" s="214"/>
      <c r="AB60" s="214"/>
      <c r="AC60" s="214"/>
      <c r="AD60" s="214"/>
      <c r="AE60" s="214"/>
      <c r="AF60" s="214"/>
      <c r="AG60" s="214" t="s">
        <v>190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53">
        <v>45</v>
      </c>
      <c r="B61" s="254" t="s">
        <v>218</v>
      </c>
      <c r="C61" s="260" t="s">
        <v>219</v>
      </c>
      <c r="D61" s="255" t="s">
        <v>127</v>
      </c>
      <c r="E61" s="256">
        <v>1</v>
      </c>
      <c r="F61" s="257"/>
      <c r="G61" s="258">
        <f>ROUND(E61*F61,2)</f>
        <v>0</v>
      </c>
      <c r="H61" s="235"/>
      <c r="I61" s="234">
        <f>ROUND(E61*H61,2)</f>
        <v>0</v>
      </c>
      <c r="J61" s="235"/>
      <c r="K61" s="234">
        <f>ROUND(E61*J61,2)</f>
        <v>0</v>
      </c>
      <c r="L61" s="234">
        <v>21</v>
      </c>
      <c r="M61" s="234">
        <f>G61*(1+L61/100)</f>
        <v>0</v>
      </c>
      <c r="N61" s="233">
        <v>1.55E-2</v>
      </c>
      <c r="O61" s="233">
        <f>ROUND(E61*N61,2)</f>
        <v>0.02</v>
      </c>
      <c r="P61" s="233">
        <v>0</v>
      </c>
      <c r="Q61" s="233">
        <f>ROUND(E61*P61,2)</f>
        <v>0</v>
      </c>
      <c r="R61" s="234" t="s">
        <v>193</v>
      </c>
      <c r="S61" s="234" t="s">
        <v>117</v>
      </c>
      <c r="T61" s="234" t="s">
        <v>117</v>
      </c>
      <c r="U61" s="234">
        <v>0</v>
      </c>
      <c r="V61" s="234">
        <f>ROUND(E61*U61,2)</f>
        <v>0</v>
      </c>
      <c r="W61" s="234"/>
      <c r="X61" s="234" t="s">
        <v>189</v>
      </c>
      <c r="Y61" s="234" t="s">
        <v>112</v>
      </c>
      <c r="Z61" s="214"/>
      <c r="AA61" s="214"/>
      <c r="AB61" s="214"/>
      <c r="AC61" s="214"/>
      <c r="AD61" s="214"/>
      <c r="AE61" s="214"/>
      <c r="AF61" s="214"/>
      <c r="AG61" s="214" t="s">
        <v>190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53">
        <v>46</v>
      </c>
      <c r="B62" s="254" t="s">
        <v>220</v>
      </c>
      <c r="C62" s="260" t="s">
        <v>221</v>
      </c>
      <c r="D62" s="255" t="s">
        <v>122</v>
      </c>
      <c r="E62" s="256">
        <v>2.7810000000000001E-2</v>
      </c>
      <c r="F62" s="257"/>
      <c r="G62" s="258">
        <f>ROUND(E62*F62,2)</f>
        <v>0</v>
      </c>
      <c r="H62" s="235"/>
      <c r="I62" s="234">
        <f>ROUND(E62*H62,2)</f>
        <v>0</v>
      </c>
      <c r="J62" s="235"/>
      <c r="K62" s="234">
        <f>ROUND(E62*J62,2)</f>
        <v>0</v>
      </c>
      <c r="L62" s="234">
        <v>21</v>
      </c>
      <c r="M62" s="234">
        <f>G62*(1+L62/100)</f>
        <v>0</v>
      </c>
      <c r="N62" s="233">
        <v>0</v>
      </c>
      <c r="O62" s="233">
        <f>ROUND(E62*N62,2)</f>
        <v>0</v>
      </c>
      <c r="P62" s="233">
        <v>0</v>
      </c>
      <c r="Q62" s="233">
        <f>ROUND(E62*P62,2)</f>
        <v>0</v>
      </c>
      <c r="R62" s="234"/>
      <c r="S62" s="234" t="s">
        <v>117</v>
      </c>
      <c r="T62" s="234" t="s">
        <v>117</v>
      </c>
      <c r="U62" s="234">
        <v>1.5169999999999999</v>
      </c>
      <c r="V62" s="234">
        <f>ROUND(E62*U62,2)</f>
        <v>0.04</v>
      </c>
      <c r="W62" s="234"/>
      <c r="X62" s="234" t="s">
        <v>147</v>
      </c>
      <c r="Y62" s="234" t="s">
        <v>112</v>
      </c>
      <c r="Z62" s="214"/>
      <c r="AA62" s="214"/>
      <c r="AB62" s="214"/>
      <c r="AC62" s="214"/>
      <c r="AD62" s="214"/>
      <c r="AE62" s="214"/>
      <c r="AF62" s="214"/>
      <c r="AG62" s="214" t="s">
        <v>148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40" t="s">
        <v>104</v>
      </c>
      <c r="B63" s="241" t="s">
        <v>74</v>
      </c>
      <c r="C63" s="259" t="s">
        <v>75</v>
      </c>
      <c r="D63" s="242"/>
      <c r="E63" s="243"/>
      <c r="F63" s="244"/>
      <c r="G63" s="245">
        <f>SUMIF(AG64:AG68,"&lt;&gt;NOR",G64:G68)</f>
        <v>0</v>
      </c>
      <c r="H63" s="239"/>
      <c r="I63" s="239">
        <f>SUM(I64:I68)</f>
        <v>0</v>
      </c>
      <c r="J63" s="239"/>
      <c r="K63" s="239">
        <f>SUM(K64:K68)</f>
        <v>0</v>
      </c>
      <c r="L63" s="239"/>
      <c r="M63" s="239">
        <f>SUM(M64:M68)</f>
        <v>0</v>
      </c>
      <c r="N63" s="238"/>
      <c r="O63" s="238">
        <f>SUM(O64:O68)</f>
        <v>0</v>
      </c>
      <c r="P63" s="238"/>
      <c r="Q63" s="238">
        <f>SUM(Q64:Q68)</f>
        <v>0</v>
      </c>
      <c r="R63" s="239"/>
      <c r="S63" s="239"/>
      <c r="T63" s="239"/>
      <c r="U63" s="239"/>
      <c r="V63" s="239">
        <f>SUM(V64:V68)</f>
        <v>2.15</v>
      </c>
      <c r="W63" s="239"/>
      <c r="X63" s="239"/>
      <c r="Y63" s="239"/>
      <c r="AG63" t="s">
        <v>105</v>
      </c>
    </row>
    <row r="64" spans="1:60" outlineLevel="1" x14ac:dyDescent="0.2">
      <c r="A64" s="253">
        <v>47</v>
      </c>
      <c r="B64" s="254" t="s">
        <v>222</v>
      </c>
      <c r="C64" s="260" t="s">
        <v>223</v>
      </c>
      <c r="D64" s="255" t="s">
        <v>136</v>
      </c>
      <c r="E64" s="256">
        <v>18</v>
      </c>
      <c r="F64" s="257"/>
      <c r="G64" s="258">
        <f>ROUND(E64*F64,2)</f>
        <v>0</v>
      </c>
      <c r="H64" s="235"/>
      <c r="I64" s="234">
        <f>ROUND(E64*H64,2)</f>
        <v>0</v>
      </c>
      <c r="J64" s="235"/>
      <c r="K64" s="234">
        <f>ROUND(E64*J64,2)</f>
        <v>0</v>
      </c>
      <c r="L64" s="234">
        <v>21</v>
      </c>
      <c r="M64" s="234">
        <f>G64*(1+L64/100)</f>
        <v>0</v>
      </c>
      <c r="N64" s="233">
        <v>0</v>
      </c>
      <c r="O64" s="233">
        <f>ROUND(E64*N64,2)</f>
        <v>0</v>
      </c>
      <c r="P64" s="233">
        <v>0</v>
      </c>
      <c r="Q64" s="233">
        <f>ROUND(E64*P64,2)</f>
        <v>0</v>
      </c>
      <c r="R64" s="234"/>
      <c r="S64" s="234" t="s">
        <v>117</v>
      </c>
      <c r="T64" s="234" t="s">
        <v>117</v>
      </c>
      <c r="U64" s="234">
        <v>1.15E-2</v>
      </c>
      <c r="V64" s="234">
        <f>ROUND(E64*U64,2)</f>
        <v>0.21</v>
      </c>
      <c r="W64" s="234"/>
      <c r="X64" s="234" t="s">
        <v>111</v>
      </c>
      <c r="Y64" s="234" t="s">
        <v>112</v>
      </c>
      <c r="Z64" s="214"/>
      <c r="AA64" s="214"/>
      <c r="AB64" s="214"/>
      <c r="AC64" s="214"/>
      <c r="AD64" s="214"/>
      <c r="AE64" s="214"/>
      <c r="AF64" s="214"/>
      <c r="AG64" s="214" t="s">
        <v>113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47">
        <v>48</v>
      </c>
      <c r="B65" s="248" t="s">
        <v>224</v>
      </c>
      <c r="C65" s="261" t="s">
        <v>225</v>
      </c>
      <c r="D65" s="249" t="s">
        <v>226</v>
      </c>
      <c r="E65" s="250">
        <v>4.5</v>
      </c>
      <c r="F65" s="251"/>
      <c r="G65" s="252">
        <f>ROUND(E65*F65,2)</f>
        <v>0</v>
      </c>
      <c r="H65" s="235"/>
      <c r="I65" s="234">
        <f>ROUND(E65*H65,2)</f>
        <v>0</v>
      </c>
      <c r="J65" s="235"/>
      <c r="K65" s="234">
        <f>ROUND(E65*J65,2)</f>
        <v>0</v>
      </c>
      <c r="L65" s="234">
        <v>21</v>
      </c>
      <c r="M65" s="234">
        <f>G65*(1+L65/100)</f>
        <v>0</v>
      </c>
      <c r="N65" s="233">
        <v>6.0000000000000002E-5</v>
      </c>
      <c r="O65" s="233">
        <f>ROUND(E65*N65,2)</f>
        <v>0</v>
      </c>
      <c r="P65" s="233">
        <v>0</v>
      </c>
      <c r="Q65" s="233">
        <f>ROUND(E65*P65,2)</f>
        <v>0</v>
      </c>
      <c r="R65" s="234"/>
      <c r="S65" s="234" t="s">
        <v>117</v>
      </c>
      <c r="T65" s="234" t="s">
        <v>117</v>
      </c>
      <c r="U65" s="234">
        <v>0.42599999999999999</v>
      </c>
      <c r="V65" s="234">
        <f>ROUND(E65*U65,2)</f>
        <v>1.92</v>
      </c>
      <c r="W65" s="234"/>
      <c r="X65" s="234" t="s">
        <v>111</v>
      </c>
      <c r="Y65" s="234" t="s">
        <v>112</v>
      </c>
      <c r="Z65" s="214"/>
      <c r="AA65" s="214"/>
      <c r="AB65" s="214"/>
      <c r="AC65" s="214"/>
      <c r="AD65" s="214"/>
      <c r="AE65" s="214"/>
      <c r="AF65" s="214"/>
      <c r="AG65" s="214" t="s">
        <v>113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2" x14ac:dyDescent="0.2">
      <c r="A66" s="231"/>
      <c r="B66" s="232"/>
      <c r="C66" s="262" t="s">
        <v>227</v>
      </c>
      <c r="D66" s="236"/>
      <c r="E66" s="237">
        <v>4.5</v>
      </c>
      <c r="F66" s="234"/>
      <c r="G66" s="234"/>
      <c r="H66" s="234"/>
      <c r="I66" s="234"/>
      <c r="J66" s="234"/>
      <c r="K66" s="234"/>
      <c r="L66" s="234"/>
      <c r="M66" s="234"/>
      <c r="N66" s="233"/>
      <c r="O66" s="233"/>
      <c r="P66" s="233"/>
      <c r="Q66" s="233"/>
      <c r="R66" s="234"/>
      <c r="S66" s="234"/>
      <c r="T66" s="234"/>
      <c r="U66" s="234"/>
      <c r="V66" s="234"/>
      <c r="W66" s="234"/>
      <c r="X66" s="234"/>
      <c r="Y66" s="234"/>
      <c r="Z66" s="214"/>
      <c r="AA66" s="214"/>
      <c r="AB66" s="214"/>
      <c r="AC66" s="214"/>
      <c r="AD66" s="214"/>
      <c r="AE66" s="214"/>
      <c r="AF66" s="214"/>
      <c r="AG66" s="214" t="s">
        <v>138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53">
        <v>49</v>
      </c>
      <c r="B67" s="254" t="s">
        <v>228</v>
      </c>
      <c r="C67" s="260" t="s">
        <v>229</v>
      </c>
      <c r="D67" s="255" t="s">
        <v>226</v>
      </c>
      <c r="E67" s="256">
        <v>4.5</v>
      </c>
      <c r="F67" s="257"/>
      <c r="G67" s="258">
        <f>ROUND(E67*F67,2)</f>
        <v>0</v>
      </c>
      <c r="H67" s="235"/>
      <c r="I67" s="234">
        <f>ROUND(E67*H67,2)</f>
        <v>0</v>
      </c>
      <c r="J67" s="235"/>
      <c r="K67" s="234">
        <f>ROUND(E67*J67,2)</f>
        <v>0</v>
      </c>
      <c r="L67" s="234">
        <v>21</v>
      </c>
      <c r="M67" s="234">
        <f>G67*(1+L67/100)</f>
        <v>0</v>
      </c>
      <c r="N67" s="233">
        <v>1E-3</v>
      </c>
      <c r="O67" s="233">
        <f>ROUND(E67*N67,2)</f>
        <v>0</v>
      </c>
      <c r="P67" s="233">
        <v>0</v>
      </c>
      <c r="Q67" s="233">
        <f>ROUND(E67*P67,2)</f>
        <v>0</v>
      </c>
      <c r="R67" s="234" t="s">
        <v>193</v>
      </c>
      <c r="S67" s="234" t="s">
        <v>117</v>
      </c>
      <c r="T67" s="234" t="s">
        <v>117</v>
      </c>
      <c r="U67" s="234">
        <v>0</v>
      </c>
      <c r="V67" s="234">
        <f>ROUND(E67*U67,2)</f>
        <v>0</v>
      </c>
      <c r="W67" s="234"/>
      <c r="X67" s="234" t="s">
        <v>189</v>
      </c>
      <c r="Y67" s="234" t="s">
        <v>112</v>
      </c>
      <c r="Z67" s="214"/>
      <c r="AA67" s="214"/>
      <c r="AB67" s="214"/>
      <c r="AC67" s="214"/>
      <c r="AD67" s="214"/>
      <c r="AE67" s="214"/>
      <c r="AF67" s="214"/>
      <c r="AG67" s="214" t="s">
        <v>190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53">
        <v>50</v>
      </c>
      <c r="B68" s="254" t="s">
        <v>230</v>
      </c>
      <c r="C68" s="260" t="s">
        <v>231</v>
      </c>
      <c r="D68" s="255" t="s">
        <v>122</v>
      </c>
      <c r="E68" s="256">
        <v>4.7699999999999999E-3</v>
      </c>
      <c r="F68" s="257"/>
      <c r="G68" s="258">
        <f>ROUND(E68*F68,2)</f>
        <v>0</v>
      </c>
      <c r="H68" s="235"/>
      <c r="I68" s="234">
        <f>ROUND(E68*H68,2)</f>
        <v>0</v>
      </c>
      <c r="J68" s="235"/>
      <c r="K68" s="234">
        <f>ROUND(E68*J68,2)</f>
        <v>0</v>
      </c>
      <c r="L68" s="234">
        <v>21</v>
      </c>
      <c r="M68" s="234">
        <f>G68*(1+L68/100)</f>
        <v>0</v>
      </c>
      <c r="N68" s="233">
        <v>0</v>
      </c>
      <c r="O68" s="233">
        <f>ROUND(E68*N68,2)</f>
        <v>0</v>
      </c>
      <c r="P68" s="233">
        <v>0</v>
      </c>
      <c r="Q68" s="233">
        <f>ROUND(E68*P68,2)</f>
        <v>0</v>
      </c>
      <c r="R68" s="234"/>
      <c r="S68" s="234" t="s">
        <v>117</v>
      </c>
      <c r="T68" s="234" t="s">
        <v>117</v>
      </c>
      <c r="U68" s="234">
        <v>3.327</v>
      </c>
      <c r="V68" s="234">
        <f>ROUND(E68*U68,2)</f>
        <v>0.02</v>
      </c>
      <c r="W68" s="234"/>
      <c r="X68" s="234" t="s">
        <v>147</v>
      </c>
      <c r="Y68" s="234" t="s">
        <v>112</v>
      </c>
      <c r="Z68" s="214"/>
      <c r="AA68" s="214"/>
      <c r="AB68" s="214"/>
      <c r="AC68" s="214"/>
      <c r="AD68" s="214"/>
      <c r="AE68" s="214"/>
      <c r="AF68" s="214"/>
      <c r="AG68" s="214" t="s">
        <v>148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x14ac:dyDescent="0.2">
      <c r="A69" s="240" t="s">
        <v>104</v>
      </c>
      <c r="B69" s="241" t="s">
        <v>76</v>
      </c>
      <c r="C69" s="259" t="s">
        <v>29</v>
      </c>
      <c r="D69" s="242"/>
      <c r="E69" s="243"/>
      <c r="F69" s="244"/>
      <c r="G69" s="245">
        <f>SUMIF(AG70:AG73,"&lt;&gt;NOR",G70:G73)</f>
        <v>0</v>
      </c>
      <c r="H69" s="239"/>
      <c r="I69" s="239">
        <f>SUM(I70:I73)</f>
        <v>0</v>
      </c>
      <c r="J69" s="239"/>
      <c r="K69" s="239">
        <f>SUM(K70:K73)</f>
        <v>0</v>
      </c>
      <c r="L69" s="239"/>
      <c r="M69" s="239">
        <f>SUM(M70:M73)</f>
        <v>0</v>
      </c>
      <c r="N69" s="238"/>
      <c r="O69" s="238">
        <f>SUM(O70:O73)</f>
        <v>0</v>
      </c>
      <c r="P69" s="238"/>
      <c r="Q69" s="238">
        <f>SUM(Q70:Q73)</f>
        <v>0</v>
      </c>
      <c r="R69" s="239"/>
      <c r="S69" s="239"/>
      <c r="T69" s="239"/>
      <c r="U69" s="239"/>
      <c r="V69" s="239">
        <f>SUM(V70:V73)</f>
        <v>0</v>
      </c>
      <c r="W69" s="239"/>
      <c r="X69" s="239"/>
      <c r="Y69" s="239"/>
      <c r="AG69" t="s">
        <v>105</v>
      </c>
    </row>
    <row r="70" spans="1:60" outlineLevel="1" x14ac:dyDescent="0.2">
      <c r="A70" s="253">
        <v>51</v>
      </c>
      <c r="B70" s="254" t="s">
        <v>232</v>
      </c>
      <c r="C70" s="260" t="s">
        <v>233</v>
      </c>
      <c r="D70" s="255" t="s">
        <v>234</v>
      </c>
      <c r="E70" s="256">
        <v>1</v>
      </c>
      <c r="F70" s="257"/>
      <c r="G70" s="258">
        <f>ROUND(E70*F70,2)</f>
        <v>0</v>
      </c>
      <c r="H70" s="235"/>
      <c r="I70" s="234">
        <f>ROUND(E70*H70,2)</f>
        <v>0</v>
      </c>
      <c r="J70" s="235"/>
      <c r="K70" s="234">
        <f>ROUND(E70*J70,2)</f>
        <v>0</v>
      </c>
      <c r="L70" s="234">
        <v>21</v>
      </c>
      <c r="M70" s="234">
        <f>G70*(1+L70/100)</f>
        <v>0</v>
      </c>
      <c r="N70" s="233">
        <v>0</v>
      </c>
      <c r="O70" s="233">
        <f>ROUND(E70*N70,2)</f>
        <v>0</v>
      </c>
      <c r="P70" s="233">
        <v>0</v>
      </c>
      <c r="Q70" s="233">
        <f>ROUND(E70*P70,2)</f>
        <v>0</v>
      </c>
      <c r="R70" s="234"/>
      <c r="S70" s="234" t="s">
        <v>117</v>
      </c>
      <c r="T70" s="234" t="s">
        <v>110</v>
      </c>
      <c r="U70" s="234">
        <v>0</v>
      </c>
      <c r="V70" s="234">
        <f>ROUND(E70*U70,2)</f>
        <v>0</v>
      </c>
      <c r="W70" s="234"/>
      <c r="X70" s="234" t="s">
        <v>235</v>
      </c>
      <c r="Y70" s="234" t="s">
        <v>112</v>
      </c>
      <c r="Z70" s="214"/>
      <c r="AA70" s="214"/>
      <c r="AB70" s="214"/>
      <c r="AC70" s="214"/>
      <c r="AD70" s="214"/>
      <c r="AE70" s="214"/>
      <c r="AF70" s="214"/>
      <c r="AG70" s="214" t="s">
        <v>236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53">
        <v>52</v>
      </c>
      <c r="B71" s="254" t="s">
        <v>237</v>
      </c>
      <c r="C71" s="260" t="s">
        <v>238</v>
      </c>
      <c r="D71" s="255" t="s">
        <v>234</v>
      </c>
      <c r="E71" s="256">
        <v>1</v>
      </c>
      <c r="F71" s="257"/>
      <c r="G71" s="258">
        <f>ROUND(E71*F71,2)</f>
        <v>0</v>
      </c>
      <c r="H71" s="235"/>
      <c r="I71" s="234">
        <f>ROUND(E71*H71,2)</f>
        <v>0</v>
      </c>
      <c r="J71" s="235"/>
      <c r="K71" s="234">
        <f>ROUND(E71*J71,2)</f>
        <v>0</v>
      </c>
      <c r="L71" s="234">
        <v>21</v>
      </c>
      <c r="M71" s="234">
        <f>G71*(1+L71/100)</f>
        <v>0</v>
      </c>
      <c r="N71" s="233">
        <v>0</v>
      </c>
      <c r="O71" s="233">
        <f>ROUND(E71*N71,2)</f>
        <v>0</v>
      </c>
      <c r="P71" s="233">
        <v>0</v>
      </c>
      <c r="Q71" s="233">
        <f>ROUND(E71*P71,2)</f>
        <v>0</v>
      </c>
      <c r="R71" s="234"/>
      <c r="S71" s="234" t="s">
        <v>117</v>
      </c>
      <c r="T71" s="234" t="s">
        <v>110</v>
      </c>
      <c r="U71" s="234">
        <v>0</v>
      </c>
      <c r="V71" s="234">
        <f>ROUND(E71*U71,2)</f>
        <v>0</v>
      </c>
      <c r="W71" s="234"/>
      <c r="X71" s="234" t="s">
        <v>235</v>
      </c>
      <c r="Y71" s="234" t="s">
        <v>112</v>
      </c>
      <c r="Z71" s="214"/>
      <c r="AA71" s="214"/>
      <c r="AB71" s="214"/>
      <c r="AC71" s="214"/>
      <c r="AD71" s="214"/>
      <c r="AE71" s="214"/>
      <c r="AF71" s="214"/>
      <c r="AG71" s="214" t="s">
        <v>239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53">
        <v>53</v>
      </c>
      <c r="B72" s="254" t="s">
        <v>240</v>
      </c>
      <c r="C72" s="260" t="s">
        <v>241</v>
      </c>
      <c r="D72" s="255" t="s">
        <v>234</v>
      </c>
      <c r="E72" s="256">
        <v>1</v>
      </c>
      <c r="F72" s="257"/>
      <c r="G72" s="258">
        <f>ROUND(E72*F72,2)</f>
        <v>0</v>
      </c>
      <c r="H72" s="235"/>
      <c r="I72" s="234">
        <f>ROUND(E72*H72,2)</f>
        <v>0</v>
      </c>
      <c r="J72" s="235"/>
      <c r="K72" s="234">
        <f>ROUND(E72*J72,2)</f>
        <v>0</v>
      </c>
      <c r="L72" s="234">
        <v>21</v>
      </c>
      <c r="M72" s="234">
        <f>G72*(1+L72/100)</f>
        <v>0</v>
      </c>
      <c r="N72" s="233">
        <v>0</v>
      </c>
      <c r="O72" s="233">
        <f>ROUND(E72*N72,2)</f>
        <v>0</v>
      </c>
      <c r="P72" s="233">
        <v>0</v>
      </c>
      <c r="Q72" s="233">
        <f>ROUND(E72*P72,2)</f>
        <v>0</v>
      </c>
      <c r="R72" s="234"/>
      <c r="S72" s="234" t="s">
        <v>117</v>
      </c>
      <c r="T72" s="234" t="s">
        <v>110</v>
      </c>
      <c r="U72" s="234">
        <v>0</v>
      </c>
      <c r="V72" s="234">
        <f>ROUND(E72*U72,2)</f>
        <v>0</v>
      </c>
      <c r="W72" s="234"/>
      <c r="X72" s="234" t="s">
        <v>235</v>
      </c>
      <c r="Y72" s="234" t="s">
        <v>112</v>
      </c>
      <c r="Z72" s="214"/>
      <c r="AA72" s="214"/>
      <c r="AB72" s="214"/>
      <c r="AC72" s="214"/>
      <c r="AD72" s="214"/>
      <c r="AE72" s="214"/>
      <c r="AF72" s="214"/>
      <c r="AG72" s="214" t="s">
        <v>242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47">
        <v>54</v>
      </c>
      <c r="B73" s="248" t="s">
        <v>243</v>
      </c>
      <c r="C73" s="261" t="s">
        <v>244</v>
      </c>
      <c r="D73" s="249" t="s">
        <v>234</v>
      </c>
      <c r="E73" s="250">
        <v>1</v>
      </c>
      <c r="F73" s="251"/>
      <c r="G73" s="252">
        <f>ROUND(E73*F73,2)</f>
        <v>0</v>
      </c>
      <c r="H73" s="235"/>
      <c r="I73" s="234">
        <f>ROUND(E73*H73,2)</f>
        <v>0</v>
      </c>
      <c r="J73" s="235"/>
      <c r="K73" s="234">
        <f>ROUND(E73*J73,2)</f>
        <v>0</v>
      </c>
      <c r="L73" s="234">
        <v>21</v>
      </c>
      <c r="M73" s="234">
        <f>G73*(1+L73/100)</f>
        <v>0</v>
      </c>
      <c r="N73" s="233">
        <v>0</v>
      </c>
      <c r="O73" s="233">
        <f>ROUND(E73*N73,2)</f>
        <v>0</v>
      </c>
      <c r="P73" s="233">
        <v>0</v>
      </c>
      <c r="Q73" s="233">
        <f>ROUND(E73*P73,2)</f>
        <v>0</v>
      </c>
      <c r="R73" s="234"/>
      <c r="S73" s="234" t="s">
        <v>117</v>
      </c>
      <c r="T73" s="234" t="s">
        <v>110</v>
      </c>
      <c r="U73" s="234">
        <v>0</v>
      </c>
      <c r="V73" s="234">
        <f>ROUND(E73*U73,2)</f>
        <v>0</v>
      </c>
      <c r="W73" s="234"/>
      <c r="X73" s="234" t="s">
        <v>235</v>
      </c>
      <c r="Y73" s="234" t="s">
        <v>112</v>
      </c>
      <c r="Z73" s="214"/>
      <c r="AA73" s="214"/>
      <c r="AB73" s="214"/>
      <c r="AC73" s="214"/>
      <c r="AD73" s="214"/>
      <c r="AE73" s="214"/>
      <c r="AF73" s="214"/>
      <c r="AG73" s="214" t="s">
        <v>245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x14ac:dyDescent="0.2">
      <c r="A74" s="3"/>
      <c r="B74" s="4"/>
      <c r="C74" s="263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E74">
        <v>15</v>
      </c>
      <c r="AF74">
        <v>21</v>
      </c>
      <c r="AG74" t="s">
        <v>90</v>
      </c>
    </row>
    <row r="75" spans="1:60" x14ac:dyDescent="0.2">
      <c r="A75" s="217"/>
      <c r="B75" s="218" t="s">
        <v>31</v>
      </c>
      <c r="C75" s="264"/>
      <c r="D75" s="219"/>
      <c r="E75" s="220"/>
      <c r="F75" s="220"/>
      <c r="G75" s="246">
        <f>G8+G10+G15+G26+G42+G53+G63+G69</f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E75">
        <f>SUMIF(L7:L73,AE74,G7:G73)</f>
        <v>0</v>
      </c>
      <c r="AF75">
        <f>SUMIF(L7:L73,AF74,G7:G73)</f>
        <v>0</v>
      </c>
      <c r="AG75" t="s">
        <v>246</v>
      </c>
    </row>
    <row r="76" spans="1:60" x14ac:dyDescent="0.2">
      <c r="A76" s="3"/>
      <c r="B76" s="4"/>
      <c r="C76" s="263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60" x14ac:dyDescent="0.2">
      <c r="A77" s="3"/>
      <c r="B77" s="4"/>
      <c r="C77" s="263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60" x14ac:dyDescent="0.2">
      <c r="A78" s="221" t="s">
        <v>247</v>
      </c>
      <c r="B78" s="221"/>
      <c r="C78" s="265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60" x14ac:dyDescent="0.2">
      <c r="A79" s="222"/>
      <c r="B79" s="223"/>
      <c r="C79" s="266"/>
      <c r="D79" s="223"/>
      <c r="E79" s="223"/>
      <c r="F79" s="223"/>
      <c r="G79" s="224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G79" t="s">
        <v>248</v>
      </c>
    </row>
    <row r="80" spans="1:60" x14ac:dyDescent="0.2">
      <c r="A80" s="225"/>
      <c r="B80" s="226"/>
      <c r="C80" s="267"/>
      <c r="D80" s="226"/>
      <c r="E80" s="226"/>
      <c r="F80" s="226"/>
      <c r="G80" s="22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2">
      <c r="A81" s="225"/>
      <c r="B81" s="226"/>
      <c r="C81" s="267"/>
      <c r="D81" s="226"/>
      <c r="E81" s="226"/>
      <c r="F81" s="226"/>
      <c r="G81" s="227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">
      <c r="A82" s="225"/>
      <c r="B82" s="226"/>
      <c r="C82" s="267"/>
      <c r="D82" s="226"/>
      <c r="E82" s="226"/>
      <c r="F82" s="226"/>
      <c r="G82" s="227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 x14ac:dyDescent="0.2">
      <c r="A83" s="228"/>
      <c r="B83" s="229"/>
      <c r="C83" s="268"/>
      <c r="D83" s="229"/>
      <c r="E83" s="229"/>
      <c r="F83" s="229"/>
      <c r="G83" s="230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2">
      <c r="A84" s="3"/>
      <c r="B84" s="4"/>
      <c r="C84" s="263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">
      <c r="C85" s="269"/>
      <c r="D85" s="10"/>
      <c r="AG85" t="s">
        <v>249</v>
      </c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78:C78"/>
    <mergeCell ref="A79:G83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7AF51B225E7847B6A3E4665A7B0EED" ma:contentTypeVersion="3" ma:contentTypeDescription="Vytvoří nový dokument" ma:contentTypeScope="" ma:versionID="c073f4ac528ded90ab535d0e4b77231e">
  <xsd:schema xmlns:xsd="http://www.w3.org/2001/XMLSchema" xmlns:xs="http://www.w3.org/2001/XMLSchema" xmlns:p="http://schemas.microsoft.com/office/2006/metadata/properties" xmlns:ns2="b21d46c5-6a21-41a1-89f9-c67b54cec002" targetNamespace="http://schemas.microsoft.com/office/2006/metadata/properties" ma:root="true" ma:fieldsID="e161bf8764f336c8303a161f613f0b4b" ns2:_="">
    <xsd:import namespace="b21d46c5-6a21-41a1-89f9-c67b54cec0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d46c5-6a21-41a1-89f9-c67b54cec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0F0D49-4086-4514-813E-707FB652BC47}"/>
</file>

<file path=customXml/itemProps2.xml><?xml version="1.0" encoding="utf-8"?>
<ds:datastoreItem xmlns:ds="http://schemas.openxmlformats.org/officeDocument/2006/customXml" ds:itemID="{03D7F6D1-34F8-4F33-8A00-77AE431BF197}"/>
</file>

<file path=customXml/itemProps3.xml><?xml version="1.0" encoding="utf-8"?>
<ds:datastoreItem xmlns:ds="http://schemas.openxmlformats.org/officeDocument/2006/customXml" ds:itemID="{4D4433EC-92E1-4C53-BC48-DEDE16702D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1. Pol'!Názvy_tisku</vt:lpstr>
      <vt:lpstr>oadresa</vt:lpstr>
      <vt:lpstr>Stavba!Objednatel</vt:lpstr>
      <vt:lpstr>Stavba!Objekt</vt:lpstr>
      <vt:lpstr>'01 1.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2023-05-11T03:52:21Z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0x010100667AF51B225E7847B6A3E4665A7B0EED</vt:lpwstr>
  </property>
</Properties>
</file>