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16" yWindow="65416" windowWidth="29040" windowHeight="15840" activeTab="0"/>
  </bookViews>
  <sheets>
    <sheet name="Cenová kalkulace" sheetId="9" r:id="rId1"/>
  </sheets>
  <definedNames>
    <definedName name="_xlnm.Print_Area" localSheetId="0">'Cenová kalkulace'!$A$4:$P$8</definedName>
  </definedNames>
  <calcPr calcId="191029"/>
  <extLst/>
</workbook>
</file>

<file path=xl/sharedStrings.xml><?xml version="1.0" encoding="utf-8"?>
<sst xmlns="http://schemas.openxmlformats.org/spreadsheetml/2006/main" count="143" uniqueCount="47">
  <si>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</si>
  <si>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</si>
  <si>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</si>
  <si>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</si>
  <si>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</si>
  <si>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</si>
  <si>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A(B)(V)T</t>
  </si>
  <si>
    <t>Sazba DPH</t>
  </si>
  <si>
    <t>Nabízená koncentrace</t>
  </si>
  <si>
    <t xml:space="preserve">před vpichem 30s,       do 3 min (pro kůži s vysokým výskytem mazových žláz) </t>
  </si>
  <si>
    <t>1</t>
  </si>
  <si>
    <t>Cena za balení v lirech bez DPH</t>
  </si>
  <si>
    <t xml:space="preserve">Celkem </t>
  </si>
  <si>
    <t>Nabízené balení v litrech</t>
  </si>
  <si>
    <t>Cena za 1 l  neředěného roztoku bez DPH</t>
  </si>
  <si>
    <t xml:space="preserve">0,25-0,35 </t>
  </si>
  <si>
    <t xml:space="preserve">alkohol/kombinace alkoholů s možnou další účinnou látkou </t>
  </si>
  <si>
    <t>ČÁST 1 Alkoholový dezinfekční přípravek na kůži bezbarvý</t>
  </si>
  <si>
    <t>ČÁST 2 Alkoholový dezinfekční přípravek na kůži barvený</t>
  </si>
  <si>
    <t xml:space="preserve">A(B)(V) </t>
  </si>
  <si>
    <t xml:space="preserve">před vpichem 30s,       do 5 min (pro kůži s vysokým výskytem mazových žláz) </t>
  </si>
  <si>
    <t>ČÁST 3 Bezbarvý alkoholový dezinfekční přípravek na kůži s obsahem chlorhexidinu</t>
  </si>
  <si>
    <t>0,5 l</t>
  </si>
  <si>
    <t>1 l</t>
  </si>
  <si>
    <t>ČÁST 4 Barvený alkoholový dezinfekční přípravek na kůži s obsahem chlorhexidinu</t>
  </si>
  <si>
    <t>PVP-jód</t>
  </si>
  <si>
    <t>0,1-0,25</t>
  </si>
  <si>
    <t>A(B)(V)</t>
  </si>
  <si>
    <t>do 10 min.</t>
  </si>
  <si>
    <t>ČÁST 5 Dezinfekční přípravek na kůži s obsahem jodovaného povidonu</t>
  </si>
  <si>
    <t>octenidin</t>
  </si>
  <si>
    <t>0,25-0,35</t>
  </si>
  <si>
    <t>do 2 min.</t>
  </si>
  <si>
    <t>ČÁST 6 Dezinfekční přípravek na kůži s obsahem octenidinu</t>
  </si>
  <si>
    <t>2</t>
  </si>
  <si>
    <t>3</t>
  </si>
  <si>
    <t>4</t>
  </si>
  <si>
    <t>5</t>
  </si>
  <si>
    <t>6</t>
  </si>
  <si>
    <t xml:space="preserve">alkohol s obsahem 2% chlorhexidinu </t>
  </si>
  <si>
    <t>Celkem za předpokládanou spotřebu litrů za 1 rok</t>
  </si>
  <si>
    <t>Předpokládaná spotřeba v litrech za 12 měsíců</t>
  </si>
  <si>
    <t>Předpokládaná spotřeba v litrech za 48 měsíců</t>
  </si>
  <si>
    <t>Celkem za předpokládanou spotřebu litrů za 12 měsíců bez DPH</t>
  </si>
  <si>
    <t>Celkem za předpokládanou spotřebu litrů za 48 měsíců bez DPH</t>
  </si>
  <si>
    <t>Celkem za předpokládanou spotřebu litrů za 48 měsíců vč. DPH</t>
  </si>
  <si>
    <t xml:space="preserve">VEŘEJNÁ ZAKÁZKA Dezinfekční přípravky na kůži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</si>
</sst>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Alignment="1">
      <alignment horizontal="center"/>
      <protection/>
    </xf>
    <xf numFmtId="0" fontId="1" fillId="0" borderId="0" xfId="22" applyFont="1">
      <alignment/>
      <protection/>
    </xf>
    <xf numFmtId="164" fontId="1" fillId="0" borderId="0" xfId="22" applyNumberFormat="1" applyFont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Border="1" applyAlignment="1">
      <alignment horizontal="center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Border="1" applyAlignment="1">
      <alignment horizontal="center" vertical="center" wrapText="1"/>
      <protection/>
    </xf>
    <xf numFmtId="164" fontId="3" fillId="0" borderId="2" xfId="22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9" fontId="3" fillId="0" borderId="2" xfId="22" applyNumberFormat="1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64" fontId="7" fillId="2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vertical="center"/>
      <protection locked="0"/>
    </xf>
    <xf numFmtId="49" fontId="3" fillId="3" borderId="2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4" fontId="3" fillId="2" borderId="4" xfId="24" applyFont="1" applyFill="1" applyBorder="1" applyAlignment="1" applyProtection="1">
      <alignment vertical="center"/>
      <protection locked="0"/>
    </xf>
    <xf numFmtId="2" fontId="3" fillId="0" borderId="2" xfId="23" applyNumberFormat="1" applyFont="1" applyFill="1" applyBorder="1" applyAlignment="1">
      <alignment horizontal="center" vertical="center"/>
    </xf>
    <xf numFmtId="3" fontId="7" fillId="4" borderId="5" xfId="22" applyNumberFormat="1" applyFont="1" applyFill="1" applyBorder="1" applyAlignment="1">
      <alignment vertical="center"/>
      <protection/>
    </xf>
    <xf numFmtId="166" fontId="7" fillId="0" borderId="8" xfId="23" applyNumberFormat="1" applyFont="1" applyFill="1" applyBorder="1" applyAlignment="1">
      <alignment horizontal="center" vertical="center"/>
    </xf>
    <xf numFmtId="164" fontId="7" fillId="2" borderId="8" xfId="22" applyNumberFormat="1" applyFont="1" applyFill="1" applyBorder="1" applyAlignment="1">
      <alignment vertical="center"/>
      <protection/>
    </xf>
    <xf numFmtId="3" fontId="7" fillId="4" borderId="7" xfId="22" applyNumberFormat="1" applyFont="1" applyFill="1" applyBorder="1" applyAlignment="1">
      <alignment vertical="center"/>
      <protection/>
    </xf>
    <xf numFmtId="44" fontId="7" fillId="2" borderId="7" xfId="24" applyFont="1" applyFill="1" applyBorder="1" applyAlignment="1">
      <alignment vertical="center"/>
    </xf>
    <xf numFmtId="44" fontId="7" fillId="2" borderId="4" xfId="24" applyFont="1" applyFill="1" applyBorder="1" applyAlignment="1">
      <alignment vertical="center"/>
    </xf>
    <xf numFmtId="9" fontId="7" fillId="2" borderId="9" xfId="22" applyNumberFormat="1" applyFont="1" applyFill="1" applyBorder="1" applyAlignment="1">
      <alignment vertical="center"/>
      <protection/>
    </xf>
    <xf numFmtId="9" fontId="7" fillId="2" borderId="10" xfId="22" applyNumberFormat="1" applyFont="1" applyFill="1" applyBorder="1" applyAlignment="1">
      <alignment vertical="center"/>
      <protection/>
    </xf>
    <xf numFmtId="44" fontId="7" fillId="5" borderId="2" xfId="24" applyFont="1" applyFill="1" applyBorder="1" applyAlignment="1">
      <alignment vertical="center"/>
    </xf>
    <xf numFmtId="9" fontId="7" fillId="3" borderId="11" xfId="22" applyNumberFormat="1" applyFont="1" applyFill="1" applyBorder="1" applyAlignment="1">
      <alignment vertical="center"/>
      <protection/>
    </xf>
    <xf numFmtId="164" fontId="7" fillId="5" borderId="3" xfId="22" applyNumberFormat="1" applyFont="1" applyFill="1" applyBorder="1" applyAlignment="1">
      <alignment vertical="center"/>
      <protection/>
    </xf>
    <xf numFmtId="2" fontId="7" fillId="3" borderId="4" xfId="23" applyNumberFormat="1" applyFont="1" applyFill="1" applyBorder="1" applyAlignment="1">
      <alignment horizontal="center" vertical="center"/>
    </xf>
    <xf numFmtId="2" fontId="7" fillId="3" borderId="7" xfId="23" applyNumberFormat="1" applyFont="1" applyFill="1" applyBorder="1" applyAlignment="1">
      <alignment horizontal="center" vertical="center"/>
    </xf>
    <xf numFmtId="0" fontId="3" fillId="0" borderId="2" xfId="22" applyFont="1" applyBorder="1" applyAlignment="1">
      <alignment horizontal="center" vertical="center" wrapText="1"/>
      <protection/>
    </xf>
    <xf numFmtId="44" fontId="3" fillId="2" borderId="8" xfId="24" applyFont="1" applyFill="1" applyBorder="1" applyAlignment="1" applyProtection="1">
      <alignment horizontal="center" vertical="center"/>
      <protection locked="0"/>
    </xf>
    <xf numFmtId="3" fontId="7" fillId="4" borderId="4" xfId="22" applyNumberFormat="1" applyFont="1" applyFill="1" applyBorder="1" applyAlignment="1">
      <alignment vertical="center"/>
      <protection/>
    </xf>
    <xf numFmtId="9" fontId="7" fillId="2" borderId="4" xfId="22" applyNumberFormat="1" applyFont="1" applyFill="1" applyBorder="1" applyAlignment="1">
      <alignment vertical="center"/>
      <protection/>
    </xf>
    <xf numFmtId="44" fontId="7" fillId="5" borderId="12" xfId="24" applyFont="1" applyFill="1" applyBorder="1" applyAlignment="1">
      <alignment vertical="center"/>
    </xf>
    <xf numFmtId="9" fontId="7" fillId="3" borderId="12" xfId="22" applyNumberFormat="1" applyFont="1" applyFill="1" applyBorder="1" applyAlignment="1">
      <alignment vertical="center"/>
      <protection/>
    </xf>
    <xf numFmtId="164" fontId="7" fillId="5" borderId="12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2" fontId="7" fillId="0" borderId="7" xfId="23" applyNumberFormat="1" applyFont="1" applyFill="1" applyBorder="1" applyAlignment="1">
      <alignment horizontal="center" vertical="center"/>
    </xf>
    <xf numFmtId="2" fontId="7" fillId="0" borderId="5" xfId="23" applyNumberFormat="1" applyFont="1" applyFill="1" applyBorder="1" applyAlignment="1">
      <alignment horizontal="center" vertical="center"/>
    </xf>
    <xf numFmtId="2" fontId="7" fillId="0" borderId="9" xfId="23" applyNumberFormat="1" applyFont="1" applyFill="1" applyBorder="1" applyAlignment="1">
      <alignment horizontal="center" vertical="center"/>
    </xf>
    <xf numFmtId="9" fontId="7" fillId="2" borderId="8" xfId="22" applyNumberFormat="1" applyFont="1" applyFill="1" applyBorder="1" applyAlignment="1">
      <alignment vertical="center"/>
      <protection/>
    </xf>
    <xf numFmtId="49" fontId="7" fillId="0" borderId="13" xfId="22" applyNumberFormat="1" applyFont="1" applyBorder="1" applyAlignment="1">
      <alignment horizontal="center" vertical="center" wrapText="1"/>
      <protection/>
    </xf>
    <xf numFmtId="2" fontId="7" fillId="2" borderId="8" xfId="22" applyNumberFormat="1" applyFont="1" applyFill="1" applyBorder="1" applyAlignment="1">
      <alignment horizontal="center" vertical="center" wrapText="1"/>
      <protection/>
    </xf>
    <xf numFmtId="2" fontId="7" fillId="0" borderId="8" xfId="22" applyNumberFormat="1" applyFont="1" applyBorder="1" applyAlignment="1">
      <alignment horizontal="center" vertical="center" wrapText="1"/>
      <protection/>
    </xf>
    <xf numFmtId="49" fontId="7" fillId="0" borderId="8" xfId="22" applyNumberFormat="1" applyFont="1" applyBorder="1" applyAlignment="1">
      <alignment horizontal="center" vertical="center"/>
      <protection/>
    </xf>
    <xf numFmtId="9" fontId="7" fillId="2" borderId="8" xfId="23" applyFont="1" applyFill="1" applyBorder="1" applyAlignment="1">
      <alignment horizontal="center" vertical="center"/>
    </xf>
    <xf numFmtId="49" fontId="7" fillId="0" borderId="8" xfId="22" applyNumberFormat="1" applyFont="1" applyBorder="1" applyAlignment="1">
      <alignment horizontal="center" vertical="center" wrapText="1"/>
      <protection/>
    </xf>
    <xf numFmtId="49" fontId="7" fillId="0" borderId="7" xfId="22" applyNumberFormat="1" applyFont="1" applyBorder="1" applyAlignment="1">
      <alignment horizontal="center" vertical="center"/>
      <protection/>
    </xf>
    <xf numFmtId="9" fontId="7" fillId="2" borderId="7" xfId="23" applyFont="1" applyFill="1" applyBorder="1" applyAlignment="1">
      <alignment horizontal="center" vertical="center"/>
    </xf>
    <xf numFmtId="49" fontId="7" fillId="0" borderId="7" xfId="22" applyNumberFormat="1" applyFont="1" applyBorder="1" applyAlignment="1">
      <alignment horizontal="center" vertical="center" wrapText="1"/>
      <protection/>
    </xf>
    <xf numFmtId="2" fontId="7" fillId="2" borderId="7" xfId="22" applyNumberFormat="1" applyFont="1" applyFill="1" applyBorder="1" applyAlignment="1">
      <alignment horizontal="center" vertical="center" wrapText="1"/>
      <protection/>
    </xf>
    <xf numFmtId="2" fontId="7" fillId="0" borderId="7" xfId="22" applyNumberFormat="1" applyFont="1" applyBorder="1" applyAlignment="1">
      <alignment horizontal="center" vertical="center" wrapText="1"/>
      <protection/>
    </xf>
    <xf numFmtId="49" fontId="7" fillId="0" borderId="14" xfId="22" applyNumberFormat="1" applyFont="1" applyBorder="1" applyAlignment="1">
      <alignment horizontal="center" vertical="center" wrapText="1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9" fontId="7" fillId="2" borderId="5" xfId="22" applyNumberFormat="1" applyFont="1" applyFill="1" applyBorder="1" applyAlignment="1">
      <alignment vertical="center"/>
      <protection/>
    </xf>
    <xf numFmtId="2" fontId="7" fillId="3" borderId="5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44" fontId="7" fillId="5" borderId="11" xfId="24" applyFont="1" applyFill="1" applyBorder="1" applyAlignment="1">
      <alignment vertical="center"/>
    </xf>
    <xf numFmtId="44" fontId="3" fillId="2" borderId="10" xfId="24" applyFont="1" applyFill="1" applyBorder="1" applyAlignment="1" applyProtection="1">
      <alignment horizontal="center" vertical="center"/>
      <protection locked="0"/>
    </xf>
    <xf numFmtId="44" fontId="7" fillId="6" borderId="2" xfId="24" applyFont="1" applyFill="1" applyBorder="1" applyAlignment="1">
      <alignment vertical="center"/>
    </xf>
    <xf numFmtId="44" fontId="7" fillId="6" borderId="12" xfId="24" applyFont="1" applyFill="1" applyBorder="1" applyAlignment="1">
      <alignment vertical="center"/>
    </xf>
    <xf numFmtId="49" fontId="5" fillId="0" borderId="0" xfId="22" applyNumberFormat="1" applyFont="1" applyAlignment="1">
      <alignment horizontal="left" vertical="center"/>
      <protection/>
    </xf>
    <xf numFmtId="49" fontId="5" fillId="5" borderId="15" xfId="22" applyNumberFormat="1" applyFont="1" applyFill="1" applyBorder="1" applyAlignment="1">
      <alignment horizontal="left" vertical="center" indent="1"/>
      <protection/>
    </xf>
    <xf numFmtId="49" fontId="5" fillId="5" borderId="11" xfId="22" applyNumberFormat="1" applyFont="1" applyFill="1" applyBorder="1" applyAlignment="1">
      <alignment horizontal="left" vertical="center" indent="1"/>
      <protection/>
    </xf>
    <xf numFmtId="49" fontId="5" fillId="5" borderId="16" xfId="22" applyNumberFormat="1" applyFont="1" applyFill="1" applyBorder="1" applyAlignment="1">
      <alignment horizontal="left" vertical="center" indent="1"/>
      <protection/>
    </xf>
    <xf numFmtId="2" fontId="7" fillId="0" borderId="10" xfId="22" applyNumberFormat="1" applyFont="1" applyBorder="1" applyAlignment="1">
      <alignment horizontal="center" vertical="center" wrapText="1"/>
      <protection/>
    </xf>
    <xf numFmtId="2" fontId="7" fillId="0" borderId="9" xfId="22" applyNumberFormat="1" applyFont="1" applyBorder="1" applyAlignment="1">
      <alignment horizontal="center" vertical="center" wrapText="1"/>
      <protection/>
    </xf>
    <xf numFmtId="49" fontId="6" fillId="5" borderId="15" xfId="22" applyNumberFormat="1" applyFont="1" applyFill="1" applyBorder="1" applyAlignment="1">
      <alignment horizontal="right" vertical="center"/>
      <protection/>
    </xf>
    <xf numFmtId="49" fontId="6" fillId="5" borderId="11" xfId="22" applyNumberFormat="1" applyFont="1" applyFill="1" applyBorder="1" applyAlignment="1">
      <alignment horizontal="right" vertical="center"/>
      <protection/>
    </xf>
    <xf numFmtId="49" fontId="7" fillId="0" borderId="7" xfId="22" applyNumberFormat="1" applyFont="1" applyBorder="1" applyAlignment="1">
      <alignment horizontal="center" vertical="center"/>
      <protection/>
    </xf>
    <xf numFmtId="9" fontId="7" fillId="2" borderId="7" xfId="23" applyFont="1" applyFill="1" applyBorder="1" applyAlignment="1">
      <alignment horizontal="center" vertical="center"/>
    </xf>
    <xf numFmtId="49" fontId="7" fillId="0" borderId="7" xfId="22" applyNumberFormat="1" applyFont="1" applyBorder="1" applyAlignment="1">
      <alignment horizontal="center" vertical="center" wrapText="1"/>
      <protection/>
    </xf>
    <xf numFmtId="49" fontId="7" fillId="0" borderId="17" xfId="22" applyNumberFormat="1" applyFont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49" fontId="6" fillId="5" borderId="16" xfId="22" applyNumberFormat="1" applyFont="1" applyFill="1" applyBorder="1" applyAlignment="1">
      <alignment horizontal="right" vertical="center"/>
      <protection/>
    </xf>
    <xf numFmtId="49" fontId="5" fillId="5" borderId="18" xfId="22" applyNumberFormat="1" applyFont="1" applyFill="1" applyBorder="1" applyAlignment="1">
      <alignment horizontal="left" vertical="center" indent="1"/>
      <protection/>
    </xf>
    <xf numFmtId="49" fontId="5" fillId="5" borderId="19" xfId="22" applyNumberFormat="1" applyFont="1" applyFill="1" applyBorder="1" applyAlignment="1">
      <alignment horizontal="left" vertical="center" indent="1"/>
      <protection/>
    </xf>
    <xf numFmtId="49" fontId="5" fillId="5" borderId="20" xfId="22" applyNumberFormat="1" applyFont="1" applyFill="1" applyBorder="1" applyAlignment="1">
      <alignment horizontal="left" vertical="center" indent="1"/>
      <protection/>
    </xf>
    <xf numFmtId="49" fontId="7" fillId="0" borderId="14" xfId="22" applyNumberFormat="1" applyFont="1" applyBorder="1" applyAlignment="1">
      <alignment horizontal="center" vertical="center" wrapText="1"/>
      <protection/>
    </xf>
    <xf numFmtId="49" fontId="7" fillId="0" borderId="21" xfId="22" applyNumberFormat="1" applyFont="1" applyBorder="1" applyAlignment="1">
      <alignment horizontal="center" vertical="center" wrapText="1"/>
      <protection/>
    </xf>
    <xf numFmtId="2" fontId="7" fillId="2" borderId="7" xfId="22" applyNumberFormat="1" applyFont="1" applyFill="1" applyBorder="1" applyAlignment="1">
      <alignment horizontal="center" vertical="center" wrapText="1"/>
      <protection/>
    </xf>
    <xf numFmtId="2" fontId="7" fillId="2" borderId="5" xfId="22" applyNumberFormat="1" applyFont="1" applyFill="1" applyBorder="1" applyAlignment="1">
      <alignment horizontal="center" vertical="center" wrapText="1"/>
      <protection/>
    </xf>
    <xf numFmtId="2" fontId="7" fillId="0" borderId="7" xfId="22" applyNumberFormat="1" applyFont="1" applyBorder="1" applyAlignment="1">
      <alignment horizontal="center" vertical="center" wrapText="1"/>
      <protection/>
    </xf>
    <xf numFmtId="2" fontId="7" fillId="0" borderId="5" xfId="22" applyNumberFormat="1" applyFont="1" applyBorder="1" applyAlignment="1">
      <alignment horizontal="center" vertical="center" wrapText="1"/>
      <protection/>
    </xf>
    <xf numFmtId="49" fontId="7" fillId="0" borderId="5" xfId="22" applyNumberFormat="1" applyFont="1" applyBorder="1" applyAlignment="1">
      <alignment horizontal="center" vertical="center"/>
      <protection/>
    </xf>
    <xf numFmtId="49" fontId="0" fillId="0" borderId="0" xfId="22" applyNumberFormat="1" applyAlignment="1">
      <alignment horizontal="left" vertical="center"/>
      <protection/>
    </xf>
    <xf numFmtId="49" fontId="7" fillId="0" borderId="10" xfId="22" applyNumberFormat="1" applyFont="1" applyBorder="1" applyAlignment="1">
      <alignment horizontal="center" vertical="center"/>
      <protection/>
    </xf>
    <xf numFmtId="49" fontId="7" fillId="0" borderId="9" xfId="22" applyNumberFormat="1" applyFont="1" applyBorder="1" applyAlignment="1">
      <alignment horizontal="center" vertical="center"/>
      <protection/>
    </xf>
    <xf numFmtId="9" fontId="7" fillId="2" borderId="5" xfId="23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="90" zoomScaleNormal="90" workbookViewId="0" topLeftCell="A1">
      <selection activeCell="E15" sqref="E15"/>
    </sheetView>
  </sheetViews>
  <sheetFormatPr defaultColWidth="9.140625" defaultRowHeight="23.25" customHeight="1"/>
  <cols>
    <col min="1" max="1" width="9.7109375" style="2" customWidth="1"/>
    <col min="2" max="2" width="23.57421875" style="3" customWidth="1"/>
    <col min="3" max="3" width="23.28125" style="3" customWidth="1"/>
    <col min="4" max="4" width="16.8515625" style="13" bestFit="1" customWidth="1"/>
    <col min="5" max="5" width="13.7109375" style="13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15.28125" style="8" customWidth="1"/>
    <col min="14" max="14" width="22.421875" style="9" customWidth="1"/>
    <col min="15" max="15" width="9.421875" style="10" customWidth="1"/>
    <col min="16" max="16" width="22.00390625" style="8" customWidth="1"/>
    <col min="17" max="16384" width="9.140625" style="1" customWidth="1"/>
  </cols>
  <sheetData>
    <row r="1" spans="1:16" ht="23.2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ht="20.25" customHeight="1" thickBot="1"/>
    <row r="3" spans="1:16" ht="21.75" customHeight="1" thickBot="1">
      <c r="A3" s="80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s="12" customFormat="1" ht="56.25" customHeight="1" thickBot="1">
      <c r="A4" s="14" t="s">
        <v>5</v>
      </c>
      <c r="B4" s="15" t="s">
        <v>0</v>
      </c>
      <c r="C4" s="15" t="s">
        <v>1</v>
      </c>
      <c r="D4" s="32" t="s">
        <v>2</v>
      </c>
      <c r="E4" s="16" t="s">
        <v>13</v>
      </c>
      <c r="F4" s="17" t="s">
        <v>11</v>
      </c>
      <c r="G4" s="18" t="s">
        <v>3</v>
      </c>
      <c r="H4" s="30" t="s">
        <v>8</v>
      </c>
      <c r="I4" s="29" t="s">
        <v>4</v>
      </c>
      <c r="J4" s="19" t="s">
        <v>14</v>
      </c>
      <c r="K4" s="20" t="s">
        <v>41</v>
      </c>
      <c r="L4" s="46" t="s">
        <v>43</v>
      </c>
      <c r="M4" s="20" t="s">
        <v>42</v>
      </c>
      <c r="N4" s="46" t="s">
        <v>44</v>
      </c>
      <c r="O4" s="21" t="s">
        <v>7</v>
      </c>
      <c r="P4" s="22" t="s">
        <v>45</v>
      </c>
    </row>
    <row r="5" spans="1:16" s="11" customFormat="1" ht="23.25" customHeight="1">
      <c r="A5" s="90" t="s">
        <v>10</v>
      </c>
      <c r="B5" s="91"/>
      <c r="C5" s="83" t="s">
        <v>16</v>
      </c>
      <c r="D5" s="73" t="s">
        <v>15</v>
      </c>
      <c r="E5" s="70"/>
      <c r="F5" s="74"/>
      <c r="G5" s="87" t="s">
        <v>6</v>
      </c>
      <c r="H5" s="88">
        <v>1</v>
      </c>
      <c r="I5" s="89" t="s">
        <v>9</v>
      </c>
      <c r="J5" s="24"/>
      <c r="K5" s="33">
        <v>1200</v>
      </c>
      <c r="L5" s="26">
        <f aca="true" t="shared" si="0" ref="L5:L6">J5*K5</f>
        <v>0</v>
      </c>
      <c r="M5" s="33">
        <f>K5*4</f>
        <v>4800</v>
      </c>
      <c r="N5" s="26">
        <f>L5*4</f>
        <v>0</v>
      </c>
      <c r="O5" s="39"/>
      <c r="P5" s="27">
        <f>N5*O5</f>
        <v>0</v>
      </c>
    </row>
    <row r="6" spans="1:16" s="11" customFormat="1" ht="23.25" customHeight="1">
      <c r="A6" s="90"/>
      <c r="B6" s="91"/>
      <c r="C6" s="83"/>
      <c r="D6" s="44">
        <v>1</v>
      </c>
      <c r="E6" s="23"/>
      <c r="F6" s="31"/>
      <c r="G6" s="87"/>
      <c r="H6" s="88"/>
      <c r="I6" s="89"/>
      <c r="J6" s="25"/>
      <c r="K6" s="33">
        <v>50</v>
      </c>
      <c r="L6" s="26">
        <f t="shared" si="0"/>
        <v>0</v>
      </c>
      <c r="M6" s="33">
        <f aca="true" t="shared" si="1" ref="M6:M7">K6*4</f>
        <v>200</v>
      </c>
      <c r="N6" s="38">
        <f aca="true" t="shared" si="2" ref="N6:N7">L6*4</f>
        <v>0</v>
      </c>
      <c r="O6" s="49"/>
      <c r="P6" s="27">
        <f aca="true" t="shared" si="3" ref="P6:P7">N6*O6</f>
        <v>0</v>
      </c>
    </row>
    <row r="7" spans="1:16" s="11" customFormat="1" ht="23.25" customHeight="1" thickBot="1">
      <c r="A7" s="90"/>
      <c r="B7" s="91"/>
      <c r="C7" s="84"/>
      <c r="D7" s="45">
        <v>5</v>
      </c>
      <c r="E7" s="34"/>
      <c r="F7" s="28"/>
      <c r="G7" s="87"/>
      <c r="H7" s="88"/>
      <c r="I7" s="89"/>
      <c r="J7" s="35"/>
      <c r="K7" s="36">
        <v>200</v>
      </c>
      <c r="L7" s="37">
        <f>J7*K7</f>
        <v>0</v>
      </c>
      <c r="M7" s="33">
        <f t="shared" si="1"/>
        <v>800</v>
      </c>
      <c r="N7" s="38">
        <f t="shared" si="2"/>
        <v>0</v>
      </c>
      <c r="O7" s="40"/>
      <c r="P7" s="27">
        <f t="shared" si="3"/>
        <v>0</v>
      </c>
    </row>
    <row r="8" spans="1:16" s="11" customFormat="1" ht="23.25" customHeight="1" thickBot="1">
      <c r="A8" s="85" t="s">
        <v>12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77">
        <f>SUM(L5:L7)</f>
        <v>0</v>
      </c>
      <c r="M8" s="75"/>
      <c r="N8" s="41">
        <f>SUM(N5:N7)</f>
        <v>0</v>
      </c>
      <c r="O8" s="42"/>
      <c r="P8" s="43">
        <f>SUM(P5:P7)</f>
        <v>0</v>
      </c>
    </row>
    <row r="9" ht="23.25" customHeight="1" thickBot="1"/>
    <row r="10" spans="1:16" ht="23.25" customHeight="1" thickBot="1">
      <c r="A10" s="80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6" ht="50.25" customHeight="1" thickBot="1">
      <c r="A11" s="14" t="s">
        <v>5</v>
      </c>
      <c r="B11" s="15" t="s">
        <v>0</v>
      </c>
      <c r="C11" s="15" t="s">
        <v>1</v>
      </c>
      <c r="D11" s="32" t="s">
        <v>2</v>
      </c>
      <c r="E11" s="16" t="s">
        <v>13</v>
      </c>
      <c r="F11" s="17" t="s">
        <v>11</v>
      </c>
      <c r="G11" s="18" t="s">
        <v>3</v>
      </c>
      <c r="H11" s="30" t="s">
        <v>8</v>
      </c>
      <c r="I11" s="29" t="s">
        <v>4</v>
      </c>
      <c r="J11" s="19" t="s">
        <v>14</v>
      </c>
      <c r="K11" s="20" t="s">
        <v>41</v>
      </c>
      <c r="L11" s="46" t="s">
        <v>43</v>
      </c>
      <c r="M11" s="20" t="s">
        <v>42</v>
      </c>
      <c r="N11" s="46" t="s">
        <v>44</v>
      </c>
      <c r="O11" s="21" t="s">
        <v>7</v>
      </c>
      <c r="P11" s="22" t="s">
        <v>45</v>
      </c>
    </row>
    <row r="12" spans="1:16" ht="23.25" customHeight="1">
      <c r="A12" s="90" t="s">
        <v>34</v>
      </c>
      <c r="B12" s="91"/>
      <c r="C12" s="83" t="s">
        <v>16</v>
      </c>
      <c r="D12" s="73">
        <v>1</v>
      </c>
      <c r="E12" s="70"/>
      <c r="F12" s="74"/>
      <c r="G12" s="87" t="s">
        <v>6</v>
      </c>
      <c r="H12" s="88">
        <v>1</v>
      </c>
      <c r="I12" s="89" t="s">
        <v>9</v>
      </c>
      <c r="J12" s="24"/>
      <c r="K12" s="33">
        <v>1000</v>
      </c>
      <c r="L12" s="26">
        <f aca="true" t="shared" si="4" ref="L12:L13">J12*K12</f>
        <v>0</v>
      </c>
      <c r="M12" s="33">
        <f aca="true" t="shared" si="5" ref="M12:M13">K12*4</f>
        <v>4000</v>
      </c>
      <c r="N12" s="26">
        <f aca="true" t="shared" si="6" ref="N12:N13">L12*4</f>
        <v>0</v>
      </c>
      <c r="O12" s="39"/>
      <c r="P12" s="27">
        <f aca="true" t="shared" si="7" ref="P12:P13">N12*O12</f>
        <v>0</v>
      </c>
    </row>
    <row r="13" spans="1:16" ht="23.25" customHeight="1" thickBot="1">
      <c r="A13" s="90"/>
      <c r="B13" s="91"/>
      <c r="C13" s="83"/>
      <c r="D13" s="44">
        <v>5</v>
      </c>
      <c r="E13" s="23"/>
      <c r="F13" s="31"/>
      <c r="G13" s="87"/>
      <c r="H13" s="88"/>
      <c r="I13" s="89"/>
      <c r="J13" s="25"/>
      <c r="K13" s="33">
        <v>1500</v>
      </c>
      <c r="L13" s="26">
        <f t="shared" si="4"/>
        <v>0</v>
      </c>
      <c r="M13" s="33">
        <f t="shared" si="5"/>
        <v>6000</v>
      </c>
      <c r="N13" s="38">
        <f t="shared" si="6"/>
        <v>0</v>
      </c>
      <c r="O13" s="40"/>
      <c r="P13" s="27">
        <f t="shared" si="7"/>
        <v>0</v>
      </c>
    </row>
    <row r="14" spans="1:16" ht="23.25" customHeight="1" thickBot="1">
      <c r="A14" s="85" t="s">
        <v>12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77">
        <f>SUM(L12:L13)</f>
        <v>0</v>
      </c>
      <c r="M14" s="75"/>
      <c r="N14" s="41">
        <f>SUM(N12:N13)</f>
        <v>0</v>
      </c>
      <c r="O14" s="42"/>
      <c r="P14" s="43">
        <f>SUM(P12:P13)</f>
        <v>0</v>
      </c>
    </row>
    <row r="15" ht="23.25" customHeight="1" thickBot="1"/>
    <row r="16" spans="1:16" ht="23.25" customHeight="1" thickBot="1">
      <c r="A16" s="80" t="s">
        <v>21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</row>
    <row r="17" spans="1:16" ht="45" customHeight="1" thickBot="1">
      <c r="A17" s="14" t="s">
        <v>5</v>
      </c>
      <c r="B17" s="15" t="s">
        <v>0</v>
      </c>
      <c r="C17" s="15" t="s">
        <v>1</v>
      </c>
      <c r="D17" s="32" t="s">
        <v>2</v>
      </c>
      <c r="E17" s="16" t="s">
        <v>13</v>
      </c>
      <c r="F17" s="17" t="s">
        <v>11</v>
      </c>
      <c r="G17" s="18" t="s">
        <v>3</v>
      </c>
      <c r="H17" s="30" t="s">
        <v>8</v>
      </c>
      <c r="I17" s="29" t="s">
        <v>4</v>
      </c>
      <c r="J17" s="19" t="s">
        <v>14</v>
      </c>
      <c r="K17" s="20" t="s">
        <v>41</v>
      </c>
      <c r="L17" s="46" t="s">
        <v>43</v>
      </c>
      <c r="M17" s="20" t="s">
        <v>42</v>
      </c>
      <c r="N17" s="46" t="s">
        <v>44</v>
      </c>
      <c r="O17" s="21" t="s">
        <v>7</v>
      </c>
      <c r="P17" s="22" t="s">
        <v>45</v>
      </c>
    </row>
    <row r="18" spans="1:16" ht="23.25" customHeight="1">
      <c r="A18" s="69" t="s">
        <v>35</v>
      </c>
      <c r="B18" s="67"/>
      <c r="C18" s="68" t="s">
        <v>39</v>
      </c>
      <c r="D18" s="73" t="s">
        <v>31</v>
      </c>
      <c r="E18" s="70"/>
      <c r="F18" s="71"/>
      <c r="G18" s="64" t="s">
        <v>19</v>
      </c>
      <c r="H18" s="65">
        <v>1</v>
      </c>
      <c r="I18" s="66" t="s">
        <v>20</v>
      </c>
      <c r="J18" s="24"/>
      <c r="K18" s="33">
        <v>300</v>
      </c>
      <c r="L18" s="26">
        <f aca="true" t="shared" si="8" ref="L18">J18*K18</f>
        <v>0</v>
      </c>
      <c r="M18" s="33">
        <f aca="true" t="shared" si="9" ref="M18:M19">K18*4</f>
        <v>1200</v>
      </c>
      <c r="N18" s="26">
        <f aca="true" t="shared" si="10" ref="N18:N19">L18*4</f>
        <v>0</v>
      </c>
      <c r="O18" s="72"/>
      <c r="P18" s="27">
        <f aca="true" t="shared" si="11" ref="P18:P19">N18*O18</f>
        <v>0</v>
      </c>
    </row>
    <row r="19" spans="1:16" ht="23.25" customHeight="1" thickBot="1">
      <c r="A19" s="58" t="s">
        <v>35</v>
      </c>
      <c r="B19" s="59"/>
      <c r="C19" s="60" t="s">
        <v>39</v>
      </c>
      <c r="D19" s="44">
        <v>0.5</v>
      </c>
      <c r="E19" s="23"/>
      <c r="F19" s="47"/>
      <c r="G19" s="61" t="s">
        <v>19</v>
      </c>
      <c r="H19" s="62">
        <v>1</v>
      </c>
      <c r="I19" s="63" t="s">
        <v>20</v>
      </c>
      <c r="J19" s="25"/>
      <c r="K19" s="48">
        <v>500</v>
      </c>
      <c r="L19" s="26">
        <f aca="true" t="shared" si="12" ref="L19">J19*K19</f>
        <v>0</v>
      </c>
      <c r="M19" s="33">
        <f t="shared" si="9"/>
        <v>2000</v>
      </c>
      <c r="N19" s="38">
        <f t="shared" si="10"/>
        <v>0</v>
      </c>
      <c r="O19" s="49"/>
      <c r="P19" s="27">
        <f t="shared" si="11"/>
        <v>0</v>
      </c>
    </row>
    <row r="20" spans="1:16" ht="23.25" customHeight="1" thickBot="1">
      <c r="A20" s="85" t="s">
        <v>12</v>
      </c>
      <c r="B20" s="86"/>
      <c r="C20" s="86"/>
      <c r="D20" s="86"/>
      <c r="E20" s="86"/>
      <c r="F20" s="86"/>
      <c r="G20" s="86"/>
      <c r="H20" s="86"/>
      <c r="I20" s="86"/>
      <c r="J20" s="86"/>
      <c r="K20" s="92"/>
      <c r="L20" s="78">
        <f>SUM(L18:L18)</f>
        <v>0</v>
      </c>
      <c r="M20" s="50"/>
      <c r="N20" s="50">
        <f>SUM(N18:N19)</f>
        <v>0</v>
      </c>
      <c r="O20" s="51"/>
      <c r="P20" s="52">
        <f>SUM(P18:P19)</f>
        <v>0</v>
      </c>
    </row>
    <row r="21" ht="23.25" customHeight="1" thickBot="1"/>
    <row r="22" spans="1:16" ht="23.25" customHeight="1" thickBot="1">
      <c r="A22" s="93" t="s">
        <v>24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5"/>
    </row>
    <row r="23" spans="1:16" ht="39.75" customHeight="1" thickBot="1">
      <c r="A23" s="14" t="s">
        <v>5</v>
      </c>
      <c r="B23" s="15" t="s">
        <v>0</v>
      </c>
      <c r="C23" s="15" t="s">
        <v>1</v>
      </c>
      <c r="D23" s="32" t="s">
        <v>2</v>
      </c>
      <c r="E23" s="16" t="s">
        <v>13</v>
      </c>
      <c r="F23" s="17" t="s">
        <v>11</v>
      </c>
      <c r="G23" s="18" t="s">
        <v>3</v>
      </c>
      <c r="H23" s="30" t="s">
        <v>8</v>
      </c>
      <c r="I23" s="29" t="s">
        <v>4</v>
      </c>
      <c r="J23" s="19" t="s">
        <v>14</v>
      </c>
      <c r="K23" s="20" t="s">
        <v>41</v>
      </c>
      <c r="L23" s="46" t="s">
        <v>43</v>
      </c>
      <c r="M23" s="20" t="s">
        <v>42</v>
      </c>
      <c r="N23" s="46" t="s">
        <v>44</v>
      </c>
      <c r="O23" s="21" t="s">
        <v>7</v>
      </c>
      <c r="P23" s="22" t="s">
        <v>45</v>
      </c>
    </row>
    <row r="24" spans="1:16" ht="23.25" customHeight="1">
      <c r="A24" s="89" t="s">
        <v>36</v>
      </c>
      <c r="B24" s="98"/>
      <c r="C24" s="100" t="s">
        <v>39</v>
      </c>
      <c r="D24" s="73" t="s">
        <v>22</v>
      </c>
      <c r="E24" s="70"/>
      <c r="F24" s="74"/>
      <c r="G24" s="87" t="s">
        <v>19</v>
      </c>
      <c r="H24" s="88">
        <v>1</v>
      </c>
      <c r="I24" s="89" t="s">
        <v>20</v>
      </c>
      <c r="J24" s="24"/>
      <c r="K24" s="33">
        <v>300</v>
      </c>
      <c r="L24" s="26">
        <f aca="true" t="shared" si="13" ref="L24">J24*K24</f>
        <v>0</v>
      </c>
      <c r="M24" s="33">
        <f aca="true" t="shared" si="14" ref="M24:M25">K24*4</f>
        <v>1200</v>
      </c>
      <c r="N24" s="26">
        <f aca="true" t="shared" si="15" ref="N24:N25">L24*4</f>
        <v>0</v>
      </c>
      <c r="O24" s="72"/>
      <c r="P24" s="24">
        <f aca="true" t="shared" si="16" ref="P24">L24+(L24*O24)</f>
        <v>0</v>
      </c>
    </row>
    <row r="25" spans="1:16" ht="23.25" customHeight="1" thickBot="1">
      <c r="A25" s="89"/>
      <c r="B25" s="98"/>
      <c r="C25" s="100"/>
      <c r="D25" s="44" t="s">
        <v>23</v>
      </c>
      <c r="E25" s="23"/>
      <c r="F25" s="53"/>
      <c r="G25" s="87"/>
      <c r="H25" s="88"/>
      <c r="I25" s="89"/>
      <c r="J25" s="25"/>
      <c r="K25" s="48">
        <v>1000</v>
      </c>
      <c r="L25" s="38">
        <f>J25*K25</f>
        <v>0</v>
      </c>
      <c r="M25" s="33">
        <f t="shared" si="14"/>
        <v>4000</v>
      </c>
      <c r="N25" s="38">
        <f t="shared" si="15"/>
        <v>0</v>
      </c>
      <c r="O25" s="49"/>
      <c r="P25" s="25">
        <f>L25+(L25*O25)</f>
        <v>0</v>
      </c>
    </row>
    <row r="26" spans="1:16" ht="23.25" customHeight="1" thickBot="1">
      <c r="A26" s="85" t="s">
        <v>12</v>
      </c>
      <c r="B26" s="86"/>
      <c r="C26" s="86"/>
      <c r="D26" s="86"/>
      <c r="E26" s="86"/>
      <c r="F26" s="86"/>
      <c r="G26" s="86"/>
      <c r="H26" s="86"/>
      <c r="I26" s="86"/>
      <c r="J26" s="86"/>
      <c r="K26" s="92"/>
      <c r="L26" s="78">
        <f>SUM(L24:L25)</f>
        <v>0</v>
      </c>
      <c r="M26" s="50"/>
      <c r="N26" s="50">
        <f>SUM(N24:N25)</f>
        <v>0</v>
      </c>
      <c r="O26" s="51"/>
      <c r="P26" s="52">
        <f>SUM(P24:P25)</f>
        <v>0</v>
      </c>
    </row>
    <row r="27" ht="23.25" customHeight="1" thickBot="1"/>
    <row r="28" spans="1:16" ht="23.25" customHeight="1" thickBot="1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  <row r="29" spans="1:16" ht="52.5" customHeight="1" thickBot="1">
      <c r="A29" s="14" t="s">
        <v>5</v>
      </c>
      <c r="B29" s="15" t="s">
        <v>0</v>
      </c>
      <c r="C29" s="15" t="s">
        <v>1</v>
      </c>
      <c r="D29" s="32" t="s">
        <v>2</v>
      </c>
      <c r="E29" s="16" t="s">
        <v>13</v>
      </c>
      <c r="F29" s="17" t="s">
        <v>11</v>
      </c>
      <c r="G29" s="18" t="s">
        <v>3</v>
      </c>
      <c r="H29" s="30" t="s">
        <v>8</v>
      </c>
      <c r="I29" s="29" t="s">
        <v>4</v>
      </c>
      <c r="J29" s="19" t="s">
        <v>14</v>
      </c>
      <c r="K29" s="20" t="s">
        <v>41</v>
      </c>
      <c r="L29" s="46" t="s">
        <v>43</v>
      </c>
      <c r="M29" s="20" t="s">
        <v>42</v>
      </c>
      <c r="N29" s="46" t="s">
        <v>44</v>
      </c>
      <c r="O29" s="21" t="s">
        <v>7</v>
      </c>
      <c r="P29" s="22" t="s">
        <v>45</v>
      </c>
    </row>
    <row r="30" spans="1:16" ht="23.25" customHeight="1">
      <c r="A30" s="96" t="s">
        <v>37</v>
      </c>
      <c r="B30" s="98"/>
      <c r="C30" s="100" t="s">
        <v>25</v>
      </c>
      <c r="D30" s="55" t="s">
        <v>26</v>
      </c>
      <c r="E30" s="70"/>
      <c r="F30" s="71"/>
      <c r="G30" s="87" t="s">
        <v>27</v>
      </c>
      <c r="H30" s="88">
        <v>1</v>
      </c>
      <c r="I30" s="87" t="s">
        <v>28</v>
      </c>
      <c r="J30" s="24"/>
      <c r="K30" s="33">
        <v>200</v>
      </c>
      <c r="L30" s="26">
        <f aca="true" t="shared" si="17" ref="L30:L31">J30*K30</f>
        <v>0</v>
      </c>
      <c r="M30" s="33">
        <f aca="true" t="shared" si="18" ref="M30:M31">K30*4</f>
        <v>800</v>
      </c>
      <c r="N30" s="26">
        <f aca="true" t="shared" si="19" ref="N30:N31">L30*4</f>
        <v>0</v>
      </c>
      <c r="O30" s="72"/>
      <c r="P30" s="27">
        <f aca="true" t="shared" si="20" ref="P30:P31">N30*O30</f>
        <v>0</v>
      </c>
    </row>
    <row r="31" spans="1:16" ht="23.25" customHeight="1" thickBot="1">
      <c r="A31" s="97"/>
      <c r="B31" s="99"/>
      <c r="C31" s="101"/>
      <c r="D31" s="54">
        <v>1</v>
      </c>
      <c r="E31" s="23"/>
      <c r="F31" s="53"/>
      <c r="G31" s="102"/>
      <c r="H31" s="88"/>
      <c r="I31" s="102"/>
      <c r="J31" s="25"/>
      <c r="K31" s="48">
        <v>2000</v>
      </c>
      <c r="L31" s="26">
        <f t="shared" si="17"/>
        <v>0</v>
      </c>
      <c r="M31" s="33">
        <f t="shared" si="18"/>
        <v>8000</v>
      </c>
      <c r="N31" s="38">
        <f t="shared" si="19"/>
        <v>0</v>
      </c>
      <c r="O31" s="49"/>
      <c r="P31" s="27">
        <f t="shared" si="20"/>
        <v>0</v>
      </c>
    </row>
    <row r="32" spans="1:16" ht="23.25" customHeight="1" thickBot="1">
      <c r="A32" s="85" t="s">
        <v>12</v>
      </c>
      <c r="B32" s="86"/>
      <c r="C32" s="86"/>
      <c r="D32" s="86"/>
      <c r="E32" s="86"/>
      <c r="F32" s="86"/>
      <c r="G32" s="86"/>
      <c r="H32" s="86"/>
      <c r="I32" s="86"/>
      <c r="J32" s="86"/>
      <c r="K32" s="92"/>
      <c r="L32" s="78">
        <f>SUM(L30:L31)</f>
        <v>0</v>
      </c>
      <c r="M32" s="50"/>
      <c r="N32" s="50">
        <f>SUM(N30:N31)</f>
        <v>0</v>
      </c>
      <c r="O32" s="51"/>
      <c r="P32" s="52">
        <f>SUM(P30:P31)</f>
        <v>0</v>
      </c>
    </row>
    <row r="33" ht="23.25" customHeight="1" thickBot="1"/>
    <row r="34" spans="1:16" ht="23.25" customHeight="1" thickBot="1">
      <c r="A34" s="93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43.5" customHeight="1" thickBot="1">
      <c r="A35" s="14" t="s">
        <v>5</v>
      </c>
      <c r="B35" s="15" t="s">
        <v>0</v>
      </c>
      <c r="C35" s="15" t="s">
        <v>1</v>
      </c>
      <c r="D35" s="32" t="s">
        <v>2</v>
      </c>
      <c r="E35" s="16" t="s">
        <v>13</v>
      </c>
      <c r="F35" s="17" t="s">
        <v>11</v>
      </c>
      <c r="G35" s="18" t="s">
        <v>3</v>
      </c>
      <c r="H35" s="30" t="s">
        <v>8</v>
      </c>
      <c r="I35" s="29" t="s">
        <v>4</v>
      </c>
      <c r="J35" s="19" t="s">
        <v>14</v>
      </c>
      <c r="K35" s="20" t="s">
        <v>41</v>
      </c>
      <c r="L35" s="46" t="s">
        <v>43</v>
      </c>
      <c r="M35" s="20" t="s">
        <v>42</v>
      </c>
      <c r="N35" s="46" t="s">
        <v>40</v>
      </c>
      <c r="O35" s="21" t="s">
        <v>7</v>
      </c>
      <c r="P35" s="22" t="s">
        <v>45</v>
      </c>
    </row>
    <row r="36" spans="1:16" ht="23.25" customHeight="1">
      <c r="A36" s="96" t="s">
        <v>38</v>
      </c>
      <c r="B36" s="98"/>
      <c r="C36" s="100" t="s">
        <v>30</v>
      </c>
      <c r="D36" s="55" t="s">
        <v>31</v>
      </c>
      <c r="E36" s="70"/>
      <c r="F36" s="76"/>
      <c r="G36" s="104" t="s">
        <v>27</v>
      </c>
      <c r="H36" s="88">
        <v>1</v>
      </c>
      <c r="I36" s="87" t="s">
        <v>32</v>
      </c>
      <c r="J36" s="24"/>
      <c r="K36" s="33">
        <v>500</v>
      </c>
      <c r="L36" s="26">
        <f aca="true" t="shared" si="21" ref="L36:L37">J36*K36</f>
        <v>0</v>
      </c>
      <c r="M36" s="33">
        <f aca="true" t="shared" si="22" ref="M36:M37">K36*4</f>
        <v>2000</v>
      </c>
      <c r="N36" s="26">
        <f aca="true" t="shared" si="23" ref="N36:N37">L36*4</f>
        <v>0</v>
      </c>
      <c r="O36" s="72"/>
      <c r="P36" s="27">
        <f aca="true" t="shared" si="24" ref="P36:P37">N36*O36</f>
        <v>0</v>
      </c>
    </row>
    <row r="37" spans="1:16" ht="23.25" customHeight="1" thickBot="1">
      <c r="A37" s="97"/>
      <c r="B37" s="99"/>
      <c r="C37" s="101"/>
      <c r="D37" s="56">
        <v>1</v>
      </c>
      <c r="E37" s="23"/>
      <c r="F37" s="53"/>
      <c r="G37" s="105"/>
      <c r="H37" s="106"/>
      <c r="I37" s="102"/>
      <c r="J37" s="25"/>
      <c r="K37" s="48">
        <v>3500</v>
      </c>
      <c r="L37" s="37">
        <f t="shared" si="21"/>
        <v>0</v>
      </c>
      <c r="M37" s="33">
        <f t="shared" si="22"/>
        <v>14000</v>
      </c>
      <c r="N37" s="38">
        <f t="shared" si="23"/>
        <v>0</v>
      </c>
      <c r="O37" s="57"/>
      <c r="P37" s="27">
        <f t="shared" si="24"/>
        <v>0</v>
      </c>
    </row>
    <row r="38" spans="1:16" ht="23.25" customHeight="1" thickBot="1">
      <c r="A38" s="85" t="s">
        <v>12</v>
      </c>
      <c r="B38" s="86"/>
      <c r="C38" s="86"/>
      <c r="D38" s="86"/>
      <c r="E38" s="86"/>
      <c r="F38" s="86"/>
      <c r="G38" s="86"/>
      <c r="H38" s="86"/>
      <c r="I38" s="86"/>
      <c r="J38" s="86"/>
      <c r="K38" s="92"/>
      <c r="L38" s="78">
        <f>SUM(L36:L37)</f>
        <v>0</v>
      </c>
      <c r="M38" s="50"/>
      <c r="N38" s="50">
        <f>SUM(N36:N37)</f>
        <v>0</v>
      </c>
      <c r="O38" s="51"/>
      <c r="P38" s="52">
        <f>SUM(P36:P37)</f>
        <v>0</v>
      </c>
    </row>
    <row r="40" spans="1:2" ht="23.25" customHeight="1">
      <c r="A40" s="103"/>
      <c r="B40" s="103"/>
    </row>
  </sheetData>
  <mergeCells count="44">
    <mergeCell ref="A40:B40"/>
    <mergeCell ref="A38:K38"/>
    <mergeCell ref="A24:A25"/>
    <mergeCell ref="B24:B25"/>
    <mergeCell ref="C24:C25"/>
    <mergeCell ref="G24:G25"/>
    <mergeCell ref="H24:H25"/>
    <mergeCell ref="I24:I25"/>
    <mergeCell ref="A32:K32"/>
    <mergeCell ref="A34:P34"/>
    <mergeCell ref="A36:A37"/>
    <mergeCell ref="B36:B37"/>
    <mergeCell ref="C36:C37"/>
    <mergeCell ref="G36:G37"/>
    <mergeCell ref="H36:H37"/>
    <mergeCell ref="I36:I37"/>
    <mergeCell ref="A26:K26"/>
    <mergeCell ref="A28:P28"/>
    <mergeCell ref="A30:A31"/>
    <mergeCell ref="B30:B31"/>
    <mergeCell ref="C30:C31"/>
    <mergeCell ref="G30:G31"/>
    <mergeCell ref="H30:H31"/>
    <mergeCell ref="I30:I31"/>
    <mergeCell ref="A14:K14"/>
    <mergeCell ref="A16:P16"/>
    <mergeCell ref="A20:K20"/>
    <mergeCell ref="A22:P22"/>
    <mergeCell ref="A10:P10"/>
    <mergeCell ref="A12:A13"/>
    <mergeCell ref="B12:B13"/>
    <mergeCell ref="C12:C13"/>
    <mergeCell ref="G12:G13"/>
    <mergeCell ref="H12:H13"/>
    <mergeCell ref="I12:I13"/>
    <mergeCell ref="A1:P1"/>
    <mergeCell ref="A3:P3"/>
    <mergeCell ref="C5:C7"/>
    <mergeCell ref="A8:K8"/>
    <mergeCell ref="G5:G7"/>
    <mergeCell ref="H5:H7"/>
    <mergeCell ref="I5:I7"/>
    <mergeCell ref="A5:A7"/>
    <mergeCell ref="B5:B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Mičánková Lucie</cp:lastModifiedBy>
  <cp:lastPrinted>2023-10-03T08:13:12Z</cp:lastPrinted>
  <dcterms:created xsi:type="dcterms:W3CDTF">2016-07-29T15:24:42Z</dcterms:created>
  <dcterms:modified xsi:type="dcterms:W3CDTF">2024-02-16T12:18:03Z</dcterms:modified>
  <cp:category/>
  <cp:version/>
  <cp:contentType/>
  <cp:contentStatus/>
</cp:coreProperties>
</file>