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kty 2024\096 FN Brno Dětská nemocnice rehabilitace_PPS Kania\D.1.4.6 - MAR\"/>
    </mc:Choice>
  </mc:AlternateContent>
  <xr:revisionPtr revIDLastSave="0" documentId="13_ncr:1_{E454F819-FFCE-4031-BFC9-A24B829482F0}" xr6:coauthVersionLast="47" xr6:coauthVersionMax="47" xr10:uidLastSave="{00000000-0000-0000-0000-000000000000}"/>
  <bookViews>
    <workbookView xWindow="-120" yWindow="-120" windowWidth="29040" windowHeight="15720" activeTab="2" xr2:uid="{8429C59C-9701-4E73-8DDF-AF6088D695C7}"/>
  </bookViews>
  <sheets>
    <sheet name="Parametry" sheetId="1" r:id="rId1"/>
    <sheet name="Rekapitulace" sheetId="3" r:id="rId2"/>
    <sheet name="Rozpočet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C11" i="3" s="1"/>
  <c r="I104" i="2"/>
  <c r="H104" i="2"/>
  <c r="F104" i="2"/>
  <c r="J104" i="2" s="1"/>
  <c r="I103" i="2"/>
  <c r="H103" i="2"/>
  <c r="F103" i="2"/>
  <c r="J103" i="2" s="1"/>
  <c r="I102" i="2"/>
  <c r="H102" i="2"/>
  <c r="F102" i="2"/>
  <c r="J102" i="2" s="1"/>
  <c r="I99" i="2"/>
  <c r="H99" i="2"/>
  <c r="F99" i="2"/>
  <c r="I97" i="2"/>
  <c r="H97" i="2"/>
  <c r="F97" i="2"/>
  <c r="J97" i="2" s="1"/>
  <c r="I95" i="2"/>
  <c r="H95" i="2"/>
  <c r="F95" i="2"/>
  <c r="I94" i="2"/>
  <c r="H94" i="2"/>
  <c r="F94" i="2"/>
  <c r="J94" i="2" s="1"/>
  <c r="I93" i="2"/>
  <c r="H93" i="2"/>
  <c r="F93" i="2"/>
  <c r="J93" i="2" s="1"/>
  <c r="I92" i="2"/>
  <c r="H92" i="2"/>
  <c r="F92" i="2"/>
  <c r="I91" i="2"/>
  <c r="H91" i="2"/>
  <c r="F91" i="2"/>
  <c r="J91" i="2" s="1"/>
  <c r="I90" i="2"/>
  <c r="H90" i="2"/>
  <c r="F90" i="2"/>
  <c r="I89" i="2"/>
  <c r="H89" i="2"/>
  <c r="F89" i="2"/>
  <c r="I83" i="2"/>
  <c r="H83" i="2"/>
  <c r="F83" i="2"/>
  <c r="I82" i="2"/>
  <c r="H82" i="2"/>
  <c r="F82" i="2"/>
  <c r="J82" i="2" s="1"/>
  <c r="I80" i="2"/>
  <c r="H80" i="2"/>
  <c r="F80" i="2"/>
  <c r="J80" i="2" s="1"/>
  <c r="I79" i="2"/>
  <c r="H79" i="2"/>
  <c r="F79" i="2"/>
  <c r="J79" i="2" s="1"/>
  <c r="I77" i="2"/>
  <c r="H77" i="2"/>
  <c r="F77" i="2"/>
  <c r="J77" i="2" s="1"/>
  <c r="I76" i="2"/>
  <c r="H76" i="2"/>
  <c r="F76" i="2"/>
  <c r="I75" i="2"/>
  <c r="H75" i="2"/>
  <c r="F75" i="2"/>
  <c r="I74" i="2"/>
  <c r="H74" i="2"/>
  <c r="F74" i="2"/>
  <c r="I72" i="2"/>
  <c r="H72" i="2"/>
  <c r="F72" i="2"/>
  <c r="J72" i="2" s="1"/>
  <c r="I71" i="2"/>
  <c r="H71" i="2"/>
  <c r="F71" i="2"/>
  <c r="J71" i="2" s="1"/>
  <c r="I69" i="2"/>
  <c r="H69" i="2"/>
  <c r="F69" i="2"/>
  <c r="J69" i="2" s="1"/>
  <c r="I68" i="2"/>
  <c r="H68" i="2"/>
  <c r="F68" i="2"/>
  <c r="J68" i="2" s="1"/>
  <c r="I66" i="2"/>
  <c r="H66" i="2"/>
  <c r="F66" i="2"/>
  <c r="J66" i="2" s="1"/>
  <c r="I64" i="2"/>
  <c r="H64" i="2"/>
  <c r="F64" i="2"/>
  <c r="I63" i="2"/>
  <c r="H63" i="2"/>
  <c r="F63" i="2"/>
  <c r="J63" i="2" s="1"/>
  <c r="I57" i="2"/>
  <c r="H57" i="2"/>
  <c r="F57" i="2"/>
  <c r="J57" i="2" s="1"/>
  <c r="I56" i="2"/>
  <c r="H56" i="2"/>
  <c r="F56" i="2"/>
  <c r="J56" i="2" s="1"/>
  <c r="I55" i="2"/>
  <c r="H55" i="2"/>
  <c r="F55" i="2"/>
  <c r="J55" i="2" s="1"/>
  <c r="I54" i="2"/>
  <c r="H54" i="2"/>
  <c r="F54" i="2"/>
  <c r="J54" i="2" s="1"/>
  <c r="I53" i="2"/>
  <c r="H53" i="2"/>
  <c r="F53" i="2"/>
  <c r="I52" i="2"/>
  <c r="H52" i="2"/>
  <c r="F52" i="2"/>
  <c r="I51" i="2"/>
  <c r="H51" i="2"/>
  <c r="F51" i="2"/>
  <c r="I50" i="2"/>
  <c r="H50" i="2"/>
  <c r="F50" i="2"/>
  <c r="J50" i="2" s="1"/>
  <c r="I47" i="2"/>
  <c r="H47" i="2"/>
  <c r="F47" i="2"/>
  <c r="J47" i="2" s="1"/>
  <c r="I45" i="2"/>
  <c r="H45" i="2"/>
  <c r="F45" i="2"/>
  <c r="J45" i="2" s="1"/>
  <c r="I43" i="2"/>
  <c r="H43" i="2"/>
  <c r="F43" i="2"/>
  <c r="I41" i="2"/>
  <c r="H41" i="2"/>
  <c r="F41" i="2"/>
  <c r="I39" i="2"/>
  <c r="H39" i="2"/>
  <c r="F39" i="2"/>
  <c r="I37" i="2"/>
  <c r="H37" i="2"/>
  <c r="F37" i="2"/>
  <c r="J37" i="2" s="1"/>
  <c r="I31" i="2"/>
  <c r="H31" i="2"/>
  <c r="F31" i="2"/>
  <c r="J31" i="2" s="1"/>
  <c r="I30" i="2"/>
  <c r="H30" i="2"/>
  <c r="F30" i="2"/>
  <c r="J30" i="2" s="1"/>
  <c r="I29" i="2"/>
  <c r="H29" i="2"/>
  <c r="F29" i="2"/>
  <c r="J29" i="2" s="1"/>
  <c r="I28" i="2"/>
  <c r="H28" i="2"/>
  <c r="F28" i="2"/>
  <c r="I27" i="2"/>
  <c r="H27" i="2"/>
  <c r="F27" i="2"/>
  <c r="J27" i="2" s="1"/>
  <c r="I26" i="2"/>
  <c r="H26" i="2"/>
  <c r="F26" i="2"/>
  <c r="J26" i="2" s="1"/>
  <c r="I25" i="2"/>
  <c r="H25" i="2"/>
  <c r="F25" i="2"/>
  <c r="J25" i="2" s="1"/>
  <c r="I24" i="2"/>
  <c r="H24" i="2"/>
  <c r="F24" i="2"/>
  <c r="J24" i="2" s="1"/>
  <c r="I23" i="2"/>
  <c r="H23" i="2"/>
  <c r="F23" i="2"/>
  <c r="J23" i="2" s="1"/>
  <c r="I22" i="2"/>
  <c r="H22" i="2"/>
  <c r="F22" i="2"/>
  <c r="J22" i="2" s="1"/>
  <c r="I21" i="2"/>
  <c r="H21" i="2"/>
  <c r="F21" i="2"/>
  <c r="J21" i="2" s="1"/>
  <c r="I20" i="2"/>
  <c r="H20" i="2"/>
  <c r="F20" i="2"/>
  <c r="J20" i="2" s="1"/>
  <c r="I19" i="2"/>
  <c r="H19" i="2"/>
  <c r="F19" i="2"/>
  <c r="J19" i="2" s="1"/>
  <c r="I18" i="2"/>
  <c r="H18" i="2"/>
  <c r="F18" i="2"/>
  <c r="J18" i="2" s="1"/>
  <c r="I17" i="2"/>
  <c r="H17" i="2"/>
  <c r="F17" i="2"/>
  <c r="I12" i="2"/>
  <c r="H12" i="2"/>
  <c r="F12" i="2"/>
  <c r="J12" i="2" s="1"/>
  <c r="I11" i="2"/>
  <c r="H11" i="2"/>
  <c r="F11" i="2"/>
  <c r="I10" i="2"/>
  <c r="H10" i="2"/>
  <c r="F10" i="2"/>
  <c r="J10" i="2" s="1"/>
  <c r="I9" i="2"/>
  <c r="H9" i="2"/>
  <c r="F9" i="2"/>
  <c r="J9" i="2" s="1"/>
  <c r="I8" i="2"/>
  <c r="H8" i="2"/>
  <c r="F8" i="2"/>
  <c r="J8" i="2" s="1"/>
  <c r="I6" i="2"/>
  <c r="H6" i="2"/>
  <c r="F6" i="2"/>
  <c r="I4" i="2"/>
  <c r="H4" i="2"/>
  <c r="F4" i="2"/>
  <c r="J90" i="2" l="1"/>
  <c r="J95" i="2"/>
  <c r="J64" i="2"/>
  <c r="J74" i="2"/>
  <c r="J75" i="2"/>
  <c r="J76" i="2"/>
  <c r="J43" i="2"/>
  <c r="J51" i="2"/>
  <c r="J52" i="2"/>
  <c r="J53" i="2"/>
  <c r="F105" i="2"/>
  <c r="B36" i="3" s="1"/>
  <c r="F32" i="2"/>
  <c r="B33" i="3" s="1"/>
  <c r="H105" i="2"/>
  <c r="C36" i="3" s="1"/>
  <c r="J4" i="2"/>
  <c r="H32" i="2"/>
  <c r="C33" i="3" s="1"/>
  <c r="F13" i="2"/>
  <c r="J99" i="2"/>
  <c r="J92" i="2"/>
  <c r="F58" i="2"/>
  <c r="B34" i="3" s="1"/>
  <c r="H58" i="2"/>
  <c r="C34" i="3" s="1"/>
  <c r="H84" i="2"/>
  <c r="C35" i="3" s="1"/>
  <c r="J11" i="2"/>
  <c r="J28" i="2"/>
  <c r="J41" i="2"/>
  <c r="J83" i="2"/>
  <c r="J84" i="2" s="1"/>
  <c r="B32" i="3"/>
  <c r="F84" i="2"/>
  <c r="B35" i="3" s="1"/>
  <c r="J6" i="2"/>
  <c r="H13" i="2"/>
  <c r="J89" i="2"/>
  <c r="J17" i="2"/>
  <c r="J39" i="2"/>
  <c r="B3" i="3" l="1"/>
  <c r="C4" i="3" s="1"/>
  <c r="J105" i="2"/>
  <c r="J32" i="2"/>
  <c r="B4" i="3"/>
  <c r="B7" i="3" s="1"/>
  <c r="B12" i="3" s="1"/>
  <c r="J58" i="2"/>
  <c r="J13" i="2"/>
  <c r="C6" i="3"/>
  <c r="C32" i="3"/>
  <c r="C5" i="3"/>
  <c r="C8" i="3" l="1"/>
  <c r="C7" i="3"/>
  <c r="C12" i="3" l="1"/>
  <c r="C15" i="3"/>
  <c r="C20" i="3" l="1"/>
  <c r="C19" i="3"/>
  <c r="C14" i="3"/>
  <c r="C13" i="3"/>
  <c r="C21" i="3" l="1"/>
  <c r="C16" i="3"/>
  <c r="C22" i="3" s="1"/>
  <c r="C24" i="3" l="1"/>
  <c r="B25" i="3" s="1"/>
  <c r="C25" i="3" s="1"/>
  <c r="C27" i="3" l="1"/>
  <c r="C29" i="3"/>
  <c r="C30" i="3"/>
</calcChain>
</file>

<file path=xl/sharedStrings.xml><?xml version="1.0" encoding="utf-8"?>
<sst xmlns="http://schemas.openxmlformats.org/spreadsheetml/2006/main" count="430" uniqueCount="249">
  <si>
    <t>Název</t>
  </si>
  <si>
    <t>Hodnota</t>
  </si>
  <si>
    <t>Nadpis rekapitulace</t>
  </si>
  <si>
    <t>Seznam prací a dodávek elektrotechnických zařízení</t>
  </si>
  <si>
    <t>Akce</t>
  </si>
  <si>
    <t>FN Brno - Rekonstrukce pracoviště rehabilitace</t>
  </si>
  <si>
    <t/>
  </si>
  <si>
    <t>Dětská nemocnice</t>
  </si>
  <si>
    <t>Projekt</t>
  </si>
  <si>
    <t>D.1.4.6 - MaR</t>
  </si>
  <si>
    <t>Investor</t>
  </si>
  <si>
    <t>Fakultní nemocnice Brno</t>
  </si>
  <si>
    <t>Z. č.</t>
  </si>
  <si>
    <t>A. č.</t>
  </si>
  <si>
    <t>Smlouva</t>
  </si>
  <si>
    <t>Vypracoval</t>
  </si>
  <si>
    <t>Stanislav Gajzler</t>
  </si>
  <si>
    <t>Kontroloval</t>
  </si>
  <si>
    <t>Datum</t>
  </si>
  <si>
    <t>24.07.2024</t>
  </si>
  <si>
    <t>Zpracovatel</t>
  </si>
  <si>
    <t>CÚ</t>
  </si>
  <si>
    <t>URS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</si>
  <si>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</si>
  <si>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</si>
  <si>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</si>
  <si>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</si>
  <si>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</si>
  <si>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</si>
  <si>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</si>
  <si>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</si>
  <si>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</si>
  <si>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</si>
  <si>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</si>
  <si>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</si>
  <si>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</si>
  <si>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</si>
  <si>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</si>
  <si>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</si>
  <si>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</si>
  <si>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</si>
  <si>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</si>
  <si>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</si>
  <si>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</si>
  <si>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</si>
  <si>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</si>
  <si>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</si>
  <si>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</si>
  <si>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</si>
  <si>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</si>
  <si>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</si>
  <si>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</si>
  <si>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</si>
  <si>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</si>
  <si>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</si>
  <si>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</si>
  <si>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</si>
  <si>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</si>
  <si>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</si>
  <si>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 řídícího systému</t>
  </si>
  <si>
    <t>Dislej</t>
  </si>
  <si>
    <t>1</t>
  </si>
  <si>
    <t>Dotykový panel 7", integrovaný webový server</t>
  </si>
  <si>
    <t>ks</t>
  </si>
  <si>
    <t>Regulátor</t>
  </si>
  <si>
    <t>2</t>
  </si>
  <si>
    <t>Modulární podstanice pro zdroje tepla a chladu, BACnet/IP</t>
  </si>
  <si>
    <t>Moduly</t>
  </si>
  <si>
    <t>3</t>
  </si>
  <si>
    <t>Napájecí modul 1.2 A,  DC 24 V , AC 24 V pro periferie, předává i signál modulové sběrnice</t>
  </si>
  <si>
    <t>4</t>
  </si>
  <si>
    <t>Univerzální I/O modul, 8 UIO, pro podstanice</t>
  </si>
  <si>
    <t>5</t>
  </si>
  <si>
    <t>Modul digitálních vstupů, 16 DI, pro podstanice</t>
  </si>
  <si>
    <t>6</t>
  </si>
  <si>
    <t>Modul digitálních výstupů, 6 DO, pro podstanice</t>
  </si>
  <si>
    <t>7</t>
  </si>
  <si>
    <t>Sběrnicový modul,  AC / DC 12-24 V pro periferie, předává i signál modulové sběrnice</t>
  </si>
  <si>
    <t>Dodávky řídícího systému - celkem</t>
  </si>
  <si>
    <t>Dodávky rozvaděče RM4</t>
  </si>
  <si>
    <t>8</t>
  </si>
  <si>
    <t>Rozvaděč oceloplechový 2000x800x300 vč. montážní deska</t>
  </si>
  <si>
    <t>9</t>
  </si>
  <si>
    <t>Hlavní vypínač 400V/32A</t>
  </si>
  <si>
    <t>10</t>
  </si>
  <si>
    <t>-16B-1 Jistič, In 16 A, Ue AC 230/400 V / DC 72 V, charakteristika B, 1pól, Icn 10 kA</t>
  </si>
  <si>
    <t>Ks</t>
  </si>
  <si>
    <t>11</t>
  </si>
  <si>
    <t>-10B-1 Jistič, In 10 A, Ue AC 230/400 V / DC 72 V, charakteristika B, 1pól, Icn 10 kA</t>
  </si>
  <si>
    <t>-6B-1 Jistič, In 6 A, Ue AC 230/400 V / DC 72 V, charakteristika B, 1pól, Icn 10 kA</t>
  </si>
  <si>
    <t>13</t>
  </si>
  <si>
    <t>-6B-3 Jistič, In 6 A, Ue AC 230/400 V / DC 216 V, charakteristika B, 3pól, Icn 10 kA</t>
  </si>
  <si>
    <t>14</t>
  </si>
  <si>
    <t>Přepěťová ochrana s vf filtrem, instalace těsně před chráněné zařízení, 16 A</t>
  </si>
  <si>
    <t>15</t>
  </si>
  <si>
    <t>Zásuvka 230V/16A DIN</t>
  </si>
  <si>
    <t>16</t>
  </si>
  <si>
    <t>Bezpečnostní ochranný transformátor 230 V/24 V, 160 VA</t>
  </si>
  <si>
    <t>17</t>
  </si>
  <si>
    <t>Svorka pro pojistku</t>
  </si>
  <si>
    <t>18</t>
  </si>
  <si>
    <t>Svorka řadová do 2,5mm</t>
  </si>
  <si>
    <t>19</t>
  </si>
  <si>
    <t>Relé 2P/230V vč. patice</t>
  </si>
  <si>
    <t>20</t>
  </si>
  <si>
    <t>Relé 2P/24VAC vč. patice</t>
  </si>
  <si>
    <t>Pomocný montážní materiál</t>
  </si>
  <si>
    <t>22</t>
  </si>
  <si>
    <t>Výroba rozvaděče, zkoušky, atesty</t>
  </si>
  <si>
    <t>hod</t>
  </si>
  <si>
    <t>Dodávky rozvaděče RM4 - celkem</t>
  </si>
  <si>
    <t>Dodávky polních přístrojů</t>
  </si>
  <si>
    <t>Kanálové teplotní čidlo</t>
  </si>
  <si>
    <t>23</t>
  </si>
  <si>
    <t xml:space="preserve">  -  Ni1000 - 0,4m, -50…+80°C</t>
  </si>
  <si>
    <t>Příložné čidlo teploty</t>
  </si>
  <si>
    <t>24</t>
  </si>
  <si>
    <t>Ni 1000</t>
  </si>
  <si>
    <t>Kanálové čidlo relativní vlhkosti a teploty</t>
  </si>
  <si>
    <t>25</t>
  </si>
  <si>
    <t xml:space="preserve"> 2* 0-10V</t>
  </si>
  <si>
    <t>Diferenční tlakový spínač</t>
  </si>
  <si>
    <t>26</t>
  </si>
  <si>
    <t>20...300 Pa</t>
  </si>
  <si>
    <t>Diferenční tlakový snímač</t>
  </si>
  <si>
    <t>27</t>
  </si>
  <si>
    <t xml:space="preserve">napájení 24VAC/VDC, 0-10V </t>
  </si>
  <si>
    <t>Toč.pohon VZT klapky 24V, 0-10V-nast., 20 Nm</t>
  </si>
  <si>
    <t>28</t>
  </si>
  <si>
    <t>24V, 0-10V</t>
  </si>
  <si>
    <t>Toč.pohon VZT klapky</t>
  </si>
  <si>
    <t xml:space="preserve"> 24V, 2-bod, 16 Nm,</t>
  </si>
  <si>
    <t>29</t>
  </si>
  <si>
    <t>16 Nm, hav.fun.</t>
  </si>
  <si>
    <t>30</t>
  </si>
  <si>
    <t>Mrazová ochrana ohřívače, 6m</t>
  </si>
  <si>
    <t>31</t>
  </si>
  <si>
    <t>EC motor - zapojení</t>
  </si>
  <si>
    <t>32</t>
  </si>
  <si>
    <t>Regulační ventil ohřívače - zapojení</t>
  </si>
  <si>
    <t>33</t>
  </si>
  <si>
    <t>Vyvíječ páry - zapojení</t>
  </si>
  <si>
    <t>34</t>
  </si>
  <si>
    <t>AHU box kondenzační jednotky - zapojení</t>
  </si>
  <si>
    <t>35</t>
  </si>
  <si>
    <t>Čerpadlo ohřívače - zapojení</t>
  </si>
  <si>
    <t>36</t>
  </si>
  <si>
    <t>Požární klapka - zapojení</t>
  </si>
  <si>
    <t>Dodávky polních přístrojů - celkem</t>
  </si>
  <si>
    <t>Montážní materiál a práce</t>
  </si>
  <si>
    <t>KABELOVÝ DRÁTOVÝ ŽLAB MERKUR VČ. DÍLŮ A PŘÍSLUŠENSTVÍ, ŽÁROVÝ ZINEK</t>
  </si>
  <si>
    <t>37</t>
  </si>
  <si>
    <t xml:space="preserve">100/50 </t>
  </si>
  <si>
    <t>m</t>
  </si>
  <si>
    <t>38</t>
  </si>
  <si>
    <t xml:space="preserve">50/50 </t>
  </si>
  <si>
    <t>KRABICOVÁ ROZVODKA, IP 54, PRÁZDNÁ</t>
  </si>
  <si>
    <t>39</t>
  </si>
  <si>
    <t>A8 75x75 mm</t>
  </si>
  <si>
    <t>TRUBKA OHEBNÁ STŘEDNÍ MECHANICKÁ O   DOLNOST</t>
  </si>
  <si>
    <t>40</t>
  </si>
  <si>
    <t>d 20  mm, pevně</t>
  </si>
  <si>
    <t>41</t>
  </si>
  <si>
    <t xml:space="preserve"> d 16  mm, pevně</t>
  </si>
  <si>
    <t>TRUBKA TUHÁ STŘEDNÍ MECHANICKÁ ODOLNOST ŠEDÁ</t>
  </si>
  <si>
    <t>42</t>
  </si>
  <si>
    <t xml:space="preserve"> d 20  mm, pevně</t>
  </si>
  <si>
    <t>43</t>
  </si>
  <si>
    <t>d 16  mm, pevně</t>
  </si>
  <si>
    <t>SDĚLOVACÍ KABEL</t>
  </si>
  <si>
    <t>44</t>
  </si>
  <si>
    <t>J-Y(St)Y 1x2x0,8 , pevně</t>
  </si>
  <si>
    <t>45</t>
  </si>
  <si>
    <t>J-Y(St)Y 2x2x0,8 , pevně</t>
  </si>
  <si>
    <t>46</t>
  </si>
  <si>
    <t>J-Y(St)Y 3x2x0,8 , pevně</t>
  </si>
  <si>
    <t>47</t>
  </si>
  <si>
    <t>J-Y(St)Y 4x2x0,8 , pevně</t>
  </si>
  <si>
    <t>KABEL SILOVÝ,IZOLACE PVC</t>
  </si>
  <si>
    <t>48</t>
  </si>
  <si>
    <t>CYKY-J 3x1,5 , pevně</t>
  </si>
  <si>
    <t>49</t>
  </si>
  <si>
    <t>CYKY-J 4x1,5 , pevně</t>
  </si>
  <si>
    <t>VODIČ PRO POSPOJOVÁNÍ</t>
  </si>
  <si>
    <t>50</t>
  </si>
  <si>
    <t>CY6 Žlutozelený, pevně</t>
  </si>
  <si>
    <t>51</t>
  </si>
  <si>
    <t>Podružný materiál</t>
  </si>
  <si>
    <t>Montážní materiál a práce - celkem</t>
  </si>
  <si>
    <t>HZS</t>
  </si>
  <si>
    <t>HODINOVE ZUCTOVACI SAZBY</t>
  </si>
  <si>
    <t>52</t>
  </si>
  <si>
    <t>Výrobní dokumentace rozvaděče</t>
  </si>
  <si>
    <t>53</t>
  </si>
  <si>
    <t>Programování DDC regulátoru</t>
  </si>
  <si>
    <t>bod</t>
  </si>
  <si>
    <t>54</t>
  </si>
  <si>
    <t>Vizualizace na stávající centrále</t>
  </si>
  <si>
    <t>55</t>
  </si>
  <si>
    <t>Vizualizace na centrála FN Bohunice</t>
  </si>
  <si>
    <t>56</t>
  </si>
  <si>
    <t>Test 1:1; parametrizace regulace</t>
  </si>
  <si>
    <t>57</t>
  </si>
  <si>
    <t xml:space="preserve"> Zkusebni provoz</t>
  </si>
  <si>
    <t>58</t>
  </si>
  <si>
    <t xml:space="preserve"> Zauceni obsluhy</t>
  </si>
  <si>
    <t>SPOLUPRACE S DODAVATELEM PRI</t>
  </si>
  <si>
    <t>59</t>
  </si>
  <si>
    <t xml:space="preserve"> zapojovani a zkouskach</t>
  </si>
  <si>
    <t>KOORDINACE POSTUPU PRACI</t>
  </si>
  <si>
    <t>60</t>
  </si>
  <si>
    <t xml:space="preserve"> S ostatnimi profesemi</t>
  </si>
  <si>
    <t>PROVEDENI REVIZNICH ZKOUSEK</t>
  </si>
  <si>
    <t>DLE ČSN 33 2000-6 ed.2</t>
  </si>
  <si>
    <t>61</t>
  </si>
  <si>
    <t xml:space="preserve"> Spoluprace s reviz.technikem</t>
  </si>
  <si>
    <t>62</t>
  </si>
  <si>
    <t xml:space="preserve"> Revizni technik</t>
  </si>
  <si>
    <t>63</t>
  </si>
  <si>
    <t>Dokumentace skutečného provedení</t>
  </si>
  <si>
    <t>HZS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</si>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</sst>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Aptos Narrow"/>
      <family val="2"/>
      <charset val="238"/>
      <scheme val="minor"/>
    </font>
    <font>
      <sz val="9"/>
      <color rgb="FF000000"/>
      <name val="敓潧⁥䥕䔀滌_xdcf8_ළ☸ဈ_x0008_"/>
      <charset val="238"/>
    </font>
    <font>
      <b/>
      <sz val="11"/>
      <color rgb="FF000000"/>
      <name val="敓潧⁥䥕䔀滌_xdcf8_ළ☸ဈ_x0008_"/>
      <charset val="238"/>
    </font>
    <font>
      <b/>
      <sz val="10"/>
      <color rgb="FF000000"/>
      <name val="敓潧⁥䥕䔀滌_xdcf8_ළ☸ဈ_x0008_"/>
      <charset val="238"/>
    </font>
    <font>
      <b/>
      <sz val="9"/>
      <color rgb="FF000000"/>
      <name val="敓潧⁥䥕䔀滌_xdcf8_ළ☸ဈ_x0008_"/>
      <charset val="238"/>
    </font>
    <font>
      <i/>
      <sz val="10"/>
      <color rgb="FF000000"/>
      <name val="敓潧⁥䥕䔀滌_xdcf8_ළ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DFA14-F8D0-44E5-B41D-3A29169BEF9C}">
  <dimension ref="A1:B34"/>
  <sheetViews>
    <sheetView workbookViewId="0">
      <selection activeCell="C1" sqref="C1:F1048576"/>
    </sheetView>
  </sheetViews>
  <sheetFormatPr defaultRowHeight="15"/>
  <cols>
    <col min="1" max="1" width="28.42578125" style="1" bestFit="1" customWidth="1"/>
    <col min="2" max="2" width="63.42578125" style="1" bestFit="1" customWidth="1"/>
  </cols>
  <sheetData>
    <row r="1" spans="1:2">
      <c r="A1" s="2" t="s">
        <v>0</v>
      </c>
      <c r="B1" s="2" t="s">
        <v>1</v>
      </c>
    </row>
    <row r="2" spans="1:2">
      <c r="A2" s="2" t="s">
        <v>2</v>
      </c>
      <c r="B2" s="3" t="s">
        <v>3</v>
      </c>
    </row>
    <row r="3" spans="1:2">
      <c r="A3" s="2" t="s">
        <v>4</v>
      </c>
      <c r="B3" s="4" t="s">
        <v>5</v>
      </c>
    </row>
    <row r="4" spans="1:2">
      <c r="A4" s="2" t="s">
        <v>6</v>
      </c>
      <c r="B4" s="4" t="s">
        <v>7</v>
      </c>
    </row>
    <row r="5" spans="1:2">
      <c r="A5" s="2" t="s">
        <v>8</v>
      </c>
      <c r="B5" s="4" t="s">
        <v>9</v>
      </c>
    </row>
    <row r="6" spans="1:2">
      <c r="A6" s="2" t="s">
        <v>10</v>
      </c>
      <c r="B6" s="4" t="s">
        <v>11</v>
      </c>
    </row>
    <row r="7" spans="1:2">
      <c r="A7" s="2" t="s">
        <v>12</v>
      </c>
      <c r="B7" s="4" t="s">
        <v>6</v>
      </c>
    </row>
    <row r="8" spans="1:2">
      <c r="A8" s="2" t="s">
        <v>13</v>
      </c>
      <c r="B8" s="4" t="s">
        <v>6</v>
      </c>
    </row>
    <row r="9" spans="1:2">
      <c r="A9" s="2" t="s">
        <v>14</v>
      </c>
      <c r="B9" s="4" t="s">
        <v>6</v>
      </c>
    </row>
    <row r="10" spans="1:2">
      <c r="A10" s="2" t="s">
        <v>15</v>
      </c>
      <c r="B10" s="4" t="s">
        <v>16</v>
      </c>
    </row>
    <row r="11" spans="1:2">
      <c r="A11" s="2" t="s">
        <v>17</v>
      </c>
      <c r="B11" s="4" t="s">
        <v>6</v>
      </c>
    </row>
    <row r="12" spans="1:2">
      <c r="A12" s="2" t="s">
        <v>18</v>
      </c>
      <c r="B12" s="4" t="s">
        <v>19</v>
      </c>
    </row>
    <row r="13" spans="1:2">
      <c r="A13" s="2" t="s">
        <v>20</v>
      </c>
      <c r="B13" s="4" t="s">
        <v>6</v>
      </c>
    </row>
    <row r="14" spans="1:2">
      <c r="A14" s="2" t="s">
        <v>21</v>
      </c>
      <c r="B14" s="4" t="s">
        <v>22</v>
      </c>
    </row>
    <row r="15" spans="1:2">
      <c r="A15" s="2" t="s">
        <v>23</v>
      </c>
      <c r="B15" s="4" t="s">
        <v>24</v>
      </c>
    </row>
    <row r="16" spans="1:2">
      <c r="A16" s="2" t="s">
        <v>6</v>
      </c>
      <c r="B16" s="5" t="s">
        <v>6</v>
      </c>
    </row>
    <row r="17" spans="1:2">
      <c r="A17" s="2" t="s">
        <v>25</v>
      </c>
      <c r="B17" s="6" t="s">
        <v>26</v>
      </c>
    </row>
    <row r="18" spans="1:2">
      <c r="A18" s="2" t="s">
        <v>27</v>
      </c>
      <c r="B18" s="6" t="s">
        <v>28</v>
      </c>
    </row>
    <row r="19" spans="1:2">
      <c r="A19" s="2" t="s">
        <v>29</v>
      </c>
      <c r="B19" s="6" t="s">
        <v>30</v>
      </c>
    </row>
    <row r="20" spans="1:2">
      <c r="A20" s="2" t="s">
        <v>31</v>
      </c>
      <c r="B20" s="6" t="s">
        <v>32</v>
      </c>
    </row>
    <row r="21" spans="1:2">
      <c r="A21" s="2" t="s">
        <v>33</v>
      </c>
      <c r="B21" s="6" t="s">
        <v>32</v>
      </c>
    </row>
    <row r="22" spans="1:2">
      <c r="A22" s="2" t="s">
        <v>34</v>
      </c>
      <c r="B22" s="6" t="s">
        <v>32</v>
      </c>
    </row>
    <row r="23" spans="1:2">
      <c r="A23" s="2" t="s">
        <v>35</v>
      </c>
      <c r="B23" s="6" t="s">
        <v>32</v>
      </c>
    </row>
    <row r="24" spans="1:2">
      <c r="A24" s="2" t="s">
        <v>36</v>
      </c>
      <c r="B24" s="6" t="s">
        <v>32</v>
      </c>
    </row>
    <row r="25" spans="1:2">
      <c r="A25" s="2" t="s">
        <v>37</v>
      </c>
      <c r="B25" s="6" t="s">
        <v>32</v>
      </c>
    </row>
    <row r="26" spans="1:2">
      <c r="A26" s="2" t="s">
        <v>38</v>
      </c>
      <c r="B26" s="6" t="s">
        <v>32</v>
      </c>
    </row>
    <row r="27" spans="1:2">
      <c r="A27" s="2" t="s">
        <v>39</v>
      </c>
      <c r="B27" s="6" t="s">
        <v>40</v>
      </c>
    </row>
    <row r="28" spans="1:2">
      <c r="A28" s="2" t="s">
        <v>41</v>
      </c>
      <c r="B28" s="6" t="s">
        <v>32</v>
      </c>
    </row>
    <row r="29" spans="1:2">
      <c r="A29" s="2" t="s">
        <v>42</v>
      </c>
      <c r="B29" s="6" t="s">
        <v>32</v>
      </c>
    </row>
    <row r="30" spans="1:2">
      <c r="A30" s="2" t="s">
        <v>43</v>
      </c>
      <c r="B30" s="6" t="s">
        <v>32</v>
      </c>
    </row>
    <row r="31" spans="1:2">
      <c r="A31" s="2" t="s">
        <v>44</v>
      </c>
      <c r="B31" s="6" t="s">
        <v>32</v>
      </c>
    </row>
    <row r="32" spans="1:2" ht="24.75">
      <c r="A32" s="7" t="s">
        <v>45</v>
      </c>
      <c r="B32" s="6" t="s">
        <v>46</v>
      </c>
    </row>
    <row r="33" spans="1:2">
      <c r="A33" s="2" t="s">
        <v>47</v>
      </c>
      <c r="B33" s="6" t="s">
        <v>48</v>
      </c>
    </row>
    <row r="34" spans="1:2">
      <c r="A34" s="1" t="s">
        <v>49</v>
      </c>
      <c r="B34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A2CC6-DADE-40F6-BF22-736DFFDBDC18}">
  <dimension ref="A1:C37"/>
  <sheetViews>
    <sheetView topLeftCell="A16" workbookViewId="0">
      <selection activeCell="D16" sqref="D1:G1048576"/>
    </sheetView>
  </sheetViews>
  <sheetFormatPr defaultRowHeight="15"/>
  <cols>
    <col min="1" max="1" width="39.28515625" style="1" bestFit="1" customWidth="1"/>
    <col min="2" max="2" width="15" style="8" bestFit="1" customWidth="1"/>
    <col min="3" max="3" width="11.28515625" style="8" bestFit="1" customWidth="1"/>
  </cols>
  <sheetData>
    <row r="1" spans="1:3">
      <c r="A1" s="2" t="s">
        <v>0</v>
      </c>
      <c r="B1" s="9" t="s">
        <v>221</v>
      </c>
      <c r="C1" s="9" t="s">
        <v>222</v>
      </c>
    </row>
    <row r="2" spans="1:3">
      <c r="A2" s="4" t="s">
        <v>223</v>
      </c>
      <c r="B2" s="16"/>
      <c r="C2" s="16"/>
    </row>
    <row r="3" spans="1:3">
      <c r="A3" s="5" t="s">
        <v>224</v>
      </c>
      <c r="B3" s="13">
        <f>(Rozpočet!F13+Rozpočet!F32+Rozpočet!F58)</f>
        <v>0</v>
      </c>
      <c r="C3" s="13"/>
    </row>
    <row r="4" spans="1:3">
      <c r="A4" s="5" t="s">
        <v>225</v>
      </c>
      <c r="B4" s="13">
        <f>B3 * Parametry!B17 / 100</f>
        <v>0</v>
      </c>
      <c r="C4" s="13">
        <f>B3 * Parametry!B18 / 100</f>
        <v>0</v>
      </c>
    </row>
    <row r="5" spans="1:3">
      <c r="A5" s="5" t="s">
        <v>226</v>
      </c>
      <c r="B5" s="13"/>
      <c r="C5" s="13">
        <f>(Rozpočet!F105) + (Rozpočet!F84)</f>
        <v>0</v>
      </c>
    </row>
    <row r="6" spans="1:3">
      <c r="A6" s="5" t="s">
        <v>227</v>
      </c>
      <c r="B6" s="13"/>
      <c r="C6" s="13">
        <f>(Rozpočet!H13+Rozpočet!H32+Rozpočet!H58) + (Rozpočet!H105) + (Rozpočet!H84)</f>
        <v>0</v>
      </c>
    </row>
    <row r="7" spans="1:3">
      <c r="A7" s="6" t="s">
        <v>228</v>
      </c>
      <c r="B7" s="17">
        <f>B3 + B4</f>
        <v>0</v>
      </c>
      <c r="C7" s="17">
        <f>C3 + C4 + C5 + C6</f>
        <v>0</v>
      </c>
    </row>
    <row r="8" spans="1:3">
      <c r="A8" s="5" t="s">
        <v>229</v>
      </c>
      <c r="B8" s="13"/>
      <c r="C8" s="13">
        <f>(C5 + C6) * Parametry!B19 / 100</f>
        <v>0</v>
      </c>
    </row>
    <row r="9" spans="1:3">
      <c r="A9" s="5" t="s">
        <v>230</v>
      </c>
      <c r="B9" s="13"/>
      <c r="C9" s="13">
        <f>0 + 0</f>
        <v>0</v>
      </c>
    </row>
    <row r="10" spans="1:3">
      <c r="A10" s="5" t="s">
        <v>231</v>
      </c>
      <c r="B10" s="13"/>
      <c r="C10" s="13">
        <f>0 + 0</f>
        <v>0</v>
      </c>
    </row>
    <row r="11" spans="1:3">
      <c r="A11" s="5" t="s">
        <v>232</v>
      </c>
      <c r="B11" s="13"/>
      <c r="C11" s="13">
        <f>(C9 + C10) * Parametry!B20 / 100</f>
        <v>0</v>
      </c>
    </row>
    <row r="12" spans="1:3">
      <c r="A12" s="6" t="s">
        <v>233</v>
      </c>
      <c r="B12" s="17">
        <f>B7</f>
        <v>0</v>
      </c>
      <c r="C12" s="17">
        <f>C7 + C8 + C9 + C10 + C11</f>
        <v>0</v>
      </c>
    </row>
    <row r="13" spans="1:3">
      <c r="A13" s="5" t="s">
        <v>234</v>
      </c>
      <c r="B13" s="13"/>
      <c r="C13" s="13">
        <f>(B12 + C12) * Parametry!B21 / 100</f>
        <v>0</v>
      </c>
    </row>
    <row r="14" spans="1:3">
      <c r="A14" s="5" t="s">
        <v>235</v>
      </c>
      <c r="B14" s="13"/>
      <c r="C14" s="13">
        <f>(B12 + C12) * Parametry!B22 / 100</f>
        <v>0</v>
      </c>
    </row>
    <row r="15" spans="1:3">
      <c r="A15" s="5" t="s">
        <v>236</v>
      </c>
      <c r="B15" s="13"/>
      <c r="C15" s="13">
        <f>(B7 + C7) * Parametry!B23 / 100</f>
        <v>0</v>
      </c>
    </row>
    <row r="16" spans="1:3">
      <c r="A16" s="4" t="s">
        <v>237</v>
      </c>
      <c r="B16" s="16"/>
      <c r="C16" s="16">
        <f>B12 + C12 + C13 + C14 + C15</f>
        <v>0</v>
      </c>
    </row>
    <row r="17" spans="1:3">
      <c r="A17" s="5" t="s">
        <v>6</v>
      </c>
      <c r="B17" s="13"/>
      <c r="C17" s="13"/>
    </row>
    <row r="18" spans="1:3">
      <c r="A18" s="4" t="s">
        <v>238</v>
      </c>
      <c r="B18" s="16"/>
      <c r="C18" s="16"/>
    </row>
    <row r="19" spans="1:3">
      <c r="A19" s="5" t="s">
        <v>239</v>
      </c>
      <c r="B19" s="13"/>
      <c r="C19" s="13">
        <f>C12 * Parametry!B24 / 100</f>
        <v>0</v>
      </c>
    </row>
    <row r="20" spans="1:3">
      <c r="A20" s="5" t="s">
        <v>240</v>
      </c>
      <c r="B20" s="13"/>
      <c r="C20" s="13">
        <f>C12 * Parametry!B25 / 100</f>
        <v>0</v>
      </c>
    </row>
    <row r="21" spans="1:3">
      <c r="A21" s="4" t="s">
        <v>241</v>
      </c>
      <c r="B21" s="16"/>
      <c r="C21" s="16">
        <f>C19 + C20</f>
        <v>0</v>
      </c>
    </row>
    <row r="22" spans="1:3">
      <c r="A22" s="5" t="s">
        <v>242</v>
      </c>
      <c r="B22" s="13"/>
      <c r="C22" s="13">
        <f>Parametry!B26 * Parametry!B29 * (C16 * Parametry!B28)^Parametry!B27</f>
        <v>0</v>
      </c>
    </row>
    <row r="23" spans="1:3">
      <c r="A23" s="5" t="s">
        <v>6</v>
      </c>
      <c r="B23" s="13"/>
      <c r="C23" s="13"/>
    </row>
    <row r="24" spans="1:3">
      <c r="A24" s="3" t="s">
        <v>243</v>
      </c>
      <c r="B24" s="10"/>
      <c r="C24" s="10">
        <f>C16 + C21 + C22</f>
        <v>0</v>
      </c>
    </row>
    <row r="25" spans="1:3">
      <c r="A25" s="5" t="s">
        <v>244</v>
      </c>
      <c r="B25" s="13">
        <f>C24</f>
        <v>0</v>
      </c>
      <c r="C25" s="13">
        <f>B25 * Parametry!B32 / 100</f>
        <v>0</v>
      </c>
    </row>
    <row r="26" spans="1:3">
      <c r="A26" s="5" t="s">
        <v>245</v>
      </c>
      <c r="B26" s="13">
        <f>(SUM(Rozpočet!F36,Rozpočet!F38,Rozpočet!F40,Rozpočet!F42,Rozpočet!F44,Rozpočet!F46,Rozpočet!F48:F49)+SUM(Rozpočet!F88,Rozpočet!F96,Rozpočet!F98,Rozpočet!F100:F101)+SUM(Rozpočet!F62,Rozpočet!F65,Rozpočet!F67,Rozpočet!F70,Rozpočet!F73,Rozpočet!F78,Rozpočet!F81)) + (SUM(Rozpočet!H36,Rozpočet!H38,Rozpočet!H40,Rozpočet!H42,Rozpočet!H44,Rozpočet!H46,Rozpočet!H48:H49)+SUM(Rozpočet!H88,Rozpočet!H96,Rozpočet!H98,Rozpočet!H100:H101)+SUM(Rozpočet!H62,Rozpočet!H65,Rozpočet!H67,Rozpočet!H70,Rozpočet!H73,Rozpočet!H78,Rozpočet!H81))</f>
        <v>0</v>
      </c>
      <c r="C26" s="13">
        <f>B26 * Parametry!B33 / 100</f>
        <v>0</v>
      </c>
    </row>
    <row r="27" spans="1:3">
      <c r="A27" s="3" t="s">
        <v>246</v>
      </c>
      <c r="B27" s="10"/>
      <c r="C27" s="10">
        <f>C24 + C25 + C26</f>
        <v>0</v>
      </c>
    </row>
    <row r="28" spans="1:3">
      <c r="A28" s="5" t="s">
        <v>6</v>
      </c>
      <c r="B28" s="13"/>
      <c r="C28" s="13"/>
    </row>
    <row r="29" spans="1:3">
      <c r="A29" s="5" t="s">
        <v>247</v>
      </c>
      <c r="B29" s="13"/>
      <c r="C29" s="13">
        <f>C24 * Parametry!B30 / 100</f>
        <v>0</v>
      </c>
    </row>
    <row r="30" spans="1:3">
      <c r="A30" s="5" t="s">
        <v>247</v>
      </c>
      <c r="B30" s="13"/>
      <c r="C30" s="13">
        <f>C24 * Parametry!B31 / 100</f>
        <v>0</v>
      </c>
    </row>
    <row r="31" spans="1:3">
      <c r="A31" s="4" t="s">
        <v>248</v>
      </c>
      <c r="B31" s="18" t="s">
        <v>53</v>
      </c>
      <c r="C31" s="18" t="s">
        <v>55</v>
      </c>
    </row>
    <row r="32" spans="1:3">
      <c r="A32" s="5" t="s">
        <v>59</v>
      </c>
      <c r="B32" s="13">
        <f>(Rozpočet!F13)</f>
        <v>0</v>
      </c>
      <c r="C32" s="13">
        <f>(Rozpočet!H13)</f>
        <v>0</v>
      </c>
    </row>
    <row r="33" spans="1:3">
      <c r="A33" s="5" t="s">
        <v>79</v>
      </c>
      <c r="B33" s="13">
        <f>(Rozpočet!F32)</f>
        <v>0</v>
      </c>
      <c r="C33" s="13">
        <f>(Rozpočet!H32)</f>
        <v>0</v>
      </c>
    </row>
    <row r="34" spans="1:3">
      <c r="A34" s="5" t="s">
        <v>111</v>
      </c>
      <c r="B34" s="13">
        <f>(Rozpočet!F58)</f>
        <v>0</v>
      </c>
      <c r="C34" s="13">
        <f>(Rozpočet!H58)</f>
        <v>0</v>
      </c>
    </row>
    <row r="35" spans="1:3">
      <c r="A35" s="5" t="s">
        <v>149</v>
      </c>
      <c r="B35" s="13">
        <f>(Rozpočet!F84)</f>
        <v>0</v>
      </c>
      <c r="C35" s="13">
        <f>(Rozpočet!H84)</f>
        <v>0</v>
      </c>
    </row>
    <row r="36" spans="1:3">
      <c r="A36" s="5" t="s">
        <v>189</v>
      </c>
      <c r="B36" s="13">
        <f>(Rozpočet!F105)</f>
        <v>0</v>
      </c>
      <c r="C36" s="13">
        <f>(Rozpočet!H105)</f>
        <v>0</v>
      </c>
    </row>
    <row r="37" spans="1:3">
      <c r="A37" s="5" t="s">
        <v>6</v>
      </c>
      <c r="B37" s="13"/>
      <c r="C37" s="1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DF7E-F5FB-4B24-973F-5E9CD7F3A051}">
  <dimension ref="A1:J105"/>
  <sheetViews>
    <sheetView tabSelected="1" topLeftCell="A86" workbookViewId="0">
      <selection activeCell="N107" sqref="N107"/>
    </sheetView>
  </sheetViews>
  <sheetFormatPr defaultRowHeight="15"/>
  <cols>
    <col min="1" max="1" width="6.140625" style="1" bestFit="1" customWidth="1"/>
    <col min="2" max="2" width="33.42578125" style="22" customWidth="1"/>
    <col min="3" max="3" width="4" style="1" bestFit="1" customWidth="1"/>
    <col min="4" max="4" width="6.42578125" style="8" bestFit="1" customWidth="1"/>
    <col min="5" max="5" width="8.85546875" style="8" bestFit="1" customWidth="1"/>
    <col min="6" max="6" width="13.42578125" style="8" bestFit="1" customWidth="1"/>
    <col min="7" max="7" width="6.42578125" style="8" bestFit="1" customWidth="1"/>
    <col min="8" max="8" width="12.5703125" style="8" bestFit="1" customWidth="1"/>
    <col min="9" max="9" width="8.85546875" style="8" bestFit="1" customWidth="1"/>
    <col min="10" max="10" width="11.42578125" style="8" bestFit="1" customWidth="1"/>
  </cols>
  <sheetData>
    <row r="1" spans="1:10">
      <c r="A1" s="2" t="s">
        <v>50</v>
      </c>
      <c r="B1" s="7" t="s">
        <v>0</v>
      </c>
      <c r="C1" s="2" t="s">
        <v>51</v>
      </c>
      <c r="D1" s="9" t="s">
        <v>52</v>
      </c>
      <c r="E1" s="9" t="s">
        <v>53</v>
      </c>
      <c r="F1" s="9" t="s">
        <v>54</v>
      </c>
      <c r="G1" s="9" t="s">
        <v>55</v>
      </c>
      <c r="H1" s="9" t="s">
        <v>56</v>
      </c>
      <c r="I1" s="9" t="s">
        <v>57</v>
      </c>
      <c r="J1" s="9" t="s">
        <v>58</v>
      </c>
    </row>
    <row r="2" spans="1:10">
      <c r="A2" s="3" t="s">
        <v>6</v>
      </c>
      <c r="B2" s="19" t="s">
        <v>59</v>
      </c>
      <c r="C2" s="3" t="s">
        <v>6</v>
      </c>
      <c r="D2" s="10"/>
      <c r="E2" s="10"/>
      <c r="F2" s="10"/>
      <c r="G2" s="10"/>
      <c r="H2" s="10"/>
      <c r="I2" s="10"/>
      <c r="J2" s="10"/>
    </row>
    <row r="3" spans="1:10">
      <c r="A3" s="11" t="s">
        <v>6</v>
      </c>
      <c r="B3" s="20" t="s">
        <v>60</v>
      </c>
      <c r="C3" s="11" t="s">
        <v>6</v>
      </c>
      <c r="D3" s="12"/>
      <c r="E3" s="12"/>
      <c r="F3" s="12"/>
      <c r="G3" s="12"/>
      <c r="H3" s="12"/>
      <c r="I3" s="12"/>
      <c r="J3" s="12"/>
    </row>
    <row r="4" spans="1:10" ht="24.75">
      <c r="A4" s="5" t="s">
        <v>61</v>
      </c>
      <c r="B4" s="21" t="s">
        <v>62</v>
      </c>
      <c r="C4" s="5" t="s">
        <v>63</v>
      </c>
      <c r="D4" s="13">
        <v>1</v>
      </c>
      <c r="E4" s="13">
        <v>0</v>
      </c>
      <c r="F4" s="13">
        <f>D4*E4</f>
        <v>0</v>
      </c>
      <c r="G4" s="13">
        <v>0</v>
      </c>
      <c r="H4" s="13">
        <f>D4*G4</f>
        <v>0</v>
      </c>
      <c r="I4" s="13">
        <f>E4+G4</f>
        <v>0</v>
      </c>
      <c r="J4" s="13">
        <f>F4+H4</f>
        <v>0</v>
      </c>
    </row>
    <row r="5" spans="1:10">
      <c r="A5" s="11" t="s">
        <v>6</v>
      </c>
      <c r="B5" s="20" t="s">
        <v>64</v>
      </c>
      <c r="C5" s="11" t="s">
        <v>6</v>
      </c>
      <c r="D5" s="12"/>
      <c r="E5" s="12"/>
      <c r="F5" s="12"/>
      <c r="G5" s="12"/>
      <c r="H5" s="12"/>
      <c r="I5" s="12"/>
      <c r="J5" s="12"/>
    </row>
    <row r="6" spans="1:10" ht="24.75">
      <c r="A6" s="5" t="s">
        <v>65</v>
      </c>
      <c r="B6" s="21" t="s">
        <v>66</v>
      </c>
      <c r="C6" s="5" t="s">
        <v>63</v>
      </c>
      <c r="D6" s="13">
        <v>1</v>
      </c>
      <c r="E6" s="13">
        <v>0</v>
      </c>
      <c r="F6" s="13">
        <f>D6*E6</f>
        <v>0</v>
      </c>
      <c r="G6" s="13">
        <v>0</v>
      </c>
      <c r="H6" s="13">
        <f>D6*G6</f>
        <v>0</v>
      </c>
      <c r="I6" s="13">
        <f>E6+G6</f>
        <v>0</v>
      </c>
      <c r="J6" s="13">
        <f>F6+H6</f>
        <v>0</v>
      </c>
    </row>
    <row r="7" spans="1:10">
      <c r="A7" s="11" t="s">
        <v>6</v>
      </c>
      <c r="B7" s="20" t="s">
        <v>67</v>
      </c>
      <c r="C7" s="11" t="s">
        <v>6</v>
      </c>
      <c r="D7" s="12"/>
      <c r="E7" s="12"/>
      <c r="F7" s="12"/>
      <c r="G7" s="12"/>
      <c r="H7" s="12"/>
      <c r="I7" s="12"/>
      <c r="J7" s="12"/>
    </row>
    <row r="8" spans="1:10" ht="36.75">
      <c r="A8" s="5" t="s">
        <v>68</v>
      </c>
      <c r="B8" s="21" t="s">
        <v>69</v>
      </c>
      <c r="C8" s="5" t="s">
        <v>63</v>
      </c>
      <c r="D8" s="13">
        <v>1</v>
      </c>
      <c r="E8" s="13">
        <v>0</v>
      </c>
      <c r="F8" s="13">
        <f>D8*E8</f>
        <v>0</v>
      </c>
      <c r="G8" s="13">
        <v>0</v>
      </c>
      <c r="H8" s="13">
        <f>D8*G8</f>
        <v>0</v>
      </c>
      <c r="I8" s="13">
        <f t="shared" ref="I8:J12" si="0">E8+G8</f>
        <v>0</v>
      </c>
      <c r="J8" s="13">
        <f t="shared" si="0"/>
        <v>0</v>
      </c>
    </row>
    <row r="9" spans="1:10" ht="24.75">
      <c r="A9" s="5" t="s">
        <v>70</v>
      </c>
      <c r="B9" s="21" t="s">
        <v>71</v>
      </c>
      <c r="C9" s="5" t="s">
        <v>63</v>
      </c>
      <c r="D9" s="13">
        <v>3</v>
      </c>
      <c r="E9" s="13">
        <v>0</v>
      </c>
      <c r="F9" s="13">
        <f>D9*E9</f>
        <v>0</v>
      </c>
      <c r="G9" s="13">
        <v>0</v>
      </c>
      <c r="H9" s="13">
        <f>D9*G9</f>
        <v>0</v>
      </c>
      <c r="I9" s="13">
        <f t="shared" si="0"/>
        <v>0</v>
      </c>
      <c r="J9" s="13">
        <f t="shared" si="0"/>
        <v>0</v>
      </c>
    </row>
    <row r="10" spans="1:10" ht="24.75">
      <c r="A10" s="5" t="s">
        <v>72</v>
      </c>
      <c r="B10" s="21" t="s">
        <v>73</v>
      </c>
      <c r="C10" s="5" t="s">
        <v>63</v>
      </c>
      <c r="D10" s="13">
        <v>2</v>
      </c>
      <c r="E10" s="13">
        <v>0</v>
      </c>
      <c r="F10" s="13">
        <f>D10*E10</f>
        <v>0</v>
      </c>
      <c r="G10" s="13">
        <v>0</v>
      </c>
      <c r="H10" s="13">
        <f>D10*G10</f>
        <v>0</v>
      </c>
      <c r="I10" s="13">
        <f t="shared" si="0"/>
        <v>0</v>
      </c>
      <c r="J10" s="13">
        <f t="shared" si="0"/>
        <v>0</v>
      </c>
    </row>
    <row r="11" spans="1:10" ht="24.75">
      <c r="A11" s="5" t="s">
        <v>74</v>
      </c>
      <c r="B11" s="21" t="s">
        <v>75</v>
      </c>
      <c r="C11" s="5" t="s">
        <v>63</v>
      </c>
      <c r="D11" s="13">
        <v>2</v>
      </c>
      <c r="E11" s="13">
        <v>0</v>
      </c>
      <c r="F11" s="13">
        <f>D11*E11</f>
        <v>0</v>
      </c>
      <c r="G11" s="13">
        <v>0</v>
      </c>
      <c r="H11" s="13">
        <f>D11*G11</f>
        <v>0</v>
      </c>
      <c r="I11" s="13">
        <f t="shared" si="0"/>
        <v>0</v>
      </c>
      <c r="J11" s="13">
        <f t="shared" si="0"/>
        <v>0</v>
      </c>
    </row>
    <row r="12" spans="1:10" ht="36.75">
      <c r="A12" s="5" t="s">
        <v>76</v>
      </c>
      <c r="B12" s="21" t="s">
        <v>77</v>
      </c>
      <c r="C12" s="5" t="s">
        <v>63</v>
      </c>
      <c r="D12" s="13">
        <v>1</v>
      </c>
      <c r="E12" s="13">
        <v>0</v>
      </c>
      <c r="F12" s="13">
        <f>D12*E12</f>
        <v>0</v>
      </c>
      <c r="G12" s="13">
        <v>0</v>
      </c>
      <c r="H12" s="13">
        <f>D12*G12</f>
        <v>0</v>
      </c>
      <c r="I12" s="13">
        <f t="shared" si="0"/>
        <v>0</v>
      </c>
      <c r="J12" s="13">
        <f t="shared" si="0"/>
        <v>0</v>
      </c>
    </row>
    <row r="13" spans="1:10" ht="30">
      <c r="A13" s="3" t="s">
        <v>6</v>
      </c>
      <c r="B13" s="19" t="s">
        <v>78</v>
      </c>
      <c r="C13" s="3" t="s">
        <v>6</v>
      </c>
      <c r="D13" s="10"/>
      <c r="E13" s="10"/>
      <c r="F13" s="10">
        <f>SUM(F3:F12)</f>
        <v>0</v>
      </c>
      <c r="G13" s="10"/>
      <c r="H13" s="10">
        <f>SUM(H3:H12)</f>
        <v>0</v>
      </c>
      <c r="I13" s="10"/>
      <c r="J13" s="10">
        <f>SUM(J3:J12)</f>
        <v>0</v>
      </c>
    </row>
    <row r="14" spans="1:10">
      <c r="A14" s="5" t="s">
        <v>6</v>
      </c>
      <c r="B14" s="21" t="s">
        <v>6</v>
      </c>
      <c r="C14" s="5" t="s">
        <v>6</v>
      </c>
      <c r="D14" s="13"/>
      <c r="E14" s="13"/>
      <c r="F14" s="13"/>
      <c r="G14" s="13"/>
      <c r="H14" s="13"/>
      <c r="I14" s="13"/>
      <c r="J14" s="13"/>
    </row>
    <row r="15" spans="1:10">
      <c r="A15" s="5" t="s">
        <v>6</v>
      </c>
      <c r="B15" s="21" t="s">
        <v>6</v>
      </c>
      <c r="C15" s="5" t="s">
        <v>6</v>
      </c>
      <c r="D15" s="13"/>
      <c r="E15" s="13"/>
      <c r="F15" s="13"/>
      <c r="G15" s="13"/>
      <c r="H15" s="13"/>
      <c r="I15" s="13"/>
      <c r="J15" s="13"/>
    </row>
    <row r="16" spans="1:10">
      <c r="A16" s="3" t="s">
        <v>6</v>
      </c>
      <c r="B16" s="19" t="s">
        <v>79</v>
      </c>
      <c r="C16" s="3" t="s">
        <v>6</v>
      </c>
      <c r="D16" s="10"/>
      <c r="E16" s="10"/>
      <c r="F16" s="10"/>
      <c r="G16" s="10"/>
      <c r="H16" s="10"/>
      <c r="I16" s="10"/>
      <c r="J16" s="10"/>
    </row>
    <row r="17" spans="1:10" ht="24.75">
      <c r="A17" s="5" t="s">
        <v>80</v>
      </c>
      <c r="B17" s="21" t="s">
        <v>81</v>
      </c>
      <c r="C17" s="5" t="s">
        <v>63</v>
      </c>
      <c r="D17" s="13">
        <v>1</v>
      </c>
      <c r="E17" s="13">
        <v>0</v>
      </c>
      <c r="F17" s="13">
        <f t="shared" ref="F17:F31" si="1">D17*E17</f>
        <v>0</v>
      </c>
      <c r="G17" s="13">
        <v>0</v>
      </c>
      <c r="H17" s="13">
        <f t="shared" ref="H17:H31" si="2">D17*G17</f>
        <v>0</v>
      </c>
      <c r="I17" s="13">
        <f t="shared" ref="I17:I31" si="3">E17+G17</f>
        <v>0</v>
      </c>
      <c r="J17" s="13">
        <f t="shared" ref="J17:J31" si="4">F17+H17</f>
        <v>0</v>
      </c>
    </row>
    <row r="18" spans="1:10">
      <c r="A18" s="5" t="s">
        <v>82</v>
      </c>
      <c r="B18" s="21" t="s">
        <v>83</v>
      </c>
      <c r="C18" s="5" t="s">
        <v>63</v>
      </c>
      <c r="D18" s="13">
        <v>1</v>
      </c>
      <c r="E18" s="13">
        <v>0</v>
      </c>
      <c r="F18" s="13">
        <f t="shared" si="1"/>
        <v>0</v>
      </c>
      <c r="G18" s="13">
        <v>0</v>
      </c>
      <c r="H18" s="13">
        <f t="shared" si="2"/>
        <v>0</v>
      </c>
      <c r="I18" s="13">
        <f t="shared" si="3"/>
        <v>0</v>
      </c>
      <c r="J18" s="13">
        <f t="shared" si="4"/>
        <v>0</v>
      </c>
    </row>
    <row r="19" spans="1:10" ht="36.75">
      <c r="A19" s="5" t="s">
        <v>84</v>
      </c>
      <c r="B19" s="21" t="s">
        <v>85</v>
      </c>
      <c r="C19" s="5" t="s">
        <v>86</v>
      </c>
      <c r="D19" s="13">
        <v>1</v>
      </c>
      <c r="E19" s="13">
        <v>0</v>
      </c>
      <c r="F19" s="13">
        <f t="shared" si="1"/>
        <v>0</v>
      </c>
      <c r="G19" s="13">
        <v>0</v>
      </c>
      <c r="H19" s="13">
        <f t="shared" si="2"/>
        <v>0</v>
      </c>
      <c r="I19" s="13">
        <f t="shared" si="3"/>
        <v>0</v>
      </c>
      <c r="J19" s="13">
        <f t="shared" si="4"/>
        <v>0</v>
      </c>
    </row>
    <row r="20" spans="1:10" ht="36.75">
      <c r="A20" s="5" t="s">
        <v>87</v>
      </c>
      <c r="B20" s="21" t="s">
        <v>88</v>
      </c>
      <c r="C20" s="5" t="s">
        <v>86</v>
      </c>
      <c r="D20" s="13">
        <v>1</v>
      </c>
      <c r="E20" s="13">
        <v>0</v>
      </c>
      <c r="F20" s="13">
        <f t="shared" si="1"/>
        <v>0</v>
      </c>
      <c r="G20" s="13">
        <v>0</v>
      </c>
      <c r="H20" s="13">
        <f t="shared" si="2"/>
        <v>0</v>
      </c>
      <c r="I20" s="13">
        <f t="shared" si="3"/>
        <v>0</v>
      </c>
      <c r="J20" s="13">
        <f t="shared" si="4"/>
        <v>0</v>
      </c>
    </row>
    <row r="21" spans="1:10" ht="36.75">
      <c r="A21" s="5" t="s">
        <v>48</v>
      </c>
      <c r="B21" s="21" t="s">
        <v>89</v>
      </c>
      <c r="C21" s="5" t="s">
        <v>86</v>
      </c>
      <c r="D21" s="13">
        <v>4</v>
      </c>
      <c r="E21" s="13">
        <v>0</v>
      </c>
      <c r="F21" s="13">
        <f t="shared" si="1"/>
        <v>0</v>
      </c>
      <c r="G21" s="13">
        <v>0</v>
      </c>
      <c r="H21" s="13">
        <f t="shared" si="2"/>
        <v>0</v>
      </c>
      <c r="I21" s="13">
        <f t="shared" si="3"/>
        <v>0</v>
      </c>
      <c r="J21" s="13">
        <f t="shared" si="4"/>
        <v>0</v>
      </c>
    </row>
    <row r="22" spans="1:10" ht="36.75">
      <c r="A22" s="5" t="s">
        <v>90</v>
      </c>
      <c r="B22" s="21" t="s">
        <v>91</v>
      </c>
      <c r="C22" s="5" t="s">
        <v>86</v>
      </c>
      <c r="D22" s="13">
        <v>2</v>
      </c>
      <c r="E22" s="13">
        <v>0</v>
      </c>
      <c r="F22" s="13">
        <f t="shared" si="1"/>
        <v>0</v>
      </c>
      <c r="G22" s="13">
        <v>0</v>
      </c>
      <c r="H22" s="13">
        <f t="shared" si="2"/>
        <v>0</v>
      </c>
      <c r="I22" s="13">
        <f t="shared" si="3"/>
        <v>0</v>
      </c>
      <c r="J22" s="13">
        <f t="shared" si="4"/>
        <v>0</v>
      </c>
    </row>
    <row r="23" spans="1:10" ht="24.75">
      <c r="A23" s="5" t="s">
        <v>92</v>
      </c>
      <c r="B23" s="21" t="s">
        <v>93</v>
      </c>
      <c r="C23" s="5" t="s">
        <v>63</v>
      </c>
      <c r="D23" s="13">
        <v>1</v>
      </c>
      <c r="E23" s="13">
        <v>0</v>
      </c>
      <c r="F23" s="13">
        <f t="shared" si="1"/>
        <v>0</v>
      </c>
      <c r="G23" s="13">
        <v>0</v>
      </c>
      <c r="H23" s="13">
        <f t="shared" si="2"/>
        <v>0</v>
      </c>
      <c r="I23" s="13">
        <f t="shared" si="3"/>
        <v>0</v>
      </c>
      <c r="J23" s="13">
        <f t="shared" si="4"/>
        <v>0</v>
      </c>
    </row>
    <row r="24" spans="1:10">
      <c r="A24" s="5" t="s">
        <v>94</v>
      </c>
      <c r="B24" s="21" t="s">
        <v>95</v>
      </c>
      <c r="C24" s="5" t="s">
        <v>63</v>
      </c>
      <c r="D24" s="13">
        <v>2</v>
      </c>
      <c r="E24" s="13">
        <v>0</v>
      </c>
      <c r="F24" s="13">
        <f t="shared" si="1"/>
        <v>0</v>
      </c>
      <c r="G24" s="13">
        <v>0</v>
      </c>
      <c r="H24" s="13">
        <f t="shared" si="2"/>
        <v>0</v>
      </c>
      <c r="I24" s="13">
        <f t="shared" si="3"/>
        <v>0</v>
      </c>
      <c r="J24" s="13">
        <f t="shared" si="4"/>
        <v>0</v>
      </c>
    </row>
    <row r="25" spans="1:10" ht="24.75">
      <c r="A25" s="5" t="s">
        <v>96</v>
      </c>
      <c r="B25" s="21" t="s">
        <v>97</v>
      </c>
      <c r="C25" s="5" t="s">
        <v>63</v>
      </c>
      <c r="D25" s="13">
        <v>1</v>
      </c>
      <c r="E25" s="13">
        <v>0</v>
      </c>
      <c r="F25" s="13">
        <f t="shared" si="1"/>
        <v>0</v>
      </c>
      <c r="G25" s="13">
        <v>0</v>
      </c>
      <c r="H25" s="13">
        <f t="shared" si="2"/>
        <v>0</v>
      </c>
      <c r="I25" s="13">
        <f t="shared" si="3"/>
        <v>0</v>
      </c>
      <c r="J25" s="13">
        <f t="shared" si="4"/>
        <v>0</v>
      </c>
    </row>
    <row r="26" spans="1:10">
      <c r="A26" s="5" t="s">
        <v>98</v>
      </c>
      <c r="B26" s="21" t="s">
        <v>99</v>
      </c>
      <c r="C26" s="5" t="s">
        <v>63</v>
      </c>
      <c r="D26" s="13">
        <v>11</v>
      </c>
      <c r="E26" s="13">
        <v>0</v>
      </c>
      <c r="F26" s="13">
        <f t="shared" si="1"/>
        <v>0</v>
      </c>
      <c r="G26" s="13">
        <v>0</v>
      </c>
      <c r="H26" s="13">
        <f t="shared" si="2"/>
        <v>0</v>
      </c>
      <c r="I26" s="13">
        <f t="shared" si="3"/>
        <v>0</v>
      </c>
      <c r="J26" s="13">
        <f t="shared" si="4"/>
        <v>0</v>
      </c>
    </row>
    <row r="27" spans="1:10">
      <c r="A27" s="5" t="s">
        <v>100</v>
      </c>
      <c r="B27" s="21" t="s">
        <v>101</v>
      </c>
      <c r="C27" s="5" t="s">
        <v>63</v>
      </c>
      <c r="D27" s="13">
        <v>124</v>
      </c>
      <c r="E27" s="13">
        <v>0</v>
      </c>
      <c r="F27" s="13">
        <f t="shared" si="1"/>
        <v>0</v>
      </c>
      <c r="G27" s="13">
        <v>0</v>
      </c>
      <c r="H27" s="13">
        <f t="shared" si="2"/>
        <v>0</v>
      </c>
      <c r="I27" s="13">
        <f t="shared" si="3"/>
        <v>0</v>
      </c>
      <c r="J27" s="13">
        <f t="shared" si="4"/>
        <v>0</v>
      </c>
    </row>
    <row r="28" spans="1:10">
      <c r="A28" s="5" t="s">
        <v>102</v>
      </c>
      <c r="B28" s="21" t="s">
        <v>103</v>
      </c>
      <c r="C28" s="5" t="s">
        <v>63</v>
      </c>
      <c r="D28" s="13">
        <v>1</v>
      </c>
      <c r="E28" s="13">
        <v>0</v>
      </c>
      <c r="F28" s="13">
        <f t="shared" si="1"/>
        <v>0</v>
      </c>
      <c r="G28" s="13">
        <v>0</v>
      </c>
      <c r="H28" s="13">
        <f t="shared" si="2"/>
        <v>0</v>
      </c>
      <c r="I28" s="13">
        <f t="shared" si="3"/>
        <v>0</v>
      </c>
      <c r="J28" s="13">
        <f t="shared" si="4"/>
        <v>0</v>
      </c>
    </row>
    <row r="29" spans="1:10">
      <c r="A29" s="5" t="s">
        <v>104</v>
      </c>
      <c r="B29" s="21" t="s">
        <v>105</v>
      </c>
      <c r="C29" s="5" t="s">
        <v>63</v>
      </c>
      <c r="D29" s="13">
        <v>9</v>
      </c>
      <c r="E29" s="13">
        <v>0</v>
      </c>
      <c r="F29" s="13">
        <f t="shared" si="1"/>
        <v>0</v>
      </c>
      <c r="G29" s="13">
        <v>0</v>
      </c>
      <c r="H29" s="13">
        <f t="shared" si="2"/>
        <v>0</v>
      </c>
      <c r="I29" s="13">
        <f t="shared" si="3"/>
        <v>0</v>
      </c>
      <c r="J29" s="13">
        <f t="shared" si="4"/>
        <v>0</v>
      </c>
    </row>
    <row r="30" spans="1:10">
      <c r="A30" s="5" t="s">
        <v>46</v>
      </c>
      <c r="B30" s="21" t="s">
        <v>106</v>
      </c>
      <c r="C30" s="5" t="s">
        <v>63</v>
      </c>
      <c r="D30" s="13">
        <v>1</v>
      </c>
      <c r="E30" s="13">
        <v>0</v>
      </c>
      <c r="F30" s="13">
        <f t="shared" si="1"/>
        <v>0</v>
      </c>
      <c r="G30" s="13">
        <v>0</v>
      </c>
      <c r="H30" s="13">
        <f t="shared" si="2"/>
        <v>0</v>
      </c>
      <c r="I30" s="13">
        <f t="shared" si="3"/>
        <v>0</v>
      </c>
      <c r="J30" s="13">
        <f t="shared" si="4"/>
        <v>0</v>
      </c>
    </row>
    <row r="31" spans="1:10">
      <c r="A31" s="5" t="s">
        <v>107</v>
      </c>
      <c r="B31" s="21" t="s">
        <v>108</v>
      </c>
      <c r="C31" s="5" t="s">
        <v>109</v>
      </c>
      <c r="D31" s="13">
        <v>40</v>
      </c>
      <c r="E31" s="13">
        <v>0</v>
      </c>
      <c r="F31" s="13">
        <f t="shared" si="1"/>
        <v>0</v>
      </c>
      <c r="G31" s="13">
        <v>0</v>
      </c>
      <c r="H31" s="13">
        <f t="shared" si="2"/>
        <v>0</v>
      </c>
      <c r="I31" s="13">
        <f t="shared" si="3"/>
        <v>0</v>
      </c>
      <c r="J31" s="13">
        <f t="shared" si="4"/>
        <v>0</v>
      </c>
    </row>
    <row r="32" spans="1:10" ht="30">
      <c r="A32" s="3" t="s">
        <v>6</v>
      </c>
      <c r="B32" s="19" t="s">
        <v>110</v>
      </c>
      <c r="C32" s="3" t="s">
        <v>6</v>
      </c>
      <c r="D32" s="10"/>
      <c r="E32" s="10"/>
      <c r="F32" s="10">
        <f>SUM(F17:F31)</f>
        <v>0</v>
      </c>
      <c r="G32" s="10"/>
      <c r="H32" s="10">
        <f>SUM(H17:H31)</f>
        <v>0</v>
      </c>
      <c r="I32" s="10"/>
      <c r="J32" s="10">
        <f>SUM(J17:J31)</f>
        <v>0</v>
      </c>
    </row>
    <row r="33" spans="1:10">
      <c r="A33" s="5" t="s">
        <v>6</v>
      </c>
      <c r="B33" s="21" t="s">
        <v>6</v>
      </c>
      <c r="C33" s="5" t="s">
        <v>6</v>
      </c>
      <c r="D33" s="13"/>
      <c r="E33" s="13"/>
      <c r="F33" s="13"/>
      <c r="G33" s="13"/>
      <c r="H33" s="13"/>
      <c r="I33" s="13"/>
      <c r="J33" s="13"/>
    </row>
    <row r="34" spans="1:10">
      <c r="A34" s="5" t="s">
        <v>6</v>
      </c>
      <c r="B34" s="21" t="s">
        <v>6</v>
      </c>
      <c r="C34" s="5" t="s">
        <v>6</v>
      </c>
      <c r="D34" s="13"/>
      <c r="E34" s="13"/>
      <c r="F34" s="13"/>
      <c r="G34" s="13"/>
      <c r="H34" s="13"/>
      <c r="I34" s="13"/>
      <c r="J34" s="13"/>
    </row>
    <row r="35" spans="1:10">
      <c r="A35" s="3" t="s">
        <v>6</v>
      </c>
      <c r="B35" s="19" t="s">
        <v>111</v>
      </c>
      <c r="C35" s="3" t="s">
        <v>6</v>
      </c>
      <c r="D35" s="10"/>
      <c r="E35" s="10"/>
      <c r="F35" s="10"/>
      <c r="G35" s="10"/>
      <c r="H35" s="10"/>
      <c r="I35" s="10"/>
      <c r="J35" s="10"/>
    </row>
    <row r="36" spans="1:10">
      <c r="A36" s="11" t="s">
        <v>6</v>
      </c>
      <c r="B36" s="20" t="s">
        <v>112</v>
      </c>
      <c r="C36" s="11" t="s">
        <v>6</v>
      </c>
      <c r="D36" s="12"/>
      <c r="E36" s="12"/>
      <c r="F36" s="12"/>
      <c r="G36" s="12"/>
      <c r="H36" s="12"/>
      <c r="I36" s="12"/>
      <c r="J36" s="12"/>
    </row>
    <row r="37" spans="1:10">
      <c r="A37" s="5" t="s">
        <v>113</v>
      </c>
      <c r="B37" s="21" t="s">
        <v>114</v>
      </c>
      <c r="C37" s="5" t="s">
        <v>63</v>
      </c>
      <c r="D37" s="13">
        <v>2</v>
      </c>
      <c r="E37" s="13">
        <v>0</v>
      </c>
      <c r="F37" s="13">
        <f>D37*E37</f>
        <v>0</v>
      </c>
      <c r="G37" s="13">
        <v>0</v>
      </c>
      <c r="H37" s="13">
        <f>D37*G37</f>
        <v>0</v>
      </c>
      <c r="I37" s="13">
        <f>E37+G37</f>
        <v>0</v>
      </c>
      <c r="J37" s="13">
        <f>F37+H37</f>
        <v>0</v>
      </c>
    </row>
    <row r="38" spans="1:10">
      <c r="A38" s="11" t="s">
        <v>6</v>
      </c>
      <c r="B38" s="20" t="s">
        <v>115</v>
      </c>
      <c r="C38" s="11" t="s">
        <v>6</v>
      </c>
      <c r="D38" s="12"/>
      <c r="E38" s="12"/>
      <c r="F38" s="12"/>
      <c r="G38" s="12"/>
      <c r="H38" s="12"/>
      <c r="I38" s="12"/>
      <c r="J38" s="12"/>
    </row>
    <row r="39" spans="1:10">
      <c r="A39" s="5" t="s">
        <v>116</v>
      </c>
      <c r="B39" s="21" t="s">
        <v>117</v>
      </c>
      <c r="C39" s="5" t="s">
        <v>63</v>
      </c>
      <c r="D39" s="13">
        <v>1</v>
      </c>
      <c r="E39" s="13">
        <v>0</v>
      </c>
      <c r="F39" s="13">
        <f>D39*E39</f>
        <v>0</v>
      </c>
      <c r="G39" s="13">
        <v>0</v>
      </c>
      <c r="H39" s="13">
        <f>D39*G39</f>
        <v>0</v>
      </c>
      <c r="I39" s="13">
        <f>E39+G39</f>
        <v>0</v>
      </c>
      <c r="J39" s="13">
        <f>F39+H39</f>
        <v>0</v>
      </c>
    </row>
    <row r="40" spans="1:10" ht="26.25">
      <c r="A40" s="11" t="s">
        <v>6</v>
      </c>
      <c r="B40" s="20" t="s">
        <v>118</v>
      </c>
      <c r="C40" s="11" t="s">
        <v>6</v>
      </c>
      <c r="D40" s="12"/>
      <c r="E40" s="12"/>
      <c r="F40" s="12"/>
      <c r="G40" s="12"/>
      <c r="H40" s="12"/>
      <c r="I40" s="12"/>
      <c r="J40" s="12"/>
    </row>
    <row r="41" spans="1:10">
      <c r="A41" s="5" t="s">
        <v>119</v>
      </c>
      <c r="B41" s="21" t="s">
        <v>120</v>
      </c>
      <c r="C41" s="5" t="s">
        <v>63</v>
      </c>
      <c r="D41" s="13">
        <v>3</v>
      </c>
      <c r="E41" s="13">
        <v>0</v>
      </c>
      <c r="F41" s="13">
        <f>D41*E41</f>
        <v>0</v>
      </c>
      <c r="G41" s="13">
        <v>0</v>
      </c>
      <c r="H41" s="13">
        <f>D41*G41</f>
        <v>0</v>
      </c>
      <c r="I41" s="13">
        <f>E41+G41</f>
        <v>0</v>
      </c>
      <c r="J41" s="13">
        <f>F41+H41</f>
        <v>0</v>
      </c>
    </row>
    <row r="42" spans="1:10">
      <c r="A42" s="11" t="s">
        <v>6</v>
      </c>
      <c r="B42" s="20" t="s">
        <v>121</v>
      </c>
      <c r="C42" s="11" t="s">
        <v>6</v>
      </c>
      <c r="D42" s="12"/>
      <c r="E42" s="12"/>
      <c r="F42" s="12"/>
      <c r="G42" s="12"/>
      <c r="H42" s="12"/>
      <c r="I42" s="12"/>
      <c r="J42" s="12"/>
    </row>
    <row r="43" spans="1:10">
      <c r="A43" s="5" t="s">
        <v>122</v>
      </c>
      <c r="B43" s="21" t="s">
        <v>123</v>
      </c>
      <c r="C43" s="5" t="s">
        <v>63</v>
      </c>
      <c r="D43" s="13">
        <v>3</v>
      </c>
      <c r="E43" s="13">
        <v>0</v>
      </c>
      <c r="F43" s="13">
        <f>D43*E43</f>
        <v>0</v>
      </c>
      <c r="G43" s="13">
        <v>0</v>
      </c>
      <c r="H43" s="13">
        <f>D43*G43</f>
        <v>0</v>
      </c>
      <c r="I43" s="13">
        <f>E43+G43</f>
        <v>0</v>
      </c>
      <c r="J43" s="13">
        <f>F43+H43</f>
        <v>0</v>
      </c>
    </row>
    <row r="44" spans="1:10">
      <c r="A44" s="11" t="s">
        <v>6</v>
      </c>
      <c r="B44" s="20" t="s">
        <v>124</v>
      </c>
      <c r="C44" s="11" t="s">
        <v>6</v>
      </c>
      <c r="D44" s="12"/>
      <c r="E44" s="12"/>
      <c r="F44" s="12"/>
      <c r="G44" s="12"/>
      <c r="H44" s="12"/>
      <c r="I44" s="12"/>
      <c r="J44" s="12"/>
    </row>
    <row r="45" spans="1:10">
      <c r="A45" s="5" t="s">
        <v>125</v>
      </c>
      <c r="B45" s="21" t="s">
        <v>126</v>
      </c>
      <c r="C45" s="5" t="s">
        <v>63</v>
      </c>
      <c r="D45" s="13">
        <v>2</v>
      </c>
      <c r="E45" s="13">
        <v>0</v>
      </c>
      <c r="F45" s="13">
        <f>D45*E45</f>
        <v>0</v>
      </c>
      <c r="G45" s="13">
        <v>0</v>
      </c>
      <c r="H45" s="13">
        <f>D45*G45</f>
        <v>0</v>
      </c>
      <c r="I45" s="13">
        <f>E45+G45</f>
        <v>0</v>
      </c>
      <c r="J45" s="13">
        <f>F45+H45</f>
        <v>0</v>
      </c>
    </row>
    <row r="46" spans="1:10" ht="26.25">
      <c r="A46" s="11" t="s">
        <v>6</v>
      </c>
      <c r="B46" s="20" t="s">
        <v>127</v>
      </c>
      <c r="C46" s="11" t="s">
        <v>6</v>
      </c>
      <c r="D46" s="14"/>
      <c r="E46" s="14"/>
      <c r="F46" s="14"/>
      <c r="G46" s="14"/>
      <c r="H46" s="14"/>
      <c r="I46" s="14"/>
      <c r="J46" s="14"/>
    </row>
    <row r="47" spans="1:10">
      <c r="A47" s="5" t="s">
        <v>128</v>
      </c>
      <c r="B47" s="21" t="s">
        <v>129</v>
      </c>
      <c r="C47" s="5" t="s">
        <v>63</v>
      </c>
      <c r="D47" s="13">
        <v>1</v>
      </c>
      <c r="E47" s="13">
        <v>0</v>
      </c>
      <c r="F47" s="13">
        <f>D47*E47</f>
        <v>0</v>
      </c>
      <c r="G47" s="13">
        <v>0</v>
      </c>
      <c r="H47" s="13">
        <f>D47*G47</f>
        <v>0</v>
      </c>
      <c r="I47" s="13">
        <f>E47+G47</f>
        <v>0</v>
      </c>
      <c r="J47" s="13">
        <f>F47+H47</f>
        <v>0</v>
      </c>
    </row>
    <row r="48" spans="1:10">
      <c r="A48" s="11" t="s">
        <v>6</v>
      </c>
      <c r="B48" s="20" t="s">
        <v>130</v>
      </c>
      <c r="C48" s="11" t="s">
        <v>6</v>
      </c>
      <c r="D48" s="14"/>
      <c r="E48" s="14"/>
      <c r="F48" s="14"/>
      <c r="G48" s="14"/>
      <c r="H48" s="14"/>
      <c r="I48" s="14"/>
      <c r="J48" s="14"/>
    </row>
    <row r="49" spans="1:10">
      <c r="A49" s="11" t="s">
        <v>6</v>
      </c>
      <c r="B49" s="20" t="s">
        <v>131</v>
      </c>
      <c r="C49" s="11" t="s">
        <v>6</v>
      </c>
      <c r="D49" s="14"/>
      <c r="E49" s="14"/>
      <c r="F49" s="14"/>
      <c r="G49" s="14"/>
      <c r="H49" s="14"/>
      <c r="I49" s="14"/>
      <c r="J49" s="14"/>
    </row>
    <row r="50" spans="1:10">
      <c r="A50" s="5" t="s">
        <v>132</v>
      </c>
      <c r="B50" s="21" t="s">
        <v>133</v>
      </c>
      <c r="C50" s="5" t="s">
        <v>63</v>
      </c>
      <c r="D50" s="13">
        <v>2</v>
      </c>
      <c r="E50" s="13">
        <v>0</v>
      </c>
      <c r="F50" s="13">
        <f t="shared" ref="F50:F57" si="5">D50*E50</f>
        <v>0</v>
      </c>
      <c r="G50" s="13">
        <v>0</v>
      </c>
      <c r="H50" s="13">
        <f t="shared" ref="H50:H57" si="6">D50*G50</f>
        <v>0</v>
      </c>
      <c r="I50" s="13">
        <f t="shared" ref="I50:J57" si="7">E50+G50</f>
        <v>0</v>
      </c>
      <c r="J50" s="13">
        <f t="shared" si="7"/>
        <v>0</v>
      </c>
    </row>
    <row r="51" spans="1:10">
      <c r="A51" s="5" t="s">
        <v>134</v>
      </c>
      <c r="B51" s="21" t="s">
        <v>135</v>
      </c>
      <c r="C51" s="5" t="s">
        <v>63</v>
      </c>
      <c r="D51" s="13">
        <v>1</v>
      </c>
      <c r="E51" s="13">
        <v>0</v>
      </c>
      <c r="F51" s="13">
        <f t="shared" si="5"/>
        <v>0</v>
      </c>
      <c r="G51" s="13">
        <v>0</v>
      </c>
      <c r="H51" s="13">
        <f t="shared" si="6"/>
        <v>0</v>
      </c>
      <c r="I51" s="13">
        <f t="shared" si="7"/>
        <v>0</v>
      </c>
      <c r="J51" s="13">
        <f t="shared" si="7"/>
        <v>0</v>
      </c>
    </row>
    <row r="52" spans="1:10">
      <c r="A52" s="5" t="s">
        <v>136</v>
      </c>
      <c r="B52" s="21" t="s">
        <v>137</v>
      </c>
      <c r="C52" s="5" t="s">
        <v>63</v>
      </c>
      <c r="D52" s="13">
        <v>2</v>
      </c>
      <c r="E52" s="13">
        <v>0</v>
      </c>
      <c r="F52" s="13">
        <f t="shared" si="5"/>
        <v>0</v>
      </c>
      <c r="G52" s="13">
        <v>0</v>
      </c>
      <c r="H52" s="13">
        <f t="shared" si="6"/>
        <v>0</v>
      </c>
      <c r="I52" s="13">
        <f t="shared" si="7"/>
        <v>0</v>
      </c>
      <c r="J52" s="13">
        <f t="shared" si="7"/>
        <v>0</v>
      </c>
    </row>
    <row r="53" spans="1:10">
      <c r="A53" s="5" t="s">
        <v>138</v>
      </c>
      <c r="B53" s="21" t="s">
        <v>139</v>
      </c>
      <c r="C53" s="5" t="s">
        <v>63</v>
      </c>
      <c r="D53" s="13">
        <v>1</v>
      </c>
      <c r="E53" s="13">
        <v>0</v>
      </c>
      <c r="F53" s="13">
        <f t="shared" si="5"/>
        <v>0</v>
      </c>
      <c r="G53" s="13">
        <v>0</v>
      </c>
      <c r="H53" s="13">
        <f t="shared" si="6"/>
        <v>0</v>
      </c>
      <c r="I53" s="13">
        <f t="shared" si="7"/>
        <v>0</v>
      </c>
      <c r="J53" s="13">
        <f t="shared" si="7"/>
        <v>0</v>
      </c>
    </row>
    <row r="54" spans="1:10">
      <c r="A54" s="5" t="s">
        <v>140</v>
      </c>
      <c r="B54" s="21" t="s">
        <v>141</v>
      </c>
      <c r="C54" s="5" t="s">
        <v>63</v>
      </c>
      <c r="D54" s="13">
        <v>1</v>
      </c>
      <c r="E54" s="13">
        <v>0</v>
      </c>
      <c r="F54" s="13">
        <f t="shared" si="5"/>
        <v>0</v>
      </c>
      <c r="G54" s="13">
        <v>0</v>
      </c>
      <c r="H54" s="13">
        <f t="shared" si="6"/>
        <v>0</v>
      </c>
      <c r="I54" s="13">
        <f t="shared" si="7"/>
        <v>0</v>
      </c>
      <c r="J54" s="13">
        <f t="shared" si="7"/>
        <v>0</v>
      </c>
    </row>
    <row r="55" spans="1:10" ht="24.75">
      <c r="A55" s="5" t="s">
        <v>142</v>
      </c>
      <c r="B55" s="21" t="s">
        <v>143</v>
      </c>
      <c r="C55" s="5" t="s">
        <v>63</v>
      </c>
      <c r="D55" s="13">
        <v>2</v>
      </c>
      <c r="E55" s="13">
        <v>0</v>
      </c>
      <c r="F55" s="13">
        <f t="shared" si="5"/>
        <v>0</v>
      </c>
      <c r="G55" s="13">
        <v>0</v>
      </c>
      <c r="H55" s="13">
        <f t="shared" si="6"/>
        <v>0</v>
      </c>
      <c r="I55" s="13">
        <f t="shared" si="7"/>
        <v>0</v>
      </c>
      <c r="J55" s="13">
        <f t="shared" si="7"/>
        <v>0</v>
      </c>
    </row>
    <row r="56" spans="1:10">
      <c r="A56" s="5" t="s">
        <v>144</v>
      </c>
      <c r="B56" s="21" t="s">
        <v>145</v>
      </c>
      <c r="C56" s="5" t="s">
        <v>63</v>
      </c>
      <c r="D56" s="13">
        <v>1</v>
      </c>
      <c r="E56" s="13">
        <v>0</v>
      </c>
      <c r="F56" s="13">
        <f t="shared" si="5"/>
        <v>0</v>
      </c>
      <c r="G56" s="13">
        <v>0</v>
      </c>
      <c r="H56" s="13">
        <f t="shared" si="6"/>
        <v>0</v>
      </c>
      <c r="I56" s="13">
        <f t="shared" si="7"/>
        <v>0</v>
      </c>
      <c r="J56" s="13">
        <f t="shared" si="7"/>
        <v>0</v>
      </c>
    </row>
    <row r="57" spans="1:10">
      <c r="A57" s="5" t="s">
        <v>146</v>
      </c>
      <c r="B57" s="21" t="s">
        <v>147</v>
      </c>
      <c r="C57" s="5" t="s">
        <v>63</v>
      </c>
      <c r="D57" s="13">
        <v>3</v>
      </c>
      <c r="E57" s="13">
        <v>0</v>
      </c>
      <c r="F57" s="13">
        <f t="shared" si="5"/>
        <v>0</v>
      </c>
      <c r="G57" s="13">
        <v>0</v>
      </c>
      <c r="H57" s="13">
        <f t="shared" si="6"/>
        <v>0</v>
      </c>
      <c r="I57" s="13">
        <f t="shared" si="7"/>
        <v>0</v>
      </c>
      <c r="J57" s="13">
        <f t="shared" si="7"/>
        <v>0</v>
      </c>
    </row>
    <row r="58" spans="1:10" ht="30">
      <c r="A58" s="3" t="s">
        <v>6</v>
      </c>
      <c r="B58" s="19" t="s">
        <v>148</v>
      </c>
      <c r="C58" s="3" t="s">
        <v>6</v>
      </c>
      <c r="D58" s="10"/>
      <c r="E58" s="10"/>
      <c r="F58" s="10">
        <f>SUM(F36:F57)</f>
        <v>0</v>
      </c>
      <c r="G58" s="10"/>
      <c r="H58" s="10">
        <f>SUM(H36:H57)</f>
        <v>0</v>
      </c>
      <c r="I58" s="10"/>
      <c r="J58" s="10">
        <f>SUM(J36:J57)</f>
        <v>0</v>
      </c>
    </row>
    <row r="59" spans="1:10">
      <c r="A59" s="5" t="s">
        <v>6</v>
      </c>
      <c r="B59" s="21" t="s">
        <v>6</v>
      </c>
      <c r="C59" s="5" t="s">
        <v>6</v>
      </c>
      <c r="D59" s="13"/>
      <c r="E59" s="13"/>
      <c r="F59" s="13"/>
      <c r="G59" s="13"/>
      <c r="H59" s="13"/>
      <c r="I59" s="13"/>
      <c r="J59" s="13"/>
    </row>
    <row r="60" spans="1:10">
      <c r="A60" s="5" t="s">
        <v>6</v>
      </c>
      <c r="B60" s="21" t="s">
        <v>6</v>
      </c>
      <c r="C60" s="5" t="s">
        <v>6</v>
      </c>
      <c r="D60" s="13"/>
      <c r="E60" s="13"/>
      <c r="F60" s="13"/>
      <c r="G60" s="13"/>
      <c r="H60" s="13"/>
      <c r="I60" s="13"/>
      <c r="J60" s="13"/>
    </row>
    <row r="61" spans="1:10">
      <c r="A61" s="3" t="s">
        <v>6</v>
      </c>
      <c r="B61" s="19" t="s">
        <v>149</v>
      </c>
      <c r="C61" s="3" t="s">
        <v>6</v>
      </c>
      <c r="D61" s="15"/>
      <c r="E61" s="15"/>
      <c r="F61" s="15"/>
      <c r="G61" s="15"/>
      <c r="H61" s="15"/>
      <c r="I61" s="15"/>
      <c r="J61" s="15"/>
    </row>
    <row r="62" spans="1:10" ht="39">
      <c r="A62" s="11" t="s">
        <v>6</v>
      </c>
      <c r="B62" s="20" t="s">
        <v>150</v>
      </c>
      <c r="C62" s="11" t="s">
        <v>6</v>
      </c>
      <c r="D62" s="14"/>
      <c r="E62" s="14"/>
      <c r="F62" s="14"/>
      <c r="G62" s="14"/>
      <c r="H62" s="14"/>
      <c r="I62" s="14"/>
      <c r="J62" s="14"/>
    </row>
    <row r="63" spans="1:10">
      <c r="A63" s="5" t="s">
        <v>151</v>
      </c>
      <c r="B63" s="21" t="s">
        <v>152</v>
      </c>
      <c r="C63" s="5" t="s">
        <v>153</v>
      </c>
      <c r="D63" s="13">
        <v>10</v>
      </c>
      <c r="E63" s="13">
        <v>0</v>
      </c>
      <c r="F63" s="13">
        <f>D63*E63</f>
        <v>0</v>
      </c>
      <c r="G63" s="13">
        <v>0</v>
      </c>
      <c r="H63" s="13">
        <f>D63*G63</f>
        <v>0</v>
      </c>
      <c r="I63" s="13">
        <f>E63+G63</f>
        <v>0</v>
      </c>
      <c r="J63" s="13">
        <f>F63+H63</f>
        <v>0</v>
      </c>
    </row>
    <row r="64" spans="1:10">
      <c r="A64" s="5" t="s">
        <v>154</v>
      </c>
      <c r="B64" s="21" t="s">
        <v>155</v>
      </c>
      <c r="C64" s="5" t="s">
        <v>153</v>
      </c>
      <c r="D64" s="13">
        <v>16</v>
      </c>
      <c r="E64" s="13">
        <v>0</v>
      </c>
      <c r="F64" s="13">
        <f>D64*E64</f>
        <v>0</v>
      </c>
      <c r="G64" s="13">
        <v>0</v>
      </c>
      <c r="H64" s="13">
        <f>D64*G64</f>
        <v>0</v>
      </c>
      <c r="I64" s="13">
        <f>E64+G64</f>
        <v>0</v>
      </c>
      <c r="J64" s="13">
        <f>F64+H64</f>
        <v>0</v>
      </c>
    </row>
    <row r="65" spans="1:10" ht="26.25">
      <c r="A65" s="11" t="s">
        <v>6</v>
      </c>
      <c r="B65" s="20" t="s">
        <v>156</v>
      </c>
      <c r="C65" s="11" t="s">
        <v>6</v>
      </c>
      <c r="D65" s="14"/>
      <c r="E65" s="14"/>
      <c r="F65" s="14"/>
      <c r="G65" s="14"/>
      <c r="H65" s="14"/>
      <c r="I65" s="14"/>
      <c r="J65" s="14"/>
    </row>
    <row r="66" spans="1:10">
      <c r="A66" s="5" t="s">
        <v>157</v>
      </c>
      <c r="B66" s="21" t="s">
        <v>158</v>
      </c>
      <c r="C66" s="5" t="s">
        <v>63</v>
      </c>
      <c r="D66" s="13">
        <v>3</v>
      </c>
      <c r="E66" s="13">
        <v>0</v>
      </c>
      <c r="F66" s="13">
        <f>D66*E66</f>
        <v>0</v>
      </c>
      <c r="G66" s="13">
        <v>0</v>
      </c>
      <c r="H66" s="13">
        <f>D66*G66</f>
        <v>0</v>
      </c>
      <c r="I66" s="13">
        <f>E66+G66</f>
        <v>0</v>
      </c>
      <c r="J66" s="13">
        <f>F66+H66</f>
        <v>0</v>
      </c>
    </row>
    <row r="67" spans="1:10" ht="26.25">
      <c r="A67" s="11" t="s">
        <v>6</v>
      </c>
      <c r="B67" s="20" t="s">
        <v>159</v>
      </c>
      <c r="C67" s="11" t="s">
        <v>6</v>
      </c>
      <c r="D67" s="14"/>
      <c r="E67" s="14"/>
      <c r="F67" s="14"/>
      <c r="G67" s="14"/>
      <c r="H67" s="14"/>
      <c r="I67" s="14"/>
      <c r="J67" s="14"/>
    </row>
    <row r="68" spans="1:10">
      <c r="A68" s="5" t="s">
        <v>160</v>
      </c>
      <c r="B68" s="21" t="s">
        <v>161</v>
      </c>
      <c r="C68" s="5" t="s">
        <v>153</v>
      </c>
      <c r="D68" s="13">
        <v>10</v>
      </c>
      <c r="E68" s="13">
        <v>0</v>
      </c>
      <c r="F68" s="13">
        <f>D68*E68</f>
        <v>0</v>
      </c>
      <c r="G68" s="13">
        <v>0</v>
      </c>
      <c r="H68" s="13">
        <f>D68*G68</f>
        <v>0</v>
      </c>
      <c r="I68" s="13">
        <f>E68+G68</f>
        <v>0</v>
      </c>
      <c r="J68" s="13">
        <f>F68+H68</f>
        <v>0</v>
      </c>
    </row>
    <row r="69" spans="1:10">
      <c r="A69" s="5" t="s">
        <v>162</v>
      </c>
      <c r="B69" s="21" t="s">
        <v>163</v>
      </c>
      <c r="C69" s="5" t="s">
        <v>153</v>
      </c>
      <c r="D69" s="13">
        <v>25</v>
      </c>
      <c r="E69" s="13">
        <v>0</v>
      </c>
      <c r="F69" s="13">
        <f>D69*E69</f>
        <v>0</v>
      </c>
      <c r="G69" s="13">
        <v>0</v>
      </c>
      <c r="H69" s="13">
        <f>D69*G69</f>
        <v>0</v>
      </c>
      <c r="I69" s="13">
        <f>E69+G69</f>
        <v>0</v>
      </c>
      <c r="J69" s="13">
        <f>F69+H69</f>
        <v>0</v>
      </c>
    </row>
    <row r="70" spans="1:10" ht="26.25">
      <c r="A70" s="11" t="s">
        <v>6</v>
      </c>
      <c r="B70" s="20" t="s">
        <v>164</v>
      </c>
      <c r="C70" s="11" t="s">
        <v>6</v>
      </c>
      <c r="D70" s="14"/>
      <c r="E70" s="14"/>
      <c r="F70" s="14"/>
      <c r="G70" s="14"/>
      <c r="H70" s="14"/>
      <c r="I70" s="14"/>
      <c r="J70" s="14"/>
    </row>
    <row r="71" spans="1:10">
      <c r="A71" s="5" t="s">
        <v>165</v>
      </c>
      <c r="B71" s="21" t="s">
        <v>166</v>
      </c>
      <c r="C71" s="5" t="s">
        <v>153</v>
      </c>
      <c r="D71" s="13">
        <v>20</v>
      </c>
      <c r="E71" s="13">
        <v>0</v>
      </c>
      <c r="F71" s="13">
        <f>D71*E71</f>
        <v>0</v>
      </c>
      <c r="G71" s="13">
        <v>0</v>
      </c>
      <c r="H71" s="13">
        <f>D71*G71</f>
        <v>0</v>
      </c>
      <c r="I71" s="13">
        <f>E71+G71</f>
        <v>0</v>
      </c>
      <c r="J71" s="13">
        <f>F71+H71</f>
        <v>0</v>
      </c>
    </row>
    <row r="72" spans="1:10">
      <c r="A72" s="5" t="s">
        <v>167</v>
      </c>
      <c r="B72" s="21" t="s">
        <v>168</v>
      </c>
      <c r="C72" s="5" t="s">
        <v>153</v>
      </c>
      <c r="D72" s="13">
        <v>10</v>
      </c>
      <c r="E72" s="13">
        <v>0</v>
      </c>
      <c r="F72" s="13">
        <f>D72*E72</f>
        <v>0</v>
      </c>
      <c r="G72" s="13">
        <v>0</v>
      </c>
      <c r="H72" s="13">
        <f>D72*G72</f>
        <v>0</v>
      </c>
      <c r="I72" s="13">
        <f>E72+G72</f>
        <v>0</v>
      </c>
      <c r="J72" s="13">
        <f>F72+H72</f>
        <v>0</v>
      </c>
    </row>
    <row r="73" spans="1:10">
      <c r="A73" s="11" t="s">
        <v>6</v>
      </c>
      <c r="B73" s="20" t="s">
        <v>169</v>
      </c>
      <c r="C73" s="11" t="s">
        <v>6</v>
      </c>
      <c r="D73" s="14"/>
      <c r="E73" s="14"/>
      <c r="F73" s="14"/>
      <c r="G73" s="14"/>
      <c r="H73" s="14"/>
      <c r="I73" s="14"/>
      <c r="J73" s="14"/>
    </row>
    <row r="74" spans="1:10">
      <c r="A74" s="5" t="s">
        <v>170</v>
      </c>
      <c r="B74" s="21" t="s">
        <v>171</v>
      </c>
      <c r="C74" s="5" t="s">
        <v>153</v>
      </c>
      <c r="D74" s="13">
        <v>250</v>
      </c>
      <c r="E74" s="13">
        <v>0</v>
      </c>
      <c r="F74" s="13">
        <f>D74*E74</f>
        <v>0</v>
      </c>
      <c r="G74" s="13">
        <v>0</v>
      </c>
      <c r="H74" s="13">
        <f>D74*G74</f>
        <v>0</v>
      </c>
      <c r="I74" s="13">
        <f t="shared" ref="I74:J77" si="8">E74+G74</f>
        <v>0</v>
      </c>
      <c r="J74" s="13">
        <f t="shared" si="8"/>
        <v>0</v>
      </c>
    </row>
    <row r="75" spans="1:10">
      <c r="A75" s="5" t="s">
        <v>172</v>
      </c>
      <c r="B75" s="21" t="s">
        <v>173</v>
      </c>
      <c r="C75" s="5" t="s">
        <v>153</v>
      </c>
      <c r="D75" s="13">
        <v>280</v>
      </c>
      <c r="E75" s="13">
        <v>0</v>
      </c>
      <c r="F75" s="13">
        <f>D75*E75</f>
        <v>0</v>
      </c>
      <c r="G75" s="13">
        <v>0</v>
      </c>
      <c r="H75" s="13">
        <f>D75*G75</f>
        <v>0</v>
      </c>
      <c r="I75" s="13">
        <f t="shared" si="8"/>
        <v>0</v>
      </c>
      <c r="J75" s="13">
        <f t="shared" si="8"/>
        <v>0</v>
      </c>
    </row>
    <row r="76" spans="1:10">
      <c r="A76" s="5" t="s">
        <v>174</v>
      </c>
      <c r="B76" s="21" t="s">
        <v>175</v>
      </c>
      <c r="C76" s="5" t="s">
        <v>153</v>
      </c>
      <c r="D76" s="13">
        <v>60</v>
      </c>
      <c r="E76" s="13">
        <v>0</v>
      </c>
      <c r="F76" s="13">
        <f>D76*E76</f>
        <v>0</v>
      </c>
      <c r="G76" s="13">
        <v>0</v>
      </c>
      <c r="H76" s="13">
        <f>D76*G76</f>
        <v>0</v>
      </c>
      <c r="I76" s="13">
        <f t="shared" si="8"/>
        <v>0</v>
      </c>
      <c r="J76" s="13">
        <f t="shared" si="8"/>
        <v>0</v>
      </c>
    </row>
    <row r="77" spans="1:10">
      <c r="A77" s="5" t="s">
        <v>176</v>
      </c>
      <c r="B77" s="21" t="s">
        <v>177</v>
      </c>
      <c r="C77" s="5" t="s">
        <v>153</v>
      </c>
      <c r="D77" s="13">
        <v>80</v>
      </c>
      <c r="E77" s="13">
        <v>0</v>
      </c>
      <c r="F77" s="13">
        <f>D77*E77</f>
        <v>0</v>
      </c>
      <c r="G77" s="13">
        <v>0</v>
      </c>
      <c r="H77" s="13">
        <f>D77*G77</f>
        <v>0</v>
      </c>
      <c r="I77" s="13">
        <f t="shared" si="8"/>
        <v>0</v>
      </c>
      <c r="J77" s="13">
        <f t="shared" si="8"/>
        <v>0</v>
      </c>
    </row>
    <row r="78" spans="1:10">
      <c r="A78" s="11" t="s">
        <v>6</v>
      </c>
      <c r="B78" s="20" t="s">
        <v>178</v>
      </c>
      <c r="C78" s="11" t="s">
        <v>6</v>
      </c>
      <c r="D78" s="14"/>
      <c r="E78" s="14"/>
      <c r="F78" s="14"/>
      <c r="G78" s="14"/>
      <c r="H78" s="14"/>
      <c r="I78" s="14"/>
      <c r="J78" s="14"/>
    </row>
    <row r="79" spans="1:10">
      <c r="A79" s="5" t="s">
        <v>179</v>
      </c>
      <c r="B79" s="21" t="s">
        <v>180</v>
      </c>
      <c r="C79" s="5" t="s">
        <v>153</v>
      </c>
      <c r="D79" s="13">
        <v>100</v>
      </c>
      <c r="E79" s="13">
        <v>0</v>
      </c>
      <c r="F79" s="13">
        <f>D79*E79</f>
        <v>0</v>
      </c>
      <c r="G79" s="13">
        <v>0</v>
      </c>
      <c r="H79" s="13">
        <f>D79*G79</f>
        <v>0</v>
      </c>
      <c r="I79" s="13">
        <f>E79+G79</f>
        <v>0</v>
      </c>
      <c r="J79" s="13">
        <f>F79+H79</f>
        <v>0</v>
      </c>
    </row>
    <row r="80" spans="1:10">
      <c r="A80" s="5" t="s">
        <v>181</v>
      </c>
      <c r="B80" s="21" t="s">
        <v>182</v>
      </c>
      <c r="C80" s="5" t="s">
        <v>153</v>
      </c>
      <c r="D80" s="13">
        <v>60</v>
      </c>
      <c r="E80" s="13">
        <v>0</v>
      </c>
      <c r="F80" s="13">
        <f>D80*E80</f>
        <v>0</v>
      </c>
      <c r="G80" s="13">
        <v>0</v>
      </c>
      <c r="H80" s="13">
        <f>D80*G80</f>
        <v>0</v>
      </c>
      <c r="I80" s="13">
        <f>E80+G80</f>
        <v>0</v>
      </c>
      <c r="J80" s="13">
        <f>F80+H80</f>
        <v>0</v>
      </c>
    </row>
    <row r="81" spans="1:10">
      <c r="A81" s="11" t="s">
        <v>6</v>
      </c>
      <c r="B81" s="20" t="s">
        <v>183</v>
      </c>
      <c r="C81" s="11" t="s">
        <v>6</v>
      </c>
      <c r="D81" s="14"/>
      <c r="E81" s="14"/>
      <c r="F81" s="14"/>
      <c r="G81" s="14"/>
      <c r="H81" s="14"/>
      <c r="I81" s="14"/>
      <c r="J81" s="14"/>
    </row>
    <row r="82" spans="1:10">
      <c r="A82" s="5" t="s">
        <v>184</v>
      </c>
      <c r="B82" s="21" t="s">
        <v>185</v>
      </c>
      <c r="C82" s="5" t="s">
        <v>153</v>
      </c>
      <c r="D82" s="13">
        <v>50</v>
      </c>
      <c r="E82" s="13">
        <v>0</v>
      </c>
      <c r="F82" s="13">
        <f>D82*E82</f>
        <v>0</v>
      </c>
      <c r="G82" s="13">
        <v>0</v>
      </c>
      <c r="H82" s="13">
        <f>D82*G82</f>
        <v>0</v>
      </c>
      <c r="I82" s="13">
        <f>E82+G82</f>
        <v>0</v>
      </c>
      <c r="J82" s="13">
        <f>F82+H82</f>
        <v>0</v>
      </c>
    </row>
    <row r="83" spans="1:10">
      <c r="A83" s="5" t="s">
        <v>186</v>
      </c>
      <c r="B83" s="21" t="s">
        <v>187</v>
      </c>
      <c r="C83" s="5" t="s">
        <v>63</v>
      </c>
      <c r="D83" s="13">
        <v>1</v>
      </c>
      <c r="E83" s="13">
        <v>0</v>
      </c>
      <c r="F83" s="13">
        <f>D83*E83</f>
        <v>0</v>
      </c>
      <c r="G83" s="13">
        <v>0</v>
      </c>
      <c r="H83" s="13">
        <f>D83*G83</f>
        <v>0</v>
      </c>
      <c r="I83" s="13">
        <f>E83+G83</f>
        <v>0</v>
      </c>
      <c r="J83" s="13">
        <f>F83+H83</f>
        <v>0</v>
      </c>
    </row>
    <row r="84" spans="1:10" ht="30">
      <c r="A84" s="3" t="s">
        <v>6</v>
      </c>
      <c r="B84" s="19" t="s">
        <v>188</v>
      </c>
      <c r="C84" s="3" t="s">
        <v>6</v>
      </c>
      <c r="D84" s="15"/>
      <c r="E84" s="15"/>
      <c r="F84" s="10">
        <f>SUM(F62:F83)</f>
        <v>0</v>
      </c>
      <c r="G84" s="15"/>
      <c r="H84" s="10">
        <f>SUM(H62:H83)</f>
        <v>0</v>
      </c>
      <c r="I84" s="15"/>
      <c r="J84" s="10">
        <f>SUM(J62:J83)</f>
        <v>0</v>
      </c>
    </row>
    <row r="85" spans="1:10">
      <c r="A85" s="5" t="s">
        <v>6</v>
      </c>
      <c r="B85" s="21" t="s">
        <v>6</v>
      </c>
      <c r="C85" s="5" t="s">
        <v>6</v>
      </c>
      <c r="D85" s="13"/>
      <c r="E85" s="13"/>
      <c r="F85" s="13"/>
      <c r="G85" s="13"/>
      <c r="H85" s="13"/>
      <c r="I85" s="13"/>
      <c r="J85" s="13"/>
    </row>
    <row r="86" spans="1:10">
      <c r="A86" s="5" t="s">
        <v>6</v>
      </c>
      <c r="B86" s="21" t="s">
        <v>6</v>
      </c>
      <c r="C86" s="5" t="s">
        <v>6</v>
      </c>
      <c r="D86" s="13"/>
      <c r="E86" s="13"/>
      <c r="F86" s="13"/>
      <c r="G86" s="13"/>
      <c r="H86" s="13"/>
      <c r="I86" s="13"/>
      <c r="J86" s="13"/>
    </row>
    <row r="87" spans="1:10">
      <c r="A87" s="3" t="s">
        <v>6</v>
      </c>
      <c r="B87" s="19" t="s">
        <v>189</v>
      </c>
      <c r="C87" s="3" t="s">
        <v>6</v>
      </c>
      <c r="D87" s="15"/>
      <c r="E87" s="15"/>
      <c r="F87" s="15"/>
      <c r="G87" s="15"/>
      <c r="H87" s="15"/>
      <c r="I87" s="15"/>
      <c r="J87" s="15"/>
    </row>
    <row r="88" spans="1:10">
      <c r="A88" s="11" t="s">
        <v>6</v>
      </c>
      <c r="B88" s="20" t="s">
        <v>190</v>
      </c>
      <c r="C88" s="11" t="s">
        <v>6</v>
      </c>
      <c r="D88" s="14"/>
      <c r="E88" s="14"/>
      <c r="F88" s="14"/>
      <c r="G88" s="14"/>
      <c r="H88" s="14"/>
      <c r="I88" s="14"/>
      <c r="J88" s="14"/>
    </row>
    <row r="89" spans="1:10">
      <c r="A89" s="5" t="s">
        <v>191</v>
      </c>
      <c r="B89" s="21" t="s">
        <v>192</v>
      </c>
      <c r="C89" s="5" t="s">
        <v>63</v>
      </c>
      <c r="D89" s="13">
        <v>1</v>
      </c>
      <c r="E89" s="13">
        <v>0</v>
      </c>
      <c r="F89" s="13">
        <f t="shared" ref="F89:F95" si="9">D89*E89</f>
        <v>0</v>
      </c>
      <c r="G89" s="13">
        <v>0</v>
      </c>
      <c r="H89" s="13">
        <f t="shared" ref="H89:H95" si="10">D89*G89</f>
        <v>0</v>
      </c>
      <c r="I89" s="13">
        <f t="shared" ref="I89:J95" si="11">E89+G89</f>
        <v>0</v>
      </c>
      <c r="J89" s="13">
        <f t="shared" si="11"/>
        <v>0</v>
      </c>
    </row>
    <row r="90" spans="1:10">
      <c r="A90" s="5" t="s">
        <v>193</v>
      </c>
      <c r="B90" s="21" t="s">
        <v>194</v>
      </c>
      <c r="C90" s="5" t="s">
        <v>195</v>
      </c>
      <c r="D90" s="13">
        <v>50</v>
      </c>
      <c r="E90" s="13">
        <v>0</v>
      </c>
      <c r="F90" s="13">
        <f t="shared" si="9"/>
        <v>0</v>
      </c>
      <c r="G90" s="13">
        <v>0</v>
      </c>
      <c r="H90" s="13">
        <f t="shared" si="10"/>
        <v>0</v>
      </c>
      <c r="I90" s="13">
        <f t="shared" si="11"/>
        <v>0</v>
      </c>
      <c r="J90" s="13">
        <f t="shared" si="11"/>
        <v>0</v>
      </c>
    </row>
    <row r="91" spans="1:10">
      <c r="A91" s="5" t="s">
        <v>196</v>
      </c>
      <c r="B91" s="21" t="s">
        <v>197</v>
      </c>
      <c r="C91" s="5" t="s">
        <v>195</v>
      </c>
      <c r="D91" s="13">
        <v>50</v>
      </c>
      <c r="E91" s="13">
        <v>0</v>
      </c>
      <c r="F91" s="13">
        <f t="shared" si="9"/>
        <v>0</v>
      </c>
      <c r="G91" s="13">
        <v>0</v>
      </c>
      <c r="H91" s="13">
        <f t="shared" si="10"/>
        <v>0</v>
      </c>
      <c r="I91" s="13">
        <f t="shared" si="11"/>
        <v>0</v>
      </c>
      <c r="J91" s="13">
        <f t="shared" si="11"/>
        <v>0</v>
      </c>
    </row>
    <row r="92" spans="1:10">
      <c r="A92" s="5" t="s">
        <v>198</v>
      </c>
      <c r="B92" s="21" t="s">
        <v>199</v>
      </c>
      <c r="C92" s="5" t="s">
        <v>195</v>
      </c>
      <c r="D92" s="13">
        <v>50</v>
      </c>
      <c r="E92" s="13">
        <v>0</v>
      </c>
      <c r="F92" s="13">
        <f t="shared" si="9"/>
        <v>0</v>
      </c>
      <c r="G92" s="13">
        <v>0</v>
      </c>
      <c r="H92" s="13">
        <f t="shared" si="10"/>
        <v>0</v>
      </c>
      <c r="I92" s="13">
        <f t="shared" si="11"/>
        <v>0</v>
      </c>
      <c r="J92" s="13">
        <f t="shared" si="11"/>
        <v>0</v>
      </c>
    </row>
    <row r="93" spans="1:10">
      <c r="A93" s="5" t="s">
        <v>200</v>
      </c>
      <c r="B93" s="21" t="s">
        <v>201</v>
      </c>
      <c r="C93" s="5" t="s">
        <v>109</v>
      </c>
      <c r="D93" s="13">
        <v>6</v>
      </c>
      <c r="E93" s="13">
        <v>0</v>
      </c>
      <c r="F93" s="13">
        <f t="shared" si="9"/>
        <v>0</v>
      </c>
      <c r="G93" s="13">
        <v>0</v>
      </c>
      <c r="H93" s="13">
        <f t="shared" si="10"/>
        <v>0</v>
      </c>
      <c r="I93" s="13">
        <f t="shared" si="11"/>
        <v>0</v>
      </c>
      <c r="J93" s="13">
        <f t="shared" si="11"/>
        <v>0</v>
      </c>
    </row>
    <row r="94" spans="1:10">
      <c r="A94" s="5" t="s">
        <v>202</v>
      </c>
      <c r="B94" s="21" t="s">
        <v>203</v>
      </c>
      <c r="C94" s="5" t="s">
        <v>109</v>
      </c>
      <c r="D94" s="13">
        <v>16</v>
      </c>
      <c r="E94" s="13">
        <v>0</v>
      </c>
      <c r="F94" s="13">
        <f t="shared" si="9"/>
        <v>0</v>
      </c>
      <c r="G94" s="13">
        <v>0</v>
      </c>
      <c r="H94" s="13">
        <f t="shared" si="10"/>
        <v>0</v>
      </c>
      <c r="I94" s="13">
        <f t="shared" si="11"/>
        <v>0</v>
      </c>
      <c r="J94" s="13">
        <f t="shared" si="11"/>
        <v>0</v>
      </c>
    </row>
    <row r="95" spans="1:10">
      <c r="A95" s="5" t="s">
        <v>204</v>
      </c>
      <c r="B95" s="21" t="s">
        <v>205</v>
      </c>
      <c r="C95" s="5" t="s">
        <v>109</v>
      </c>
      <c r="D95" s="13">
        <v>4</v>
      </c>
      <c r="E95" s="13">
        <v>0</v>
      </c>
      <c r="F95" s="13">
        <f t="shared" si="9"/>
        <v>0</v>
      </c>
      <c r="G95" s="13">
        <v>0</v>
      </c>
      <c r="H95" s="13">
        <f t="shared" si="10"/>
        <v>0</v>
      </c>
      <c r="I95" s="13">
        <f t="shared" si="11"/>
        <v>0</v>
      </c>
      <c r="J95" s="13">
        <f t="shared" si="11"/>
        <v>0</v>
      </c>
    </row>
    <row r="96" spans="1:10" ht="26.25">
      <c r="A96" s="11" t="s">
        <v>6</v>
      </c>
      <c r="B96" s="20" t="s">
        <v>206</v>
      </c>
      <c r="C96" s="11" t="s">
        <v>6</v>
      </c>
      <c r="D96" s="14"/>
      <c r="E96" s="14"/>
      <c r="F96" s="14"/>
      <c r="G96" s="14"/>
      <c r="H96" s="14"/>
      <c r="I96" s="14"/>
      <c r="J96" s="14"/>
    </row>
    <row r="97" spans="1:10">
      <c r="A97" s="5" t="s">
        <v>207</v>
      </c>
      <c r="B97" s="21" t="s">
        <v>208</v>
      </c>
      <c r="C97" s="5" t="s">
        <v>109</v>
      </c>
      <c r="D97" s="13">
        <v>8</v>
      </c>
      <c r="E97" s="13">
        <v>0</v>
      </c>
      <c r="F97" s="13">
        <f>D97*E97</f>
        <v>0</v>
      </c>
      <c r="G97" s="13">
        <v>0</v>
      </c>
      <c r="H97" s="13">
        <f>D97*G97</f>
        <v>0</v>
      </c>
      <c r="I97" s="13">
        <f>E97+G97</f>
        <v>0</v>
      </c>
      <c r="J97" s="13">
        <f>F97+H97</f>
        <v>0</v>
      </c>
    </row>
    <row r="98" spans="1:10">
      <c r="A98" s="11" t="s">
        <v>6</v>
      </c>
      <c r="B98" s="20" t="s">
        <v>209</v>
      </c>
      <c r="C98" s="11" t="s">
        <v>6</v>
      </c>
      <c r="D98" s="14"/>
      <c r="E98" s="14"/>
      <c r="F98" s="14"/>
      <c r="G98" s="14"/>
      <c r="H98" s="14"/>
      <c r="I98" s="14"/>
      <c r="J98" s="14"/>
    </row>
    <row r="99" spans="1:10">
      <c r="A99" s="5" t="s">
        <v>210</v>
      </c>
      <c r="B99" s="21" t="s">
        <v>211</v>
      </c>
      <c r="C99" s="5" t="s">
        <v>109</v>
      </c>
      <c r="D99" s="13">
        <v>16</v>
      </c>
      <c r="E99" s="13">
        <v>0</v>
      </c>
      <c r="F99" s="13">
        <f>D99*E99</f>
        <v>0</v>
      </c>
      <c r="G99" s="13">
        <v>0</v>
      </c>
      <c r="H99" s="13">
        <f>D99*G99</f>
        <v>0</v>
      </c>
      <c r="I99" s="13">
        <f>E99+G99</f>
        <v>0</v>
      </c>
      <c r="J99" s="13">
        <f>F99+H99</f>
        <v>0</v>
      </c>
    </row>
    <row r="100" spans="1:10">
      <c r="A100" s="11" t="s">
        <v>6</v>
      </c>
      <c r="B100" s="20" t="s">
        <v>212</v>
      </c>
      <c r="C100" s="11" t="s">
        <v>6</v>
      </c>
      <c r="D100" s="14"/>
      <c r="E100" s="14"/>
      <c r="F100" s="14"/>
      <c r="G100" s="14"/>
      <c r="H100" s="14"/>
      <c r="I100" s="14"/>
      <c r="J100" s="14"/>
    </row>
    <row r="101" spans="1:10">
      <c r="A101" s="11" t="s">
        <v>6</v>
      </c>
      <c r="B101" s="20" t="s">
        <v>213</v>
      </c>
      <c r="C101" s="11" t="s">
        <v>6</v>
      </c>
      <c r="D101" s="14"/>
      <c r="E101" s="14"/>
      <c r="F101" s="14"/>
      <c r="G101" s="14"/>
      <c r="H101" s="14"/>
      <c r="I101" s="14"/>
      <c r="J101" s="14"/>
    </row>
    <row r="102" spans="1:10">
      <c r="A102" s="5" t="s">
        <v>214</v>
      </c>
      <c r="B102" s="21" t="s">
        <v>215</v>
      </c>
      <c r="C102" s="5" t="s">
        <v>109</v>
      </c>
      <c r="D102" s="13">
        <v>4</v>
      </c>
      <c r="E102" s="13">
        <v>0</v>
      </c>
      <c r="F102" s="13">
        <f>D102*E102</f>
        <v>0</v>
      </c>
      <c r="G102" s="13">
        <v>0</v>
      </c>
      <c r="H102" s="13">
        <f>D102*G102</f>
        <v>0</v>
      </c>
      <c r="I102" s="13">
        <f t="shared" ref="I102:J104" si="12">E102+G102</f>
        <v>0</v>
      </c>
      <c r="J102" s="13">
        <f t="shared" si="12"/>
        <v>0</v>
      </c>
    </row>
    <row r="103" spans="1:10">
      <c r="A103" s="5" t="s">
        <v>216</v>
      </c>
      <c r="B103" s="21" t="s">
        <v>217</v>
      </c>
      <c r="C103" s="5" t="s">
        <v>109</v>
      </c>
      <c r="D103" s="13">
        <v>8</v>
      </c>
      <c r="E103" s="13">
        <v>0</v>
      </c>
      <c r="F103" s="13">
        <f>D103*E103</f>
        <v>0</v>
      </c>
      <c r="G103" s="13">
        <v>0</v>
      </c>
      <c r="H103" s="13">
        <f>D103*G103</f>
        <v>0</v>
      </c>
      <c r="I103" s="13">
        <f t="shared" si="12"/>
        <v>0</v>
      </c>
      <c r="J103" s="13">
        <f t="shared" si="12"/>
        <v>0</v>
      </c>
    </row>
    <row r="104" spans="1:10">
      <c r="A104" s="5" t="s">
        <v>218</v>
      </c>
      <c r="B104" s="21" t="s">
        <v>219</v>
      </c>
      <c r="C104" s="5" t="s">
        <v>63</v>
      </c>
      <c r="D104" s="13">
        <v>1</v>
      </c>
      <c r="E104" s="13">
        <v>0</v>
      </c>
      <c r="F104" s="13">
        <f>D104*E104</f>
        <v>0</v>
      </c>
      <c r="G104" s="13">
        <v>0</v>
      </c>
      <c r="H104" s="13">
        <f>D104*G104</f>
        <v>0</v>
      </c>
      <c r="I104" s="13">
        <f t="shared" si="12"/>
        <v>0</v>
      </c>
      <c r="J104" s="13">
        <f t="shared" si="12"/>
        <v>0</v>
      </c>
    </row>
    <row r="105" spans="1:10">
      <c r="A105" s="3" t="s">
        <v>6</v>
      </c>
      <c r="B105" s="19" t="s">
        <v>220</v>
      </c>
      <c r="C105" s="3" t="s">
        <v>6</v>
      </c>
      <c r="D105" s="15"/>
      <c r="E105" s="15"/>
      <c r="F105" s="10">
        <f>SUM(F88:F104)</f>
        <v>0</v>
      </c>
      <c r="G105" s="15"/>
      <c r="H105" s="10">
        <f>SUM(H88:H104)</f>
        <v>0</v>
      </c>
      <c r="I105" s="15"/>
      <c r="J105" s="10">
        <f>SUM(J88:J104)</f>
        <v>0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3698E20C7712498B2AF898EA2B009F" ma:contentTypeVersion="11" ma:contentTypeDescription="Vytvoří nový dokument" ma:contentTypeScope="" ma:versionID="54a27b60e765d5e740b4f00da19fd2e5">
  <xsd:schema xmlns:xsd="http://www.w3.org/2001/XMLSchema" xmlns:xs="http://www.w3.org/2001/XMLSchema" xmlns:p="http://schemas.microsoft.com/office/2006/metadata/properties" xmlns:ns2="023730da-b882-4e0c-81fa-da89e2729c7d" xmlns:ns3="99138e1f-6408-4536-84ed-721a91a81bfc" targetNamespace="http://schemas.microsoft.com/office/2006/metadata/properties" ma:root="true" ma:fieldsID="9108c6ac8643b29ee0e80e985bf5f838" ns2:_="" ns3:_="">
    <xsd:import namespace="023730da-b882-4e0c-81fa-da89e2729c7d"/>
    <xsd:import namespace="99138e1f-6408-4536-84ed-721a91a81b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730da-b882-4e0c-81fa-da89e2729c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81815c1-bf2b-424b-a497-0aaa1a1db8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138e1f-6408-4536-84ed-721a91a81bf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116c23a-9635-446f-9496-ec2ea89b598c}" ma:internalName="TaxCatchAll" ma:showField="CatchAllData" ma:web="99138e1f-6408-4536-84ed-721a91a81b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3730da-b882-4e0c-81fa-da89e2729c7d">
      <Terms xmlns="http://schemas.microsoft.com/office/infopath/2007/PartnerControls"/>
    </lcf76f155ced4ddcb4097134ff3c332f>
    <TaxCatchAll xmlns="99138e1f-6408-4536-84ed-721a91a81bfc" xsi:nil="true"/>
  </documentManagement>
</p:properties>
</file>

<file path=customXml/itemProps1.xml><?xml version="1.0" encoding="utf-8"?>
<ds:datastoreItem xmlns:ds="http://schemas.openxmlformats.org/officeDocument/2006/customXml" ds:itemID="{FC34298A-08C9-4232-A34B-88FA58C669FD}"/>
</file>

<file path=customXml/itemProps2.xml><?xml version="1.0" encoding="utf-8"?>
<ds:datastoreItem xmlns:ds="http://schemas.openxmlformats.org/officeDocument/2006/customXml" ds:itemID="{E1137CD5-32E4-4DD6-A458-F7AF3B993385}"/>
</file>

<file path=customXml/itemProps3.xml><?xml version="1.0" encoding="utf-8"?>
<ds:datastoreItem xmlns:ds="http://schemas.openxmlformats.org/officeDocument/2006/customXml" ds:itemID="{A7EF1834-8C7C-48E0-B835-E567C3CD42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Gajzler</dc:creator>
  <cp:lastModifiedBy>Stanislav Gajzler</cp:lastModifiedBy>
  <dcterms:created xsi:type="dcterms:W3CDTF">2024-06-18T20:37:31Z</dcterms:created>
  <dcterms:modified xsi:type="dcterms:W3CDTF">2024-06-18T20:43:51Z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0x010100EE3698E20C7712498B2AF898EA2B009F</vt:lpwstr>
  </property>
</Properties>
</file>